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netorg3641765-my.sharepoint.com/personal/juan_torres_tory-tech_com/Documents/JT - Personal/Rice - Home Work/"/>
    </mc:Choice>
  </mc:AlternateContent>
  <xr:revisionPtr revIDLastSave="734" documentId="8_{01746A01-FB7E-4FA1-9AA6-2CCC18258125}" xr6:coauthVersionLast="43" xr6:coauthVersionMax="43" xr10:uidLastSave="{FEE301FC-E572-4125-A1FF-89A40B77F24A}"/>
  <bookViews>
    <workbookView xWindow="-108" yWindow="-108" windowWidth="23256" windowHeight="12720" activeTab="5" xr2:uid="{00000000-000D-0000-FFFF-FFFF00000000}"/>
  </bookViews>
  <sheets>
    <sheet name="Data Model" sheetId="1" r:id="rId1"/>
    <sheet name="Pivot 1 - Category" sheetId="4" r:id="rId2"/>
    <sheet name="Pivot 2 - Sub-Category" sheetId="6" r:id="rId3"/>
    <sheet name="Pivot 3 -Date" sheetId="11" r:id="rId4"/>
    <sheet name="Pivot 4 - CountIf" sheetId="12" r:id="rId5"/>
    <sheet name="Pivot - Yes - No" sheetId="13" r:id="rId6"/>
  </sheets>
  <definedNames>
    <definedName name="_xlnm._FilterDatabase" localSheetId="0" hidden="1">'Data Model'!$A$1:$T$4115</definedName>
    <definedName name="_xlnm._FilterDatabase" localSheetId="5" hidden="1">'Pivot - Yes - No'!$A$10:$E$2195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3" l="1"/>
  <c r="C3" i="13"/>
  <c r="C2" i="13"/>
  <c r="F2" i="13"/>
  <c r="E1547" i="13"/>
  <c r="E1546" i="13"/>
  <c r="B2202" i="13"/>
  <c r="B2201" i="13"/>
  <c r="E7" i="13"/>
  <c r="E6" i="13"/>
  <c r="B6" i="13"/>
  <c r="B7" i="13"/>
  <c r="E5" i="13"/>
  <c r="E4" i="13"/>
  <c r="E3" i="13"/>
  <c r="E2" i="13"/>
  <c r="B5" i="13"/>
  <c r="B4" i="13"/>
  <c r="B3" i="13"/>
  <c r="B2" i="13"/>
  <c r="E1545" i="13"/>
  <c r="E1544" i="13"/>
  <c r="E1543" i="13"/>
  <c r="E1542" i="13"/>
  <c r="B2200" i="13"/>
  <c r="B2199" i="13"/>
  <c r="B2198" i="13"/>
  <c r="B2197" i="13"/>
  <c r="C11" i="12"/>
  <c r="D11" i="12"/>
  <c r="D10" i="12"/>
  <c r="D9" i="12"/>
  <c r="D8" i="12"/>
  <c r="D7" i="12"/>
  <c r="D6" i="12"/>
  <c r="D5" i="12"/>
  <c r="D4" i="12"/>
  <c r="D3" i="12"/>
  <c r="D2" i="12"/>
  <c r="B2" i="12"/>
  <c r="B13" i="12"/>
  <c r="B12" i="12"/>
  <c r="B10" i="12"/>
  <c r="B9" i="12"/>
  <c r="B8" i="12"/>
  <c r="B7" i="12"/>
  <c r="B6" i="12"/>
  <c r="B5" i="12"/>
  <c r="B4" i="12"/>
  <c r="B3" i="12"/>
  <c r="B11" i="12"/>
  <c r="D13" i="12"/>
  <c r="D12" i="12"/>
  <c r="C13" i="12"/>
  <c r="C12" i="12"/>
  <c r="F4117" i="1"/>
  <c r="C10" i="12"/>
  <c r="C9" i="12"/>
  <c r="C8" i="12"/>
  <c r="C7" i="12"/>
  <c r="C6" i="12"/>
  <c r="C5" i="12"/>
  <c r="E12" i="12" l="1"/>
  <c r="G12" i="12" s="1"/>
  <c r="E13" i="12"/>
  <c r="H13" i="12" s="1"/>
  <c r="E10" i="12"/>
  <c r="H10" i="12" s="1"/>
  <c r="E9" i="12"/>
  <c r="H9" i="12" s="1"/>
  <c r="E8" i="12"/>
  <c r="G8" i="12" s="1"/>
  <c r="E7" i="12"/>
  <c r="G7" i="12" s="1"/>
  <c r="E6" i="12"/>
  <c r="H6" i="12" s="1"/>
  <c r="E5" i="12"/>
  <c r="H5" i="12" s="1"/>
  <c r="E11" i="12"/>
  <c r="F11" i="12" s="1"/>
  <c r="C4" i="12"/>
  <c r="C3" i="12"/>
  <c r="C2" i="12"/>
  <c r="F4119" i="1"/>
  <c r="F9" i="12" l="1"/>
  <c r="G6" i="12"/>
  <c r="F6" i="12"/>
  <c r="G10" i="12"/>
  <c r="F10" i="12"/>
  <c r="F7" i="12"/>
  <c r="F13" i="12"/>
  <c r="G13" i="12"/>
  <c r="E2" i="12"/>
  <c r="G2" i="12" s="1"/>
  <c r="G11" i="12"/>
  <c r="F8" i="12"/>
  <c r="F12" i="12"/>
  <c r="G9" i="12"/>
  <c r="F5" i="12"/>
  <c r="E3" i="12"/>
  <c r="H8" i="12"/>
  <c r="H11" i="12"/>
  <c r="G5" i="12"/>
  <c r="E4" i="12"/>
  <c r="G4" i="12"/>
  <c r="H12" i="12"/>
  <c r="H7" i="12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75" i="1"/>
  <c r="T286" i="1"/>
  <c r="T2" i="1"/>
  <c r="T82" i="1"/>
  <c r="T277" i="1"/>
  <c r="T339" i="1"/>
  <c r="T133" i="1"/>
  <c r="T226" i="1"/>
  <c r="T48" i="1"/>
  <c r="T151" i="1"/>
  <c r="T337" i="1"/>
  <c r="T322" i="1"/>
  <c r="T68" i="1"/>
  <c r="T74" i="1"/>
  <c r="T249" i="1"/>
  <c r="T287" i="1"/>
  <c r="T288" i="1"/>
  <c r="T83" i="1"/>
  <c r="T36" i="1"/>
  <c r="T340" i="1"/>
  <c r="T28" i="1"/>
  <c r="T186" i="1"/>
  <c r="T289" i="1"/>
  <c r="T245" i="1"/>
  <c r="T232" i="1"/>
  <c r="T274" i="1"/>
  <c r="T152" i="1"/>
  <c r="T235" i="1"/>
  <c r="T85" i="1"/>
  <c r="T193" i="1"/>
  <c r="T41" i="1"/>
  <c r="T24" i="1"/>
  <c r="T21" i="1"/>
  <c r="T86" i="1"/>
  <c r="T316" i="1"/>
  <c r="T7" i="1"/>
  <c r="T114" i="1"/>
  <c r="T295" i="1"/>
  <c r="T250" i="1"/>
  <c r="T14" i="1"/>
  <c r="T1226" i="1"/>
  <c r="T549" i="1"/>
  <c r="T1515" i="1"/>
  <c r="T357" i="1"/>
  <c r="T433" i="1"/>
  <c r="T850" i="1"/>
  <c r="T1227" i="1"/>
  <c r="T435" i="1"/>
  <c r="T1089" i="1"/>
  <c r="T1521" i="1"/>
  <c r="T980" i="1"/>
  <c r="T550" i="1"/>
  <c r="T478" i="1"/>
  <c r="T1701" i="1"/>
  <c r="T1177" i="1"/>
  <c r="T775" i="1"/>
  <c r="T1645" i="1"/>
  <c r="T1847" i="1"/>
  <c r="T370" i="1"/>
  <c r="T1705" i="1"/>
  <c r="T1688" i="1"/>
  <c r="T1427" i="1"/>
  <c r="T1706" i="1"/>
  <c r="T939" i="1"/>
  <c r="T1646" i="1"/>
  <c r="T623" i="1"/>
  <c r="T1228" i="1"/>
  <c r="T1229" i="1"/>
  <c r="T1647" i="1"/>
  <c r="T371" i="1"/>
  <c r="T944" i="1"/>
  <c r="T1230" i="1"/>
  <c r="T364" i="1"/>
  <c r="T1707" i="1"/>
  <c r="T1522" i="1"/>
  <c r="T358" i="1"/>
  <c r="T1402" i="1"/>
  <c r="T1523" i="1"/>
  <c r="T710" i="1"/>
  <c r="T981" i="1"/>
  <c r="T1178" i="1"/>
  <c r="T1797" i="1"/>
  <c r="T1179" i="1"/>
  <c r="T1524" i="1"/>
  <c r="T386" i="1"/>
  <c r="T1090" i="1"/>
  <c r="T937" i="1"/>
  <c r="T925" i="1"/>
  <c r="T551" i="1"/>
  <c r="T711" i="1"/>
  <c r="T945" i="1"/>
  <c r="T1231" i="1"/>
  <c r="T1174" i="1"/>
  <c r="T552" i="1"/>
  <c r="T940" i="1"/>
  <c r="T1359" i="1"/>
  <c r="T553" i="1"/>
  <c r="T443" i="1"/>
  <c r="T1232" i="1"/>
  <c r="T554" i="1"/>
  <c r="T555" i="1"/>
  <c r="T556" i="1"/>
  <c r="T1708" i="1"/>
  <c r="T360" i="1"/>
  <c r="T353" i="1"/>
  <c r="T1865" i="1"/>
  <c r="T695" i="1"/>
  <c r="T697" i="1"/>
  <c r="T1091" i="1"/>
  <c r="T1441" i="1"/>
  <c r="T863" i="1"/>
  <c r="T361" i="1"/>
  <c r="T1367" i="1"/>
  <c r="T383" i="1"/>
  <c r="T1709" i="1"/>
  <c r="T982" i="1"/>
  <c r="T416" i="1"/>
  <c r="T864" i="1"/>
  <c r="T706" i="1"/>
  <c r="T171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1428" i="1"/>
  <c r="T865" i="1"/>
  <c r="T624" i="1"/>
  <c r="T776" i="1"/>
  <c r="T1442" i="1"/>
  <c r="T557" i="1"/>
  <c r="T983" i="1"/>
  <c r="T1161" i="1"/>
  <c r="T946" i="1"/>
  <c r="T1233" i="1"/>
  <c r="T1711" i="1"/>
  <c r="T1443" i="1"/>
  <c r="T1180" i="1"/>
  <c r="T1444" i="1"/>
  <c r="T1525" i="1"/>
  <c r="T436" i="1"/>
  <c r="T1712" i="1"/>
  <c r="T1141" i="1"/>
  <c r="T777" i="1"/>
  <c r="T1848" i="1"/>
  <c r="T1234" i="1"/>
  <c r="T1850" i="1"/>
  <c r="T851" i="1"/>
  <c r="T984" i="1"/>
  <c r="T1713" i="1"/>
  <c r="T522" i="1"/>
  <c r="T977" i="1"/>
  <c r="T664" i="1"/>
  <c r="T1526" i="1"/>
  <c r="T1577" i="1"/>
  <c r="T558" i="1"/>
  <c r="T778" i="1"/>
  <c r="T1778" i="1"/>
  <c r="T481" i="1"/>
  <c r="T985" i="1"/>
  <c r="T519" i="1"/>
  <c r="T1082" i="1"/>
  <c r="T779" i="1"/>
  <c r="T986" i="1"/>
  <c r="T637" i="1"/>
  <c r="T1087" i="1"/>
  <c r="T1806" i="1"/>
  <c r="T444" i="1"/>
  <c r="T543" i="1"/>
  <c r="T1704" i="1"/>
  <c r="T1813" i="1"/>
  <c r="T987" i="1"/>
  <c r="T780" i="1"/>
  <c r="T1123" i="1"/>
  <c r="T1181" i="1"/>
  <c r="T1235" i="1"/>
  <c r="T544" i="1"/>
  <c r="T1773" i="1"/>
  <c r="T665" i="1"/>
  <c r="T1429" i="1"/>
  <c r="T1578" i="1"/>
  <c r="T396" i="1"/>
  <c r="T1648" i="1"/>
  <c r="T988" i="1"/>
  <c r="T866" i="1"/>
  <c r="T625" i="1"/>
  <c r="T666" i="1"/>
  <c r="T989" i="1"/>
  <c r="T867" i="1"/>
  <c r="T493" i="1"/>
  <c r="T642" i="1"/>
  <c r="T369" i="1"/>
  <c r="T559" i="1"/>
  <c r="T947" i="1"/>
  <c r="T512" i="1"/>
  <c r="T1714" i="1"/>
  <c r="T990" i="1"/>
  <c r="T351" i="1"/>
  <c r="T667" i="1"/>
  <c r="T781" i="1"/>
  <c r="T1142" i="1"/>
  <c r="T523" i="1"/>
  <c r="T1358" i="1"/>
  <c r="T518" i="1"/>
  <c r="T782" i="1"/>
  <c r="T1162" i="1"/>
  <c r="T991" i="1"/>
  <c r="T783" i="1"/>
  <c r="T1163" i="1"/>
  <c r="T759" i="1"/>
  <c r="T948" i="1"/>
  <c r="T398" i="1"/>
  <c r="T784" i="1"/>
  <c r="T560" i="1"/>
  <c r="T1236" i="1"/>
  <c r="T926" i="1"/>
  <c r="T1237" i="1"/>
  <c r="T1092" i="1"/>
  <c r="T561" i="1"/>
  <c r="T1649" i="1"/>
  <c r="T477" i="1"/>
  <c r="T1238" i="1"/>
  <c r="T868" i="1"/>
  <c r="T1140" i="1"/>
  <c r="T943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869" i="1"/>
  <c r="T1351" i="1"/>
  <c r="T389" i="1"/>
  <c r="T768" i="1"/>
  <c r="T1814" i="1"/>
  <c r="T562" i="1"/>
  <c r="T524" i="1"/>
  <c r="T1124" i="1"/>
  <c r="T992" i="1"/>
  <c r="T1527" i="1"/>
  <c r="T1239" i="1"/>
  <c r="T500" i="1"/>
  <c r="T614" i="1"/>
  <c r="T712" i="1"/>
  <c r="T1394" i="1"/>
  <c r="T1125" i="1"/>
  <c r="T1093" i="1"/>
  <c r="T417" i="1"/>
  <c r="T1779" i="1"/>
  <c r="T394" i="1"/>
  <c r="T445" i="1"/>
  <c r="T870" i="1"/>
  <c r="T563" i="1"/>
  <c r="T501" i="1"/>
  <c r="T834" i="1"/>
  <c r="T713" i="1"/>
  <c r="T1240" i="1"/>
  <c r="T993" i="1"/>
  <c r="T760" i="1"/>
  <c r="T1528" i="1"/>
  <c r="T490" i="1"/>
  <c r="T714" i="1"/>
  <c r="T1529" i="1"/>
  <c r="T487" i="1"/>
  <c r="T969" i="1"/>
  <c r="T525" i="1"/>
  <c r="T494" i="1"/>
  <c r="T1241" i="1"/>
  <c r="T431" i="1"/>
  <c r="T949" i="1"/>
  <c r="T1445" i="1"/>
  <c r="T1851" i="1"/>
  <c r="T446" i="1"/>
  <c r="T1074" i="1"/>
  <c r="T1715" i="1"/>
  <c r="T1075" i="1"/>
  <c r="T994" i="1"/>
  <c r="T668" i="1"/>
  <c r="T1076" i="1"/>
  <c r="T1126" i="1"/>
  <c r="T1242" i="1"/>
  <c r="T447" i="1"/>
  <c r="T1127" i="1"/>
  <c r="T1815" i="1"/>
  <c r="T715" i="1"/>
  <c r="T448" i="1"/>
  <c r="T785" i="1"/>
  <c r="T1128" i="1"/>
  <c r="T1530" i="1"/>
  <c r="T564" i="1"/>
  <c r="T251" i="1"/>
  <c r="T194" i="1"/>
  <c r="T76" i="1"/>
  <c r="T168" i="1"/>
  <c r="T317" i="1"/>
  <c r="T252" i="1"/>
  <c r="T253" i="1"/>
  <c r="T345" i="1"/>
  <c r="T37" i="1"/>
  <c r="T334" i="1"/>
  <c r="T182" i="1"/>
  <c r="T69" i="1"/>
  <c r="T195" i="1"/>
  <c r="T79" i="1"/>
  <c r="T196" i="1"/>
  <c r="T338" i="1"/>
  <c r="T254" i="1"/>
  <c r="T305" i="1"/>
  <c r="T344" i="1"/>
  <c r="T5" i="1"/>
  <c r="T120" i="1"/>
  <c r="T134" i="1"/>
  <c r="T239" i="1"/>
  <c r="T71" i="1"/>
  <c r="T255" i="1"/>
  <c r="T135" i="1"/>
  <c r="T136" i="1"/>
  <c r="T19" i="1"/>
  <c r="T256" i="1"/>
  <c r="T29" i="1"/>
  <c r="T190" i="1"/>
  <c r="T87" i="1"/>
  <c r="T153" i="1"/>
  <c r="T197" i="1"/>
  <c r="T257" i="1"/>
  <c r="T137" i="1"/>
  <c r="T306" i="1"/>
  <c r="T49" i="1"/>
  <c r="T30" i="1"/>
  <c r="T8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65" i="1"/>
  <c r="T995" i="1"/>
  <c r="T638" i="1"/>
  <c r="T399" i="1"/>
  <c r="T950" i="1"/>
  <c r="T996" i="1"/>
  <c r="T400" i="1"/>
  <c r="T566" i="1"/>
  <c r="T871" i="1"/>
  <c r="T401" i="1"/>
  <c r="T482" i="1"/>
  <c r="T669" i="1"/>
  <c r="T567" i="1"/>
  <c r="T449" i="1"/>
  <c r="T568" i="1"/>
  <c r="T1182" i="1"/>
  <c r="T450" i="1"/>
  <c r="T569" i="1"/>
  <c r="T696" i="1"/>
  <c r="T540" i="1"/>
  <c r="T502" i="1"/>
  <c r="T1531" i="1"/>
  <c r="T570" i="1"/>
  <c r="T644" i="1"/>
  <c r="T385" i="1"/>
  <c r="T1579" i="1"/>
  <c r="T372" i="1"/>
  <c r="T451" i="1"/>
  <c r="T786" i="1"/>
  <c r="T402" i="1"/>
  <c r="T787" i="1"/>
  <c r="T571" i="1"/>
  <c r="T788" i="1"/>
  <c r="T452" i="1"/>
  <c r="T418" i="1"/>
  <c r="T526" i="1"/>
  <c r="T412" i="1"/>
  <c r="T1243" i="1"/>
  <c r="T453" i="1"/>
  <c r="T429" i="1"/>
  <c r="T872" i="1"/>
  <c r="T764" i="1"/>
  <c r="T873" i="1"/>
  <c r="T874" i="1"/>
  <c r="T545" i="1"/>
  <c r="T454" i="1"/>
  <c r="T455" i="1"/>
  <c r="T516" i="1"/>
  <c r="T626" i="1"/>
  <c r="T875" i="1"/>
  <c r="T1689" i="1"/>
  <c r="T456" i="1"/>
  <c r="T611" i="1"/>
  <c r="T716" i="1"/>
  <c r="T876" i="1"/>
  <c r="T703" i="1"/>
  <c r="T1143" i="1"/>
  <c r="T457" i="1"/>
  <c r="T951" i="1"/>
  <c r="T877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1570" i="1"/>
  <c r="T1244" i="1"/>
  <c r="T1403" i="1"/>
  <c r="T1362" i="1"/>
  <c r="T1245" i="1"/>
  <c r="T1144" i="1"/>
  <c r="T1368" i="1"/>
  <c r="T1246" i="1"/>
  <c r="T1532" i="1"/>
  <c r="T1369" i="1"/>
  <c r="T846" i="1"/>
  <c r="T640" i="1"/>
  <c r="T1650" i="1"/>
  <c r="T1396" i="1"/>
  <c r="T1816" i="1"/>
  <c r="T997" i="1"/>
  <c r="T1145" i="1"/>
  <c r="T1446" i="1"/>
  <c r="T1817" i="1"/>
  <c r="T878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927" i="1"/>
  <c r="T1352" i="1"/>
  <c r="T572" i="1"/>
  <c r="T1580" i="1"/>
  <c r="T1164" i="1"/>
  <c r="T1571" i="1"/>
  <c r="T1404" i="1"/>
  <c r="T1247" i="1"/>
  <c r="T615" i="1"/>
  <c r="T1085" i="1"/>
  <c r="T789" i="1"/>
  <c r="T1183" i="1"/>
  <c r="T1094" i="1"/>
  <c r="T1405" i="1"/>
  <c r="T1447" i="1"/>
  <c r="T1248" i="1"/>
  <c r="T1440" i="1"/>
  <c r="T1581" i="1"/>
  <c r="T1249" i="1"/>
  <c r="T1574" i="1"/>
  <c r="T1395" i="1"/>
  <c r="T1397" i="1"/>
  <c r="T1651" i="1"/>
  <c r="T1250" i="1"/>
  <c r="T1582" i="1"/>
  <c r="T1716" i="1"/>
  <c r="T1818" i="1"/>
  <c r="T1717" i="1"/>
  <c r="T1718" i="1"/>
  <c r="T717" i="1"/>
  <c r="T1448" i="1"/>
  <c r="T1095" i="1"/>
  <c r="T1184" i="1"/>
  <c r="T1583" i="1"/>
  <c r="T790" i="1"/>
  <c r="T1096" i="1"/>
  <c r="T1097" i="1"/>
  <c r="T1449" i="1"/>
  <c r="T1533" i="1"/>
  <c r="T1780" i="1"/>
  <c r="T1251" i="1"/>
  <c r="T1165" i="1"/>
  <c r="T670" i="1"/>
  <c r="T1252" i="1"/>
  <c r="T573" i="1"/>
  <c r="T1166" i="1"/>
  <c r="T879" i="1"/>
  <c r="T1509" i="1"/>
  <c r="T1534" i="1"/>
  <c r="T857" i="1"/>
  <c r="T1807" i="1"/>
  <c r="T458" i="1"/>
  <c r="T1406" i="1"/>
  <c r="T671" i="1"/>
  <c r="T1652" i="1"/>
  <c r="T1167" i="1"/>
  <c r="T1430" i="1"/>
  <c r="T1253" i="1"/>
  <c r="T1393" i="1"/>
  <c r="T791" i="1"/>
  <c r="T1209" i="1"/>
  <c r="T880" i="1"/>
  <c r="T704" i="1"/>
  <c r="T881" i="1"/>
  <c r="T1450" i="1"/>
  <c r="T1185" i="1"/>
  <c r="T1146" i="1"/>
  <c r="T792" i="1"/>
  <c r="T922" i="1"/>
  <c r="T1819" i="1"/>
  <c r="T1768" i="1"/>
  <c r="T1584" i="1"/>
  <c r="T1069" i="1"/>
  <c r="T1585" i="1"/>
  <c r="T1254" i="1"/>
  <c r="T1407" i="1"/>
  <c r="T1681" i="1"/>
  <c r="T1408" i="1"/>
  <c r="T1147" i="1"/>
  <c r="T1517" i="1"/>
  <c r="T1077" i="1"/>
  <c r="T574" i="1"/>
  <c r="T1129" i="1"/>
  <c r="T1451" i="1"/>
  <c r="T575" i="1"/>
  <c r="T459" i="1"/>
  <c r="T882" i="1"/>
  <c r="T1770" i="1"/>
  <c r="T1370" i="1"/>
  <c r="T793" i="1"/>
  <c r="T1255" i="1"/>
  <c r="T576" i="1"/>
  <c r="T609" i="1"/>
  <c r="T883" i="1"/>
  <c r="T884" i="1"/>
  <c r="T387" i="1"/>
  <c r="T577" i="1"/>
  <c r="T952" i="1"/>
  <c r="T1122" i="1"/>
  <c r="T578" i="1"/>
  <c r="T542" i="1"/>
  <c r="T479" i="1"/>
  <c r="T1535" i="1"/>
  <c r="T645" i="1"/>
  <c r="T437" i="1"/>
  <c r="T718" i="1"/>
  <c r="T953" i="1"/>
  <c r="T794" i="1"/>
  <c r="T1098" i="1"/>
  <c r="T672" i="1"/>
  <c r="T1256" i="1"/>
  <c r="T460" i="1"/>
  <c r="T795" i="1"/>
  <c r="T796" i="1"/>
  <c r="T579" i="1"/>
  <c r="T461" i="1"/>
  <c r="T419" i="1"/>
  <c r="T1520" i="1"/>
  <c r="T414" i="1"/>
  <c r="T646" i="1"/>
  <c r="T998" i="1"/>
  <c r="T488" i="1"/>
  <c r="T847" i="1"/>
  <c r="T442" i="1"/>
  <c r="T999" i="1"/>
  <c r="T673" i="1"/>
  <c r="T797" i="1"/>
  <c r="T580" i="1"/>
  <c r="T1257" i="1"/>
  <c r="T1000" i="1"/>
  <c r="T719" i="1"/>
  <c r="T1258" i="1"/>
  <c r="T462" i="1"/>
  <c r="T513" i="1"/>
  <c r="T403" i="1"/>
  <c r="T1001" i="1"/>
  <c r="T1371" i="1"/>
  <c r="T1259" i="1"/>
  <c r="T527" i="1"/>
  <c r="T420" i="1"/>
  <c r="T10" i="1"/>
  <c r="T258" i="1"/>
  <c r="T221" i="1"/>
  <c r="T154" i="1"/>
  <c r="T138" i="1"/>
  <c r="T31" i="1"/>
  <c r="T278" i="1"/>
  <c r="T121" i="1"/>
  <c r="T64" i="1"/>
  <c r="T88" i="1"/>
  <c r="T45" i="1"/>
  <c r="T155" i="1"/>
  <c r="T259" i="1"/>
  <c r="T139" i="1"/>
  <c r="T198" i="1"/>
  <c r="T222" i="1"/>
  <c r="T50" i="1"/>
  <c r="T25" i="1"/>
  <c r="T156" i="1"/>
  <c r="T104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66" i="1"/>
  <c r="T350" i="1"/>
  <c r="T335" i="1"/>
  <c r="T51" i="1"/>
  <c r="T236" i="1"/>
  <c r="T199" i="1"/>
  <c r="T290" i="1"/>
  <c r="T307" i="1"/>
  <c r="T169" i="1"/>
  <c r="T187" i="1"/>
  <c r="T297" i="1"/>
  <c r="T341" i="1"/>
  <c r="T275" i="1"/>
  <c r="T318" i="1"/>
  <c r="T298" i="1"/>
  <c r="T284" i="1"/>
  <c r="T200" i="1"/>
  <c r="T201" i="1"/>
  <c r="T106" i="1"/>
  <c r="T324" i="1"/>
  <c r="T260" i="1"/>
  <c r="T279" i="1"/>
  <c r="T347" i="1"/>
  <c r="T325" i="1"/>
  <c r="T483" i="1"/>
  <c r="T1452" i="1"/>
  <c r="T421" i="1"/>
  <c r="T1820" i="1"/>
  <c r="T674" i="1"/>
  <c r="T1572" i="1"/>
  <c r="T1002" i="1"/>
  <c r="T1874" i="1"/>
  <c r="T503" i="1"/>
  <c r="T1781" i="1"/>
  <c r="T547" i="1"/>
  <c r="T1719" i="1"/>
  <c r="T504" i="1"/>
  <c r="T720" i="1"/>
  <c r="T1798" i="1"/>
  <c r="T707" i="1"/>
  <c r="T798" i="1"/>
  <c r="T517" i="1"/>
  <c r="T1003" i="1"/>
  <c r="T581" i="1"/>
  <c r="T1808" i="1"/>
  <c r="T675" i="1"/>
  <c r="T835" i="1"/>
  <c r="T1702" i="1"/>
  <c r="T616" i="1"/>
  <c r="T885" i="1"/>
  <c r="T936" i="1"/>
  <c r="T1866" i="1"/>
  <c r="T1586" i="1"/>
  <c r="T1855" i="1"/>
  <c r="T836" i="1"/>
  <c r="T373" i="1"/>
  <c r="T954" i="1"/>
  <c r="T463" i="1"/>
  <c r="T721" i="1"/>
  <c r="T1260" i="1"/>
  <c r="T1372" i="1"/>
  <c r="T464" i="1"/>
  <c r="T1099" i="1"/>
  <c r="T886" i="1"/>
  <c r="T528" i="1"/>
  <c r="T368" i="1"/>
  <c r="T1852" i="1"/>
  <c r="T1004" i="1"/>
  <c r="T722" i="1"/>
  <c r="T1005" i="1"/>
  <c r="T582" i="1"/>
  <c r="T1536" i="1"/>
  <c r="T489" i="1"/>
  <c r="T1720" i="1"/>
  <c r="T1186" i="1"/>
  <c r="T627" i="1"/>
  <c r="T374" i="1"/>
  <c r="T1721" i="1"/>
  <c r="T1353" i="1"/>
  <c r="T1575" i="1"/>
  <c r="T723" i="1"/>
  <c r="T390" i="1"/>
  <c r="T1438" i="1"/>
  <c r="T1261" i="1"/>
  <c r="T484" i="1"/>
  <c r="T1453" i="1"/>
  <c r="T1587" i="1"/>
  <c r="T647" i="1"/>
  <c r="T1722" i="1"/>
  <c r="T799" i="1"/>
  <c r="T1262" i="1"/>
  <c r="T628" i="1"/>
  <c r="T1006" i="1"/>
  <c r="T1454" i="1"/>
  <c r="T724" i="1"/>
  <c r="T1723" i="1"/>
  <c r="T1364" i="1"/>
  <c r="T725" i="1"/>
  <c r="T648" i="1"/>
  <c r="T1100" i="1"/>
  <c r="T1263" i="1"/>
  <c r="T1821" i="1"/>
  <c r="T1373" i="1"/>
  <c r="T617" i="1"/>
  <c r="T1072" i="1"/>
  <c r="T495" i="1"/>
  <c r="T1187" i="1"/>
  <c r="T726" i="1"/>
  <c r="T887" i="1"/>
  <c r="T583" i="1"/>
  <c r="T1537" i="1"/>
  <c r="T727" i="1"/>
  <c r="T858" i="1"/>
  <c r="T1101" i="1"/>
  <c r="T1264" i="1"/>
  <c r="T728" i="1"/>
  <c r="T1168" i="1"/>
  <c r="T1007" i="1"/>
  <c r="T1130" i="1"/>
  <c r="T1159" i="1"/>
  <c r="T676" i="1"/>
  <c r="T837" i="1"/>
  <c r="T529" i="1"/>
  <c r="T1224" i="1"/>
  <c r="T1008" i="1"/>
  <c r="T1009" i="1"/>
  <c r="T888" i="1"/>
  <c r="T530" i="1"/>
  <c r="T838" i="1"/>
  <c r="T1010" i="1"/>
  <c r="T729" i="1"/>
  <c r="T730" i="1"/>
  <c r="T1078" i="1"/>
  <c r="T432" i="1"/>
  <c r="T889" i="1"/>
  <c r="T800" i="1"/>
  <c r="T413" i="1"/>
  <c r="T1188" i="1"/>
  <c r="T505" i="1"/>
  <c r="T531" i="1"/>
  <c r="T584" i="1"/>
  <c r="T585" i="1"/>
  <c r="T1724" i="1"/>
  <c r="T1538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70" i="1"/>
  <c r="T291" i="1"/>
  <c r="T89" i="1"/>
  <c r="T308" i="1"/>
  <c r="T261" i="1"/>
  <c r="T296" i="1"/>
  <c r="T15" i="1"/>
  <c r="T262" i="1"/>
  <c r="T263" i="1"/>
  <c r="T326" i="1"/>
  <c r="T90" i="1"/>
  <c r="T231" i="1"/>
  <c r="T299" i="1"/>
  <c r="T140" i="1"/>
  <c r="T327" i="1"/>
  <c r="T300" i="1"/>
  <c r="T227" i="1"/>
  <c r="T264" i="1"/>
  <c r="T333" i="1"/>
  <c r="T188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07" i="1"/>
  <c r="T122" i="1"/>
  <c r="T46" i="1"/>
  <c r="T91" i="1"/>
  <c r="T202" i="1"/>
  <c r="T191" i="1"/>
  <c r="T157" i="1"/>
  <c r="T26" i="1"/>
  <c r="T273" i="1"/>
  <c r="T108" i="1"/>
  <c r="T34" i="1"/>
  <c r="T52" i="1"/>
  <c r="T72" i="1"/>
  <c r="T32" i="1"/>
  <c r="T109" i="1"/>
  <c r="T244" i="1"/>
  <c r="T53" i="1"/>
  <c r="T18" i="1"/>
  <c r="T115" i="1"/>
  <c r="T171" i="1"/>
  <c r="T92" i="1"/>
  <c r="T158" i="1"/>
  <c r="T54" i="1"/>
  <c r="T103" i="1"/>
  <c r="T73" i="1"/>
  <c r="T93" i="1"/>
  <c r="T116" i="1"/>
  <c r="T27" i="1"/>
  <c r="T192" i="1"/>
  <c r="T301" i="1"/>
  <c r="T40" i="1"/>
  <c r="T141" i="1"/>
  <c r="T55" i="1"/>
  <c r="T94" i="1"/>
  <c r="T123" i="1"/>
  <c r="T95" i="1"/>
  <c r="T315" i="1"/>
  <c r="T142" i="1"/>
  <c r="T96" i="1"/>
  <c r="T97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23" i="1"/>
  <c r="T731" i="1"/>
  <c r="T955" i="1"/>
  <c r="T1455" i="1"/>
  <c r="T1725" i="1"/>
  <c r="T1374" i="1"/>
  <c r="T1189" i="1"/>
  <c r="T1456" i="1"/>
  <c r="T1148" i="1"/>
  <c r="T1588" i="1"/>
  <c r="T1822" i="1"/>
  <c r="T1360" i="1"/>
  <c r="T586" i="1"/>
  <c r="T1354" i="1"/>
  <c r="T1457" i="1"/>
  <c r="T1175" i="1"/>
  <c r="T1873" i="1"/>
  <c r="T404" i="1"/>
  <c r="T732" i="1"/>
  <c r="T677" i="1"/>
  <c r="T1131" i="1"/>
  <c r="T932" i="1"/>
  <c r="T1726" i="1"/>
  <c r="T1265" i="1"/>
  <c r="T1727" i="1"/>
  <c r="T1011" i="1"/>
  <c r="T1266" i="1"/>
  <c r="T852" i="1"/>
  <c r="T629" i="1"/>
  <c r="T956" i="1"/>
  <c r="T492" i="1"/>
  <c r="T890" i="1"/>
  <c r="T1012" i="1"/>
  <c r="T1458" i="1"/>
  <c r="T801" i="1"/>
  <c r="T1519" i="1"/>
  <c r="T933" i="1"/>
  <c r="T408" i="1"/>
  <c r="T1653" i="1"/>
  <c r="T934" i="1"/>
  <c r="T1348" i="1"/>
  <c r="T430" i="1"/>
  <c r="T1769" i="1"/>
  <c r="T375" i="1"/>
  <c r="T405" i="1"/>
  <c r="T1083" i="1"/>
  <c r="T465" i="1"/>
  <c r="T164" i="1"/>
  <c r="T181" i="1"/>
  <c r="T143" i="1"/>
  <c r="T313" i="1"/>
  <c r="T172" i="1"/>
  <c r="T265" i="1"/>
  <c r="T240" i="1"/>
  <c r="T266" i="1"/>
  <c r="T112" i="1"/>
  <c r="T4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1267" i="1"/>
  <c r="T1268" i="1"/>
  <c r="T1149" i="1"/>
  <c r="T1589" i="1"/>
  <c r="T1160" i="1"/>
  <c r="T802" i="1"/>
  <c r="T1013" i="1"/>
  <c r="T891" i="1"/>
  <c r="T1269" i="1"/>
  <c r="T1510" i="1"/>
  <c r="T1690" i="1"/>
  <c r="T1375" i="1"/>
  <c r="T1567" i="1"/>
  <c r="T1270" i="1"/>
  <c r="T1590" i="1"/>
  <c r="T1654" i="1"/>
  <c r="T892" i="1"/>
  <c r="T1459" i="1"/>
  <c r="T1591" i="1"/>
  <c r="T1516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839" i="1"/>
  <c r="T1823" i="1"/>
  <c r="T1568" i="1"/>
  <c r="T1728" i="1"/>
  <c r="T1460" i="1"/>
  <c r="T1729" i="1"/>
  <c r="T1879" i="1"/>
  <c r="T1790" i="1"/>
  <c r="T1824" i="1"/>
  <c r="T1782" i="1"/>
  <c r="T1409" i="1"/>
  <c r="T1361" i="1"/>
  <c r="T1190" i="1"/>
  <c r="T803" i="1"/>
  <c r="T1783" i="1"/>
  <c r="T1655" i="1"/>
  <c r="T1539" i="1"/>
  <c r="T1784" i="1"/>
  <c r="T893" i="1"/>
  <c r="T1540" i="1"/>
  <c r="T203" i="1"/>
  <c r="T280" i="1"/>
  <c r="T241" i="1"/>
  <c r="T204" i="1"/>
  <c r="T281" i="1"/>
  <c r="T124" i="1"/>
  <c r="T224" i="1"/>
  <c r="T144" i="1"/>
  <c r="T125" i="1"/>
  <c r="T242" i="1"/>
  <c r="T185" i="1"/>
  <c r="T302" i="1"/>
  <c r="T223" i="1"/>
  <c r="T205" i="1"/>
  <c r="T206" i="1"/>
  <c r="T267" i="1"/>
  <c r="T207" i="1"/>
  <c r="T312" i="1"/>
  <c r="T285" i="1"/>
  <c r="T314" i="1"/>
  <c r="T1730" i="1"/>
  <c r="T1731" i="1"/>
  <c r="T804" i="1"/>
  <c r="T1691" i="1"/>
  <c r="T1592" i="1"/>
  <c r="T1656" i="1"/>
  <c r="T1132" i="1"/>
  <c r="T1812" i="1"/>
  <c r="T1692" i="1"/>
  <c r="T532" i="1"/>
  <c r="T928" i="1"/>
  <c r="T1878" i="1"/>
  <c r="T769" i="1"/>
  <c r="T1732" i="1"/>
  <c r="T466" i="1"/>
  <c r="T1435" i="1"/>
  <c r="T894" i="1"/>
  <c r="T1774" i="1"/>
  <c r="T1825" i="1"/>
  <c r="T1271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225" i="1"/>
  <c r="T856" i="1"/>
  <c r="T1272" i="1"/>
  <c r="T1593" i="1"/>
  <c r="T1594" i="1"/>
  <c r="T1210" i="1"/>
  <c r="T1273" i="1"/>
  <c r="T1150" i="1"/>
  <c r="T1638" i="1"/>
  <c r="T1274" i="1"/>
  <c r="T1014" i="1"/>
  <c r="T1275" i="1"/>
  <c r="T1461" i="1"/>
  <c r="T733" i="1"/>
  <c r="T1276" i="1"/>
  <c r="T1595" i="1"/>
  <c r="T1433" i="1"/>
  <c r="T649" i="1"/>
  <c r="T1376" i="1"/>
  <c r="T1377" i="1"/>
  <c r="T1277" i="1"/>
  <c r="T1513" i="1"/>
  <c r="T1015" i="1"/>
  <c r="T1191" i="1"/>
  <c r="T1211" i="1"/>
  <c r="T1169" i="1"/>
  <c r="T1462" i="1"/>
  <c r="T1684" i="1"/>
  <c r="T1016" i="1"/>
  <c r="T1463" i="1"/>
  <c r="T1733" i="1"/>
  <c r="T1378" i="1"/>
  <c r="T1017" i="1"/>
  <c r="T1355" i="1"/>
  <c r="T1734" i="1"/>
  <c r="T1464" i="1"/>
  <c r="T1379" i="1"/>
  <c r="T1278" i="1"/>
  <c r="T1735" i="1"/>
  <c r="T1465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971" i="1"/>
  <c r="T941" i="1"/>
  <c r="T1657" i="1"/>
  <c r="T1279" i="1"/>
  <c r="T1280" i="1"/>
  <c r="T630" i="1"/>
  <c r="T761" i="1"/>
  <c r="T1363" i="1"/>
  <c r="T1212" i="1"/>
  <c r="T678" i="1"/>
  <c r="T1541" i="1"/>
  <c r="T661" i="1"/>
  <c r="T1281" i="1"/>
  <c r="T1349" i="1"/>
  <c r="T587" i="1"/>
  <c r="T972" i="1"/>
  <c r="T679" i="1"/>
  <c r="T1213" i="1"/>
  <c r="T650" i="1"/>
  <c r="T631" i="1"/>
  <c r="T1282" i="1"/>
  <c r="T762" i="1"/>
  <c r="T1635" i="1"/>
  <c r="T1018" i="1"/>
  <c r="T1214" i="1"/>
  <c r="T1102" i="1"/>
  <c r="T658" i="1"/>
  <c r="T1466" i="1"/>
  <c r="T734" i="1"/>
  <c r="T1467" i="1"/>
  <c r="T1079" i="1"/>
  <c r="T698" i="1"/>
  <c r="T833" i="1"/>
  <c r="T1019" i="1"/>
  <c r="T859" i="1"/>
  <c r="T1380" i="1"/>
  <c r="T613" i="1"/>
  <c r="T853" i="1"/>
  <c r="T1410" i="1"/>
  <c r="T848" i="1"/>
  <c r="T862" i="1"/>
  <c r="T766" i="1"/>
  <c r="T805" i="1"/>
  <c r="T1283" i="1"/>
  <c r="T699" i="1"/>
  <c r="T1411" i="1"/>
  <c r="T1849" i="1"/>
  <c r="T548" i="1"/>
  <c r="T1170" i="1"/>
  <c r="T1086" i="1"/>
  <c r="T957" i="1"/>
  <c r="T1468" i="1"/>
  <c r="T735" i="1"/>
  <c r="T840" i="1"/>
  <c r="T895" i="1"/>
  <c r="T1693" i="1"/>
  <c r="T708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391" i="1"/>
  <c r="T841" i="1"/>
  <c r="T1542" i="1"/>
  <c r="T1171" i="1"/>
  <c r="T438" i="1"/>
  <c r="T736" i="1"/>
  <c r="T806" i="1"/>
  <c r="T737" i="1"/>
  <c r="T1020" i="1"/>
  <c r="T1412" i="1"/>
  <c r="T1172" i="1"/>
  <c r="T807" i="1"/>
  <c r="T1103" i="1"/>
  <c r="T415" i="1"/>
  <c r="T1021" i="1"/>
  <c r="T1859" i="1"/>
  <c r="T1877" i="1"/>
  <c r="T1104" i="1"/>
  <c r="T1284" i="1"/>
  <c r="T1285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476" i="1"/>
  <c r="T1736" i="1"/>
  <c r="T1469" i="1"/>
  <c r="T588" i="1"/>
  <c r="T738" i="1"/>
  <c r="T589" i="1"/>
  <c r="T680" i="1"/>
  <c r="T739" i="1"/>
  <c r="T651" i="1"/>
  <c r="T491" i="1"/>
  <c r="T621" i="1"/>
  <c r="T1286" i="1"/>
  <c r="T612" i="1"/>
  <c r="T1796" i="1"/>
  <c r="T1826" i="1"/>
  <c r="T808" i="1"/>
  <c r="T380" i="1"/>
  <c r="T740" i="1"/>
  <c r="T1827" i="1"/>
  <c r="T1022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33" i="1"/>
  <c r="T409" i="1"/>
  <c r="T659" i="1"/>
  <c r="T896" i="1"/>
  <c r="T1642" i="1"/>
  <c r="T1596" i="1"/>
  <c r="T1215" i="1"/>
  <c r="T1192" i="1"/>
  <c r="T1287" i="1"/>
  <c r="T1470" i="1"/>
  <c r="T1597" i="1"/>
  <c r="T1658" i="1"/>
  <c r="T1598" i="1"/>
  <c r="T1439" i="1"/>
  <c r="T1737" i="1"/>
  <c r="T428" i="1"/>
  <c r="T1173" i="1"/>
  <c r="T1543" i="1"/>
  <c r="T663" i="1"/>
  <c r="T1288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590" i="1"/>
  <c r="T496" i="1"/>
  <c r="T1828" i="1"/>
  <c r="T1703" i="1"/>
  <c r="T533" i="1"/>
  <c r="T809" i="1"/>
  <c r="T700" i="1"/>
  <c r="T897" i="1"/>
  <c r="T1599" i="1"/>
  <c r="T622" i="1"/>
  <c r="T1829" i="1"/>
  <c r="T467" i="1"/>
  <c r="T1738" i="1"/>
  <c r="T1193" i="1"/>
  <c r="T1289" i="1"/>
  <c r="T497" i="1"/>
  <c r="T591" i="1"/>
  <c r="T1739" i="1"/>
  <c r="T681" i="1"/>
  <c r="T376" i="1"/>
  <c r="T898" i="1"/>
  <c r="T978" i="1"/>
  <c r="T1600" i="1"/>
  <c r="T643" i="1"/>
  <c r="T899" i="1"/>
  <c r="T1290" i="1"/>
  <c r="T381" i="1"/>
  <c r="T1875" i="1"/>
  <c r="T1601" i="1"/>
  <c r="T592" i="1"/>
  <c r="T618" i="1"/>
  <c r="T682" i="1"/>
  <c r="T382" i="1"/>
  <c r="T1861" i="1"/>
  <c r="T1291" i="1"/>
  <c r="T541" i="1"/>
  <c r="T506" i="1"/>
  <c r="T388" i="1"/>
  <c r="T1400" i="1"/>
  <c r="T102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68" i="1"/>
  <c r="T246" i="1"/>
  <c r="T208" i="1"/>
  <c r="T328" i="1"/>
  <c r="T292" i="1"/>
  <c r="T80" i="1"/>
  <c r="T329" i="1"/>
  <c r="T77" i="1"/>
  <c r="T17" i="1"/>
  <c r="T98" i="1"/>
  <c r="T165" i="1"/>
  <c r="T309" i="1"/>
  <c r="T330" i="1"/>
  <c r="T117" i="1"/>
  <c r="T228" i="1"/>
  <c r="T209" i="1"/>
  <c r="T132" i="1"/>
  <c r="T319" i="1"/>
  <c r="T233" i="1"/>
  <c r="T269" i="1"/>
  <c r="T346" i="1"/>
  <c r="T343" i="1"/>
  <c r="T35" i="1"/>
  <c r="T349" i="1"/>
  <c r="T331" i="1"/>
  <c r="T145" i="1"/>
  <c r="T99" i="1"/>
  <c r="T110" i="1"/>
  <c r="T146" i="1"/>
  <c r="T147" i="1"/>
  <c r="T310" i="1"/>
  <c r="T247" i="1"/>
  <c r="T11" i="1"/>
  <c r="T150" i="1"/>
  <c r="T210" i="1"/>
  <c r="T293" i="1"/>
  <c r="T303" i="1"/>
  <c r="T47" i="1"/>
  <c r="T126" i="1"/>
  <c r="T173" i="1"/>
  <c r="T65" i="1"/>
  <c r="T294" i="1"/>
  <c r="T211" i="1"/>
  <c r="T332" i="1"/>
  <c r="T78" i="1"/>
  <c r="T127" i="1"/>
  <c r="T38" i="1"/>
  <c r="T113" i="1"/>
  <c r="T167" i="1"/>
  <c r="T13" i="1"/>
  <c r="T159" i="1"/>
  <c r="T276" i="1"/>
  <c r="T56" i="1"/>
  <c r="T270" i="1"/>
  <c r="T119" i="1"/>
  <c r="T271" i="1"/>
  <c r="T44" i="1"/>
  <c r="T282" i="1"/>
  <c r="T184" i="1"/>
  <c r="T100" i="1"/>
  <c r="T701" i="1"/>
  <c r="T958" i="1"/>
  <c r="T1694" i="1"/>
  <c r="T900" i="1"/>
  <c r="T1292" i="1"/>
  <c r="T1436" i="1"/>
  <c r="T770" i="1"/>
  <c r="T901" i="1"/>
  <c r="T741" i="1"/>
  <c r="T902" i="1"/>
  <c r="T742" i="1"/>
  <c r="T1105" i="1"/>
  <c r="T1471" i="1"/>
  <c r="T903" i="1"/>
  <c r="T534" i="1"/>
  <c r="T810" i="1"/>
  <c r="T1740" i="1"/>
  <c r="T743" i="1"/>
  <c r="T1472" i="1"/>
  <c r="T855" i="1"/>
  <c r="T1194" i="1"/>
  <c r="T1830" i="1"/>
  <c r="T535" i="1"/>
  <c r="T744" i="1"/>
  <c r="T1413" i="1"/>
  <c r="T811" i="1"/>
  <c r="T593" i="1"/>
  <c r="T652" i="1"/>
  <c r="T427" i="1"/>
  <c r="T1473" i="1"/>
  <c r="T468" i="1"/>
  <c r="T929" i="1"/>
  <c r="T1024" i="1"/>
  <c r="T812" i="1"/>
  <c r="T392" i="1"/>
  <c r="T434" i="1"/>
  <c r="T1106" i="1"/>
  <c r="T904" i="1"/>
  <c r="T1025" i="1"/>
  <c r="T1293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973" i="1"/>
  <c r="T439" i="1"/>
  <c r="T1026" i="1"/>
  <c r="T653" i="1"/>
  <c r="T1151" i="1"/>
  <c r="T1294" i="1"/>
  <c r="T620" i="1"/>
  <c r="T813" i="1"/>
  <c r="T480" i="1"/>
  <c r="T594" i="1"/>
  <c r="T469" i="1"/>
  <c r="T1700" i="1"/>
  <c r="T410" i="1"/>
  <c r="T959" i="1"/>
  <c r="T1295" i="1"/>
  <c r="T771" i="1"/>
  <c r="T842" i="1"/>
  <c r="T1296" i="1"/>
  <c r="T422" i="1"/>
  <c r="T470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57" i="1"/>
  <c r="T212" i="1"/>
  <c r="T160" i="1"/>
  <c r="T111" i="1"/>
  <c r="T213" i="1"/>
  <c r="T118" i="1"/>
  <c r="T105" i="1"/>
  <c r="T214" i="1"/>
  <c r="T238" i="1"/>
  <c r="T237" i="1"/>
  <c r="T58" i="1"/>
  <c r="T128" i="1"/>
  <c r="T229" i="1"/>
  <c r="T215" i="1"/>
  <c r="T67" i="1"/>
  <c r="T216" i="1"/>
  <c r="T174" i="1"/>
  <c r="T243" i="1"/>
  <c r="T33" i="1"/>
  <c r="T225" i="1"/>
  <c r="T1297" i="1"/>
  <c r="T485" i="1"/>
  <c r="T1741" i="1"/>
  <c r="T1027" i="1"/>
  <c r="T683" i="1"/>
  <c r="T1474" i="1"/>
  <c r="T595" i="1"/>
  <c r="T1195" i="1"/>
  <c r="T596" i="1"/>
  <c r="T1475" i="1"/>
  <c r="T1659" i="1"/>
  <c r="T684" i="1"/>
  <c r="T1028" i="1"/>
  <c r="T498" i="1"/>
  <c r="T905" i="1"/>
  <c r="T654" i="1"/>
  <c r="T1660" i="1"/>
  <c r="T1476" i="1"/>
  <c r="T1073" i="1"/>
  <c r="T59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661" i="1"/>
  <c r="T377" i="1"/>
  <c r="T9" i="1"/>
  <c r="T59" i="1"/>
  <c r="T161" i="1"/>
  <c r="T16" i="1"/>
  <c r="T304" i="1"/>
  <c r="T189" i="1"/>
  <c r="T42" i="1"/>
  <c r="T81" i="1"/>
  <c r="T23" i="1"/>
  <c r="T60" i="1"/>
  <c r="T84" i="1"/>
  <c r="T61" i="1"/>
  <c r="T175" i="1"/>
  <c r="T39" i="1"/>
  <c r="T129" i="1"/>
  <c r="T63" i="1"/>
  <c r="T102" i="1"/>
  <c r="T162" i="1"/>
  <c r="T3288" i="1"/>
  <c r="T3289" i="1"/>
  <c r="T3290" i="1"/>
  <c r="T3291" i="1"/>
  <c r="T3292" i="1"/>
  <c r="T3293" i="1"/>
  <c r="T3294" i="1"/>
  <c r="T3295" i="1"/>
  <c r="T3296" i="1"/>
  <c r="T639" i="1"/>
  <c r="T745" i="1"/>
  <c r="T1029" i="1"/>
  <c r="T632" i="1"/>
  <c r="T655" i="1"/>
  <c r="T746" i="1"/>
  <c r="T1576" i="1"/>
  <c r="T832" i="1"/>
  <c r="T352" i="1"/>
  <c r="T633" i="1"/>
  <c r="T662" i="1"/>
  <c r="T1107" i="1"/>
  <c r="T1196" i="1"/>
  <c r="T906" i="1"/>
  <c r="T514" i="1"/>
  <c r="T598" i="1"/>
  <c r="T685" i="1"/>
  <c r="T907" i="1"/>
  <c r="T599" i="1"/>
  <c r="T656" i="1"/>
  <c r="T499" i="1"/>
  <c r="T520" i="1"/>
  <c r="T1414" i="1"/>
  <c r="T1298" i="1"/>
  <c r="T686" i="1"/>
  <c r="T908" i="1"/>
  <c r="T536" i="1"/>
  <c r="T765" i="1"/>
  <c r="T1108" i="1"/>
  <c r="T1880" i="1"/>
  <c r="T1065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109" i="1"/>
  <c r="T1544" i="1"/>
  <c r="T1206" i="1"/>
  <c r="T860" i="1"/>
  <c r="T1110" i="1"/>
  <c r="T1477" i="1"/>
  <c r="T1831" i="1"/>
  <c r="T1299" i="1"/>
  <c r="T1030" i="1"/>
  <c r="T1633" i="1"/>
  <c r="T1432" i="1"/>
  <c r="T1350" i="1"/>
  <c r="T1602" i="1"/>
  <c r="T1031" i="1"/>
  <c r="T1832" i="1"/>
  <c r="T1032" i="1"/>
  <c r="T1662" i="1"/>
  <c r="T1603" i="1"/>
  <c r="T1742" i="1"/>
  <c r="T1300" i="1"/>
  <c r="T1301" i="1"/>
  <c r="T1437" i="1"/>
  <c r="T636" i="1"/>
  <c r="T1381" i="1"/>
  <c r="T1382" i="1"/>
  <c r="T1302" i="1"/>
  <c r="T1383" i="1"/>
  <c r="T1152" i="1"/>
  <c r="T1775" i="1"/>
  <c r="T814" i="1"/>
  <c r="T831" i="1"/>
  <c r="T1111" i="1"/>
  <c r="T1810" i="1"/>
  <c r="T1384" i="1"/>
  <c r="T1303" i="1"/>
  <c r="T774" i="1"/>
  <c r="T1478" i="1"/>
  <c r="T1216" i="1"/>
  <c r="T1545" i="1"/>
  <c r="T47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743" i="1"/>
  <c r="T1663" i="1"/>
  <c r="T1695" i="1"/>
  <c r="T1809" i="1"/>
  <c r="T1134" i="1"/>
  <c r="T1112" i="1"/>
  <c r="T1604" i="1"/>
  <c r="T657" i="1"/>
  <c r="T1833" i="1"/>
  <c r="T1113" i="1"/>
  <c r="T1356" i="1"/>
  <c r="T1304" i="1"/>
  <c r="T1070" i="1"/>
  <c r="T1744" i="1"/>
  <c r="T1799" i="1"/>
  <c r="T1479" i="1"/>
  <c r="T641" i="1"/>
  <c r="T1745" i="1"/>
  <c r="T1605" i="1"/>
  <c r="T1385" i="1"/>
  <c r="T1862" i="1"/>
  <c r="T938" i="1"/>
  <c r="T600" i="1"/>
  <c r="T1546" i="1"/>
  <c r="T1511" i="1"/>
  <c r="T1305" i="1"/>
  <c r="T1547" i="1"/>
  <c r="T909" i="1"/>
  <c r="T815" i="1"/>
  <c r="T1306" i="1"/>
  <c r="T1033" i="1"/>
  <c r="T1480" i="1"/>
  <c r="T1548" i="1"/>
  <c r="T1307" i="1"/>
  <c r="T816" i="1"/>
  <c r="T423" i="1"/>
  <c r="T1197" i="1"/>
  <c r="T1481" i="1"/>
  <c r="T968" i="1"/>
  <c r="T960" i="1"/>
  <c r="T1217" i="1"/>
  <c r="T1785" i="1"/>
  <c r="T1034" i="1"/>
  <c r="T619" i="1"/>
  <c r="T1853" i="1"/>
  <c r="T1867" i="1"/>
  <c r="T1482" i="1"/>
  <c r="T687" i="1"/>
  <c r="T1483" i="1"/>
  <c r="T1606" i="1"/>
  <c r="T1035" i="1"/>
  <c r="T1218" i="1"/>
  <c r="T1308" i="1"/>
  <c r="T601" i="1"/>
  <c r="T1834" i="1"/>
  <c r="T1484" i="1"/>
  <c r="T961" i="1"/>
  <c r="T1135" i="1"/>
  <c r="T1036" i="1"/>
  <c r="T1219" i="1"/>
  <c r="T1786" i="1"/>
  <c r="T424" i="1"/>
  <c r="T1309" i="1"/>
  <c r="T1664" i="1"/>
  <c r="T1415" i="1"/>
  <c r="T1198" i="1"/>
  <c r="T1549" i="1"/>
  <c r="T1067" i="1"/>
  <c r="T411" i="1"/>
  <c r="T688" i="1"/>
  <c r="T1637" i="1"/>
  <c r="T924" i="1"/>
  <c r="T1037" i="1"/>
  <c r="T747" i="1"/>
  <c r="T1746" i="1"/>
  <c r="T1636" i="1"/>
  <c r="T1607" i="1"/>
  <c r="T1310" i="1"/>
  <c r="T1800" i="1"/>
  <c r="T1550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748" i="1"/>
  <c r="T406" i="1"/>
  <c r="T1485" i="1"/>
  <c r="T1038" i="1"/>
  <c r="T602" i="1"/>
  <c r="T1608" i="1"/>
  <c r="T749" i="1"/>
  <c r="T378" i="1"/>
  <c r="T1747" i="1"/>
  <c r="T354" i="1"/>
  <c r="T101" i="1"/>
  <c r="T163" i="1"/>
  <c r="T20" i="1"/>
  <c r="T176" i="1"/>
  <c r="T323" i="1"/>
  <c r="T230" i="1"/>
  <c r="T177" i="1"/>
  <c r="T70" i="1"/>
  <c r="T217" i="1"/>
  <c r="T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16" i="1"/>
  <c r="T603" i="1"/>
  <c r="T1039" i="1"/>
  <c r="T1856" i="1"/>
  <c r="T817" i="1"/>
  <c r="T750" i="1"/>
  <c r="T604" i="1"/>
  <c r="T843" i="1"/>
  <c r="T910" i="1"/>
  <c r="T397" i="1"/>
  <c r="T365" i="1"/>
  <c r="T1040" i="1"/>
  <c r="T1486" i="1"/>
  <c r="T507" i="1"/>
  <c r="T751" i="1"/>
  <c r="T384" i="1"/>
  <c r="T1114" i="1"/>
  <c r="T393" i="1"/>
  <c r="T1748" i="1"/>
  <c r="T1041" i="1"/>
  <c r="T962" i="1"/>
  <c r="T963" i="1"/>
  <c r="T356" i="1"/>
  <c r="T752" i="1"/>
  <c r="T911" i="1"/>
  <c r="T1042" i="1"/>
  <c r="T772" i="1"/>
  <c r="T537" i="1"/>
  <c r="T362" i="1"/>
  <c r="T359" i="1"/>
  <c r="T366" i="1"/>
  <c r="T1080" i="1"/>
  <c r="T818" i="1"/>
  <c r="T1366" i="1"/>
  <c r="T753" i="1"/>
  <c r="T819" i="1"/>
  <c r="T820" i="1"/>
  <c r="T521" i="1"/>
  <c r="T754" i="1"/>
  <c r="T395" i="1"/>
  <c r="T1311" i="1"/>
  <c r="T472" i="1"/>
  <c r="T1386" i="1"/>
  <c r="T473" i="1"/>
  <c r="T921" i="1"/>
  <c r="T821" i="1"/>
  <c r="T1043" i="1"/>
  <c r="T610" i="1"/>
  <c r="T1609" i="1"/>
  <c r="T964" i="1"/>
  <c r="T1551" i="1"/>
  <c r="T861" i="1"/>
  <c r="T1365" i="1"/>
  <c r="T1387" i="1"/>
  <c r="T1207" i="1"/>
  <c r="T1749" i="1"/>
  <c r="T634" i="1"/>
  <c r="T605" i="1"/>
  <c r="T705" i="1"/>
  <c r="T755" i="1"/>
  <c r="T822" i="1"/>
  <c r="T974" i="1"/>
  <c r="T441" i="1"/>
  <c r="T508" i="1"/>
  <c r="T1044" i="1"/>
  <c r="T1787" i="1"/>
  <c r="T1750" i="1"/>
  <c r="T379" i="1"/>
  <c r="T1045" i="1"/>
  <c r="T363" i="1"/>
  <c r="T320" i="1"/>
  <c r="T348" i="1"/>
  <c r="T43" i="1"/>
  <c r="T12" i="1"/>
  <c r="T6" i="1"/>
  <c r="T148" i="1"/>
  <c r="T62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868" i="1"/>
  <c r="T546" i="1"/>
  <c r="T1388" i="1"/>
  <c r="T1398" i="1"/>
  <c r="T1046" i="1"/>
  <c r="T1312" i="1"/>
  <c r="T975" i="1"/>
  <c r="T1417" i="1"/>
  <c r="T355" i="1"/>
  <c r="T1047" i="1"/>
  <c r="T689" i="1"/>
  <c r="T1313" i="1"/>
  <c r="T606" i="1"/>
  <c r="T1610" i="1"/>
  <c r="T1314" i="1"/>
  <c r="T1751" i="1"/>
  <c r="T1835" i="1"/>
  <c r="T1115" i="1"/>
  <c r="T1315" i="1"/>
  <c r="T1220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474" i="1"/>
  <c r="T367" i="1"/>
  <c r="T1487" i="1"/>
  <c r="T849" i="1"/>
  <c r="T1836" i="1"/>
  <c r="T1316" i="1"/>
  <c r="T509" i="1"/>
  <c r="T1418" i="1"/>
  <c r="T425" i="1"/>
  <c r="T1488" i="1"/>
  <c r="T1431" i="1"/>
  <c r="T756" i="1"/>
  <c r="T1752" i="1"/>
  <c r="T1489" i="1"/>
  <c r="T1791" i="1"/>
  <c r="T757" i="1"/>
  <c r="T1317" i="1"/>
  <c r="T1753" i="1"/>
  <c r="T1048" i="1"/>
  <c r="T183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823" i="1"/>
  <c r="T1318" i="1"/>
  <c r="T1754" i="1"/>
  <c r="T1221" i="1"/>
  <c r="T1771" i="1"/>
  <c r="T1665" i="1"/>
  <c r="T1666" i="1"/>
  <c r="T1870" i="1"/>
  <c r="T1667" i="1"/>
  <c r="T1792" i="1"/>
  <c r="T1668" i="1"/>
  <c r="T1389" i="1"/>
  <c r="T1611" i="1"/>
  <c r="T824" i="1"/>
  <c r="T1319" i="1"/>
  <c r="T1573" i="1"/>
  <c r="T1696" i="1"/>
  <c r="T1876" i="1"/>
  <c r="T1088" i="1"/>
  <c r="T155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510" i="1"/>
  <c r="T1401" i="1"/>
  <c r="T912" i="1"/>
  <c r="T1669" i="1"/>
  <c r="T942" i="1"/>
  <c r="T1153" i="1"/>
  <c r="T1320" i="1"/>
  <c r="T1801" i="1"/>
  <c r="T767" i="1"/>
  <c r="T1199" i="1"/>
  <c r="T515" i="1"/>
  <c r="T1049" i="1"/>
  <c r="T773" i="1"/>
  <c r="T1321" i="1"/>
  <c r="T1490" i="1"/>
  <c r="T965" i="1"/>
  <c r="T1116" i="1"/>
  <c r="T426" i="1"/>
  <c r="T1136" i="1"/>
  <c r="T1670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050" i="1"/>
  <c r="T1322" i="1"/>
  <c r="T1323" i="1"/>
  <c r="T1066" i="1"/>
  <c r="T635" i="1"/>
  <c r="T1154" i="1"/>
  <c r="T979" i="1"/>
  <c r="T935" i="1"/>
  <c r="T690" i="1"/>
  <c r="T1755" i="1"/>
  <c r="T1553" i="1"/>
  <c r="T1051" i="1"/>
  <c r="T475" i="1"/>
  <c r="T976" i="1"/>
  <c r="T1756" i="1"/>
  <c r="T1324" i="1"/>
  <c r="T1325" i="1"/>
  <c r="T1838" i="1"/>
  <c r="T1554" i="1"/>
  <c r="T1200" i="1"/>
  <c r="T1612" i="1"/>
  <c r="T1137" i="1"/>
  <c r="T1201" i="1"/>
  <c r="T1326" i="1"/>
  <c r="T1566" i="1"/>
  <c r="T1613" i="1"/>
  <c r="T1614" i="1"/>
  <c r="T272" i="1"/>
  <c r="T183" i="1"/>
  <c r="T218" i="1"/>
  <c r="T321" i="1"/>
  <c r="T178" i="1"/>
  <c r="T248" i="1"/>
  <c r="T336" i="1"/>
  <c r="T130" i="1"/>
  <c r="T283" i="1"/>
  <c r="T149" i="1"/>
  <c r="T166" i="1"/>
  <c r="T179" i="1"/>
  <c r="T234" i="1"/>
  <c r="T342" i="1"/>
  <c r="T131" i="1"/>
  <c r="T180" i="1"/>
  <c r="T219" i="1"/>
  <c r="T22" i="1"/>
  <c r="T220" i="1"/>
  <c r="T311" i="1"/>
  <c r="T1615" i="1"/>
  <c r="T1117" i="1"/>
  <c r="T913" i="1"/>
  <c r="T1776" i="1"/>
  <c r="T1757" i="1"/>
  <c r="T607" i="1"/>
  <c r="T914" i="1"/>
  <c r="T1758" i="1"/>
  <c r="T1643" i="1"/>
  <c r="T1555" i="1"/>
  <c r="T1556" i="1"/>
  <c r="T1052" i="1"/>
  <c r="T1557" i="1"/>
  <c r="T1491" i="1"/>
  <c r="T1492" i="1"/>
  <c r="T1671" i="1"/>
  <c r="T1053" i="1"/>
  <c r="T1672" i="1"/>
  <c r="T1673" i="1"/>
  <c r="T1759" i="1"/>
  <c r="T1788" i="1"/>
  <c r="T538" i="1"/>
  <c r="T1202" i="1"/>
  <c r="T1118" i="1"/>
  <c r="T915" i="1"/>
  <c r="T1054" i="1"/>
  <c r="T1558" i="1"/>
  <c r="T1674" i="1"/>
  <c r="T1616" i="1"/>
  <c r="T1419" i="1"/>
  <c r="T539" i="1"/>
  <c r="T1327" i="1"/>
  <c r="T1559" i="1"/>
  <c r="T1493" i="1"/>
  <c r="T1789" i="1"/>
  <c r="T967" i="1"/>
  <c r="T916" i="1"/>
  <c r="T1871" i="1"/>
  <c r="T1328" i="1"/>
  <c r="T1560" i="1"/>
  <c r="T1329" i="1"/>
  <c r="T825" i="1"/>
  <c r="T1055" i="1"/>
  <c r="T1119" i="1"/>
  <c r="T966" i="1"/>
  <c r="T1155" i="1"/>
  <c r="T1330" i="1"/>
  <c r="T1494" i="1"/>
  <c r="T826" i="1"/>
  <c r="T1512" i="1"/>
  <c r="T1434" i="1"/>
  <c r="T1331" i="1"/>
  <c r="T1332" i="1"/>
  <c r="T1222" i="1"/>
  <c r="T1697" i="1"/>
  <c r="T1333" i="1"/>
  <c r="T1334" i="1"/>
  <c r="T1617" i="1"/>
  <c r="T1203" i="1"/>
  <c r="T1495" i="1"/>
  <c r="T691" i="1"/>
  <c r="T1056" i="1"/>
  <c r="T1390" i="1"/>
  <c r="T407" i="1"/>
  <c r="T709" i="1"/>
  <c r="T845" i="1"/>
  <c r="T758" i="1"/>
  <c r="T1639" i="1"/>
  <c r="T1223" i="1"/>
  <c r="T702" i="1"/>
  <c r="T1618" i="1"/>
  <c r="T1698" i="1"/>
  <c r="T1496" i="1"/>
  <c r="T1335" i="1"/>
  <c r="T1682" i="1"/>
  <c r="T1057" i="1"/>
  <c r="T1619" i="1"/>
  <c r="T1620" i="1"/>
  <c r="T1138" i="1"/>
  <c r="T1640" i="1"/>
  <c r="T1336" i="1"/>
  <c r="T1514" i="1"/>
  <c r="T917" i="1"/>
  <c r="T930" i="1"/>
  <c r="T1760" i="1"/>
  <c r="T1337" i="1"/>
  <c r="T1761" i="1"/>
  <c r="T1795" i="1"/>
  <c r="T1683" i="1"/>
  <c r="T486" i="1"/>
  <c r="T1621" i="1"/>
  <c r="T1204" i="1"/>
  <c r="T1561" i="1"/>
  <c r="T692" i="1"/>
  <c r="T1772" i="1"/>
  <c r="T970" i="1"/>
  <c r="T1675" i="1"/>
  <c r="T1622" i="1"/>
  <c r="T1338" i="1"/>
  <c r="T1854" i="1"/>
  <c r="T1676" i="1"/>
  <c r="T1497" i="1"/>
  <c r="T1641" i="1"/>
  <c r="T1839" i="1"/>
  <c r="T1058" i="1"/>
  <c r="T608" i="1"/>
  <c r="T1623" i="1"/>
  <c r="T1869" i="1"/>
  <c r="T1498" i="1"/>
  <c r="T1499" i="1"/>
  <c r="T1685" i="1"/>
  <c r="T1156" i="1"/>
  <c r="T1120" i="1"/>
  <c r="T1699" i="1"/>
  <c r="T1686" i="1"/>
  <c r="T1624" i="1"/>
  <c r="T1840" i="1"/>
  <c r="T1500" i="1"/>
  <c r="T693" i="1"/>
  <c r="T1625" i="1"/>
  <c r="T1762" i="1"/>
  <c r="T1634" i="1"/>
  <c r="T1139" i="1"/>
  <c r="T1863" i="1"/>
  <c r="T1805" i="1"/>
  <c r="T1626" i="1"/>
  <c r="T1081" i="1"/>
  <c r="T1157" i="1"/>
  <c r="T1841" i="1"/>
  <c r="T1059" i="1"/>
  <c r="T1677" i="1"/>
  <c r="T1420" i="1"/>
  <c r="T1802" i="1"/>
  <c r="T918" i="1"/>
  <c r="T844" i="1"/>
  <c r="T1158" i="1"/>
  <c r="T1777" i="1"/>
  <c r="T1339" i="1"/>
  <c r="T1391" i="1"/>
  <c r="T1501" i="1"/>
  <c r="T1627" i="1"/>
  <c r="T827" i="1"/>
  <c r="T1562" i="1"/>
  <c r="T1340" i="1"/>
  <c r="T1176" i="1"/>
  <c r="T763" i="1"/>
  <c r="T931" i="1"/>
  <c r="T1060" i="1"/>
  <c r="T1205" i="1"/>
  <c r="T1793" i="1"/>
  <c r="T1563" i="1"/>
  <c r="T1842" i="1"/>
  <c r="T1121" i="1"/>
  <c r="T1341" i="1"/>
  <c r="T1061" i="1"/>
  <c r="T1857" i="1"/>
  <c r="T1803" i="1"/>
  <c r="T1342" i="1"/>
  <c r="T1208" i="1"/>
  <c r="T1343" i="1"/>
  <c r="T854" i="1"/>
  <c r="T828" i="1"/>
  <c r="T1678" i="1"/>
  <c r="T1843" i="1"/>
  <c r="T1502" i="1"/>
  <c r="T1844" i="1"/>
  <c r="T1084" i="1"/>
  <c r="T1344" i="1"/>
  <c r="T1679" i="1"/>
  <c r="T1421" i="1"/>
  <c r="T1399" i="1"/>
  <c r="T1062" i="1"/>
  <c r="T1063" i="1"/>
  <c r="T1811" i="1"/>
  <c r="T829" i="1"/>
  <c r="T1071" i="1"/>
  <c r="T1628" i="1"/>
  <c r="T1392" i="1"/>
  <c r="T919" i="1"/>
  <c r="T1345" i="1"/>
  <c r="T1426" i="1"/>
  <c r="T1687" i="1"/>
  <c r="T1763" i="1"/>
  <c r="T830" i="1"/>
  <c r="T1764" i="1"/>
  <c r="T1422" i="1"/>
  <c r="T1518" i="1"/>
  <c r="T1629" i="1"/>
  <c r="T1794" i="1"/>
  <c r="T920" i="1"/>
  <c r="T1864" i="1"/>
  <c r="T1503" i="1"/>
  <c r="T1504" i="1"/>
  <c r="T1569" i="1"/>
  <c r="T1872" i="1"/>
  <c r="T1423" i="1"/>
  <c r="T1505" i="1"/>
  <c r="T1424" i="1"/>
  <c r="T1765" i="1"/>
  <c r="T1068" i="1"/>
  <c r="T1630" i="1"/>
  <c r="T1346" i="1"/>
  <c r="T1766" i="1"/>
  <c r="T1644" i="1"/>
  <c r="T440" i="1"/>
  <c r="T1564" i="1"/>
  <c r="T1631" i="1"/>
  <c r="T694" i="1"/>
  <c r="T1425" i="1"/>
  <c r="T1064" i="1"/>
  <c r="T511" i="1"/>
  <c r="T1357" i="1"/>
  <c r="T1860" i="1"/>
  <c r="T1804" i="1"/>
  <c r="T1845" i="1"/>
  <c r="T1767" i="1"/>
  <c r="T1506" i="1"/>
  <c r="T660" i="1"/>
  <c r="T1347" i="1"/>
  <c r="T1632" i="1"/>
  <c r="T1507" i="1"/>
  <c r="T1846" i="1"/>
  <c r="T1858" i="1"/>
  <c r="T1508" i="1"/>
  <c r="T1565" i="1"/>
  <c r="T1680" i="1"/>
  <c r="T1931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75" i="1"/>
  <c r="S286" i="1"/>
  <c r="S2" i="1"/>
  <c r="S82" i="1"/>
  <c r="S277" i="1"/>
  <c r="S339" i="1"/>
  <c r="S133" i="1"/>
  <c r="S226" i="1"/>
  <c r="S48" i="1"/>
  <c r="S151" i="1"/>
  <c r="S337" i="1"/>
  <c r="S322" i="1"/>
  <c r="S68" i="1"/>
  <c r="S74" i="1"/>
  <c r="S249" i="1"/>
  <c r="S287" i="1"/>
  <c r="S288" i="1"/>
  <c r="S83" i="1"/>
  <c r="S36" i="1"/>
  <c r="S340" i="1"/>
  <c r="S28" i="1"/>
  <c r="S186" i="1"/>
  <c r="S289" i="1"/>
  <c r="S245" i="1"/>
  <c r="S232" i="1"/>
  <c r="S274" i="1"/>
  <c r="S152" i="1"/>
  <c r="S235" i="1"/>
  <c r="S85" i="1"/>
  <c r="S193" i="1"/>
  <c r="S41" i="1"/>
  <c r="S24" i="1"/>
  <c r="S21" i="1"/>
  <c r="S86" i="1"/>
  <c r="S316" i="1"/>
  <c r="S7" i="1"/>
  <c r="S114" i="1"/>
  <c r="S295" i="1"/>
  <c r="S250" i="1"/>
  <c r="S14" i="1"/>
  <c r="S1226" i="1"/>
  <c r="S549" i="1"/>
  <c r="S1515" i="1"/>
  <c r="S357" i="1"/>
  <c r="S433" i="1"/>
  <c r="S850" i="1"/>
  <c r="S1227" i="1"/>
  <c r="S435" i="1"/>
  <c r="S1089" i="1"/>
  <c r="S1521" i="1"/>
  <c r="S980" i="1"/>
  <c r="S550" i="1"/>
  <c r="S478" i="1"/>
  <c r="S1701" i="1"/>
  <c r="S1177" i="1"/>
  <c r="S775" i="1"/>
  <c r="S1645" i="1"/>
  <c r="S1847" i="1"/>
  <c r="S370" i="1"/>
  <c r="S1705" i="1"/>
  <c r="S1688" i="1"/>
  <c r="S1427" i="1"/>
  <c r="S1706" i="1"/>
  <c r="S939" i="1"/>
  <c r="S1646" i="1"/>
  <c r="S623" i="1"/>
  <c r="S1228" i="1"/>
  <c r="S1229" i="1"/>
  <c r="S1647" i="1"/>
  <c r="S371" i="1"/>
  <c r="S944" i="1"/>
  <c r="S1230" i="1"/>
  <c r="S364" i="1"/>
  <c r="S1707" i="1"/>
  <c r="S1522" i="1"/>
  <c r="S358" i="1"/>
  <c r="S1402" i="1"/>
  <c r="S1523" i="1"/>
  <c r="S710" i="1"/>
  <c r="S981" i="1"/>
  <c r="S1178" i="1"/>
  <c r="S1797" i="1"/>
  <c r="S1179" i="1"/>
  <c r="S1524" i="1"/>
  <c r="S386" i="1"/>
  <c r="S1090" i="1"/>
  <c r="S937" i="1"/>
  <c r="S925" i="1"/>
  <c r="S551" i="1"/>
  <c r="S711" i="1"/>
  <c r="S945" i="1"/>
  <c r="S1231" i="1"/>
  <c r="S1174" i="1"/>
  <c r="S552" i="1"/>
  <c r="S940" i="1"/>
  <c r="S1359" i="1"/>
  <c r="S553" i="1"/>
  <c r="S443" i="1"/>
  <c r="S1232" i="1"/>
  <c r="S554" i="1"/>
  <c r="S555" i="1"/>
  <c r="S556" i="1"/>
  <c r="S1708" i="1"/>
  <c r="S360" i="1"/>
  <c r="S353" i="1"/>
  <c r="S1865" i="1"/>
  <c r="S695" i="1"/>
  <c r="S697" i="1"/>
  <c r="S1091" i="1"/>
  <c r="S1441" i="1"/>
  <c r="S863" i="1"/>
  <c r="S361" i="1"/>
  <c r="S1367" i="1"/>
  <c r="S383" i="1"/>
  <c r="S1709" i="1"/>
  <c r="S982" i="1"/>
  <c r="S416" i="1"/>
  <c r="S864" i="1"/>
  <c r="S706" i="1"/>
  <c r="S171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1428" i="1"/>
  <c r="S865" i="1"/>
  <c r="S624" i="1"/>
  <c r="S776" i="1"/>
  <c r="S1442" i="1"/>
  <c r="S557" i="1"/>
  <c r="S983" i="1"/>
  <c r="S1161" i="1"/>
  <c r="S946" i="1"/>
  <c r="S1233" i="1"/>
  <c r="S1711" i="1"/>
  <c r="S1443" i="1"/>
  <c r="S1180" i="1"/>
  <c r="S1444" i="1"/>
  <c r="S1525" i="1"/>
  <c r="S436" i="1"/>
  <c r="S1712" i="1"/>
  <c r="S1141" i="1"/>
  <c r="S777" i="1"/>
  <c r="S1848" i="1"/>
  <c r="S1234" i="1"/>
  <c r="S1850" i="1"/>
  <c r="S851" i="1"/>
  <c r="S984" i="1"/>
  <c r="S1713" i="1"/>
  <c r="S522" i="1"/>
  <c r="S977" i="1"/>
  <c r="S664" i="1"/>
  <c r="S1526" i="1"/>
  <c r="S1577" i="1"/>
  <c r="S558" i="1"/>
  <c r="S778" i="1"/>
  <c r="S1778" i="1"/>
  <c r="S481" i="1"/>
  <c r="S985" i="1"/>
  <c r="S519" i="1"/>
  <c r="S1082" i="1"/>
  <c r="S779" i="1"/>
  <c r="S986" i="1"/>
  <c r="S637" i="1"/>
  <c r="S1087" i="1"/>
  <c r="S1806" i="1"/>
  <c r="S444" i="1"/>
  <c r="S543" i="1"/>
  <c r="S1704" i="1"/>
  <c r="S1813" i="1"/>
  <c r="S987" i="1"/>
  <c r="S780" i="1"/>
  <c r="S1123" i="1"/>
  <c r="S1181" i="1"/>
  <c r="S1235" i="1"/>
  <c r="S544" i="1"/>
  <c r="S1773" i="1"/>
  <c r="S665" i="1"/>
  <c r="S1429" i="1"/>
  <c r="S1578" i="1"/>
  <c r="S396" i="1"/>
  <c r="S1648" i="1"/>
  <c r="S988" i="1"/>
  <c r="S866" i="1"/>
  <c r="S625" i="1"/>
  <c r="S666" i="1"/>
  <c r="S989" i="1"/>
  <c r="S867" i="1"/>
  <c r="S493" i="1"/>
  <c r="S642" i="1"/>
  <c r="S369" i="1"/>
  <c r="S559" i="1"/>
  <c r="S947" i="1"/>
  <c r="S512" i="1"/>
  <c r="S1714" i="1"/>
  <c r="S990" i="1"/>
  <c r="S351" i="1"/>
  <c r="S667" i="1"/>
  <c r="S781" i="1"/>
  <c r="S1142" i="1"/>
  <c r="S523" i="1"/>
  <c r="S1358" i="1"/>
  <c r="S518" i="1"/>
  <c r="S782" i="1"/>
  <c r="S1162" i="1"/>
  <c r="S991" i="1"/>
  <c r="S783" i="1"/>
  <c r="S1163" i="1"/>
  <c r="S759" i="1"/>
  <c r="S948" i="1"/>
  <c r="S398" i="1"/>
  <c r="S784" i="1"/>
  <c r="S560" i="1"/>
  <c r="S1236" i="1"/>
  <c r="S926" i="1"/>
  <c r="S1237" i="1"/>
  <c r="S1092" i="1"/>
  <c r="S561" i="1"/>
  <c r="S1649" i="1"/>
  <c r="S477" i="1"/>
  <c r="S1238" i="1"/>
  <c r="S868" i="1"/>
  <c r="S1140" i="1"/>
  <c r="S943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869" i="1"/>
  <c r="S1351" i="1"/>
  <c r="S389" i="1"/>
  <c r="S768" i="1"/>
  <c r="S1814" i="1"/>
  <c r="S562" i="1"/>
  <c r="S524" i="1"/>
  <c r="S1124" i="1"/>
  <c r="S992" i="1"/>
  <c r="S1527" i="1"/>
  <c r="S1239" i="1"/>
  <c r="S500" i="1"/>
  <c r="S614" i="1"/>
  <c r="S712" i="1"/>
  <c r="S1394" i="1"/>
  <c r="S1125" i="1"/>
  <c r="S1093" i="1"/>
  <c r="S417" i="1"/>
  <c r="S1779" i="1"/>
  <c r="S394" i="1"/>
  <c r="S445" i="1"/>
  <c r="S870" i="1"/>
  <c r="S563" i="1"/>
  <c r="S501" i="1"/>
  <c r="S834" i="1"/>
  <c r="S713" i="1"/>
  <c r="S1240" i="1"/>
  <c r="S993" i="1"/>
  <c r="S760" i="1"/>
  <c r="S1528" i="1"/>
  <c r="S490" i="1"/>
  <c r="S714" i="1"/>
  <c r="S1529" i="1"/>
  <c r="S487" i="1"/>
  <c r="S969" i="1"/>
  <c r="S525" i="1"/>
  <c r="S494" i="1"/>
  <c r="S1241" i="1"/>
  <c r="S431" i="1"/>
  <c r="S949" i="1"/>
  <c r="S1445" i="1"/>
  <c r="S1851" i="1"/>
  <c r="S446" i="1"/>
  <c r="S1074" i="1"/>
  <c r="S1715" i="1"/>
  <c r="S1075" i="1"/>
  <c r="S994" i="1"/>
  <c r="S668" i="1"/>
  <c r="S1076" i="1"/>
  <c r="S1126" i="1"/>
  <c r="S1242" i="1"/>
  <c r="S447" i="1"/>
  <c r="S1127" i="1"/>
  <c r="S1815" i="1"/>
  <c r="S715" i="1"/>
  <c r="S448" i="1"/>
  <c r="S785" i="1"/>
  <c r="S1128" i="1"/>
  <c r="S1530" i="1"/>
  <c r="S564" i="1"/>
  <c r="S251" i="1"/>
  <c r="S194" i="1"/>
  <c r="S76" i="1"/>
  <c r="S168" i="1"/>
  <c r="S317" i="1"/>
  <c r="S252" i="1"/>
  <c r="S253" i="1"/>
  <c r="S345" i="1"/>
  <c r="S37" i="1"/>
  <c r="S334" i="1"/>
  <c r="S182" i="1"/>
  <c r="S69" i="1"/>
  <c r="S195" i="1"/>
  <c r="S79" i="1"/>
  <c r="S196" i="1"/>
  <c r="S338" i="1"/>
  <c r="S254" i="1"/>
  <c r="S305" i="1"/>
  <c r="S344" i="1"/>
  <c r="S5" i="1"/>
  <c r="S120" i="1"/>
  <c r="S134" i="1"/>
  <c r="S239" i="1"/>
  <c r="S71" i="1"/>
  <c r="S255" i="1"/>
  <c r="S135" i="1"/>
  <c r="S136" i="1"/>
  <c r="S19" i="1"/>
  <c r="S256" i="1"/>
  <c r="S29" i="1"/>
  <c r="S190" i="1"/>
  <c r="S87" i="1"/>
  <c r="S153" i="1"/>
  <c r="S197" i="1"/>
  <c r="S257" i="1"/>
  <c r="S137" i="1"/>
  <c r="S306" i="1"/>
  <c r="S49" i="1"/>
  <c r="S30" i="1"/>
  <c r="S8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565" i="1"/>
  <c r="S995" i="1"/>
  <c r="S638" i="1"/>
  <c r="S399" i="1"/>
  <c r="S950" i="1"/>
  <c r="S996" i="1"/>
  <c r="S400" i="1"/>
  <c r="S566" i="1"/>
  <c r="S871" i="1"/>
  <c r="S401" i="1"/>
  <c r="S482" i="1"/>
  <c r="S669" i="1"/>
  <c r="S567" i="1"/>
  <c r="S449" i="1"/>
  <c r="S568" i="1"/>
  <c r="S1182" i="1"/>
  <c r="S450" i="1"/>
  <c r="S569" i="1"/>
  <c r="S696" i="1"/>
  <c r="S540" i="1"/>
  <c r="S502" i="1"/>
  <c r="S1531" i="1"/>
  <c r="S570" i="1"/>
  <c r="S644" i="1"/>
  <c r="S385" i="1"/>
  <c r="S1579" i="1"/>
  <c r="S372" i="1"/>
  <c r="S451" i="1"/>
  <c r="S786" i="1"/>
  <c r="S402" i="1"/>
  <c r="S787" i="1"/>
  <c r="S571" i="1"/>
  <c r="S788" i="1"/>
  <c r="S452" i="1"/>
  <c r="S418" i="1"/>
  <c r="S526" i="1"/>
  <c r="S412" i="1"/>
  <c r="S1243" i="1"/>
  <c r="S453" i="1"/>
  <c r="S429" i="1"/>
  <c r="S872" i="1"/>
  <c r="S764" i="1"/>
  <c r="S873" i="1"/>
  <c r="S874" i="1"/>
  <c r="S545" i="1"/>
  <c r="S454" i="1"/>
  <c r="S455" i="1"/>
  <c r="S516" i="1"/>
  <c r="S626" i="1"/>
  <c r="S875" i="1"/>
  <c r="S1689" i="1"/>
  <c r="S456" i="1"/>
  <c r="S611" i="1"/>
  <c r="S716" i="1"/>
  <c r="S876" i="1"/>
  <c r="S703" i="1"/>
  <c r="S1143" i="1"/>
  <c r="S457" i="1"/>
  <c r="S951" i="1"/>
  <c r="S877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1570" i="1"/>
  <c r="S1244" i="1"/>
  <c r="S1403" i="1"/>
  <c r="S1362" i="1"/>
  <c r="S1245" i="1"/>
  <c r="S1144" i="1"/>
  <c r="S1368" i="1"/>
  <c r="S1246" i="1"/>
  <c r="S1532" i="1"/>
  <c r="S1369" i="1"/>
  <c r="S846" i="1"/>
  <c r="S640" i="1"/>
  <c r="S1650" i="1"/>
  <c r="S1396" i="1"/>
  <c r="S1816" i="1"/>
  <c r="S997" i="1"/>
  <c r="S1145" i="1"/>
  <c r="S1446" i="1"/>
  <c r="S1817" i="1"/>
  <c r="S878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927" i="1"/>
  <c r="S1352" i="1"/>
  <c r="S572" i="1"/>
  <c r="S1580" i="1"/>
  <c r="S1164" i="1"/>
  <c r="S1571" i="1"/>
  <c r="S1404" i="1"/>
  <c r="S1247" i="1"/>
  <c r="S615" i="1"/>
  <c r="S1085" i="1"/>
  <c r="S789" i="1"/>
  <c r="S1183" i="1"/>
  <c r="S1094" i="1"/>
  <c r="S1405" i="1"/>
  <c r="S1447" i="1"/>
  <c r="S1248" i="1"/>
  <c r="S1440" i="1"/>
  <c r="S1581" i="1"/>
  <c r="S1249" i="1"/>
  <c r="S1574" i="1"/>
  <c r="S1395" i="1"/>
  <c r="S1397" i="1"/>
  <c r="S1651" i="1"/>
  <c r="S1250" i="1"/>
  <c r="S1582" i="1"/>
  <c r="S1716" i="1"/>
  <c r="S1818" i="1"/>
  <c r="S1717" i="1"/>
  <c r="S1718" i="1"/>
  <c r="S717" i="1"/>
  <c r="S1448" i="1"/>
  <c r="S1095" i="1"/>
  <c r="S1184" i="1"/>
  <c r="S1583" i="1"/>
  <c r="S790" i="1"/>
  <c r="S1096" i="1"/>
  <c r="S1097" i="1"/>
  <c r="S1449" i="1"/>
  <c r="S1533" i="1"/>
  <c r="S1780" i="1"/>
  <c r="S1251" i="1"/>
  <c r="S1165" i="1"/>
  <c r="S670" i="1"/>
  <c r="S1252" i="1"/>
  <c r="S573" i="1"/>
  <c r="S1166" i="1"/>
  <c r="S879" i="1"/>
  <c r="S1509" i="1"/>
  <c r="S1534" i="1"/>
  <c r="S857" i="1"/>
  <c r="S1807" i="1"/>
  <c r="S458" i="1"/>
  <c r="S1406" i="1"/>
  <c r="S671" i="1"/>
  <c r="S1652" i="1"/>
  <c r="S1167" i="1"/>
  <c r="S1430" i="1"/>
  <c r="S1253" i="1"/>
  <c r="S1393" i="1"/>
  <c r="S791" i="1"/>
  <c r="S1209" i="1"/>
  <c r="S880" i="1"/>
  <c r="S704" i="1"/>
  <c r="S881" i="1"/>
  <c r="S1450" i="1"/>
  <c r="S1185" i="1"/>
  <c r="S1146" i="1"/>
  <c r="S792" i="1"/>
  <c r="S922" i="1"/>
  <c r="S1819" i="1"/>
  <c r="S1768" i="1"/>
  <c r="S1584" i="1"/>
  <c r="S1069" i="1"/>
  <c r="S1585" i="1"/>
  <c r="S1254" i="1"/>
  <c r="S1407" i="1"/>
  <c r="S1681" i="1"/>
  <c r="S1408" i="1"/>
  <c r="S1147" i="1"/>
  <c r="S1517" i="1"/>
  <c r="S1077" i="1"/>
  <c r="S574" i="1"/>
  <c r="S1129" i="1"/>
  <c r="S1451" i="1"/>
  <c r="S575" i="1"/>
  <c r="S459" i="1"/>
  <c r="S882" i="1"/>
  <c r="S1770" i="1"/>
  <c r="S1370" i="1"/>
  <c r="S793" i="1"/>
  <c r="S1255" i="1"/>
  <c r="S576" i="1"/>
  <c r="S609" i="1"/>
  <c r="S883" i="1"/>
  <c r="S884" i="1"/>
  <c r="S387" i="1"/>
  <c r="S577" i="1"/>
  <c r="S952" i="1"/>
  <c r="S1122" i="1"/>
  <c r="S578" i="1"/>
  <c r="S542" i="1"/>
  <c r="S479" i="1"/>
  <c r="S1535" i="1"/>
  <c r="S645" i="1"/>
  <c r="S437" i="1"/>
  <c r="S718" i="1"/>
  <c r="S953" i="1"/>
  <c r="S794" i="1"/>
  <c r="S1098" i="1"/>
  <c r="S672" i="1"/>
  <c r="S1256" i="1"/>
  <c r="S460" i="1"/>
  <c r="S795" i="1"/>
  <c r="S796" i="1"/>
  <c r="S579" i="1"/>
  <c r="S461" i="1"/>
  <c r="S419" i="1"/>
  <c r="S1520" i="1"/>
  <c r="S414" i="1"/>
  <c r="S646" i="1"/>
  <c r="S998" i="1"/>
  <c r="S488" i="1"/>
  <c r="S847" i="1"/>
  <c r="S442" i="1"/>
  <c r="S999" i="1"/>
  <c r="S673" i="1"/>
  <c r="S797" i="1"/>
  <c r="S580" i="1"/>
  <c r="S1257" i="1"/>
  <c r="S1000" i="1"/>
  <c r="S719" i="1"/>
  <c r="S1258" i="1"/>
  <c r="S462" i="1"/>
  <c r="S513" i="1"/>
  <c r="S403" i="1"/>
  <c r="S1001" i="1"/>
  <c r="S1371" i="1"/>
  <c r="S1259" i="1"/>
  <c r="S527" i="1"/>
  <c r="S420" i="1"/>
  <c r="S10" i="1"/>
  <c r="S258" i="1"/>
  <c r="S221" i="1"/>
  <c r="S154" i="1"/>
  <c r="S138" i="1"/>
  <c r="S31" i="1"/>
  <c r="S278" i="1"/>
  <c r="S121" i="1"/>
  <c r="S64" i="1"/>
  <c r="S88" i="1"/>
  <c r="S45" i="1"/>
  <c r="S155" i="1"/>
  <c r="S259" i="1"/>
  <c r="S139" i="1"/>
  <c r="S198" i="1"/>
  <c r="S222" i="1"/>
  <c r="S50" i="1"/>
  <c r="S25" i="1"/>
  <c r="S156" i="1"/>
  <c r="S104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66" i="1"/>
  <c r="S350" i="1"/>
  <c r="S335" i="1"/>
  <c r="S51" i="1"/>
  <c r="S236" i="1"/>
  <c r="S199" i="1"/>
  <c r="S290" i="1"/>
  <c r="S307" i="1"/>
  <c r="S169" i="1"/>
  <c r="S187" i="1"/>
  <c r="S297" i="1"/>
  <c r="S341" i="1"/>
  <c r="S275" i="1"/>
  <c r="S318" i="1"/>
  <c r="S298" i="1"/>
  <c r="S284" i="1"/>
  <c r="S200" i="1"/>
  <c r="S201" i="1"/>
  <c r="S106" i="1"/>
  <c r="S324" i="1"/>
  <c r="S260" i="1"/>
  <c r="S279" i="1"/>
  <c r="S347" i="1"/>
  <c r="S325" i="1"/>
  <c r="S483" i="1"/>
  <c r="S1452" i="1"/>
  <c r="S421" i="1"/>
  <c r="S1820" i="1"/>
  <c r="S674" i="1"/>
  <c r="S1572" i="1"/>
  <c r="S1002" i="1"/>
  <c r="S1874" i="1"/>
  <c r="S503" i="1"/>
  <c r="S1781" i="1"/>
  <c r="S547" i="1"/>
  <c r="S1719" i="1"/>
  <c r="S504" i="1"/>
  <c r="S720" i="1"/>
  <c r="S1798" i="1"/>
  <c r="S707" i="1"/>
  <c r="S798" i="1"/>
  <c r="S517" i="1"/>
  <c r="S1003" i="1"/>
  <c r="S581" i="1"/>
  <c r="S1808" i="1"/>
  <c r="S675" i="1"/>
  <c r="S835" i="1"/>
  <c r="S1702" i="1"/>
  <c r="S616" i="1"/>
  <c r="S885" i="1"/>
  <c r="S936" i="1"/>
  <c r="S1866" i="1"/>
  <c r="S1586" i="1"/>
  <c r="S1855" i="1"/>
  <c r="S836" i="1"/>
  <c r="S373" i="1"/>
  <c r="S954" i="1"/>
  <c r="S463" i="1"/>
  <c r="S721" i="1"/>
  <c r="S1260" i="1"/>
  <c r="S1372" i="1"/>
  <c r="S464" i="1"/>
  <c r="S1099" i="1"/>
  <c r="S886" i="1"/>
  <c r="S528" i="1"/>
  <c r="S368" i="1"/>
  <c r="S1852" i="1"/>
  <c r="S1004" i="1"/>
  <c r="S722" i="1"/>
  <c r="S1005" i="1"/>
  <c r="S582" i="1"/>
  <c r="S1536" i="1"/>
  <c r="S489" i="1"/>
  <c r="S1720" i="1"/>
  <c r="S1186" i="1"/>
  <c r="S627" i="1"/>
  <c r="S374" i="1"/>
  <c r="S1721" i="1"/>
  <c r="S1353" i="1"/>
  <c r="S1575" i="1"/>
  <c r="S723" i="1"/>
  <c r="S390" i="1"/>
  <c r="S1438" i="1"/>
  <c r="S1261" i="1"/>
  <c r="S484" i="1"/>
  <c r="S1453" i="1"/>
  <c r="S1587" i="1"/>
  <c r="S647" i="1"/>
  <c r="S1722" i="1"/>
  <c r="S799" i="1"/>
  <c r="S1262" i="1"/>
  <c r="S628" i="1"/>
  <c r="S1006" i="1"/>
  <c r="S1454" i="1"/>
  <c r="S724" i="1"/>
  <c r="S1723" i="1"/>
  <c r="S1364" i="1"/>
  <c r="S725" i="1"/>
  <c r="S648" i="1"/>
  <c r="S1100" i="1"/>
  <c r="S1263" i="1"/>
  <c r="S1821" i="1"/>
  <c r="S1373" i="1"/>
  <c r="S617" i="1"/>
  <c r="S1072" i="1"/>
  <c r="S495" i="1"/>
  <c r="S1187" i="1"/>
  <c r="S726" i="1"/>
  <c r="S887" i="1"/>
  <c r="S583" i="1"/>
  <c r="S1537" i="1"/>
  <c r="S727" i="1"/>
  <c r="S858" i="1"/>
  <c r="S1101" i="1"/>
  <c r="S1264" i="1"/>
  <c r="S728" i="1"/>
  <c r="S1168" i="1"/>
  <c r="S1007" i="1"/>
  <c r="S1130" i="1"/>
  <c r="S1159" i="1"/>
  <c r="S676" i="1"/>
  <c r="S837" i="1"/>
  <c r="S529" i="1"/>
  <c r="S1224" i="1"/>
  <c r="S1008" i="1"/>
  <c r="S1009" i="1"/>
  <c r="S888" i="1"/>
  <c r="S530" i="1"/>
  <c r="S838" i="1"/>
  <c r="S1010" i="1"/>
  <c r="S729" i="1"/>
  <c r="S730" i="1"/>
  <c r="S1078" i="1"/>
  <c r="S432" i="1"/>
  <c r="S889" i="1"/>
  <c r="S800" i="1"/>
  <c r="S413" i="1"/>
  <c r="S1188" i="1"/>
  <c r="S505" i="1"/>
  <c r="S531" i="1"/>
  <c r="S584" i="1"/>
  <c r="S585" i="1"/>
  <c r="S1724" i="1"/>
  <c r="S1538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170" i="1"/>
  <c r="S291" i="1"/>
  <c r="S89" i="1"/>
  <c r="S308" i="1"/>
  <c r="S261" i="1"/>
  <c r="S296" i="1"/>
  <c r="S15" i="1"/>
  <c r="S262" i="1"/>
  <c r="S263" i="1"/>
  <c r="S326" i="1"/>
  <c r="S90" i="1"/>
  <c r="S231" i="1"/>
  <c r="S299" i="1"/>
  <c r="S140" i="1"/>
  <c r="S327" i="1"/>
  <c r="S300" i="1"/>
  <c r="S227" i="1"/>
  <c r="S264" i="1"/>
  <c r="S333" i="1"/>
  <c r="S188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107" i="1"/>
  <c r="S122" i="1"/>
  <c r="S46" i="1"/>
  <c r="S91" i="1"/>
  <c r="S202" i="1"/>
  <c r="S191" i="1"/>
  <c r="S157" i="1"/>
  <c r="S26" i="1"/>
  <c r="S273" i="1"/>
  <c r="S108" i="1"/>
  <c r="S34" i="1"/>
  <c r="S52" i="1"/>
  <c r="S72" i="1"/>
  <c r="S32" i="1"/>
  <c r="S109" i="1"/>
  <c r="S244" i="1"/>
  <c r="S53" i="1"/>
  <c r="S18" i="1"/>
  <c r="S115" i="1"/>
  <c r="S171" i="1"/>
  <c r="S92" i="1"/>
  <c r="S158" i="1"/>
  <c r="S54" i="1"/>
  <c r="S103" i="1"/>
  <c r="S73" i="1"/>
  <c r="S93" i="1"/>
  <c r="S116" i="1"/>
  <c r="S27" i="1"/>
  <c r="S192" i="1"/>
  <c r="S301" i="1"/>
  <c r="S40" i="1"/>
  <c r="S141" i="1"/>
  <c r="S55" i="1"/>
  <c r="S94" i="1"/>
  <c r="S123" i="1"/>
  <c r="S95" i="1"/>
  <c r="S315" i="1"/>
  <c r="S142" i="1"/>
  <c r="S96" i="1"/>
  <c r="S97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923" i="1"/>
  <c r="S731" i="1"/>
  <c r="S955" i="1"/>
  <c r="S1455" i="1"/>
  <c r="S1725" i="1"/>
  <c r="S1374" i="1"/>
  <c r="S1189" i="1"/>
  <c r="S1456" i="1"/>
  <c r="S1148" i="1"/>
  <c r="S1588" i="1"/>
  <c r="S1822" i="1"/>
  <c r="S1360" i="1"/>
  <c r="S586" i="1"/>
  <c r="S1354" i="1"/>
  <c r="S1457" i="1"/>
  <c r="S1175" i="1"/>
  <c r="S1873" i="1"/>
  <c r="S404" i="1"/>
  <c r="S732" i="1"/>
  <c r="S677" i="1"/>
  <c r="S1131" i="1"/>
  <c r="S932" i="1"/>
  <c r="S1726" i="1"/>
  <c r="S1265" i="1"/>
  <c r="S1727" i="1"/>
  <c r="S1011" i="1"/>
  <c r="S1266" i="1"/>
  <c r="S852" i="1"/>
  <c r="S629" i="1"/>
  <c r="S956" i="1"/>
  <c r="S492" i="1"/>
  <c r="S890" i="1"/>
  <c r="S1012" i="1"/>
  <c r="S1458" i="1"/>
  <c r="S801" i="1"/>
  <c r="S1519" i="1"/>
  <c r="S933" i="1"/>
  <c r="S408" i="1"/>
  <c r="S1653" i="1"/>
  <c r="S934" i="1"/>
  <c r="S1348" i="1"/>
  <c r="S430" i="1"/>
  <c r="S1769" i="1"/>
  <c r="S375" i="1"/>
  <c r="S405" i="1"/>
  <c r="S1083" i="1"/>
  <c r="S465" i="1"/>
  <c r="S164" i="1"/>
  <c r="S181" i="1"/>
  <c r="S143" i="1"/>
  <c r="S313" i="1"/>
  <c r="S172" i="1"/>
  <c r="S265" i="1"/>
  <c r="S240" i="1"/>
  <c r="S266" i="1"/>
  <c r="S112" i="1"/>
  <c r="S4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1267" i="1"/>
  <c r="S1268" i="1"/>
  <c r="S1149" i="1"/>
  <c r="S1589" i="1"/>
  <c r="S1160" i="1"/>
  <c r="S802" i="1"/>
  <c r="S1013" i="1"/>
  <c r="S891" i="1"/>
  <c r="S1269" i="1"/>
  <c r="S1510" i="1"/>
  <c r="S1690" i="1"/>
  <c r="S1375" i="1"/>
  <c r="S1567" i="1"/>
  <c r="S1270" i="1"/>
  <c r="S1590" i="1"/>
  <c r="S1654" i="1"/>
  <c r="S892" i="1"/>
  <c r="S1459" i="1"/>
  <c r="S1591" i="1"/>
  <c r="S1516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839" i="1"/>
  <c r="S1823" i="1"/>
  <c r="S1568" i="1"/>
  <c r="S1728" i="1"/>
  <c r="S1460" i="1"/>
  <c r="S1729" i="1"/>
  <c r="S1879" i="1"/>
  <c r="S1790" i="1"/>
  <c r="S1824" i="1"/>
  <c r="S1782" i="1"/>
  <c r="S1409" i="1"/>
  <c r="S1361" i="1"/>
  <c r="S1190" i="1"/>
  <c r="S803" i="1"/>
  <c r="S1783" i="1"/>
  <c r="S1655" i="1"/>
  <c r="S1539" i="1"/>
  <c r="S1784" i="1"/>
  <c r="S893" i="1"/>
  <c r="S1540" i="1"/>
  <c r="S203" i="1"/>
  <c r="S280" i="1"/>
  <c r="S241" i="1"/>
  <c r="S204" i="1"/>
  <c r="S281" i="1"/>
  <c r="S124" i="1"/>
  <c r="S224" i="1"/>
  <c r="S144" i="1"/>
  <c r="S125" i="1"/>
  <c r="S242" i="1"/>
  <c r="S185" i="1"/>
  <c r="S302" i="1"/>
  <c r="S223" i="1"/>
  <c r="S205" i="1"/>
  <c r="S206" i="1"/>
  <c r="S267" i="1"/>
  <c r="S207" i="1"/>
  <c r="S312" i="1"/>
  <c r="S285" i="1"/>
  <c r="S314" i="1"/>
  <c r="S1730" i="1"/>
  <c r="S1731" i="1"/>
  <c r="S804" i="1"/>
  <c r="S1691" i="1"/>
  <c r="S1592" i="1"/>
  <c r="S1656" i="1"/>
  <c r="S1132" i="1"/>
  <c r="S1812" i="1"/>
  <c r="S1692" i="1"/>
  <c r="S532" i="1"/>
  <c r="S928" i="1"/>
  <c r="S1878" i="1"/>
  <c r="S769" i="1"/>
  <c r="S1732" i="1"/>
  <c r="S466" i="1"/>
  <c r="S1435" i="1"/>
  <c r="S894" i="1"/>
  <c r="S1774" i="1"/>
  <c r="S1825" i="1"/>
  <c r="S1271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225" i="1"/>
  <c r="S856" i="1"/>
  <c r="S1272" i="1"/>
  <c r="S1593" i="1"/>
  <c r="S1594" i="1"/>
  <c r="S1210" i="1"/>
  <c r="S1273" i="1"/>
  <c r="S1150" i="1"/>
  <c r="S1638" i="1"/>
  <c r="S1274" i="1"/>
  <c r="S1014" i="1"/>
  <c r="S1275" i="1"/>
  <c r="S1461" i="1"/>
  <c r="S733" i="1"/>
  <c r="S1276" i="1"/>
  <c r="S1595" i="1"/>
  <c r="S1433" i="1"/>
  <c r="S649" i="1"/>
  <c r="S1376" i="1"/>
  <c r="S1377" i="1"/>
  <c r="S1277" i="1"/>
  <c r="S1513" i="1"/>
  <c r="S1015" i="1"/>
  <c r="S1191" i="1"/>
  <c r="S1211" i="1"/>
  <c r="S1169" i="1"/>
  <c r="S1462" i="1"/>
  <c r="S1684" i="1"/>
  <c r="S1016" i="1"/>
  <c r="S1463" i="1"/>
  <c r="S1733" i="1"/>
  <c r="S1378" i="1"/>
  <c r="S1017" i="1"/>
  <c r="S1355" i="1"/>
  <c r="S1734" i="1"/>
  <c r="S1464" i="1"/>
  <c r="S1379" i="1"/>
  <c r="S1278" i="1"/>
  <c r="S1735" i="1"/>
  <c r="S1465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971" i="1"/>
  <c r="S941" i="1"/>
  <c r="S1657" i="1"/>
  <c r="S1279" i="1"/>
  <c r="S1280" i="1"/>
  <c r="S630" i="1"/>
  <c r="S761" i="1"/>
  <c r="S1363" i="1"/>
  <c r="S1212" i="1"/>
  <c r="S678" i="1"/>
  <c r="S1541" i="1"/>
  <c r="S661" i="1"/>
  <c r="S1281" i="1"/>
  <c r="S1349" i="1"/>
  <c r="S587" i="1"/>
  <c r="S972" i="1"/>
  <c r="S679" i="1"/>
  <c r="S1213" i="1"/>
  <c r="S650" i="1"/>
  <c r="S631" i="1"/>
  <c r="S1282" i="1"/>
  <c r="S762" i="1"/>
  <c r="S1635" i="1"/>
  <c r="S1018" i="1"/>
  <c r="S1214" i="1"/>
  <c r="S1102" i="1"/>
  <c r="S658" i="1"/>
  <c r="S1466" i="1"/>
  <c r="S734" i="1"/>
  <c r="S1467" i="1"/>
  <c r="S1079" i="1"/>
  <c r="S698" i="1"/>
  <c r="S833" i="1"/>
  <c r="S1019" i="1"/>
  <c r="S859" i="1"/>
  <c r="S1380" i="1"/>
  <c r="S613" i="1"/>
  <c r="S853" i="1"/>
  <c r="S1410" i="1"/>
  <c r="S848" i="1"/>
  <c r="S862" i="1"/>
  <c r="S766" i="1"/>
  <c r="S805" i="1"/>
  <c r="S1283" i="1"/>
  <c r="S699" i="1"/>
  <c r="S1411" i="1"/>
  <c r="S1849" i="1"/>
  <c r="S548" i="1"/>
  <c r="S1170" i="1"/>
  <c r="S1086" i="1"/>
  <c r="S957" i="1"/>
  <c r="S1468" i="1"/>
  <c r="S735" i="1"/>
  <c r="S840" i="1"/>
  <c r="S895" i="1"/>
  <c r="S1693" i="1"/>
  <c r="S708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391" i="1"/>
  <c r="S841" i="1"/>
  <c r="S1542" i="1"/>
  <c r="S1171" i="1"/>
  <c r="S438" i="1"/>
  <c r="S736" i="1"/>
  <c r="S806" i="1"/>
  <c r="S737" i="1"/>
  <c r="S1020" i="1"/>
  <c r="S1412" i="1"/>
  <c r="S1172" i="1"/>
  <c r="S807" i="1"/>
  <c r="S1103" i="1"/>
  <c r="S415" i="1"/>
  <c r="S1021" i="1"/>
  <c r="S1859" i="1"/>
  <c r="S1877" i="1"/>
  <c r="S1104" i="1"/>
  <c r="S1284" i="1"/>
  <c r="S1285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476" i="1"/>
  <c r="S1736" i="1"/>
  <c r="S1469" i="1"/>
  <c r="S588" i="1"/>
  <c r="S738" i="1"/>
  <c r="S589" i="1"/>
  <c r="S680" i="1"/>
  <c r="S739" i="1"/>
  <c r="S651" i="1"/>
  <c r="S491" i="1"/>
  <c r="S621" i="1"/>
  <c r="S1286" i="1"/>
  <c r="S612" i="1"/>
  <c r="S1796" i="1"/>
  <c r="S1826" i="1"/>
  <c r="S808" i="1"/>
  <c r="S380" i="1"/>
  <c r="S740" i="1"/>
  <c r="S1827" i="1"/>
  <c r="S1022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1133" i="1"/>
  <c r="S409" i="1"/>
  <c r="S659" i="1"/>
  <c r="S896" i="1"/>
  <c r="S1642" i="1"/>
  <c r="S1596" i="1"/>
  <c r="S1215" i="1"/>
  <c r="S1192" i="1"/>
  <c r="S1287" i="1"/>
  <c r="S1470" i="1"/>
  <c r="S1597" i="1"/>
  <c r="S1658" i="1"/>
  <c r="S1598" i="1"/>
  <c r="S1439" i="1"/>
  <c r="S1737" i="1"/>
  <c r="S428" i="1"/>
  <c r="S1173" i="1"/>
  <c r="S1543" i="1"/>
  <c r="S663" i="1"/>
  <c r="S1288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590" i="1"/>
  <c r="S496" i="1"/>
  <c r="S1828" i="1"/>
  <c r="S1703" i="1"/>
  <c r="S533" i="1"/>
  <c r="S809" i="1"/>
  <c r="S700" i="1"/>
  <c r="S897" i="1"/>
  <c r="S1599" i="1"/>
  <c r="S622" i="1"/>
  <c r="S1829" i="1"/>
  <c r="S467" i="1"/>
  <c r="S1738" i="1"/>
  <c r="S1193" i="1"/>
  <c r="S1289" i="1"/>
  <c r="S497" i="1"/>
  <c r="S591" i="1"/>
  <c r="S1739" i="1"/>
  <c r="S681" i="1"/>
  <c r="S376" i="1"/>
  <c r="S898" i="1"/>
  <c r="S978" i="1"/>
  <c r="S1600" i="1"/>
  <c r="S643" i="1"/>
  <c r="S899" i="1"/>
  <c r="S1290" i="1"/>
  <c r="S381" i="1"/>
  <c r="S1875" i="1"/>
  <c r="S1601" i="1"/>
  <c r="S592" i="1"/>
  <c r="S618" i="1"/>
  <c r="S682" i="1"/>
  <c r="S382" i="1"/>
  <c r="S1861" i="1"/>
  <c r="S1291" i="1"/>
  <c r="S541" i="1"/>
  <c r="S506" i="1"/>
  <c r="S388" i="1"/>
  <c r="S1400" i="1"/>
  <c r="S102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1901" i="1"/>
  <c r="S1902" i="1"/>
  <c r="S1903" i="1"/>
  <c r="S1904" i="1"/>
  <c r="S1905" i="1"/>
  <c r="S1906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268" i="1"/>
  <c r="S246" i="1"/>
  <c r="S208" i="1"/>
  <c r="S328" i="1"/>
  <c r="S292" i="1"/>
  <c r="S80" i="1"/>
  <c r="S329" i="1"/>
  <c r="S77" i="1"/>
  <c r="S17" i="1"/>
  <c r="S98" i="1"/>
  <c r="S165" i="1"/>
  <c r="S309" i="1"/>
  <c r="S330" i="1"/>
  <c r="S117" i="1"/>
  <c r="S228" i="1"/>
  <c r="S209" i="1"/>
  <c r="S132" i="1"/>
  <c r="S319" i="1"/>
  <c r="S233" i="1"/>
  <c r="S269" i="1"/>
  <c r="S346" i="1"/>
  <c r="S343" i="1"/>
  <c r="S35" i="1"/>
  <c r="S349" i="1"/>
  <c r="S331" i="1"/>
  <c r="S145" i="1"/>
  <c r="S99" i="1"/>
  <c r="S110" i="1"/>
  <c r="S146" i="1"/>
  <c r="S147" i="1"/>
  <c r="S310" i="1"/>
  <c r="S247" i="1"/>
  <c r="S11" i="1"/>
  <c r="S150" i="1"/>
  <c r="S210" i="1"/>
  <c r="S293" i="1"/>
  <c r="S303" i="1"/>
  <c r="S47" i="1"/>
  <c r="S126" i="1"/>
  <c r="S173" i="1"/>
  <c r="S65" i="1"/>
  <c r="S294" i="1"/>
  <c r="S211" i="1"/>
  <c r="S332" i="1"/>
  <c r="S78" i="1"/>
  <c r="S127" i="1"/>
  <c r="S38" i="1"/>
  <c r="S113" i="1"/>
  <c r="S167" i="1"/>
  <c r="S13" i="1"/>
  <c r="S159" i="1"/>
  <c r="S276" i="1"/>
  <c r="S56" i="1"/>
  <c r="S270" i="1"/>
  <c r="S119" i="1"/>
  <c r="S271" i="1"/>
  <c r="S44" i="1"/>
  <c r="S282" i="1"/>
  <c r="S184" i="1"/>
  <c r="S100" i="1"/>
  <c r="S701" i="1"/>
  <c r="S958" i="1"/>
  <c r="S1694" i="1"/>
  <c r="S900" i="1"/>
  <c r="S1292" i="1"/>
  <c r="S1436" i="1"/>
  <c r="S770" i="1"/>
  <c r="S901" i="1"/>
  <c r="S741" i="1"/>
  <c r="S902" i="1"/>
  <c r="S742" i="1"/>
  <c r="S1105" i="1"/>
  <c r="S1471" i="1"/>
  <c r="S903" i="1"/>
  <c r="S534" i="1"/>
  <c r="S810" i="1"/>
  <c r="S1740" i="1"/>
  <c r="S743" i="1"/>
  <c r="S1472" i="1"/>
  <c r="S855" i="1"/>
  <c r="S1194" i="1"/>
  <c r="S1830" i="1"/>
  <c r="S535" i="1"/>
  <c r="S744" i="1"/>
  <c r="S1413" i="1"/>
  <c r="S811" i="1"/>
  <c r="S593" i="1"/>
  <c r="S652" i="1"/>
  <c r="S427" i="1"/>
  <c r="S1473" i="1"/>
  <c r="S468" i="1"/>
  <c r="S929" i="1"/>
  <c r="S1024" i="1"/>
  <c r="S812" i="1"/>
  <c r="S392" i="1"/>
  <c r="S434" i="1"/>
  <c r="S1106" i="1"/>
  <c r="S904" i="1"/>
  <c r="S1025" i="1"/>
  <c r="S1293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973" i="1"/>
  <c r="S439" i="1"/>
  <c r="S1026" i="1"/>
  <c r="S653" i="1"/>
  <c r="S1151" i="1"/>
  <c r="S1294" i="1"/>
  <c r="S620" i="1"/>
  <c r="S813" i="1"/>
  <c r="S480" i="1"/>
  <c r="S594" i="1"/>
  <c r="S469" i="1"/>
  <c r="S1700" i="1"/>
  <c r="S410" i="1"/>
  <c r="S959" i="1"/>
  <c r="S1295" i="1"/>
  <c r="S771" i="1"/>
  <c r="S842" i="1"/>
  <c r="S1296" i="1"/>
  <c r="S422" i="1"/>
  <c r="S470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57" i="1"/>
  <c r="S212" i="1"/>
  <c r="S160" i="1"/>
  <c r="S111" i="1"/>
  <c r="S213" i="1"/>
  <c r="S118" i="1"/>
  <c r="S105" i="1"/>
  <c r="S214" i="1"/>
  <c r="S238" i="1"/>
  <c r="S237" i="1"/>
  <c r="S58" i="1"/>
  <c r="S128" i="1"/>
  <c r="S229" i="1"/>
  <c r="S215" i="1"/>
  <c r="S67" i="1"/>
  <c r="S216" i="1"/>
  <c r="S174" i="1"/>
  <c r="S243" i="1"/>
  <c r="S33" i="1"/>
  <c r="S225" i="1"/>
  <c r="S1297" i="1"/>
  <c r="S485" i="1"/>
  <c r="S1741" i="1"/>
  <c r="S1027" i="1"/>
  <c r="S683" i="1"/>
  <c r="S1474" i="1"/>
  <c r="S595" i="1"/>
  <c r="S1195" i="1"/>
  <c r="S596" i="1"/>
  <c r="S1475" i="1"/>
  <c r="S1659" i="1"/>
  <c r="S684" i="1"/>
  <c r="S1028" i="1"/>
  <c r="S498" i="1"/>
  <c r="S905" i="1"/>
  <c r="S654" i="1"/>
  <c r="S1660" i="1"/>
  <c r="S1476" i="1"/>
  <c r="S1073" i="1"/>
  <c r="S59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1661" i="1"/>
  <c r="S377" i="1"/>
  <c r="S9" i="1"/>
  <c r="S59" i="1"/>
  <c r="S161" i="1"/>
  <c r="S16" i="1"/>
  <c r="S304" i="1"/>
  <c r="S189" i="1"/>
  <c r="S42" i="1"/>
  <c r="S81" i="1"/>
  <c r="S23" i="1"/>
  <c r="S60" i="1"/>
  <c r="S84" i="1"/>
  <c r="S61" i="1"/>
  <c r="S175" i="1"/>
  <c r="S39" i="1"/>
  <c r="S129" i="1"/>
  <c r="S63" i="1"/>
  <c r="S102" i="1"/>
  <c r="S162" i="1"/>
  <c r="S3288" i="1"/>
  <c r="S3289" i="1"/>
  <c r="S3290" i="1"/>
  <c r="S3291" i="1"/>
  <c r="S3292" i="1"/>
  <c r="S3293" i="1"/>
  <c r="S3294" i="1"/>
  <c r="S3295" i="1"/>
  <c r="S3296" i="1"/>
  <c r="S639" i="1"/>
  <c r="S745" i="1"/>
  <c r="S1029" i="1"/>
  <c r="S632" i="1"/>
  <c r="S655" i="1"/>
  <c r="S746" i="1"/>
  <c r="S1576" i="1"/>
  <c r="S832" i="1"/>
  <c r="S352" i="1"/>
  <c r="S633" i="1"/>
  <c r="S662" i="1"/>
  <c r="S1107" i="1"/>
  <c r="S1196" i="1"/>
  <c r="S906" i="1"/>
  <c r="S514" i="1"/>
  <c r="S598" i="1"/>
  <c r="S685" i="1"/>
  <c r="S907" i="1"/>
  <c r="S599" i="1"/>
  <c r="S656" i="1"/>
  <c r="S499" i="1"/>
  <c r="S520" i="1"/>
  <c r="S1414" i="1"/>
  <c r="S1298" i="1"/>
  <c r="S686" i="1"/>
  <c r="S908" i="1"/>
  <c r="S536" i="1"/>
  <c r="S765" i="1"/>
  <c r="S1108" i="1"/>
  <c r="S1880" i="1"/>
  <c r="S1065" i="1"/>
  <c r="S1907" i="1"/>
  <c r="S1908" i="1"/>
  <c r="S1909" i="1"/>
  <c r="S1910" i="1"/>
  <c r="S1911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1109" i="1"/>
  <c r="S1544" i="1"/>
  <c r="S1206" i="1"/>
  <c r="S860" i="1"/>
  <c r="S1110" i="1"/>
  <c r="S1477" i="1"/>
  <c r="S1831" i="1"/>
  <c r="S1299" i="1"/>
  <c r="S1030" i="1"/>
  <c r="S1633" i="1"/>
  <c r="S1432" i="1"/>
  <c r="S1350" i="1"/>
  <c r="S1602" i="1"/>
  <c r="S1031" i="1"/>
  <c r="S1832" i="1"/>
  <c r="S1032" i="1"/>
  <c r="S1662" i="1"/>
  <c r="S1603" i="1"/>
  <c r="S1742" i="1"/>
  <c r="S1300" i="1"/>
  <c r="S1301" i="1"/>
  <c r="S1437" i="1"/>
  <c r="S636" i="1"/>
  <c r="S1381" i="1"/>
  <c r="S1382" i="1"/>
  <c r="S1302" i="1"/>
  <c r="S1383" i="1"/>
  <c r="S1152" i="1"/>
  <c r="S1775" i="1"/>
  <c r="S814" i="1"/>
  <c r="S831" i="1"/>
  <c r="S1111" i="1"/>
  <c r="S1810" i="1"/>
  <c r="S1384" i="1"/>
  <c r="S1303" i="1"/>
  <c r="S774" i="1"/>
  <c r="S1478" i="1"/>
  <c r="S1216" i="1"/>
  <c r="S1545" i="1"/>
  <c r="S47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1743" i="1"/>
  <c r="S1663" i="1"/>
  <c r="S1695" i="1"/>
  <c r="S1809" i="1"/>
  <c r="S1134" i="1"/>
  <c r="S1112" i="1"/>
  <c r="S1604" i="1"/>
  <c r="S657" i="1"/>
  <c r="S1833" i="1"/>
  <c r="S1113" i="1"/>
  <c r="S1356" i="1"/>
  <c r="S1304" i="1"/>
  <c r="S1070" i="1"/>
  <c r="S1744" i="1"/>
  <c r="S1799" i="1"/>
  <c r="S1479" i="1"/>
  <c r="S641" i="1"/>
  <c r="S1745" i="1"/>
  <c r="S1605" i="1"/>
  <c r="S1385" i="1"/>
  <c r="S1862" i="1"/>
  <c r="S938" i="1"/>
  <c r="S600" i="1"/>
  <c r="S1546" i="1"/>
  <c r="S1511" i="1"/>
  <c r="S1305" i="1"/>
  <c r="S1547" i="1"/>
  <c r="S909" i="1"/>
  <c r="S815" i="1"/>
  <c r="S1306" i="1"/>
  <c r="S1033" i="1"/>
  <c r="S1480" i="1"/>
  <c r="S1548" i="1"/>
  <c r="S1307" i="1"/>
  <c r="S816" i="1"/>
  <c r="S423" i="1"/>
  <c r="S1197" i="1"/>
  <c r="S1481" i="1"/>
  <c r="S968" i="1"/>
  <c r="S960" i="1"/>
  <c r="S1217" i="1"/>
  <c r="S1785" i="1"/>
  <c r="S1034" i="1"/>
  <c r="S619" i="1"/>
  <c r="S1853" i="1"/>
  <c r="S1867" i="1"/>
  <c r="S1482" i="1"/>
  <c r="S687" i="1"/>
  <c r="S1483" i="1"/>
  <c r="S1606" i="1"/>
  <c r="S1035" i="1"/>
  <c r="S1218" i="1"/>
  <c r="S1308" i="1"/>
  <c r="S601" i="1"/>
  <c r="S1834" i="1"/>
  <c r="S1484" i="1"/>
  <c r="S961" i="1"/>
  <c r="S1135" i="1"/>
  <c r="S1036" i="1"/>
  <c r="S1219" i="1"/>
  <c r="S1786" i="1"/>
  <c r="S424" i="1"/>
  <c r="S1309" i="1"/>
  <c r="S1664" i="1"/>
  <c r="S1415" i="1"/>
  <c r="S1198" i="1"/>
  <c r="S1549" i="1"/>
  <c r="S1067" i="1"/>
  <c r="S411" i="1"/>
  <c r="S688" i="1"/>
  <c r="S1637" i="1"/>
  <c r="S924" i="1"/>
  <c r="S1037" i="1"/>
  <c r="S747" i="1"/>
  <c r="S1746" i="1"/>
  <c r="S1636" i="1"/>
  <c r="S1607" i="1"/>
  <c r="S1310" i="1"/>
  <c r="S1800" i="1"/>
  <c r="S1550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748" i="1"/>
  <c r="S406" i="1"/>
  <c r="S1485" i="1"/>
  <c r="S1038" i="1"/>
  <c r="S602" i="1"/>
  <c r="S1608" i="1"/>
  <c r="S749" i="1"/>
  <c r="S378" i="1"/>
  <c r="S1747" i="1"/>
  <c r="S354" i="1"/>
  <c r="S101" i="1"/>
  <c r="S163" i="1"/>
  <c r="S20" i="1"/>
  <c r="S176" i="1"/>
  <c r="S323" i="1"/>
  <c r="S230" i="1"/>
  <c r="S177" i="1"/>
  <c r="S70" i="1"/>
  <c r="S217" i="1"/>
  <c r="S3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1416" i="1"/>
  <c r="S603" i="1"/>
  <c r="S1039" i="1"/>
  <c r="S1856" i="1"/>
  <c r="S817" i="1"/>
  <c r="S750" i="1"/>
  <c r="S604" i="1"/>
  <c r="S843" i="1"/>
  <c r="S910" i="1"/>
  <c r="S397" i="1"/>
  <c r="S365" i="1"/>
  <c r="S1040" i="1"/>
  <c r="S1486" i="1"/>
  <c r="S507" i="1"/>
  <c r="S751" i="1"/>
  <c r="S384" i="1"/>
  <c r="S1114" i="1"/>
  <c r="S393" i="1"/>
  <c r="S1748" i="1"/>
  <c r="S1041" i="1"/>
  <c r="S962" i="1"/>
  <c r="S963" i="1"/>
  <c r="S356" i="1"/>
  <c r="S752" i="1"/>
  <c r="S911" i="1"/>
  <c r="S1042" i="1"/>
  <c r="S772" i="1"/>
  <c r="S537" i="1"/>
  <c r="S362" i="1"/>
  <c r="S359" i="1"/>
  <c r="S366" i="1"/>
  <c r="S1080" i="1"/>
  <c r="S818" i="1"/>
  <c r="S1366" i="1"/>
  <c r="S753" i="1"/>
  <c r="S819" i="1"/>
  <c r="S820" i="1"/>
  <c r="S521" i="1"/>
  <c r="S754" i="1"/>
  <c r="S395" i="1"/>
  <c r="S1311" i="1"/>
  <c r="S472" i="1"/>
  <c r="S1386" i="1"/>
  <c r="S473" i="1"/>
  <c r="S921" i="1"/>
  <c r="S821" i="1"/>
  <c r="S1043" i="1"/>
  <c r="S610" i="1"/>
  <c r="S1609" i="1"/>
  <c r="S964" i="1"/>
  <c r="S1551" i="1"/>
  <c r="S861" i="1"/>
  <c r="S1365" i="1"/>
  <c r="S1387" i="1"/>
  <c r="S1207" i="1"/>
  <c r="S1749" i="1"/>
  <c r="S634" i="1"/>
  <c r="S605" i="1"/>
  <c r="S705" i="1"/>
  <c r="S755" i="1"/>
  <c r="S822" i="1"/>
  <c r="S974" i="1"/>
  <c r="S441" i="1"/>
  <c r="S508" i="1"/>
  <c r="S1044" i="1"/>
  <c r="S1787" i="1"/>
  <c r="S1750" i="1"/>
  <c r="S379" i="1"/>
  <c r="S1045" i="1"/>
  <c r="S363" i="1"/>
  <c r="S320" i="1"/>
  <c r="S348" i="1"/>
  <c r="S43" i="1"/>
  <c r="S12" i="1"/>
  <c r="S6" i="1"/>
  <c r="S148" i="1"/>
  <c r="S62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1868" i="1"/>
  <c r="S546" i="1"/>
  <c r="S1388" i="1"/>
  <c r="S1398" i="1"/>
  <c r="S1046" i="1"/>
  <c r="S1312" i="1"/>
  <c r="S975" i="1"/>
  <c r="S1417" i="1"/>
  <c r="S355" i="1"/>
  <c r="S1047" i="1"/>
  <c r="S689" i="1"/>
  <c r="S1313" i="1"/>
  <c r="S606" i="1"/>
  <c r="S1610" i="1"/>
  <c r="S1314" i="1"/>
  <c r="S1751" i="1"/>
  <c r="S1835" i="1"/>
  <c r="S1115" i="1"/>
  <c r="S1315" i="1"/>
  <c r="S1220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474" i="1"/>
  <c r="S367" i="1"/>
  <c r="S1487" i="1"/>
  <c r="S849" i="1"/>
  <c r="S1836" i="1"/>
  <c r="S1316" i="1"/>
  <c r="S509" i="1"/>
  <c r="S1418" i="1"/>
  <c r="S425" i="1"/>
  <c r="S1488" i="1"/>
  <c r="S1431" i="1"/>
  <c r="S756" i="1"/>
  <c r="S1752" i="1"/>
  <c r="S1489" i="1"/>
  <c r="S1791" i="1"/>
  <c r="S757" i="1"/>
  <c r="S1317" i="1"/>
  <c r="S1753" i="1"/>
  <c r="S1048" i="1"/>
  <c r="S1837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823" i="1"/>
  <c r="S1318" i="1"/>
  <c r="S1754" i="1"/>
  <c r="S1221" i="1"/>
  <c r="S1771" i="1"/>
  <c r="S1665" i="1"/>
  <c r="S1666" i="1"/>
  <c r="S1870" i="1"/>
  <c r="S1667" i="1"/>
  <c r="S1792" i="1"/>
  <c r="S1668" i="1"/>
  <c r="S1389" i="1"/>
  <c r="S1611" i="1"/>
  <c r="S824" i="1"/>
  <c r="S1319" i="1"/>
  <c r="S1573" i="1"/>
  <c r="S1696" i="1"/>
  <c r="S1876" i="1"/>
  <c r="S1088" i="1"/>
  <c r="S155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510" i="1"/>
  <c r="S1401" i="1"/>
  <c r="S912" i="1"/>
  <c r="S1669" i="1"/>
  <c r="S942" i="1"/>
  <c r="S1153" i="1"/>
  <c r="S1320" i="1"/>
  <c r="S1801" i="1"/>
  <c r="S767" i="1"/>
  <c r="S1199" i="1"/>
  <c r="S515" i="1"/>
  <c r="S1049" i="1"/>
  <c r="S773" i="1"/>
  <c r="S1321" i="1"/>
  <c r="S1490" i="1"/>
  <c r="S965" i="1"/>
  <c r="S1116" i="1"/>
  <c r="S426" i="1"/>
  <c r="S1136" i="1"/>
  <c r="S1670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050" i="1"/>
  <c r="S1322" i="1"/>
  <c r="S1323" i="1"/>
  <c r="S1066" i="1"/>
  <c r="S635" i="1"/>
  <c r="S1154" i="1"/>
  <c r="S979" i="1"/>
  <c r="S935" i="1"/>
  <c r="S690" i="1"/>
  <c r="S1755" i="1"/>
  <c r="S1553" i="1"/>
  <c r="S1051" i="1"/>
  <c r="S475" i="1"/>
  <c r="S976" i="1"/>
  <c r="S1756" i="1"/>
  <c r="S1324" i="1"/>
  <c r="S1325" i="1"/>
  <c r="S1838" i="1"/>
  <c r="S1554" i="1"/>
  <c r="S1200" i="1"/>
  <c r="S1612" i="1"/>
  <c r="S1137" i="1"/>
  <c r="S1201" i="1"/>
  <c r="S1326" i="1"/>
  <c r="S1566" i="1"/>
  <c r="S1613" i="1"/>
  <c r="S1614" i="1"/>
  <c r="S272" i="1"/>
  <c r="S183" i="1"/>
  <c r="S218" i="1"/>
  <c r="S321" i="1"/>
  <c r="S178" i="1"/>
  <c r="S248" i="1"/>
  <c r="S336" i="1"/>
  <c r="S130" i="1"/>
  <c r="S283" i="1"/>
  <c r="S149" i="1"/>
  <c r="S166" i="1"/>
  <c r="S179" i="1"/>
  <c r="S234" i="1"/>
  <c r="S342" i="1"/>
  <c r="S131" i="1"/>
  <c r="S180" i="1"/>
  <c r="S219" i="1"/>
  <c r="S22" i="1"/>
  <c r="S220" i="1"/>
  <c r="S311" i="1"/>
  <c r="S1615" i="1"/>
  <c r="S1117" i="1"/>
  <c r="S913" i="1"/>
  <c r="S1776" i="1"/>
  <c r="S1757" i="1"/>
  <c r="S607" i="1"/>
  <c r="S914" i="1"/>
  <c r="S1758" i="1"/>
  <c r="S1643" i="1"/>
  <c r="S1555" i="1"/>
  <c r="S1556" i="1"/>
  <c r="S1052" i="1"/>
  <c r="S1557" i="1"/>
  <c r="S1491" i="1"/>
  <c r="S1492" i="1"/>
  <c r="S1671" i="1"/>
  <c r="S1053" i="1"/>
  <c r="S1672" i="1"/>
  <c r="S1673" i="1"/>
  <c r="S1759" i="1"/>
  <c r="S1788" i="1"/>
  <c r="S538" i="1"/>
  <c r="S1202" i="1"/>
  <c r="S1118" i="1"/>
  <c r="S915" i="1"/>
  <c r="S1054" i="1"/>
  <c r="S1558" i="1"/>
  <c r="S1674" i="1"/>
  <c r="S1616" i="1"/>
  <c r="S1419" i="1"/>
  <c r="S539" i="1"/>
  <c r="S1327" i="1"/>
  <c r="S1559" i="1"/>
  <c r="S1493" i="1"/>
  <c r="S1789" i="1"/>
  <c r="S967" i="1"/>
  <c r="S916" i="1"/>
  <c r="S1871" i="1"/>
  <c r="S1328" i="1"/>
  <c r="S1560" i="1"/>
  <c r="S1329" i="1"/>
  <c r="S825" i="1"/>
  <c r="S1055" i="1"/>
  <c r="S1119" i="1"/>
  <c r="S966" i="1"/>
  <c r="S1155" i="1"/>
  <c r="S1330" i="1"/>
  <c r="S1494" i="1"/>
  <c r="S826" i="1"/>
  <c r="S1512" i="1"/>
  <c r="S1434" i="1"/>
  <c r="S1331" i="1"/>
  <c r="S1332" i="1"/>
  <c r="S1222" i="1"/>
  <c r="S1697" i="1"/>
  <c r="S1333" i="1"/>
  <c r="S1334" i="1"/>
  <c r="S1617" i="1"/>
  <c r="S1203" i="1"/>
  <c r="S1495" i="1"/>
  <c r="S691" i="1"/>
  <c r="S1056" i="1"/>
  <c r="S1390" i="1"/>
  <c r="S407" i="1"/>
  <c r="S709" i="1"/>
  <c r="S845" i="1"/>
  <c r="S758" i="1"/>
  <c r="S1639" i="1"/>
  <c r="S1223" i="1"/>
  <c r="S702" i="1"/>
  <c r="S1618" i="1"/>
  <c r="S1698" i="1"/>
  <c r="S1496" i="1"/>
  <c r="S1335" i="1"/>
  <c r="S1682" i="1"/>
  <c r="S1057" i="1"/>
  <c r="S1619" i="1"/>
  <c r="S1620" i="1"/>
  <c r="S1138" i="1"/>
  <c r="S1640" i="1"/>
  <c r="S1336" i="1"/>
  <c r="S1514" i="1"/>
  <c r="S917" i="1"/>
  <c r="S930" i="1"/>
  <c r="S1760" i="1"/>
  <c r="S1337" i="1"/>
  <c r="S1761" i="1"/>
  <c r="S1795" i="1"/>
  <c r="S1683" i="1"/>
  <c r="S486" i="1"/>
  <c r="S1621" i="1"/>
  <c r="S1204" i="1"/>
  <c r="S1561" i="1"/>
  <c r="S692" i="1"/>
  <c r="S1772" i="1"/>
  <c r="S970" i="1"/>
  <c r="S1675" i="1"/>
  <c r="S1622" i="1"/>
  <c r="S1338" i="1"/>
  <c r="S1854" i="1"/>
  <c r="S1676" i="1"/>
  <c r="S1497" i="1"/>
  <c r="S1641" i="1"/>
  <c r="S1839" i="1"/>
  <c r="S1058" i="1"/>
  <c r="S608" i="1"/>
  <c r="S1623" i="1"/>
  <c r="S1869" i="1"/>
  <c r="S1498" i="1"/>
  <c r="S1499" i="1"/>
  <c r="S1685" i="1"/>
  <c r="S1156" i="1"/>
  <c r="S1120" i="1"/>
  <c r="S1699" i="1"/>
  <c r="S1686" i="1"/>
  <c r="S1624" i="1"/>
  <c r="S1840" i="1"/>
  <c r="S1500" i="1"/>
  <c r="S693" i="1"/>
  <c r="S1625" i="1"/>
  <c r="S1762" i="1"/>
  <c r="S1634" i="1"/>
  <c r="S1139" i="1"/>
  <c r="S1863" i="1"/>
  <c r="S1805" i="1"/>
  <c r="S1626" i="1"/>
  <c r="S1081" i="1"/>
  <c r="S1157" i="1"/>
  <c r="S1841" i="1"/>
  <c r="S1059" i="1"/>
  <c r="S1677" i="1"/>
  <c r="S1420" i="1"/>
  <c r="S1802" i="1"/>
  <c r="S918" i="1"/>
  <c r="S844" i="1"/>
  <c r="S1158" i="1"/>
  <c r="S1777" i="1"/>
  <c r="S1339" i="1"/>
  <c r="S1391" i="1"/>
  <c r="S1501" i="1"/>
  <c r="S1627" i="1"/>
  <c r="S827" i="1"/>
  <c r="S1562" i="1"/>
  <c r="S1340" i="1"/>
  <c r="S1176" i="1"/>
  <c r="S763" i="1"/>
  <c r="S931" i="1"/>
  <c r="S1060" i="1"/>
  <c r="S1205" i="1"/>
  <c r="S1793" i="1"/>
  <c r="S1563" i="1"/>
  <c r="S1842" i="1"/>
  <c r="S1121" i="1"/>
  <c r="S1341" i="1"/>
  <c r="S1061" i="1"/>
  <c r="S1857" i="1"/>
  <c r="S1803" i="1"/>
  <c r="S1342" i="1"/>
  <c r="S1208" i="1"/>
  <c r="S1343" i="1"/>
  <c r="S854" i="1"/>
  <c r="S828" i="1"/>
  <c r="S1678" i="1"/>
  <c r="S1843" i="1"/>
  <c r="S1502" i="1"/>
  <c r="S1844" i="1"/>
  <c r="S1084" i="1"/>
  <c r="S1344" i="1"/>
  <c r="S1679" i="1"/>
  <c r="S1421" i="1"/>
  <c r="S1399" i="1"/>
  <c r="S1062" i="1"/>
  <c r="S1063" i="1"/>
  <c r="S1811" i="1"/>
  <c r="S829" i="1"/>
  <c r="S1071" i="1"/>
  <c r="S1628" i="1"/>
  <c r="S1392" i="1"/>
  <c r="S919" i="1"/>
  <c r="S1345" i="1"/>
  <c r="S1426" i="1"/>
  <c r="S1687" i="1"/>
  <c r="S1763" i="1"/>
  <c r="S830" i="1"/>
  <c r="S1764" i="1"/>
  <c r="S1422" i="1"/>
  <c r="S1518" i="1"/>
  <c r="S1629" i="1"/>
  <c r="S1794" i="1"/>
  <c r="S920" i="1"/>
  <c r="S1864" i="1"/>
  <c r="S1503" i="1"/>
  <c r="S1504" i="1"/>
  <c r="S1569" i="1"/>
  <c r="S1872" i="1"/>
  <c r="S1423" i="1"/>
  <c r="S1505" i="1"/>
  <c r="S1424" i="1"/>
  <c r="S1765" i="1"/>
  <c r="S1068" i="1"/>
  <c r="S1630" i="1"/>
  <c r="S1346" i="1"/>
  <c r="S1766" i="1"/>
  <c r="S1644" i="1"/>
  <c r="S440" i="1"/>
  <c r="S1564" i="1"/>
  <c r="S1631" i="1"/>
  <c r="S694" i="1"/>
  <c r="S1425" i="1"/>
  <c r="S1064" i="1"/>
  <c r="S511" i="1"/>
  <c r="S1357" i="1"/>
  <c r="S1860" i="1"/>
  <c r="S1804" i="1"/>
  <c r="S1845" i="1"/>
  <c r="S1767" i="1"/>
  <c r="S1506" i="1"/>
  <c r="S660" i="1"/>
  <c r="S1347" i="1"/>
  <c r="S1632" i="1"/>
  <c r="S1507" i="1"/>
  <c r="S1846" i="1"/>
  <c r="S1858" i="1"/>
  <c r="S1508" i="1"/>
  <c r="S1565" i="1"/>
  <c r="S168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75" i="1"/>
  <c r="P286" i="1"/>
  <c r="P2" i="1"/>
  <c r="P82" i="1"/>
  <c r="P277" i="1"/>
  <c r="P339" i="1"/>
  <c r="P133" i="1"/>
  <c r="P226" i="1"/>
  <c r="P48" i="1"/>
  <c r="P151" i="1"/>
  <c r="P337" i="1"/>
  <c r="P322" i="1"/>
  <c r="P68" i="1"/>
  <c r="P74" i="1"/>
  <c r="P249" i="1"/>
  <c r="P287" i="1"/>
  <c r="P288" i="1"/>
  <c r="P83" i="1"/>
  <c r="P36" i="1"/>
  <c r="P340" i="1"/>
  <c r="P28" i="1"/>
  <c r="P186" i="1"/>
  <c r="P289" i="1"/>
  <c r="P245" i="1"/>
  <c r="P232" i="1"/>
  <c r="P274" i="1"/>
  <c r="P152" i="1"/>
  <c r="P235" i="1"/>
  <c r="P85" i="1"/>
  <c r="P193" i="1"/>
  <c r="P41" i="1"/>
  <c r="P24" i="1"/>
  <c r="P21" i="1"/>
  <c r="P86" i="1"/>
  <c r="P316" i="1"/>
  <c r="P7" i="1"/>
  <c r="P114" i="1"/>
  <c r="P295" i="1"/>
  <c r="P250" i="1"/>
  <c r="P14" i="1"/>
  <c r="P1226" i="1"/>
  <c r="P549" i="1"/>
  <c r="P1515" i="1"/>
  <c r="P357" i="1"/>
  <c r="P433" i="1"/>
  <c r="P850" i="1"/>
  <c r="P1227" i="1"/>
  <c r="P435" i="1"/>
  <c r="P1089" i="1"/>
  <c r="P1521" i="1"/>
  <c r="P980" i="1"/>
  <c r="P550" i="1"/>
  <c r="P478" i="1"/>
  <c r="P1701" i="1"/>
  <c r="P1177" i="1"/>
  <c r="P775" i="1"/>
  <c r="P1645" i="1"/>
  <c r="P1847" i="1"/>
  <c r="P370" i="1"/>
  <c r="P1705" i="1"/>
  <c r="P1688" i="1"/>
  <c r="P1427" i="1"/>
  <c r="P1706" i="1"/>
  <c r="P939" i="1"/>
  <c r="P1646" i="1"/>
  <c r="P623" i="1"/>
  <c r="P1228" i="1"/>
  <c r="P1229" i="1"/>
  <c r="P1647" i="1"/>
  <c r="P371" i="1"/>
  <c r="P944" i="1"/>
  <c r="P1230" i="1"/>
  <c r="P364" i="1"/>
  <c r="P1707" i="1"/>
  <c r="P1522" i="1"/>
  <c r="P358" i="1"/>
  <c r="P1402" i="1"/>
  <c r="P1523" i="1"/>
  <c r="P710" i="1"/>
  <c r="P981" i="1"/>
  <c r="P1178" i="1"/>
  <c r="P1797" i="1"/>
  <c r="P1179" i="1"/>
  <c r="P1524" i="1"/>
  <c r="P386" i="1"/>
  <c r="P1090" i="1"/>
  <c r="P937" i="1"/>
  <c r="P925" i="1"/>
  <c r="P551" i="1"/>
  <c r="P711" i="1"/>
  <c r="P945" i="1"/>
  <c r="P1231" i="1"/>
  <c r="P1174" i="1"/>
  <c r="P552" i="1"/>
  <c r="P940" i="1"/>
  <c r="P1359" i="1"/>
  <c r="P553" i="1"/>
  <c r="P443" i="1"/>
  <c r="P1232" i="1"/>
  <c r="P554" i="1"/>
  <c r="P555" i="1"/>
  <c r="P556" i="1"/>
  <c r="P1708" i="1"/>
  <c r="P360" i="1"/>
  <c r="P353" i="1"/>
  <c r="P1865" i="1"/>
  <c r="P695" i="1"/>
  <c r="P697" i="1"/>
  <c r="P1091" i="1"/>
  <c r="P1441" i="1"/>
  <c r="P863" i="1"/>
  <c r="P361" i="1"/>
  <c r="P1367" i="1"/>
  <c r="P383" i="1"/>
  <c r="P1709" i="1"/>
  <c r="P982" i="1"/>
  <c r="P416" i="1"/>
  <c r="P864" i="1"/>
  <c r="P706" i="1"/>
  <c r="P171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1428" i="1"/>
  <c r="P865" i="1"/>
  <c r="P624" i="1"/>
  <c r="P776" i="1"/>
  <c r="P1442" i="1"/>
  <c r="P557" i="1"/>
  <c r="P983" i="1"/>
  <c r="P1161" i="1"/>
  <c r="P946" i="1"/>
  <c r="P1233" i="1"/>
  <c r="P1711" i="1"/>
  <c r="P1443" i="1"/>
  <c r="P1180" i="1"/>
  <c r="P1444" i="1"/>
  <c r="P1525" i="1"/>
  <c r="P436" i="1"/>
  <c r="P1712" i="1"/>
  <c r="P1141" i="1"/>
  <c r="P777" i="1"/>
  <c r="P1848" i="1"/>
  <c r="P1234" i="1"/>
  <c r="P1850" i="1"/>
  <c r="P851" i="1"/>
  <c r="P984" i="1"/>
  <c r="P1713" i="1"/>
  <c r="P522" i="1"/>
  <c r="P977" i="1"/>
  <c r="P664" i="1"/>
  <c r="P1526" i="1"/>
  <c r="P1577" i="1"/>
  <c r="P558" i="1"/>
  <c r="P778" i="1"/>
  <c r="P1778" i="1"/>
  <c r="P481" i="1"/>
  <c r="P985" i="1"/>
  <c r="P519" i="1"/>
  <c r="P1082" i="1"/>
  <c r="P779" i="1"/>
  <c r="P986" i="1"/>
  <c r="P637" i="1"/>
  <c r="P1087" i="1"/>
  <c r="P1806" i="1"/>
  <c r="P444" i="1"/>
  <c r="P543" i="1"/>
  <c r="P1704" i="1"/>
  <c r="P1813" i="1"/>
  <c r="P987" i="1"/>
  <c r="P780" i="1"/>
  <c r="P1123" i="1"/>
  <c r="P1181" i="1"/>
  <c r="P1235" i="1"/>
  <c r="P544" i="1"/>
  <c r="P1773" i="1"/>
  <c r="P665" i="1"/>
  <c r="P1429" i="1"/>
  <c r="P1578" i="1"/>
  <c r="P396" i="1"/>
  <c r="P1648" i="1"/>
  <c r="P988" i="1"/>
  <c r="P866" i="1"/>
  <c r="P625" i="1"/>
  <c r="P666" i="1"/>
  <c r="P989" i="1"/>
  <c r="P867" i="1"/>
  <c r="P493" i="1"/>
  <c r="P642" i="1"/>
  <c r="P369" i="1"/>
  <c r="P559" i="1"/>
  <c r="P947" i="1"/>
  <c r="P512" i="1"/>
  <c r="P1714" i="1"/>
  <c r="P990" i="1"/>
  <c r="P351" i="1"/>
  <c r="P667" i="1"/>
  <c r="P781" i="1"/>
  <c r="P1142" i="1"/>
  <c r="P523" i="1"/>
  <c r="P1358" i="1"/>
  <c r="P518" i="1"/>
  <c r="P782" i="1"/>
  <c r="P1162" i="1"/>
  <c r="P991" i="1"/>
  <c r="P783" i="1"/>
  <c r="P1163" i="1"/>
  <c r="P759" i="1"/>
  <c r="P948" i="1"/>
  <c r="P398" i="1"/>
  <c r="P784" i="1"/>
  <c r="P560" i="1"/>
  <c r="P1236" i="1"/>
  <c r="P926" i="1"/>
  <c r="P1237" i="1"/>
  <c r="P1092" i="1"/>
  <c r="P561" i="1"/>
  <c r="P1649" i="1"/>
  <c r="P477" i="1"/>
  <c r="P1238" i="1"/>
  <c r="P868" i="1"/>
  <c r="P1140" i="1"/>
  <c r="P943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869" i="1"/>
  <c r="P1351" i="1"/>
  <c r="P389" i="1"/>
  <c r="P768" i="1"/>
  <c r="P1814" i="1"/>
  <c r="P562" i="1"/>
  <c r="P524" i="1"/>
  <c r="P1124" i="1"/>
  <c r="P992" i="1"/>
  <c r="P1527" i="1"/>
  <c r="P1239" i="1"/>
  <c r="P500" i="1"/>
  <c r="P614" i="1"/>
  <c r="P712" i="1"/>
  <c r="P1394" i="1"/>
  <c r="P1125" i="1"/>
  <c r="P1093" i="1"/>
  <c r="P417" i="1"/>
  <c r="P1779" i="1"/>
  <c r="P394" i="1"/>
  <c r="P445" i="1"/>
  <c r="P870" i="1"/>
  <c r="P563" i="1"/>
  <c r="P501" i="1"/>
  <c r="P834" i="1"/>
  <c r="P713" i="1"/>
  <c r="P1240" i="1"/>
  <c r="P993" i="1"/>
  <c r="P760" i="1"/>
  <c r="P1528" i="1"/>
  <c r="P490" i="1"/>
  <c r="P714" i="1"/>
  <c r="P1529" i="1"/>
  <c r="P487" i="1"/>
  <c r="P969" i="1"/>
  <c r="P525" i="1"/>
  <c r="P494" i="1"/>
  <c r="P1241" i="1"/>
  <c r="P431" i="1"/>
  <c r="P949" i="1"/>
  <c r="P1445" i="1"/>
  <c r="P1851" i="1"/>
  <c r="P446" i="1"/>
  <c r="P1074" i="1"/>
  <c r="P1715" i="1"/>
  <c r="P1075" i="1"/>
  <c r="P994" i="1"/>
  <c r="P668" i="1"/>
  <c r="P1076" i="1"/>
  <c r="P1126" i="1"/>
  <c r="P1242" i="1"/>
  <c r="P447" i="1"/>
  <c r="P1127" i="1"/>
  <c r="P1815" i="1"/>
  <c r="P715" i="1"/>
  <c r="P448" i="1"/>
  <c r="P785" i="1"/>
  <c r="P1128" i="1"/>
  <c r="P1530" i="1"/>
  <c r="P564" i="1"/>
  <c r="P251" i="1"/>
  <c r="P194" i="1"/>
  <c r="P76" i="1"/>
  <c r="P168" i="1"/>
  <c r="P317" i="1"/>
  <c r="P252" i="1"/>
  <c r="P253" i="1"/>
  <c r="P345" i="1"/>
  <c r="P37" i="1"/>
  <c r="P334" i="1"/>
  <c r="P182" i="1"/>
  <c r="P69" i="1"/>
  <c r="P195" i="1"/>
  <c r="P79" i="1"/>
  <c r="P196" i="1"/>
  <c r="P338" i="1"/>
  <c r="P254" i="1"/>
  <c r="P305" i="1"/>
  <c r="P344" i="1"/>
  <c r="P5" i="1"/>
  <c r="P120" i="1"/>
  <c r="P134" i="1"/>
  <c r="P239" i="1"/>
  <c r="P71" i="1"/>
  <c r="P255" i="1"/>
  <c r="P135" i="1"/>
  <c r="P136" i="1"/>
  <c r="P19" i="1"/>
  <c r="P256" i="1"/>
  <c r="P29" i="1"/>
  <c r="P190" i="1"/>
  <c r="P87" i="1"/>
  <c r="P153" i="1"/>
  <c r="P197" i="1"/>
  <c r="P257" i="1"/>
  <c r="P137" i="1"/>
  <c r="P306" i="1"/>
  <c r="P49" i="1"/>
  <c r="P30" i="1"/>
  <c r="P8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65" i="1"/>
  <c r="P995" i="1"/>
  <c r="P638" i="1"/>
  <c r="P399" i="1"/>
  <c r="P950" i="1"/>
  <c r="P996" i="1"/>
  <c r="P400" i="1"/>
  <c r="P566" i="1"/>
  <c r="P871" i="1"/>
  <c r="P401" i="1"/>
  <c r="P482" i="1"/>
  <c r="P669" i="1"/>
  <c r="P567" i="1"/>
  <c r="P449" i="1"/>
  <c r="P568" i="1"/>
  <c r="P1182" i="1"/>
  <c r="P450" i="1"/>
  <c r="P569" i="1"/>
  <c r="P696" i="1"/>
  <c r="P540" i="1"/>
  <c r="P502" i="1"/>
  <c r="P1531" i="1"/>
  <c r="P570" i="1"/>
  <c r="P644" i="1"/>
  <c r="P385" i="1"/>
  <c r="P1579" i="1"/>
  <c r="P372" i="1"/>
  <c r="P451" i="1"/>
  <c r="P786" i="1"/>
  <c r="P402" i="1"/>
  <c r="P787" i="1"/>
  <c r="P571" i="1"/>
  <c r="P788" i="1"/>
  <c r="P452" i="1"/>
  <c r="P418" i="1"/>
  <c r="P526" i="1"/>
  <c r="P412" i="1"/>
  <c r="P1243" i="1"/>
  <c r="P453" i="1"/>
  <c r="P429" i="1"/>
  <c r="P872" i="1"/>
  <c r="P764" i="1"/>
  <c r="P873" i="1"/>
  <c r="P874" i="1"/>
  <c r="P545" i="1"/>
  <c r="P454" i="1"/>
  <c r="P455" i="1"/>
  <c r="P516" i="1"/>
  <c r="P626" i="1"/>
  <c r="P875" i="1"/>
  <c r="P1689" i="1"/>
  <c r="P456" i="1"/>
  <c r="P611" i="1"/>
  <c r="P716" i="1"/>
  <c r="P876" i="1"/>
  <c r="P703" i="1"/>
  <c r="P1143" i="1"/>
  <c r="P457" i="1"/>
  <c r="P951" i="1"/>
  <c r="P877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1570" i="1"/>
  <c r="P1244" i="1"/>
  <c r="P1403" i="1"/>
  <c r="P1362" i="1"/>
  <c r="P1245" i="1"/>
  <c r="P1144" i="1"/>
  <c r="P1368" i="1"/>
  <c r="P1246" i="1"/>
  <c r="P1532" i="1"/>
  <c r="P1369" i="1"/>
  <c r="P846" i="1"/>
  <c r="P640" i="1"/>
  <c r="P1650" i="1"/>
  <c r="P1396" i="1"/>
  <c r="P1816" i="1"/>
  <c r="P997" i="1"/>
  <c r="P1145" i="1"/>
  <c r="P1446" i="1"/>
  <c r="P1817" i="1"/>
  <c r="P878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927" i="1"/>
  <c r="P1352" i="1"/>
  <c r="P572" i="1"/>
  <c r="P1580" i="1"/>
  <c r="P1164" i="1"/>
  <c r="P1571" i="1"/>
  <c r="P1404" i="1"/>
  <c r="P1247" i="1"/>
  <c r="P615" i="1"/>
  <c r="P1085" i="1"/>
  <c r="P789" i="1"/>
  <c r="P1183" i="1"/>
  <c r="P1094" i="1"/>
  <c r="P1405" i="1"/>
  <c r="P1447" i="1"/>
  <c r="P1248" i="1"/>
  <c r="P1440" i="1"/>
  <c r="P1581" i="1"/>
  <c r="P1249" i="1"/>
  <c r="P1574" i="1"/>
  <c r="P1395" i="1"/>
  <c r="P1397" i="1"/>
  <c r="P1651" i="1"/>
  <c r="P1250" i="1"/>
  <c r="P1582" i="1"/>
  <c r="P1716" i="1"/>
  <c r="P1818" i="1"/>
  <c r="P1717" i="1"/>
  <c r="P1718" i="1"/>
  <c r="P717" i="1"/>
  <c r="P1448" i="1"/>
  <c r="P1095" i="1"/>
  <c r="P1184" i="1"/>
  <c r="P1583" i="1"/>
  <c r="P790" i="1"/>
  <c r="P1096" i="1"/>
  <c r="P1097" i="1"/>
  <c r="P1449" i="1"/>
  <c r="P1533" i="1"/>
  <c r="P1780" i="1"/>
  <c r="P1251" i="1"/>
  <c r="P1165" i="1"/>
  <c r="P670" i="1"/>
  <c r="P1252" i="1"/>
  <c r="P573" i="1"/>
  <c r="P1166" i="1"/>
  <c r="P879" i="1"/>
  <c r="P1509" i="1"/>
  <c r="P1534" i="1"/>
  <c r="P857" i="1"/>
  <c r="P1807" i="1"/>
  <c r="P458" i="1"/>
  <c r="P1406" i="1"/>
  <c r="P671" i="1"/>
  <c r="P1652" i="1"/>
  <c r="P1167" i="1"/>
  <c r="P1430" i="1"/>
  <c r="P1253" i="1"/>
  <c r="P1393" i="1"/>
  <c r="P791" i="1"/>
  <c r="P1209" i="1"/>
  <c r="P880" i="1"/>
  <c r="P704" i="1"/>
  <c r="P881" i="1"/>
  <c r="P1450" i="1"/>
  <c r="P1185" i="1"/>
  <c r="P1146" i="1"/>
  <c r="P792" i="1"/>
  <c r="P922" i="1"/>
  <c r="P1819" i="1"/>
  <c r="P1768" i="1"/>
  <c r="P1584" i="1"/>
  <c r="P1069" i="1"/>
  <c r="P1585" i="1"/>
  <c r="P1254" i="1"/>
  <c r="P1407" i="1"/>
  <c r="P1681" i="1"/>
  <c r="P1408" i="1"/>
  <c r="P1147" i="1"/>
  <c r="P1517" i="1"/>
  <c r="P1077" i="1"/>
  <c r="P574" i="1"/>
  <c r="P1129" i="1"/>
  <c r="P1451" i="1"/>
  <c r="P575" i="1"/>
  <c r="P459" i="1"/>
  <c r="P882" i="1"/>
  <c r="P1770" i="1"/>
  <c r="P1370" i="1"/>
  <c r="P793" i="1"/>
  <c r="P1255" i="1"/>
  <c r="P576" i="1"/>
  <c r="P609" i="1"/>
  <c r="P883" i="1"/>
  <c r="P884" i="1"/>
  <c r="P387" i="1"/>
  <c r="P577" i="1"/>
  <c r="P952" i="1"/>
  <c r="P1122" i="1"/>
  <c r="P578" i="1"/>
  <c r="P542" i="1"/>
  <c r="P479" i="1"/>
  <c r="P1535" i="1"/>
  <c r="P645" i="1"/>
  <c r="P437" i="1"/>
  <c r="P718" i="1"/>
  <c r="P953" i="1"/>
  <c r="P794" i="1"/>
  <c r="P1098" i="1"/>
  <c r="P672" i="1"/>
  <c r="P1256" i="1"/>
  <c r="P460" i="1"/>
  <c r="P795" i="1"/>
  <c r="P796" i="1"/>
  <c r="P579" i="1"/>
  <c r="P461" i="1"/>
  <c r="P419" i="1"/>
  <c r="P1520" i="1"/>
  <c r="P414" i="1"/>
  <c r="P646" i="1"/>
  <c r="P998" i="1"/>
  <c r="P488" i="1"/>
  <c r="P847" i="1"/>
  <c r="P442" i="1"/>
  <c r="P999" i="1"/>
  <c r="P673" i="1"/>
  <c r="P797" i="1"/>
  <c r="P580" i="1"/>
  <c r="P1257" i="1"/>
  <c r="P1000" i="1"/>
  <c r="P719" i="1"/>
  <c r="P1258" i="1"/>
  <c r="P462" i="1"/>
  <c r="P513" i="1"/>
  <c r="P403" i="1"/>
  <c r="P1001" i="1"/>
  <c r="P1371" i="1"/>
  <c r="P1259" i="1"/>
  <c r="P527" i="1"/>
  <c r="P420" i="1"/>
  <c r="P10" i="1"/>
  <c r="P258" i="1"/>
  <c r="P221" i="1"/>
  <c r="P154" i="1"/>
  <c r="P138" i="1"/>
  <c r="P31" i="1"/>
  <c r="P278" i="1"/>
  <c r="P121" i="1"/>
  <c r="P64" i="1"/>
  <c r="P88" i="1"/>
  <c r="P45" i="1"/>
  <c r="P155" i="1"/>
  <c r="P259" i="1"/>
  <c r="P139" i="1"/>
  <c r="P198" i="1"/>
  <c r="P222" i="1"/>
  <c r="P50" i="1"/>
  <c r="P25" i="1"/>
  <c r="P156" i="1"/>
  <c r="P104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66" i="1"/>
  <c r="P350" i="1"/>
  <c r="P335" i="1"/>
  <c r="P51" i="1"/>
  <c r="P236" i="1"/>
  <c r="P199" i="1"/>
  <c r="P290" i="1"/>
  <c r="P307" i="1"/>
  <c r="P169" i="1"/>
  <c r="P187" i="1"/>
  <c r="P297" i="1"/>
  <c r="P341" i="1"/>
  <c r="P275" i="1"/>
  <c r="P318" i="1"/>
  <c r="P298" i="1"/>
  <c r="P284" i="1"/>
  <c r="P200" i="1"/>
  <c r="P201" i="1"/>
  <c r="P106" i="1"/>
  <c r="P324" i="1"/>
  <c r="P260" i="1"/>
  <c r="P279" i="1"/>
  <c r="P347" i="1"/>
  <c r="P325" i="1"/>
  <c r="P483" i="1"/>
  <c r="P1452" i="1"/>
  <c r="P421" i="1"/>
  <c r="P1820" i="1"/>
  <c r="P674" i="1"/>
  <c r="P1572" i="1"/>
  <c r="P1002" i="1"/>
  <c r="P1874" i="1"/>
  <c r="P503" i="1"/>
  <c r="P1781" i="1"/>
  <c r="P547" i="1"/>
  <c r="P1719" i="1"/>
  <c r="P504" i="1"/>
  <c r="P720" i="1"/>
  <c r="P1798" i="1"/>
  <c r="P707" i="1"/>
  <c r="P798" i="1"/>
  <c r="P517" i="1"/>
  <c r="P1003" i="1"/>
  <c r="P581" i="1"/>
  <c r="P1808" i="1"/>
  <c r="P675" i="1"/>
  <c r="P835" i="1"/>
  <c r="P1702" i="1"/>
  <c r="P616" i="1"/>
  <c r="P885" i="1"/>
  <c r="P936" i="1"/>
  <c r="P1866" i="1"/>
  <c r="P1586" i="1"/>
  <c r="P1855" i="1"/>
  <c r="P836" i="1"/>
  <c r="P373" i="1"/>
  <c r="P954" i="1"/>
  <c r="P463" i="1"/>
  <c r="P721" i="1"/>
  <c r="P1260" i="1"/>
  <c r="P1372" i="1"/>
  <c r="P464" i="1"/>
  <c r="P1099" i="1"/>
  <c r="P886" i="1"/>
  <c r="P528" i="1"/>
  <c r="P368" i="1"/>
  <c r="P1852" i="1"/>
  <c r="P1004" i="1"/>
  <c r="P722" i="1"/>
  <c r="P1005" i="1"/>
  <c r="P582" i="1"/>
  <c r="P1536" i="1"/>
  <c r="P489" i="1"/>
  <c r="P1720" i="1"/>
  <c r="P1186" i="1"/>
  <c r="P627" i="1"/>
  <c r="P374" i="1"/>
  <c r="P1721" i="1"/>
  <c r="P1353" i="1"/>
  <c r="P1575" i="1"/>
  <c r="P723" i="1"/>
  <c r="P390" i="1"/>
  <c r="P1438" i="1"/>
  <c r="P1261" i="1"/>
  <c r="P484" i="1"/>
  <c r="P1453" i="1"/>
  <c r="P1587" i="1"/>
  <c r="P647" i="1"/>
  <c r="P1722" i="1"/>
  <c r="P799" i="1"/>
  <c r="P1262" i="1"/>
  <c r="P628" i="1"/>
  <c r="P1006" i="1"/>
  <c r="P1454" i="1"/>
  <c r="P724" i="1"/>
  <c r="P1723" i="1"/>
  <c r="P1364" i="1"/>
  <c r="P725" i="1"/>
  <c r="P648" i="1"/>
  <c r="P1100" i="1"/>
  <c r="P1263" i="1"/>
  <c r="P1821" i="1"/>
  <c r="P1373" i="1"/>
  <c r="P617" i="1"/>
  <c r="P1072" i="1"/>
  <c r="P495" i="1"/>
  <c r="P1187" i="1"/>
  <c r="P726" i="1"/>
  <c r="P887" i="1"/>
  <c r="P583" i="1"/>
  <c r="P1537" i="1"/>
  <c r="P727" i="1"/>
  <c r="P858" i="1"/>
  <c r="P1101" i="1"/>
  <c r="P1264" i="1"/>
  <c r="P728" i="1"/>
  <c r="P1168" i="1"/>
  <c r="P1007" i="1"/>
  <c r="P1130" i="1"/>
  <c r="P1159" i="1"/>
  <c r="P676" i="1"/>
  <c r="P837" i="1"/>
  <c r="P529" i="1"/>
  <c r="P1224" i="1"/>
  <c r="P1008" i="1"/>
  <c r="P1009" i="1"/>
  <c r="P888" i="1"/>
  <c r="P530" i="1"/>
  <c r="P838" i="1"/>
  <c r="P1010" i="1"/>
  <c r="P729" i="1"/>
  <c r="P730" i="1"/>
  <c r="P1078" i="1"/>
  <c r="P432" i="1"/>
  <c r="P889" i="1"/>
  <c r="P800" i="1"/>
  <c r="P413" i="1"/>
  <c r="P1188" i="1"/>
  <c r="P505" i="1"/>
  <c r="P531" i="1"/>
  <c r="P584" i="1"/>
  <c r="P585" i="1"/>
  <c r="P1724" i="1"/>
  <c r="P1538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70" i="1"/>
  <c r="P291" i="1"/>
  <c r="P89" i="1"/>
  <c r="P308" i="1"/>
  <c r="P261" i="1"/>
  <c r="P296" i="1"/>
  <c r="P15" i="1"/>
  <c r="P262" i="1"/>
  <c r="P263" i="1"/>
  <c r="P326" i="1"/>
  <c r="P90" i="1"/>
  <c r="P231" i="1"/>
  <c r="P299" i="1"/>
  <c r="P140" i="1"/>
  <c r="P327" i="1"/>
  <c r="P300" i="1"/>
  <c r="P227" i="1"/>
  <c r="P264" i="1"/>
  <c r="P333" i="1"/>
  <c r="P188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07" i="1"/>
  <c r="P122" i="1"/>
  <c r="P46" i="1"/>
  <c r="P91" i="1"/>
  <c r="P202" i="1"/>
  <c r="P191" i="1"/>
  <c r="P157" i="1"/>
  <c r="P26" i="1"/>
  <c r="P273" i="1"/>
  <c r="P108" i="1"/>
  <c r="P34" i="1"/>
  <c r="P52" i="1"/>
  <c r="P72" i="1"/>
  <c r="P32" i="1"/>
  <c r="P109" i="1"/>
  <c r="P244" i="1"/>
  <c r="P53" i="1"/>
  <c r="P18" i="1"/>
  <c r="P115" i="1"/>
  <c r="P171" i="1"/>
  <c r="P92" i="1"/>
  <c r="P158" i="1"/>
  <c r="P54" i="1"/>
  <c r="P103" i="1"/>
  <c r="P73" i="1"/>
  <c r="P93" i="1"/>
  <c r="P116" i="1"/>
  <c r="P27" i="1"/>
  <c r="P192" i="1"/>
  <c r="P301" i="1"/>
  <c r="P40" i="1"/>
  <c r="P141" i="1"/>
  <c r="P55" i="1"/>
  <c r="P94" i="1"/>
  <c r="P123" i="1"/>
  <c r="P95" i="1"/>
  <c r="P315" i="1"/>
  <c r="P142" i="1"/>
  <c r="P96" i="1"/>
  <c r="P97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23" i="1"/>
  <c r="P731" i="1"/>
  <c r="P955" i="1"/>
  <c r="P1455" i="1"/>
  <c r="P1725" i="1"/>
  <c r="P1374" i="1"/>
  <c r="P1189" i="1"/>
  <c r="P1456" i="1"/>
  <c r="P1148" i="1"/>
  <c r="P1588" i="1"/>
  <c r="P1822" i="1"/>
  <c r="P1360" i="1"/>
  <c r="P586" i="1"/>
  <c r="P1354" i="1"/>
  <c r="P1457" i="1"/>
  <c r="P1175" i="1"/>
  <c r="P1873" i="1"/>
  <c r="P404" i="1"/>
  <c r="P732" i="1"/>
  <c r="P677" i="1"/>
  <c r="P1131" i="1"/>
  <c r="P932" i="1"/>
  <c r="P1726" i="1"/>
  <c r="P1265" i="1"/>
  <c r="P1727" i="1"/>
  <c r="P1011" i="1"/>
  <c r="P1266" i="1"/>
  <c r="P852" i="1"/>
  <c r="P629" i="1"/>
  <c r="P956" i="1"/>
  <c r="P492" i="1"/>
  <c r="P890" i="1"/>
  <c r="P1012" i="1"/>
  <c r="P1458" i="1"/>
  <c r="P801" i="1"/>
  <c r="P1519" i="1"/>
  <c r="P933" i="1"/>
  <c r="P408" i="1"/>
  <c r="P1653" i="1"/>
  <c r="P934" i="1"/>
  <c r="P1348" i="1"/>
  <c r="P430" i="1"/>
  <c r="P1769" i="1"/>
  <c r="P375" i="1"/>
  <c r="P405" i="1"/>
  <c r="P1083" i="1"/>
  <c r="P465" i="1"/>
  <c r="P164" i="1"/>
  <c r="P181" i="1"/>
  <c r="P143" i="1"/>
  <c r="P313" i="1"/>
  <c r="P172" i="1"/>
  <c r="P265" i="1"/>
  <c r="P240" i="1"/>
  <c r="P266" i="1"/>
  <c r="P112" i="1"/>
  <c r="P4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1267" i="1"/>
  <c r="P1268" i="1"/>
  <c r="P1149" i="1"/>
  <c r="P1589" i="1"/>
  <c r="P1160" i="1"/>
  <c r="P802" i="1"/>
  <c r="P1013" i="1"/>
  <c r="P891" i="1"/>
  <c r="P1269" i="1"/>
  <c r="P1510" i="1"/>
  <c r="P1690" i="1"/>
  <c r="P1375" i="1"/>
  <c r="P1567" i="1"/>
  <c r="P1270" i="1"/>
  <c r="P1590" i="1"/>
  <c r="P1654" i="1"/>
  <c r="P892" i="1"/>
  <c r="P1459" i="1"/>
  <c r="P1591" i="1"/>
  <c r="P1516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839" i="1"/>
  <c r="P1823" i="1"/>
  <c r="P1568" i="1"/>
  <c r="P1728" i="1"/>
  <c r="P1460" i="1"/>
  <c r="P1729" i="1"/>
  <c r="P1879" i="1"/>
  <c r="P1790" i="1"/>
  <c r="P1824" i="1"/>
  <c r="P1782" i="1"/>
  <c r="P1409" i="1"/>
  <c r="P1361" i="1"/>
  <c r="P1190" i="1"/>
  <c r="P803" i="1"/>
  <c r="P1783" i="1"/>
  <c r="P1655" i="1"/>
  <c r="P1539" i="1"/>
  <c r="P1784" i="1"/>
  <c r="P893" i="1"/>
  <c r="P1540" i="1"/>
  <c r="P203" i="1"/>
  <c r="P280" i="1"/>
  <c r="P241" i="1"/>
  <c r="P204" i="1"/>
  <c r="P281" i="1"/>
  <c r="P124" i="1"/>
  <c r="P224" i="1"/>
  <c r="P144" i="1"/>
  <c r="P125" i="1"/>
  <c r="P242" i="1"/>
  <c r="P185" i="1"/>
  <c r="P302" i="1"/>
  <c r="P223" i="1"/>
  <c r="P205" i="1"/>
  <c r="P206" i="1"/>
  <c r="P267" i="1"/>
  <c r="P207" i="1"/>
  <c r="P312" i="1"/>
  <c r="P285" i="1"/>
  <c r="P314" i="1"/>
  <c r="P1730" i="1"/>
  <c r="P1731" i="1"/>
  <c r="P804" i="1"/>
  <c r="P1691" i="1"/>
  <c r="P1592" i="1"/>
  <c r="P1656" i="1"/>
  <c r="P1132" i="1"/>
  <c r="P1812" i="1"/>
  <c r="P1692" i="1"/>
  <c r="P532" i="1"/>
  <c r="P928" i="1"/>
  <c r="P1878" i="1"/>
  <c r="P769" i="1"/>
  <c r="P1732" i="1"/>
  <c r="P466" i="1"/>
  <c r="P1435" i="1"/>
  <c r="P894" i="1"/>
  <c r="P1774" i="1"/>
  <c r="P1825" i="1"/>
  <c r="P1271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225" i="1"/>
  <c r="P856" i="1"/>
  <c r="P1272" i="1"/>
  <c r="P1593" i="1"/>
  <c r="P1594" i="1"/>
  <c r="P1210" i="1"/>
  <c r="P1273" i="1"/>
  <c r="P1150" i="1"/>
  <c r="P1638" i="1"/>
  <c r="P1274" i="1"/>
  <c r="P1014" i="1"/>
  <c r="P1275" i="1"/>
  <c r="P1461" i="1"/>
  <c r="P733" i="1"/>
  <c r="P1276" i="1"/>
  <c r="P1595" i="1"/>
  <c r="P1433" i="1"/>
  <c r="P649" i="1"/>
  <c r="P1376" i="1"/>
  <c r="P1377" i="1"/>
  <c r="P1277" i="1"/>
  <c r="P1513" i="1"/>
  <c r="P1015" i="1"/>
  <c r="P1191" i="1"/>
  <c r="P1211" i="1"/>
  <c r="P1169" i="1"/>
  <c r="P1462" i="1"/>
  <c r="P1684" i="1"/>
  <c r="P1016" i="1"/>
  <c r="P1463" i="1"/>
  <c r="P1733" i="1"/>
  <c r="P1378" i="1"/>
  <c r="P1017" i="1"/>
  <c r="P1355" i="1"/>
  <c r="P1734" i="1"/>
  <c r="P1464" i="1"/>
  <c r="P1379" i="1"/>
  <c r="P1278" i="1"/>
  <c r="P1735" i="1"/>
  <c r="P1465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971" i="1"/>
  <c r="P941" i="1"/>
  <c r="P1657" i="1"/>
  <c r="P1279" i="1"/>
  <c r="P1280" i="1"/>
  <c r="P630" i="1"/>
  <c r="P761" i="1"/>
  <c r="P1363" i="1"/>
  <c r="P1212" i="1"/>
  <c r="P678" i="1"/>
  <c r="P1541" i="1"/>
  <c r="P661" i="1"/>
  <c r="P1281" i="1"/>
  <c r="P1349" i="1"/>
  <c r="P587" i="1"/>
  <c r="P972" i="1"/>
  <c r="P679" i="1"/>
  <c r="P1213" i="1"/>
  <c r="P650" i="1"/>
  <c r="P631" i="1"/>
  <c r="P1282" i="1"/>
  <c r="P762" i="1"/>
  <c r="P1635" i="1"/>
  <c r="P1018" i="1"/>
  <c r="P1214" i="1"/>
  <c r="P1102" i="1"/>
  <c r="P658" i="1"/>
  <c r="P1466" i="1"/>
  <c r="P734" i="1"/>
  <c r="P1467" i="1"/>
  <c r="P1079" i="1"/>
  <c r="P698" i="1"/>
  <c r="P833" i="1"/>
  <c r="P1019" i="1"/>
  <c r="P859" i="1"/>
  <c r="P1380" i="1"/>
  <c r="P613" i="1"/>
  <c r="P853" i="1"/>
  <c r="P1410" i="1"/>
  <c r="P848" i="1"/>
  <c r="P862" i="1"/>
  <c r="P766" i="1"/>
  <c r="P805" i="1"/>
  <c r="P1283" i="1"/>
  <c r="P699" i="1"/>
  <c r="P1411" i="1"/>
  <c r="P1849" i="1"/>
  <c r="P548" i="1"/>
  <c r="P1170" i="1"/>
  <c r="P1086" i="1"/>
  <c r="P957" i="1"/>
  <c r="P1468" i="1"/>
  <c r="P735" i="1"/>
  <c r="P840" i="1"/>
  <c r="P895" i="1"/>
  <c r="P1693" i="1"/>
  <c r="P708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391" i="1"/>
  <c r="P841" i="1"/>
  <c r="P1542" i="1"/>
  <c r="P1171" i="1"/>
  <c r="P438" i="1"/>
  <c r="P736" i="1"/>
  <c r="P806" i="1"/>
  <c r="P737" i="1"/>
  <c r="P1020" i="1"/>
  <c r="P1412" i="1"/>
  <c r="P1172" i="1"/>
  <c r="P807" i="1"/>
  <c r="P1103" i="1"/>
  <c r="P415" i="1"/>
  <c r="P1021" i="1"/>
  <c r="P1859" i="1"/>
  <c r="P1877" i="1"/>
  <c r="P1104" i="1"/>
  <c r="P1284" i="1"/>
  <c r="P1285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476" i="1"/>
  <c r="P1736" i="1"/>
  <c r="P1469" i="1"/>
  <c r="P588" i="1"/>
  <c r="P738" i="1"/>
  <c r="P589" i="1"/>
  <c r="P680" i="1"/>
  <c r="P739" i="1"/>
  <c r="P651" i="1"/>
  <c r="P491" i="1"/>
  <c r="P621" i="1"/>
  <c r="P1286" i="1"/>
  <c r="P612" i="1"/>
  <c r="P1796" i="1"/>
  <c r="P1826" i="1"/>
  <c r="P808" i="1"/>
  <c r="P380" i="1"/>
  <c r="P740" i="1"/>
  <c r="P1827" i="1"/>
  <c r="P1022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33" i="1"/>
  <c r="P409" i="1"/>
  <c r="P659" i="1"/>
  <c r="P896" i="1"/>
  <c r="P1642" i="1"/>
  <c r="P1596" i="1"/>
  <c r="P1215" i="1"/>
  <c r="P1192" i="1"/>
  <c r="P1287" i="1"/>
  <c r="P1470" i="1"/>
  <c r="P1597" i="1"/>
  <c r="P1658" i="1"/>
  <c r="P1598" i="1"/>
  <c r="P1439" i="1"/>
  <c r="P1737" i="1"/>
  <c r="P428" i="1"/>
  <c r="P1173" i="1"/>
  <c r="P1543" i="1"/>
  <c r="P663" i="1"/>
  <c r="P1288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590" i="1"/>
  <c r="P496" i="1"/>
  <c r="P1828" i="1"/>
  <c r="P1703" i="1"/>
  <c r="P533" i="1"/>
  <c r="P809" i="1"/>
  <c r="P700" i="1"/>
  <c r="P897" i="1"/>
  <c r="P1599" i="1"/>
  <c r="P622" i="1"/>
  <c r="P1829" i="1"/>
  <c r="P467" i="1"/>
  <c r="P1738" i="1"/>
  <c r="P1193" i="1"/>
  <c r="P1289" i="1"/>
  <c r="P497" i="1"/>
  <c r="P591" i="1"/>
  <c r="P1739" i="1"/>
  <c r="P681" i="1"/>
  <c r="P376" i="1"/>
  <c r="P898" i="1"/>
  <c r="P978" i="1"/>
  <c r="P1600" i="1"/>
  <c r="P643" i="1"/>
  <c r="P899" i="1"/>
  <c r="P1290" i="1"/>
  <c r="P381" i="1"/>
  <c r="P1875" i="1"/>
  <c r="P1601" i="1"/>
  <c r="P592" i="1"/>
  <c r="P618" i="1"/>
  <c r="P682" i="1"/>
  <c r="P382" i="1"/>
  <c r="P1861" i="1"/>
  <c r="P1291" i="1"/>
  <c r="P541" i="1"/>
  <c r="P506" i="1"/>
  <c r="P388" i="1"/>
  <c r="P1400" i="1"/>
  <c r="P102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68" i="1"/>
  <c r="P246" i="1"/>
  <c r="P208" i="1"/>
  <c r="P328" i="1"/>
  <c r="P292" i="1"/>
  <c r="P80" i="1"/>
  <c r="P329" i="1"/>
  <c r="P77" i="1"/>
  <c r="P17" i="1"/>
  <c r="P98" i="1"/>
  <c r="P165" i="1"/>
  <c r="P309" i="1"/>
  <c r="P330" i="1"/>
  <c r="P117" i="1"/>
  <c r="P228" i="1"/>
  <c r="P209" i="1"/>
  <c r="P132" i="1"/>
  <c r="P319" i="1"/>
  <c r="P233" i="1"/>
  <c r="P269" i="1"/>
  <c r="P346" i="1"/>
  <c r="P343" i="1"/>
  <c r="P35" i="1"/>
  <c r="P349" i="1"/>
  <c r="P331" i="1"/>
  <c r="P145" i="1"/>
  <c r="P99" i="1"/>
  <c r="P110" i="1"/>
  <c r="P146" i="1"/>
  <c r="P147" i="1"/>
  <c r="P310" i="1"/>
  <c r="P247" i="1"/>
  <c r="P11" i="1"/>
  <c r="P150" i="1"/>
  <c r="P210" i="1"/>
  <c r="P293" i="1"/>
  <c r="P303" i="1"/>
  <c r="P47" i="1"/>
  <c r="P126" i="1"/>
  <c r="P173" i="1"/>
  <c r="P65" i="1"/>
  <c r="P294" i="1"/>
  <c r="P211" i="1"/>
  <c r="P332" i="1"/>
  <c r="P78" i="1"/>
  <c r="P127" i="1"/>
  <c r="P38" i="1"/>
  <c r="P113" i="1"/>
  <c r="P167" i="1"/>
  <c r="P13" i="1"/>
  <c r="P159" i="1"/>
  <c r="P276" i="1"/>
  <c r="P56" i="1"/>
  <c r="P270" i="1"/>
  <c r="P119" i="1"/>
  <c r="P271" i="1"/>
  <c r="P44" i="1"/>
  <c r="P282" i="1"/>
  <c r="P184" i="1"/>
  <c r="P100" i="1"/>
  <c r="P701" i="1"/>
  <c r="P958" i="1"/>
  <c r="P1694" i="1"/>
  <c r="P900" i="1"/>
  <c r="P1292" i="1"/>
  <c r="P1436" i="1"/>
  <c r="P770" i="1"/>
  <c r="P901" i="1"/>
  <c r="P741" i="1"/>
  <c r="P902" i="1"/>
  <c r="P742" i="1"/>
  <c r="P1105" i="1"/>
  <c r="P1471" i="1"/>
  <c r="P903" i="1"/>
  <c r="P534" i="1"/>
  <c r="P810" i="1"/>
  <c r="P1740" i="1"/>
  <c r="P743" i="1"/>
  <c r="P1472" i="1"/>
  <c r="P855" i="1"/>
  <c r="P1194" i="1"/>
  <c r="P1830" i="1"/>
  <c r="P535" i="1"/>
  <c r="P744" i="1"/>
  <c r="P1413" i="1"/>
  <c r="P811" i="1"/>
  <c r="P593" i="1"/>
  <c r="P652" i="1"/>
  <c r="P427" i="1"/>
  <c r="P1473" i="1"/>
  <c r="P468" i="1"/>
  <c r="P929" i="1"/>
  <c r="P1024" i="1"/>
  <c r="P812" i="1"/>
  <c r="P392" i="1"/>
  <c r="P434" i="1"/>
  <c r="P1106" i="1"/>
  <c r="P904" i="1"/>
  <c r="P1025" i="1"/>
  <c r="P1293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973" i="1"/>
  <c r="P439" i="1"/>
  <c r="P1026" i="1"/>
  <c r="P653" i="1"/>
  <c r="P1151" i="1"/>
  <c r="P1294" i="1"/>
  <c r="P620" i="1"/>
  <c r="P813" i="1"/>
  <c r="P480" i="1"/>
  <c r="P594" i="1"/>
  <c r="P469" i="1"/>
  <c r="P1700" i="1"/>
  <c r="P410" i="1"/>
  <c r="P959" i="1"/>
  <c r="P1295" i="1"/>
  <c r="P771" i="1"/>
  <c r="P842" i="1"/>
  <c r="P1296" i="1"/>
  <c r="P422" i="1"/>
  <c r="P470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57" i="1"/>
  <c r="P212" i="1"/>
  <c r="P160" i="1"/>
  <c r="P111" i="1"/>
  <c r="P213" i="1"/>
  <c r="P118" i="1"/>
  <c r="P105" i="1"/>
  <c r="P214" i="1"/>
  <c r="P238" i="1"/>
  <c r="P237" i="1"/>
  <c r="P58" i="1"/>
  <c r="P128" i="1"/>
  <c r="P229" i="1"/>
  <c r="P215" i="1"/>
  <c r="P67" i="1"/>
  <c r="P216" i="1"/>
  <c r="P174" i="1"/>
  <c r="P243" i="1"/>
  <c r="P33" i="1"/>
  <c r="P225" i="1"/>
  <c r="P1297" i="1"/>
  <c r="P485" i="1"/>
  <c r="P1741" i="1"/>
  <c r="P1027" i="1"/>
  <c r="P683" i="1"/>
  <c r="P1474" i="1"/>
  <c r="P595" i="1"/>
  <c r="P1195" i="1"/>
  <c r="P596" i="1"/>
  <c r="P1475" i="1"/>
  <c r="P1659" i="1"/>
  <c r="P684" i="1"/>
  <c r="P1028" i="1"/>
  <c r="P498" i="1"/>
  <c r="P905" i="1"/>
  <c r="P654" i="1"/>
  <c r="P1660" i="1"/>
  <c r="P1476" i="1"/>
  <c r="P1073" i="1"/>
  <c r="P59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661" i="1"/>
  <c r="P377" i="1"/>
  <c r="P9" i="1"/>
  <c r="P59" i="1"/>
  <c r="P161" i="1"/>
  <c r="P16" i="1"/>
  <c r="P304" i="1"/>
  <c r="P189" i="1"/>
  <c r="P42" i="1"/>
  <c r="P81" i="1"/>
  <c r="P23" i="1"/>
  <c r="P60" i="1"/>
  <c r="P84" i="1"/>
  <c r="P61" i="1"/>
  <c r="P175" i="1"/>
  <c r="P39" i="1"/>
  <c r="P129" i="1"/>
  <c r="P63" i="1"/>
  <c r="P102" i="1"/>
  <c r="P162" i="1"/>
  <c r="P3288" i="1"/>
  <c r="P3289" i="1"/>
  <c r="P3290" i="1"/>
  <c r="P3291" i="1"/>
  <c r="P3292" i="1"/>
  <c r="P3293" i="1"/>
  <c r="P3294" i="1"/>
  <c r="P3295" i="1"/>
  <c r="P3296" i="1"/>
  <c r="P639" i="1"/>
  <c r="P745" i="1"/>
  <c r="P1029" i="1"/>
  <c r="P632" i="1"/>
  <c r="P655" i="1"/>
  <c r="P746" i="1"/>
  <c r="P1576" i="1"/>
  <c r="P832" i="1"/>
  <c r="P352" i="1"/>
  <c r="P633" i="1"/>
  <c r="P662" i="1"/>
  <c r="P1107" i="1"/>
  <c r="P1196" i="1"/>
  <c r="P906" i="1"/>
  <c r="P514" i="1"/>
  <c r="P598" i="1"/>
  <c r="P685" i="1"/>
  <c r="P907" i="1"/>
  <c r="P599" i="1"/>
  <c r="P656" i="1"/>
  <c r="P499" i="1"/>
  <c r="P520" i="1"/>
  <c r="P1414" i="1"/>
  <c r="P1298" i="1"/>
  <c r="P686" i="1"/>
  <c r="P908" i="1"/>
  <c r="P536" i="1"/>
  <c r="P765" i="1"/>
  <c r="P1108" i="1"/>
  <c r="P1880" i="1"/>
  <c r="P1065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109" i="1"/>
  <c r="P1544" i="1"/>
  <c r="P1206" i="1"/>
  <c r="P860" i="1"/>
  <c r="P1110" i="1"/>
  <c r="P1477" i="1"/>
  <c r="P1831" i="1"/>
  <c r="P1299" i="1"/>
  <c r="P1030" i="1"/>
  <c r="P1633" i="1"/>
  <c r="P1432" i="1"/>
  <c r="P1350" i="1"/>
  <c r="P1602" i="1"/>
  <c r="P1031" i="1"/>
  <c r="P1832" i="1"/>
  <c r="P1032" i="1"/>
  <c r="P1662" i="1"/>
  <c r="P1603" i="1"/>
  <c r="P1742" i="1"/>
  <c r="P1300" i="1"/>
  <c r="P1301" i="1"/>
  <c r="P1437" i="1"/>
  <c r="P636" i="1"/>
  <c r="P1381" i="1"/>
  <c r="P1382" i="1"/>
  <c r="P1302" i="1"/>
  <c r="P1383" i="1"/>
  <c r="P1152" i="1"/>
  <c r="P1775" i="1"/>
  <c r="P814" i="1"/>
  <c r="P831" i="1"/>
  <c r="P1111" i="1"/>
  <c r="P1810" i="1"/>
  <c r="P1384" i="1"/>
  <c r="P1303" i="1"/>
  <c r="P774" i="1"/>
  <c r="P1478" i="1"/>
  <c r="P1216" i="1"/>
  <c r="P1545" i="1"/>
  <c r="P47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743" i="1"/>
  <c r="P1663" i="1"/>
  <c r="P1695" i="1"/>
  <c r="P1809" i="1"/>
  <c r="P1134" i="1"/>
  <c r="P1112" i="1"/>
  <c r="P1604" i="1"/>
  <c r="P657" i="1"/>
  <c r="P1833" i="1"/>
  <c r="P1113" i="1"/>
  <c r="P1356" i="1"/>
  <c r="P1304" i="1"/>
  <c r="P1070" i="1"/>
  <c r="P1744" i="1"/>
  <c r="P1799" i="1"/>
  <c r="P1479" i="1"/>
  <c r="P641" i="1"/>
  <c r="P1745" i="1"/>
  <c r="P1605" i="1"/>
  <c r="P1385" i="1"/>
  <c r="P1862" i="1"/>
  <c r="P938" i="1"/>
  <c r="P600" i="1"/>
  <c r="P1546" i="1"/>
  <c r="P1511" i="1"/>
  <c r="P1305" i="1"/>
  <c r="P1547" i="1"/>
  <c r="P909" i="1"/>
  <c r="P815" i="1"/>
  <c r="P1306" i="1"/>
  <c r="P1033" i="1"/>
  <c r="P1480" i="1"/>
  <c r="P1548" i="1"/>
  <c r="P1307" i="1"/>
  <c r="P816" i="1"/>
  <c r="P423" i="1"/>
  <c r="P1197" i="1"/>
  <c r="P1481" i="1"/>
  <c r="P968" i="1"/>
  <c r="P960" i="1"/>
  <c r="P1217" i="1"/>
  <c r="P1785" i="1"/>
  <c r="P1034" i="1"/>
  <c r="P619" i="1"/>
  <c r="P1853" i="1"/>
  <c r="P1867" i="1"/>
  <c r="P1482" i="1"/>
  <c r="P687" i="1"/>
  <c r="P1483" i="1"/>
  <c r="P1606" i="1"/>
  <c r="P1035" i="1"/>
  <c r="P1218" i="1"/>
  <c r="P1308" i="1"/>
  <c r="P601" i="1"/>
  <c r="P1834" i="1"/>
  <c r="P1484" i="1"/>
  <c r="P961" i="1"/>
  <c r="P1135" i="1"/>
  <c r="P1036" i="1"/>
  <c r="P1219" i="1"/>
  <c r="P1786" i="1"/>
  <c r="P424" i="1"/>
  <c r="P1309" i="1"/>
  <c r="P1664" i="1"/>
  <c r="P1415" i="1"/>
  <c r="P1198" i="1"/>
  <c r="P1549" i="1"/>
  <c r="P1067" i="1"/>
  <c r="P411" i="1"/>
  <c r="P688" i="1"/>
  <c r="P1637" i="1"/>
  <c r="P924" i="1"/>
  <c r="P1037" i="1"/>
  <c r="P747" i="1"/>
  <c r="P1746" i="1"/>
  <c r="P1636" i="1"/>
  <c r="P1607" i="1"/>
  <c r="P1310" i="1"/>
  <c r="P1800" i="1"/>
  <c r="P1550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748" i="1"/>
  <c r="P406" i="1"/>
  <c r="P1485" i="1"/>
  <c r="P1038" i="1"/>
  <c r="P602" i="1"/>
  <c r="P1608" i="1"/>
  <c r="P749" i="1"/>
  <c r="P378" i="1"/>
  <c r="P1747" i="1"/>
  <c r="P354" i="1"/>
  <c r="P101" i="1"/>
  <c r="P163" i="1"/>
  <c r="P20" i="1"/>
  <c r="P176" i="1"/>
  <c r="P323" i="1"/>
  <c r="P230" i="1"/>
  <c r="P177" i="1"/>
  <c r="P70" i="1"/>
  <c r="P217" i="1"/>
  <c r="P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16" i="1"/>
  <c r="P603" i="1"/>
  <c r="P1039" i="1"/>
  <c r="P1856" i="1"/>
  <c r="P817" i="1"/>
  <c r="P750" i="1"/>
  <c r="P604" i="1"/>
  <c r="P843" i="1"/>
  <c r="P910" i="1"/>
  <c r="P397" i="1"/>
  <c r="P365" i="1"/>
  <c r="P1040" i="1"/>
  <c r="P1486" i="1"/>
  <c r="P507" i="1"/>
  <c r="P751" i="1"/>
  <c r="P384" i="1"/>
  <c r="P1114" i="1"/>
  <c r="P393" i="1"/>
  <c r="P1748" i="1"/>
  <c r="P1041" i="1"/>
  <c r="P962" i="1"/>
  <c r="P963" i="1"/>
  <c r="P356" i="1"/>
  <c r="P752" i="1"/>
  <c r="P911" i="1"/>
  <c r="P1042" i="1"/>
  <c r="P772" i="1"/>
  <c r="P537" i="1"/>
  <c r="P362" i="1"/>
  <c r="P359" i="1"/>
  <c r="P366" i="1"/>
  <c r="P1080" i="1"/>
  <c r="P818" i="1"/>
  <c r="P1366" i="1"/>
  <c r="P753" i="1"/>
  <c r="P819" i="1"/>
  <c r="P820" i="1"/>
  <c r="P521" i="1"/>
  <c r="P754" i="1"/>
  <c r="P395" i="1"/>
  <c r="P1311" i="1"/>
  <c r="P472" i="1"/>
  <c r="P1386" i="1"/>
  <c r="P473" i="1"/>
  <c r="P921" i="1"/>
  <c r="P821" i="1"/>
  <c r="P1043" i="1"/>
  <c r="P610" i="1"/>
  <c r="P1609" i="1"/>
  <c r="P964" i="1"/>
  <c r="P1551" i="1"/>
  <c r="P861" i="1"/>
  <c r="P1365" i="1"/>
  <c r="P1387" i="1"/>
  <c r="P1207" i="1"/>
  <c r="P1749" i="1"/>
  <c r="P634" i="1"/>
  <c r="P605" i="1"/>
  <c r="P705" i="1"/>
  <c r="P755" i="1"/>
  <c r="P822" i="1"/>
  <c r="P974" i="1"/>
  <c r="P441" i="1"/>
  <c r="P508" i="1"/>
  <c r="P1044" i="1"/>
  <c r="P1787" i="1"/>
  <c r="P1750" i="1"/>
  <c r="P379" i="1"/>
  <c r="P1045" i="1"/>
  <c r="P363" i="1"/>
  <c r="P320" i="1"/>
  <c r="P348" i="1"/>
  <c r="P43" i="1"/>
  <c r="P12" i="1"/>
  <c r="P6" i="1"/>
  <c r="P148" i="1"/>
  <c r="P62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868" i="1"/>
  <c r="P546" i="1"/>
  <c r="P1388" i="1"/>
  <c r="P1398" i="1"/>
  <c r="P1046" i="1"/>
  <c r="P1312" i="1"/>
  <c r="P975" i="1"/>
  <c r="P1417" i="1"/>
  <c r="P355" i="1"/>
  <c r="P1047" i="1"/>
  <c r="P689" i="1"/>
  <c r="P1313" i="1"/>
  <c r="P606" i="1"/>
  <c r="P1610" i="1"/>
  <c r="P1314" i="1"/>
  <c r="P1751" i="1"/>
  <c r="P1835" i="1"/>
  <c r="P1115" i="1"/>
  <c r="P1315" i="1"/>
  <c r="P1220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474" i="1"/>
  <c r="P367" i="1"/>
  <c r="P1487" i="1"/>
  <c r="P849" i="1"/>
  <c r="P1836" i="1"/>
  <c r="P1316" i="1"/>
  <c r="P509" i="1"/>
  <c r="P1418" i="1"/>
  <c r="P425" i="1"/>
  <c r="P1488" i="1"/>
  <c r="P1431" i="1"/>
  <c r="P756" i="1"/>
  <c r="P1752" i="1"/>
  <c r="P1489" i="1"/>
  <c r="P1791" i="1"/>
  <c r="P757" i="1"/>
  <c r="P1317" i="1"/>
  <c r="P1753" i="1"/>
  <c r="P1048" i="1"/>
  <c r="P183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823" i="1"/>
  <c r="P1318" i="1"/>
  <c r="P1754" i="1"/>
  <c r="P1221" i="1"/>
  <c r="P1771" i="1"/>
  <c r="P1665" i="1"/>
  <c r="P1666" i="1"/>
  <c r="P1870" i="1"/>
  <c r="P1667" i="1"/>
  <c r="P1792" i="1"/>
  <c r="P1668" i="1"/>
  <c r="P1389" i="1"/>
  <c r="P1611" i="1"/>
  <c r="P824" i="1"/>
  <c r="P1319" i="1"/>
  <c r="P1573" i="1"/>
  <c r="P1696" i="1"/>
  <c r="P1876" i="1"/>
  <c r="P1088" i="1"/>
  <c r="P155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510" i="1"/>
  <c r="P1401" i="1"/>
  <c r="P912" i="1"/>
  <c r="P1669" i="1"/>
  <c r="P942" i="1"/>
  <c r="P1153" i="1"/>
  <c r="P1320" i="1"/>
  <c r="P1801" i="1"/>
  <c r="P767" i="1"/>
  <c r="P1199" i="1"/>
  <c r="P515" i="1"/>
  <c r="P1049" i="1"/>
  <c r="P773" i="1"/>
  <c r="P1321" i="1"/>
  <c r="P1490" i="1"/>
  <c r="P965" i="1"/>
  <c r="P1116" i="1"/>
  <c r="P426" i="1"/>
  <c r="P1136" i="1"/>
  <c r="P1670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050" i="1"/>
  <c r="P1322" i="1"/>
  <c r="P1323" i="1"/>
  <c r="P1066" i="1"/>
  <c r="P635" i="1"/>
  <c r="P1154" i="1"/>
  <c r="P979" i="1"/>
  <c r="P935" i="1"/>
  <c r="P690" i="1"/>
  <c r="P1755" i="1"/>
  <c r="P1553" i="1"/>
  <c r="P1051" i="1"/>
  <c r="P475" i="1"/>
  <c r="P976" i="1"/>
  <c r="P1756" i="1"/>
  <c r="P1324" i="1"/>
  <c r="P1325" i="1"/>
  <c r="P1838" i="1"/>
  <c r="P1554" i="1"/>
  <c r="P1200" i="1"/>
  <c r="P1612" i="1"/>
  <c r="P1137" i="1"/>
  <c r="P1201" i="1"/>
  <c r="P1326" i="1"/>
  <c r="P1566" i="1"/>
  <c r="P1613" i="1"/>
  <c r="P1614" i="1"/>
  <c r="P272" i="1"/>
  <c r="P183" i="1"/>
  <c r="P218" i="1"/>
  <c r="P321" i="1"/>
  <c r="P178" i="1"/>
  <c r="P248" i="1"/>
  <c r="P336" i="1"/>
  <c r="P130" i="1"/>
  <c r="P283" i="1"/>
  <c r="P149" i="1"/>
  <c r="P166" i="1"/>
  <c r="P179" i="1"/>
  <c r="P234" i="1"/>
  <c r="P342" i="1"/>
  <c r="P131" i="1"/>
  <c r="P180" i="1"/>
  <c r="P219" i="1"/>
  <c r="P22" i="1"/>
  <c r="P220" i="1"/>
  <c r="P311" i="1"/>
  <c r="P1615" i="1"/>
  <c r="P1117" i="1"/>
  <c r="P913" i="1"/>
  <c r="P1776" i="1"/>
  <c r="P1757" i="1"/>
  <c r="P607" i="1"/>
  <c r="P914" i="1"/>
  <c r="P1758" i="1"/>
  <c r="P1643" i="1"/>
  <c r="P1555" i="1"/>
  <c r="P1556" i="1"/>
  <c r="P1052" i="1"/>
  <c r="P1557" i="1"/>
  <c r="P1491" i="1"/>
  <c r="P1492" i="1"/>
  <c r="P1671" i="1"/>
  <c r="P1053" i="1"/>
  <c r="P1672" i="1"/>
  <c r="P1673" i="1"/>
  <c r="P1759" i="1"/>
  <c r="P1788" i="1"/>
  <c r="P538" i="1"/>
  <c r="P1202" i="1"/>
  <c r="P1118" i="1"/>
  <c r="P915" i="1"/>
  <c r="P1054" i="1"/>
  <c r="P1558" i="1"/>
  <c r="P1674" i="1"/>
  <c r="P1616" i="1"/>
  <c r="P1419" i="1"/>
  <c r="P539" i="1"/>
  <c r="P1327" i="1"/>
  <c r="P1559" i="1"/>
  <c r="P1493" i="1"/>
  <c r="P1789" i="1"/>
  <c r="P967" i="1"/>
  <c r="P916" i="1"/>
  <c r="P1871" i="1"/>
  <c r="P1328" i="1"/>
  <c r="P1560" i="1"/>
  <c r="P1329" i="1"/>
  <c r="P825" i="1"/>
  <c r="P1055" i="1"/>
  <c r="P1119" i="1"/>
  <c r="P966" i="1"/>
  <c r="P1155" i="1"/>
  <c r="P1330" i="1"/>
  <c r="P1494" i="1"/>
  <c r="P826" i="1"/>
  <c r="P1512" i="1"/>
  <c r="P1434" i="1"/>
  <c r="P1331" i="1"/>
  <c r="P1332" i="1"/>
  <c r="P1222" i="1"/>
  <c r="P1697" i="1"/>
  <c r="P1333" i="1"/>
  <c r="P1334" i="1"/>
  <c r="P1617" i="1"/>
  <c r="P1203" i="1"/>
  <c r="P1495" i="1"/>
  <c r="P691" i="1"/>
  <c r="P1056" i="1"/>
  <c r="P1390" i="1"/>
  <c r="P407" i="1"/>
  <c r="P709" i="1"/>
  <c r="P845" i="1"/>
  <c r="P758" i="1"/>
  <c r="P1639" i="1"/>
  <c r="P1223" i="1"/>
  <c r="P702" i="1"/>
  <c r="P1618" i="1"/>
  <c r="P1698" i="1"/>
  <c r="P1496" i="1"/>
  <c r="P1335" i="1"/>
  <c r="P1682" i="1"/>
  <c r="P1057" i="1"/>
  <c r="P1619" i="1"/>
  <c r="P1620" i="1"/>
  <c r="P1138" i="1"/>
  <c r="P1640" i="1"/>
  <c r="P1336" i="1"/>
  <c r="P1514" i="1"/>
  <c r="P917" i="1"/>
  <c r="P930" i="1"/>
  <c r="P1760" i="1"/>
  <c r="P1337" i="1"/>
  <c r="P1761" i="1"/>
  <c r="P1795" i="1"/>
  <c r="P1683" i="1"/>
  <c r="P486" i="1"/>
  <c r="P1621" i="1"/>
  <c r="P1204" i="1"/>
  <c r="P1561" i="1"/>
  <c r="P692" i="1"/>
  <c r="P1772" i="1"/>
  <c r="P970" i="1"/>
  <c r="P1675" i="1"/>
  <c r="P1622" i="1"/>
  <c r="P1338" i="1"/>
  <c r="P1854" i="1"/>
  <c r="P1676" i="1"/>
  <c r="P1497" i="1"/>
  <c r="P1641" i="1"/>
  <c r="P1839" i="1"/>
  <c r="P1058" i="1"/>
  <c r="P608" i="1"/>
  <c r="P1623" i="1"/>
  <c r="P1869" i="1"/>
  <c r="P1498" i="1"/>
  <c r="P1499" i="1"/>
  <c r="P1685" i="1"/>
  <c r="P1156" i="1"/>
  <c r="P1120" i="1"/>
  <c r="P1699" i="1"/>
  <c r="P1686" i="1"/>
  <c r="P1624" i="1"/>
  <c r="P1840" i="1"/>
  <c r="P1500" i="1"/>
  <c r="P693" i="1"/>
  <c r="P1625" i="1"/>
  <c r="P1762" i="1"/>
  <c r="P1634" i="1"/>
  <c r="P1139" i="1"/>
  <c r="P1863" i="1"/>
  <c r="P1805" i="1"/>
  <c r="P1626" i="1"/>
  <c r="P1081" i="1"/>
  <c r="P1157" i="1"/>
  <c r="P1841" i="1"/>
  <c r="P1059" i="1"/>
  <c r="P1677" i="1"/>
  <c r="P1420" i="1"/>
  <c r="P1802" i="1"/>
  <c r="P918" i="1"/>
  <c r="P844" i="1"/>
  <c r="P1158" i="1"/>
  <c r="P1777" i="1"/>
  <c r="P1339" i="1"/>
  <c r="P1391" i="1"/>
  <c r="P1501" i="1"/>
  <c r="P1627" i="1"/>
  <c r="P827" i="1"/>
  <c r="P1562" i="1"/>
  <c r="P1340" i="1"/>
  <c r="P1176" i="1"/>
  <c r="P763" i="1"/>
  <c r="P931" i="1"/>
  <c r="P1060" i="1"/>
  <c r="P1205" i="1"/>
  <c r="P1793" i="1"/>
  <c r="P1563" i="1"/>
  <c r="P1842" i="1"/>
  <c r="P1121" i="1"/>
  <c r="P1341" i="1"/>
  <c r="P1061" i="1"/>
  <c r="P1857" i="1"/>
  <c r="P1803" i="1"/>
  <c r="P1342" i="1"/>
  <c r="P1208" i="1"/>
  <c r="P1343" i="1"/>
  <c r="P854" i="1"/>
  <c r="P828" i="1"/>
  <c r="P1678" i="1"/>
  <c r="P1843" i="1"/>
  <c r="P1502" i="1"/>
  <c r="P1844" i="1"/>
  <c r="P1084" i="1"/>
  <c r="P1344" i="1"/>
  <c r="P1679" i="1"/>
  <c r="P1421" i="1"/>
  <c r="P1399" i="1"/>
  <c r="P1062" i="1"/>
  <c r="P1063" i="1"/>
  <c r="P1811" i="1"/>
  <c r="P829" i="1"/>
  <c r="P1071" i="1"/>
  <c r="P1628" i="1"/>
  <c r="P1392" i="1"/>
  <c r="P919" i="1"/>
  <c r="P1345" i="1"/>
  <c r="P1426" i="1"/>
  <c r="P1687" i="1"/>
  <c r="P1763" i="1"/>
  <c r="P830" i="1"/>
  <c r="P1764" i="1"/>
  <c r="P1422" i="1"/>
  <c r="P1518" i="1"/>
  <c r="P1629" i="1"/>
  <c r="P1794" i="1"/>
  <c r="P920" i="1"/>
  <c r="P1864" i="1"/>
  <c r="P1503" i="1"/>
  <c r="P1504" i="1"/>
  <c r="P1569" i="1"/>
  <c r="P1872" i="1"/>
  <c r="P1423" i="1"/>
  <c r="P1505" i="1"/>
  <c r="P1424" i="1"/>
  <c r="P1765" i="1"/>
  <c r="P1068" i="1"/>
  <c r="P1630" i="1"/>
  <c r="P1346" i="1"/>
  <c r="P1766" i="1"/>
  <c r="P1644" i="1"/>
  <c r="P440" i="1"/>
  <c r="P1564" i="1"/>
  <c r="P1631" i="1"/>
  <c r="P694" i="1"/>
  <c r="P1425" i="1"/>
  <c r="P1064" i="1"/>
  <c r="P511" i="1"/>
  <c r="P1357" i="1"/>
  <c r="P1860" i="1"/>
  <c r="P1804" i="1"/>
  <c r="P1845" i="1"/>
  <c r="P1767" i="1"/>
  <c r="P1506" i="1"/>
  <c r="P660" i="1"/>
  <c r="P1347" i="1"/>
  <c r="P1632" i="1"/>
  <c r="P1507" i="1"/>
  <c r="P1846" i="1"/>
  <c r="P1858" i="1"/>
  <c r="P1508" i="1"/>
  <c r="P1565" i="1"/>
  <c r="P1680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75" i="1"/>
  <c r="O286" i="1"/>
  <c r="O2" i="1"/>
  <c r="O82" i="1"/>
  <c r="O277" i="1"/>
  <c r="O339" i="1"/>
  <c r="O133" i="1"/>
  <c r="O226" i="1"/>
  <c r="O48" i="1"/>
  <c r="O151" i="1"/>
  <c r="O337" i="1"/>
  <c r="O322" i="1"/>
  <c r="O68" i="1"/>
  <c r="O74" i="1"/>
  <c r="O249" i="1"/>
  <c r="O287" i="1"/>
  <c r="O288" i="1"/>
  <c r="O83" i="1"/>
  <c r="O36" i="1"/>
  <c r="O340" i="1"/>
  <c r="O28" i="1"/>
  <c r="O186" i="1"/>
  <c r="O289" i="1"/>
  <c r="O245" i="1"/>
  <c r="O232" i="1"/>
  <c r="O274" i="1"/>
  <c r="O152" i="1"/>
  <c r="O235" i="1"/>
  <c r="O85" i="1"/>
  <c r="O193" i="1"/>
  <c r="O41" i="1"/>
  <c r="O24" i="1"/>
  <c r="O21" i="1"/>
  <c r="O86" i="1"/>
  <c r="O316" i="1"/>
  <c r="O7" i="1"/>
  <c r="O114" i="1"/>
  <c r="O295" i="1"/>
  <c r="O250" i="1"/>
  <c r="O14" i="1"/>
  <c r="O1226" i="1"/>
  <c r="O549" i="1"/>
  <c r="O1515" i="1"/>
  <c r="O357" i="1"/>
  <c r="O433" i="1"/>
  <c r="O850" i="1"/>
  <c r="O1227" i="1"/>
  <c r="O435" i="1"/>
  <c r="O1089" i="1"/>
  <c r="O1521" i="1"/>
  <c r="O980" i="1"/>
  <c r="O550" i="1"/>
  <c r="O478" i="1"/>
  <c r="O1701" i="1"/>
  <c r="O1177" i="1"/>
  <c r="O775" i="1"/>
  <c r="O1645" i="1"/>
  <c r="O1847" i="1"/>
  <c r="O370" i="1"/>
  <c r="O1705" i="1"/>
  <c r="O1688" i="1"/>
  <c r="O1427" i="1"/>
  <c r="O1706" i="1"/>
  <c r="O939" i="1"/>
  <c r="O1646" i="1"/>
  <c r="O623" i="1"/>
  <c r="O1228" i="1"/>
  <c r="O1229" i="1"/>
  <c r="O1647" i="1"/>
  <c r="O371" i="1"/>
  <c r="O944" i="1"/>
  <c r="O1230" i="1"/>
  <c r="O364" i="1"/>
  <c r="O1707" i="1"/>
  <c r="O1522" i="1"/>
  <c r="O358" i="1"/>
  <c r="O1402" i="1"/>
  <c r="O1523" i="1"/>
  <c r="O710" i="1"/>
  <c r="O981" i="1"/>
  <c r="O1178" i="1"/>
  <c r="O1797" i="1"/>
  <c r="O1179" i="1"/>
  <c r="O1524" i="1"/>
  <c r="O386" i="1"/>
  <c r="O1090" i="1"/>
  <c r="O937" i="1"/>
  <c r="O925" i="1"/>
  <c r="O551" i="1"/>
  <c r="O711" i="1"/>
  <c r="O945" i="1"/>
  <c r="O1231" i="1"/>
  <c r="O1174" i="1"/>
  <c r="O552" i="1"/>
  <c r="O940" i="1"/>
  <c r="O1359" i="1"/>
  <c r="O553" i="1"/>
  <c r="O443" i="1"/>
  <c r="O1232" i="1"/>
  <c r="O554" i="1"/>
  <c r="O555" i="1"/>
  <c r="O556" i="1"/>
  <c r="O1708" i="1"/>
  <c r="O360" i="1"/>
  <c r="O353" i="1"/>
  <c r="O1865" i="1"/>
  <c r="O695" i="1"/>
  <c r="O697" i="1"/>
  <c r="O1091" i="1"/>
  <c r="O1441" i="1"/>
  <c r="O863" i="1"/>
  <c r="O361" i="1"/>
  <c r="O1367" i="1"/>
  <c r="O383" i="1"/>
  <c r="O1709" i="1"/>
  <c r="O982" i="1"/>
  <c r="O416" i="1"/>
  <c r="O864" i="1"/>
  <c r="O706" i="1"/>
  <c r="O171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1428" i="1"/>
  <c r="O865" i="1"/>
  <c r="O624" i="1"/>
  <c r="O776" i="1"/>
  <c r="O1442" i="1"/>
  <c r="O557" i="1"/>
  <c r="O983" i="1"/>
  <c r="O1161" i="1"/>
  <c r="O946" i="1"/>
  <c r="O1233" i="1"/>
  <c r="O1711" i="1"/>
  <c r="O1443" i="1"/>
  <c r="O1180" i="1"/>
  <c r="O1444" i="1"/>
  <c r="O1525" i="1"/>
  <c r="O436" i="1"/>
  <c r="O1712" i="1"/>
  <c r="O1141" i="1"/>
  <c r="O777" i="1"/>
  <c r="O1848" i="1"/>
  <c r="O1234" i="1"/>
  <c r="O1850" i="1"/>
  <c r="O851" i="1"/>
  <c r="O984" i="1"/>
  <c r="O1713" i="1"/>
  <c r="O522" i="1"/>
  <c r="O977" i="1"/>
  <c r="O664" i="1"/>
  <c r="O1526" i="1"/>
  <c r="O1577" i="1"/>
  <c r="O558" i="1"/>
  <c r="O778" i="1"/>
  <c r="O1778" i="1"/>
  <c r="O481" i="1"/>
  <c r="O985" i="1"/>
  <c r="O519" i="1"/>
  <c r="O1082" i="1"/>
  <c r="O779" i="1"/>
  <c r="O986" i="1"/>
  <c r="O637" i="1"/>
  <c r="O1087" i="1"/>
  <c r="O1806" i="1"/>
  <c r="O444" i="1"/>
  <c r="O543" i="1"/>
  <c r="O1704" i="1"/>
  <c r="O1813" i="1"/>
  <c r="O987" i="1"/>
  <c r="O780" i="1"/>
  <c r="O1123" i="1"/>
  <c r="O1181" i="1"/>
  <c r="O1235" i="1"/>
  <c r="O544" i="1"/>
  <c r="O1773" i="1"/>
  <c r="O665" i="1"/>
  <c r="O1429" i="1"/>
  <c r="O1578" i="1"/>
  <c r="O396" i="1"/>
  <c r="O1648" i="1"/>
  <c r="O988" i="1"/>
  <c r="O866" i="1"/>
  <c r="O625" i="1"/>
  <c r="O666" i="1"/>
  <c r="O989" i="1"/>
  <c r="O867" i="1"/>
  <c r="O493" i="1"/>
  <c r="O642" i="1"/>
  <c r="O369" i="1"/>
  <c r="O559" i="1"/>
  <c r="O947" i="1"/>
  <c r="O512" i="1"/>
  <c r="O1714" i="1"/>
  <c r="O990" i="1"/>
  <c r="O351" i="1"/>
  <c r="O667" i="1"/>
  <c r="O781" i="1"/>
  <c r="O1142" i="1"/>
  <c r="O523" i="1"/>
  <c r="O1358" i="1"/>
  <c r="O518" i="1"/>
  <c r="O782" i="1"/>
  <c r="O1162" i="1"/>
  <c r="O991" i="1"/>
  <c r="O783" i="1"/>
  <c r="O1163" i="1"/>
  <c r="O759" i="1"/>
  <c r="O948" i="1"/>
  <c r="O398" i="1"/>
  <c r="O784" i="1"/>
  <c r="O560" i="1"/>
  <c r="O1236" i="1"/>
  <c r="O926" i="1"/>
  <c r="O1237" i="1"/>
  <c r="O1092" i="1"/>
  <c r="O561" i="1"/>
  <c r="O1649" i="1"/>
  <c r="O477" i="1"/>
  <c r="O1238" i="1"/>
  <c r="O868" i="1"/>
  <c r="O1140" i="1"/>
  <c r="O943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869" i="1"/>
  <c r="O1351" i="1"/>
  <c r="O389" i="1"/>
  <c r="O768" i="1"/>
  <c r="O1814" i="1"/>
  <c r="O562" i="1"/>
  <c r="O524" i="1"/>
  <c r="O1124" i="1"/>
  <c r="O992" i="1"/>
  <c r="O1527" i="1"/>
  <c r="O1239" i="1"/>
  <c r="O500" i="1"/>
  <c r="O614" i="1"/>
  <c r="O712" i="1"/>
  <c r="O1394" i="1"/>
  <c r="O1125" i="1"/>
  <c r="O1093" i="1"/>
  <c r="O417" i="1"/>
  <c r="O1779" i="1"/>
  <c r="O394" i="1"/>
  <c r="O445" i="1"/>
  <c r="O870" i="1"/>
  <c r="O563" i="1"/>
  <c r="O501" i="1"/>
  <c r="O834" i="1"/>
  <c r="O713" i="1"/>
  <c r="O1240" i="1"/>
  <c r="O993" i="1"/>
  <c r="O760" i="1"/>
  <c r="O1528" i="1"/>
  <c r="O490" i="1"/>
  <c r="O714" i="1"/>
  <c r="O1529" i="1"/>
  <c r="O487" i="1"/>
  <c r="O969" i="1"/>
  <c r="O525" i="1"/>
  <c r="O494" i="1"/>
  <c r="O1241" i="1"/>
  <c r="O431" i="1"/>
  <c r="O949" i="1"/>
  <c r="O1445" i="1"/>
  <c r="O1851" i="1"/>
  <c r="O446" i="1"/>
  <c r="O1074" i="1"/>
  <c r="O1715" i="1"/>
  <c r="O1075" i="1"/>
  <c r="O994" i="1"/>
  <c r="O668" i="1"/>
  <c r="O1076" i="1"/>
  <c r="O1126" i="1"/>
  <c r="O1242" i="1"/>
  <c r="O447" i="1"/>
  <c r="O1127" i="1"/>
  <c r="O1815" i="1"/>
  <c r="O715" i="1"/>
  <c r="O448" i="1"/>
  <c r="O785" i="1"/>
  <c r="O1128" i="1"/>
  <c r="O1530" i="1"/>
  <c r="O564" i="1"/>
  <c r="O251" i="1"/>
  <c r="O194" i="1"/>
  <c r="O76" i="1"/>
  <c r="O168" i="1"/>
  <c r="O317" i="1"/>
  <c r="O252" i="1"/>
  <c r="O253" i="1"/>
  <c r="O345" i="1"/>
  <c r="O37" i="1"/>
  <c r="O334" i="1"/>
  <c r="O182" i="1"/>
  <c r="O69" i="1"/>
  <c r="O195" i="1"/>
  <c r="O79" i="1"/>
  <c r="O196" i="1"/>
  <c r="O338" i="1"/>
  <c r="O254" i="1"/>
  <c r="O305" i="1"/>
  <c r="O344" i="1"/>
  <c r="O5" i="1"/>
  <c r="O120" i="1"/>
  <c r="O134" i="1"/>
  <c r="O239" i="1"/>
  <c r="O71" i="1"/>
  <c r="O255" i="1"/>
  <c r="O135" i="1"/>
  <c r="O136" i="1"/>
  <c r="O19" i="1"/>
  <c r="O256" i="1"/>
  <c r="O29" i="1"/>
  <c r="O190" i="1"/>
  <c r="O87" i="1"/>
  <c r="O153" i="1"/>
  <c r="O197" i="1"/>
  <c r="O257" i="1"/>
  <c r="O137" i="1"/>
  <c r="O306" i="1"/>
  <c r="O49" i="1"/>
  <c r="O30" i="1"/>
  <c r="O8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65" i="1"/>
  <c r="O995" i="1"/>
  <c r="O638" i="1"/>
  <c r="O399" i="1"/>
  <c r="O950" i="1"/>
  <c r="O996" i="1"/>
  <c r="O400" i="1"/>
  <c r="O566" i="1"/>
  <c r="O871" i="1"/>
  <c r="O401" i="1"/>
  <c r="O482" i="1"/>
  <c r="O669" i="1"/>
  <c r="O567" i="1"/>
  <c r="O449" i="1"/>
  <c r="O568" i="1"/>
  <c r="O1182" i="1"/>
  <c r="O450" i="1"/>
  <c r="O569" i="1"/>
  <c r="O696" i="1"/>
  <c r="O540" i="1"/>
  <c r="O502" i="1"/>
  <c r="O1531" i="1"/>
  <c r="O570" i="1"/>
  <c r="O644" i="1"/>
  <c r="O385" i="1"/>
  <c r="O1579" i="1"/>
  <c r="O372" i="1"/>
  <c r="O451" i="1"/>
  <c r="O786" i="1"/>
  <c r="O402" i="1"/>
  <c r="O787" i="1"/>
  <c r="O571" i="1"/>
  <c r="O788" i="1"/>
  <c r="O452" i="1"/>
  <c r="O418" i="1"/>
  <c r="O526" i="1"/>
  <c r="O412" i="1"/>
  <c r="O1243" i="1"/>
  <c r="O453" i="1"/>
  <c r="O429" i="1"/>
  <c r="O872" i="1"/>
  <c r="O764" i="1"/>
  <c r="O873" i="1"/>
  <c r="O874" i="1"/>
  <c r="O545" i="1"/>
  <c r="O454" i="1"/>
  <c r="O455" i="1"/>
  <c r="O516" i="1"/>
  <c r="O626" i="1"/>
  <c r="O875" i="1"/>
  <c r="O1689" i="1"/>
  <c r="O456" i="1"/>
  <c r="O611" i="1"/>
  <c r="O716" i="1"/>
  <c r="O876" i="1"/>
  <c r="O703" i="1"/>
  <c r="O1143" i="1"/>
  <c r="O457" i="1"/>
  <c r="O951" i="1"/>
  <c r="O877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1570" i="1"/>
  <c r="O1244" i="1"/>
  <c r="O1403" i="1"/>
  <c r="O1362" i="1"/>
  <c r="O1245" i="1"/>
  <c r="O1144" i="1"/>
  <c r="O1368" i="1"/>
  <c r="O1246" i="1"/>
  <c r="O1532" i="1"/>
  <c r="O1369" i="1"/>
  <c r="O846" i="1"/>
  <c r="O640" i="1"/>
  <c r="O1650" i="1"/>
  <c r="O1396" i="1"/>
  <c r="O1816" i="1"/>
  <c r="O997" i="1"/>
  <c r="O1145" i="1"/>
  <c r="O1446" i="1"/>
  <c r="O1817" i="1"/>
  <c r="O878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927" i="1"/>
  <c r="O1352" i="1"/>
  <c r="O572" i="1"/>
  <c r="O1580" i="1"/>
  <c r="O1164" i="1"/>
  <c r="O1571" i="1"/>
  <c r="O1404" i="1"/>
  <c r="O1247" i="1"/>
  <c r="O615" i="1"/>
  <c r="O1085" i="1"/>
  <c r="O789" i="1"/>
  <c r="O1183" i="1"/>
  <c r="O1094" i="1"/>
  <c r="O1405" i="1"/>
  <c r="O1447" i="1"/>
  <c r="O1248" i="1"/>
  <c r="O1440" i="1"/>
  <c r="O1581" i="1"/>
  <c r="O1249" i="1"/>
  <c r="O1574" i="1"/>
  <c r="O1395" i="1"/>
  <c r="O1397" i="1"/>
  <c r="O1651" i="1"/>
  <c r="O1250" i="1"/>
  <c r="O1582" i="1"/>
  <c r="O1716" i="1"/>
  <c r="O1818" i="1"/>
  <c r="O1717" i="1"/>
  <c r="O1718" i="1"/>
  <c r="O717" i="1"/>
  <c r="O1448" i="1"/>
  <c r="O1095" i="1"/>
  <c r="O1184" i="1"/>
  <c r="O1583" i="1"/>
  <c r="O790" i="1"/>
  <c r="O1096" i="1"/>
  <c r="O1097" i="1"/>
  <c r="O1449" i="1"/>
  <c r="O1533" i="1"/>
  <c r="O1780" i="1"/>
  <c r="O1251" i="1"/>
  <c r="O1165" i="1"/>
  <c r="O670" i="1"/>
  <c r="O1252" i="1"/>
  <c r="O573" i="1"/>
  <c r="O1166" i="1"/>
  <c r="O879" i="1"/>
  <c r="O1509" i="1"/>
  <c r="O1534" i="1"/>
  <c r="O857" i="1"/>
  <c r="O1807" i="1"/>
  <c r="O458" i="1"/>
  <c r="O1406" i="1"/>
  <c r="O671" i="1"/>
  <c r="O1652" i="1"/>
  <c r="O1167" i="1"/>
  <c r="O1430" i="1"/>
  <c r="O1253" i="1"/>
  <c r="O1393" i="1"/>
  <c r="O791" i="1"/>
  <c r="O1209" i="1"/>
  <c r="O880" i="1"/>
  <c r="O704" i="1"/>
  <c r="O881" i="1"/>
  <c r="O1450" i="1"/>
  <c r="O1185" i="1"/>
  <c r="O1146" i="1"/>
  <c r="O792" i="1"/>
  <c r="O922" i="1"/>
  <c r="O1819" i="1"/>
  <c r="O1768" i="1"/>
  <c r="O1584" i="1"/>
  <c r="O1069" i="1"/>
  <c r="O1585" i="1"/>
  <c r="O1254" i="1"/>
  <c r="O1407" i="1"/>
  <c r="O1681" i="1"/>
  <c r="O1408" i="1"/>
  <c r="O1147" i="1"/>
  <c r="O1517" i="1"/>
  <c r="O1077" i="1"/>
  <c r="O574" i="1"/>
  <c r="O1129" i="1"/>
  <c r="O1451" i="1"/>
  <c r="O575" i="1"/>
  <c r="O459" i="1"/>
  <c r="O882" i="1"/>
  <c r="O1770" i="1"/>
  <c r="O1370" i="1"/>
  <c r="O793" i="1"/>
  <c r="O1255" i="1"/>
  <c r="O576" i="1"/>
  <c r="O609" i="1"/>
  <c r="O883" i="1"/>
  <c r="O884" i="1"/>
  <c r="O387" i="1"/>
  <c r="O577" i="1"/>
  <c r="O952" i="1"/>
  <c r="O1122" i="1"/>
  <c r="O578" i="1"/>
  <c r="O542" i="1"/>
  <c r="O479" i="1"/>
  <c r="O1535" i="1"/>
  <c r="O645" i="1"/>
  <c r="O437" i="1"/>
  <c r="O718" i="1"/>
  <c r="O953" i="1"/>
  <c r="O794" i="1"/>
  <c r="O1098" i="1"/>
  <c r="O672" i="1"/>
  <c r="O1256" i="1"/>
  <c r="O460" i="1"/>
  <c r="O795" i="1"/>
  <c r="O796" i="1"/>
  <c r="O579" i="1"/>
  <c r="O461" i="1"/>
  <c r="O419" i="1"/>
  <c r="O1520" i="1"/>
  <c r="O414" i="1"/>
  <c r="O646" i="1"/>
  <c r="O998" i="1"/>
  <c r="O488" i="1"/>
  <c r="O847" i="1"/>
  <c r="O442" i="1"/>
  <c r="O999" i="1"/>
  <c r="O673" i="1"/>
  <c r="O797" i="1"/>
  <c r="O580" i="1"/>
  <c r="O1257" i="1"/>
  <c r="O1000" i="1"/>
  <c r="O719" i="1"/>
  <c r="O1258" i="1"/>
  <c r="O462" i="1"/>
  <c r="O513" i="1"/>
  <c r="O403" i="1"/>
  <c r="O1001" i="1"/>
  <c r="O1371" i="1"/>
  <c r="O1259" i="1"/>
  <c r="O527" i="1"/>
  <c r="O420" i="1"/>
  <c r="O10" i="1"/>
  <c r="O258" i="1"/>
  <c r="O221" i="1"/>
  <c r="O154" i="1"/>
  <c r="O138" i="1"/>
  <c r="O31" i="1"/>
  <c r="O278" i="1"/>
  <c r="O121" i="1"/>
  <c r="O64" i="1"/>
  <c r="O88" i="1"/>
  <c r="O45" i="1"/>
  <c r="O155" i="1"/>
  <c r="O259" i="1"/>
  <c r="O139" i="1"/>
  <c r="O198" i="1"/>
  <c r="O222" i="1"/>
  <c r="O50" i="1"/>
  <c r="O25" i="1"/>
  <c r="O156" i="1"/>
  <c r="O104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66" i="1"/>
  <c r="O350" i="1"/>
  <c r="O335" i="1"/>
  <c r="O51" i="1"/>
  <c r="O236" i="1"/>
  <c r="O199" i="1"/>
  <c r="O290" i="1"/>
  <c r="O307" i="1"/>
  <c r="O169" i="1"/>
  <c r="O187" i="1"/>
  <c r="O297" i="1"/>
  <c r="O341" i="1"/>
  <c r="O275" i="1"/>
  <c r="O318" i="1"/>
  <c r="O298" i="1"/>
  <c r="O284" i="1"/>
  <c r="O200" i="1"/>
  <c r="O201" i="1"/>
  <c r="O106" i="1"/>
  <c r="O324" i="1"/>
  <c r="O260" i="1"/>
  <c r="O279" i="1"/>
  <c r="O347" i="1"/>
  <c r="O325" i="1"/>
  <c r="O483" i="1"/>
  <c r="O1452" i="1"/>
  <c r="O421" i="1"/>
  <c r="O1820" i="1"/>
  <c r="O674" i="1"/>
  <c r="O1572" i="1"/>
  <c r="O1002" i="1"/>
  <c r="O1874" i="1"/>
  <c r="O503" i="1"/>
  <c r="O1781" i="1"/>
  <c r="O547" i="1"/>
  <c r="O1719" i="1"/>
  <c r="O504" i="1"/>
  <c r="O720" i="1"/>
  <c r="O1798" i="1"/>
  <c r="O707" i="1"/>
  <c r="O798" i="1"/>
  <c r="O517" i="1"/>
  <c r="O1003" i="1"/>
  <c r="O581" i="1"/>
  <c r="O1808" i="1"/>
  <c r="O675" i="1"/>
  <c r="O835" i="1"/>
  <c r="O1702" i="1"/>
  <c r="O616" i="1"/>
  <c r="O885" i="1"/>
  <c r="O936" i="1"/>
  <c r="O1866" i="1"/>
  <c r="O1586" i="1"/>
  <c r="O1855" i="1"/>
  <c r="O836" i="1"/>
  <c r="O373" i="1"/>
  <c r="O954" i="1"/>
  <c r="O463" i="1"/>
  <c r="O721" i="1"/>
  <c r="O1260" i="1"/>
  <c r="O1372" i="1"/>
  <c r="O464" i="1"/>
  <c r="O1099" i="1"/>
  <c r="O886" i="1"/>
  <c r="O528" i="1"/>
  <c r="O368" i="1"/>
  <c r="O1852" i="1"/>
  <c r="O1004" i="1"/>
  <c r="O722" i="1"/>
  <c r="O1005" i="1"/>
  <c r="O582" i="1"/>
  <c r="O1536" i="1"/>
  <c r="O489" i="1"/>
  <c r="O1720" i="1"/>
  <c r="O1186" i="1"/>
  <c r="O627" i="1"/>
  <c r="O374" i="1"/>
  <c r="O1721" i="1"/>
  <c r="O1353" i="1"/>
  <c r="O1575" i="1"/>
  <c r="O723" i="1"/>
  <c r="O390" i="1"/>
  <c r="O1438" i="1"/>
  <c r="O1261" i="1"/>
  <c r="O484" i="1"/>
  <c r="O1453" i="1"/>
  <c r="O1587" i="1"/>
  <c r="O647" i="1"/>
  <c r="O1722" i="1"/>
  <c r="O799" i="1"/>
  <c r="O1262" i="1"/>
  <c r="O628" i="1"/>
  <c r="O1006" i="1"/>
  <c r="O1454" i="1"/>
  <c r="O724" i="1"/>
  <c r="O1723" i="1"/>
  <c r="O1364" i="1"/>
  <c r="O725" i="1"/>
  <c r="O648" i="1"/>
  <c r="O1100" i="1"/>
  <c r="O1263" i="1"/>
  <c r="O1821" i="1"/>
  <c r="O1373" i="1"/>
  <c r="O617" i="1"/>
  <c r="O1072" i="1"/>
  <c r="O495" i="1"/>
  <c r="O1187" i="1"/>
  <c r="O726" i="1"/>
  <c r="O887" i="1"/>
  <c r="O583" i="1"/>
  <c r="O1537" i="1"/>
  <c r="O727" i="1"/>
  <c r="O858" i="1"/>
  <c r="O1101" i="1"/>
  <c r="O1264" i="1"/>
  <c r="O728" i="1"/>
  <c r="O1168" i="1"/>
  <c r="O1007" i="1"/>
  <c r="O1130" i="1"/>
  <c r="O1159" i="1"/>
  <c r="O676" i="1"/>
  <c r="O837" i="1"/>
  <c r="O529" i="1"/>
  <c r="O1224" i="1"/>
  <c r="O1008" i="1"/>
  <c r="O1009" i="1"/>
  <c r="O888" i="1"/>
  <c r="O530" i="1"/>
  <c r="O838" i="1"/>
  <c r="O1010" i="1"/>
  <c r="O729" i="1"/>
  <c r="O730" i="1"/>
  <c r="O1078" i="1"/>
  <c r="O432" i="1"/>
  <c r="O889" i="1"/>
  <c r="O800" i="1"/>
  <c r="O413" i="1"/>
  <c r="O1188" i="1"/>
  <c r="O505" i="1"/>
  <c r="O531" i="1"/>
  <c r="O584" i="1"/>
  <c r="O585" i="1"/>
  <c r="O1724" i="1"/>
  <c r="O1538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70" i="1"/>
  <c r="O291" i="1"/>
  <c r="O89" i="1"/>
  <c r="O308" i="1"/>
  <c r="O261" i="1"/>
  <c r="O296" i="1"/>
  <c r="O15" i="1"/>
  <c r="O262" i="1"/>
  <c r="O263" i="1"/>
  <c r="O326" i="1"/>
  <c r="O90" i="1"/>
  <c r="O231" i="1"/>
  <c r="O299" i="1"/>
  <c r="O140" i="1"/>
  <c r="O327" i="1"/>
  <c r="O300" i="1"/>
  <c r="O227" i="1"/>
  <c r="O264" i="1"/>
  <c r="O333" i="1"/>
  <c r="O188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07" i="1"/>
  <c r="O122" i="1"/>
  <c r="O46" i="1"/>
  <c r="O91" i="1"/>
  <c r="O202" i="1"/>
  <c r="O191" i="1"/>
  <c r="O157" i="1"/>
  <c r="O26" i="1"/>
  <c r="O273" i="1"/>
  <c r="O108" i="1"/>
  <c r="O34" i="1"/>
  <c r="O52" i="1"/>
  <c r="O72" i="1"/>
  <c r="O32" i="1"/>
  <c r="O109" i="1"/>
  <c r="O244" i="1"/>
  <c r="O53" i="1"/>
  <c r="O18" i="1"/>
  <c r="O115" i="1"/>
  <c r="O171" i="1"/>
  <c r="O92" i="1"/>
  <c r="O158" i="1"/>
  <c r="O54" i="1"/>
  <c r="O103" i="1"/>
  <c r="O73" i="1"/>
  <c r="O93" i="1"/>
  <c r="O116" i="1"/>
  <c r="O27" i="1"/>
  <c r="O192" i="1"/>
  <c r="O301" i="1"/>
  <c r="O40" i="1"/>
  <c r="O141" i="1"/>
  <c r="O55" i="1"/>
  <c r="O94" i="1"/>
  <c r="O123" i="1"/>
  <c r="O95" i="1"/>
  <c r="O315" i="1"/>
  <c r="O142" i="1"/>
  <c r="O96" i="1"/>
  <c r="O97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23" i="1"/>
  <c r="O731" i="1"/>
  <c r="O955" i="1"/>
  <c r="O1455" i="1"/>
  <c r="O1725" i="1"/>
  <c r="O1374" i="1"/>
  <c r="O1189" i="1"/>
  <c r="O1456" i="1"/>
  <c r="O1148" i="1"/>
  <c r="O1588" i="1"/>
  <c r="O1822" i="1"/>
  <c r="O1360" i="1"/>
  <c r="O586" i="1"/>
  <c r="O1354" i="1"/>
  <c r="O1457" i="1"/>
  <c r="O1175" i="1"/>
  <c r="O1873" i="1"/>
  <c r="O404" i="1"/>
  <c r="O732" i="1"/>
  <c r="O677" i="1"/>
  <c r="O1131" i="1"/>
  <c r="O932" i="1"/>
  <c r="O1726" i="1"/>
  <c r="O1265" i="1"/>
  <c r="O1727" i="1"/>
  <c r="O1011" i="1"/>
  <c r="O1266" i="1"/>
  <c r="O852" i="1"/>
  <c r="O629" i="1"/>
  <c r="O956" i="1"/>
  <c r="O492" i="1"/>
  <c r="O890" i="1"/>
  <c r="O1012" i="1"/>
  <c r="O1458" i="1"/>
  <c r="O801" i="1"/>
  <c r="O1519" i="1"/>
  <c r="O933" i="1"/>
  <c r="O408" i="1"/>
  <c r="O1653" i="1"/>
  <c r="O934" i="1"/>
  <c r="O1348" i="1"/>
  <c r="O430" i="1"/>
  <c r="O1769" i="1"/>
  <c r="O375" i="1"/>
  <c r="O405" i="1"/>
  <c r="O1083" i="1"/>
  <c r="O465" i="1"/>
  <c r="O164" i="1"/>
  <c r="O181" i="1"/>
  <c r="O143" i="1"/>
  <c r="O313" i="1"/>
  <c r="O172" i="1"/>
  <c r="O265" i="1"/>
  <c r="O240" i="1"/>
  <c r="O266" i="1"/>
  <c r="O112" i="1"/>
  <c r="O4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1267" i="1"/>
  <c r="O1268" i="1"/>
  <c r="O1149" i="1"/>
  <c r="O1589" i="1"/>
  <c r="O1160" i="1"/>
  <c r="O802" i="1"/>
  <c r="O1013" i="1"/>
  <c r="O891" i="1"/>
  <c r="O1269" i="1"/>
  <c r="O1510" i="1"/>
  <c r="O1690" i="1"/>
  <c r="O1375" i="1"/>
  <c r="O1567" i="1"/>
  <c r="O1270" i="1"/>
  <c r="O1590" i="1"/>
  <c r="O1654" i="1"/>
  <c r="O892" i="1"/>
  <c r="O1459" i="1"/>
  <c r="O1591" i="1"/>
  <c r="O1516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839" i="1"/>
  <c r="O1823" i="1"/>
  <c r="O1568" i="1"/>
  <c r="O1728" i="1"/>
  <c r="O1460" i="1"/>
  <c r="O1729" i="1"/>
  <c r="O1879" i="1"/>
  <c r="O1790" i="1"/>
  <c r="O1824" i="1"/>
  <c r="O1782" i="1"/>
  <c r="O1409" i="1"/>
  <c r="O1361" i="1"/>
  <c r="O1190" i="1"/>
  <c r="O803" i="1"/>
  <c r="O1783" i="1"/>
  <c r="O1655" i="1"/>
  <c r="O1539" i="1"/>
  <c r="O1784" i="1"/>
  <c r="O893" i="1"/>
  <c r="O1540" i="1"/>
  <c r="O203" i="1"/>
  <c r="O280" i="1"/>
  <c r="O241" i="1"/>
  <c r="O204" i="1"/>
  <c r="O281" i="1"/>
  <c r="O124" i="1"/>
  <c r="O224" i="1"/>
  <c r="O144" i="1"/>
  <c r="O125" i="1"/>
  <c r="O242" i="1"/>
  <c r="O185" i="1"/>
  <c r="O302" i="1"/>
  <c r="O223" i="1"/>
  <c r="O205" i="1"/>
  <c r="O206" i="1"/>
  <c r="O267" i="1"/>
  <c r="O207" i="1"/>
  <c r="O312" i="1"/>
  <c r="O285" i="1"/>
  <c r="O314" i="1"/>
  <c r="O1730" i="1"/>
  <c r="O1731" i="1"/>
  <c r="O804" i="1"/>
  <c r="O1691" i="1"/>
  <c r="O1592" i="1"/>
  <c r="O1656" i="1"/>
  <c r="O1132" i="1"/>
  <c r="O1812" i="1"/>
  <c r="O1692" i="1"/>
  <c r="O532" i="1"/>
  <c r="O928" i="1"/>
  <c r="O1878" i="1"/>
  <c r="O769" i="1"/>
  <c r="O1732" i="1"/>
  <c r="O466" i="1"/>
  <c r="O1435" i="1"/>
  <c r="O894" i="1"/>
  <c r="O1774" i="1"/>
  <c r="O1825" i="1"/>
  <c r="O1271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225" i="1"/>
  <c r="O856" i="1"/>
  <c r="O1272" i="1"/>
  <c r="O1593" i="1"/>
  <c r="O1594" i="1"/>
  <c r="O1210" i="1"/>
  <c r="O1273" i="1"/>
  <c r="O1150" i="1"/>
  <c r="O1638" i="1"/>
  <c r="O1274" i="1"/>
  <c r="O1014" i="1"/>
  <c r="O1275" i="1"/>
  <c r="O1461" i="1"/>
  <c r="O733" i="1"/>
  <c r="O1276" i="1"/>
  <c r="O1595" i="1"/>
  <c r="O1433" i="1"/>
  <c r="O649" i="1"/>
  <c r="O1376" i="1"/>
  <c r="O1377" i="1"/>
  <c r="O1277" i="1"/>
  <c r="O1513" i="1"/>
  <c r="O1015" i="1"/>
  <c r="O1191" i="1"/>
  <c r="O1211" i="1"/>
  <c r="O1169" i="1"/>
  <c r="O1462" i="1"/>
  <c r="O1684" i="1"/>
  <c r="O1016" i="1"/>
  <c r="O1463" i="1"/>
  <c r="O1733" i="1"/>
  <c r="O1378" i="1"/>
  <c r="O1017" i="1"/>
  <c r="O1355" i="1"/>
  <c r="O1734" i="1"/>
  <c r="O1464" i="1"/>
  <c r="O1379" i="1"/>
  <c r="O1278" i="1"/>
  <c r="O1735" i="1"/>
  <c r="O1465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971" i="1"/>
  <c r="O941" i="1"/>
  <c r="O1657" i="1"/>
  <c r="O1279" i="1"/>
  <c r="O1280" i="1"/>
  <c r="O630" i="1"/>
  <c r="O761" i="1"/>
  <c r="O1363" i="1"/>
  <c r="O1212" i="1"/>
  <c r="O678" i="1"/>
  <c r="O1541" i="1"/>
  <c r="O661" i="1"/>
  <c r="O1281" i="1"/>
  <c r="O1349" i="1"/>
  <c r="O587" i="1"/>
  <c r="O972" i="1"/>
  <c r="O679" i="1"/>
  <c r="O1213" i="1"/>
  <c r="O650" i="1"/>
  <c r="O631" i="1"/>
  <c r="O1282" i="1"/>
  <c r="O762" i="1"/>
  <c r="O1635" i="1"/>
  <c r="O1018" i="1"/>
  <c r="O1214" i="1"/>
  <c r="O1102" i="1"/>
  <c r="O658" i="1"/>
  <c r="O1466" i="1"/>
  <c r="O734" i="1"/>
  <c r="O1467" i="1"/>
  <c r="O1079" i="1"/>
  <c r="O698" i="1"/>
  <c r="O833" i="1"/>
  <c r="O1019" i="1"/>
  <c r="O859" i="1"/>
  <c r="O1380" i="1"/>
  <c r="O613" i="1"/>
  <c r="O853" i="1"/>
  <c r="O1410" i="1"/>
  <c r="O848" i="1"/>
  <c r="O862" i="1"/>
  <c r="O766" i="1"/>
  <c r="O805" i="1"/>
  <c r="O1283" i="1"/>
  <c r="O699" i="1"/>
  <c r="O1411" i="1"/>
  <c r="O1849" i="1"/>
  <c r="O548" i="1"/>
  <c r="O1170" i="1"/>
  <c r="O1086" i="1"/>
  <c r="O957" i="1"/>
  <c r="O1468" i="1"/>
  <c r="O735" i="1"/>
  <c r="O840" i="1"/>
  <c r="O895" i="1"/>
  <c r="O1693" i="1"/>
  <c r="O708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391" i="1"/>
  <c r="O841" i="1"/>
  <c r="O1542" i="1"/>
  <c r="O1171" i="1"/>
  <c r="O438" i="1"/>
  <c r="O736" i="1"/>
  <c r="O806" i="1"/>
  <c r="O737" i="1"/>
  <c r="O1020" i="1"/>
  <c r="O1412" i="1"/>
  <c r="O1172" i="1"/>
  <c r="O807" i="1"/>
  <c r="O1103" i="1"/>
  <c r="O415" i="1"/>
  <c r="O1021" i="1"/>
  <c r="O1859" i="1"/>
  <c r="O1877" i="1"/>
  <c r="O1104" i="1"/>
  <c r="O1284" i="1"/>
  <c r="O1285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476" i="1"/>
  <c r="O1736" i="1"/>
  <c r="O1469" i="1"/>
  <c r="O588" i="1"/>
  <c r="O738" i="1"/>
  <c r="O589" i="1"/>
  <c r="O680" i="1"/>
  <c r="O739" i="1"/>
  <c r="O651" i="1"/>
  <c r="O491" i="1"/>
  <c r="O621" i="1"/>
  <c r="O1286" i="1"/>
  <c r="O612" i="1"/>
  <c r="O1796" i="1"/>
  <c r="O1826" i="1"/>
  <c r="O808" i="1"/>
  <c r="O380" i="1"/>
  <c r="O740" i="1"/>
  <c r="O1827" i="1"/>
  <c r="O1022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33" i="1"/>
  <c r="O409" i="1"/>
  <c r="O659" i="1"/>
  <c r="O896" i="1"/>
  <c r="O1642" i="1"/>
  <c r="O1596" i="1"/>
  <c r="O1215" i="1"/>
  <c r="O1192" i="1"/>
  <c r="O1287" i="1"/>
  <c r="O1470" i="1"/>
  <c r="O1597" i="1"/>
  <c r="O1658" i="1"/>
  <c r="O1598" i="1"/>
  <c r="O1439" i="1"/>
  <c r="O1737" i="1"/>
  <c r="O428" i="1"/>
  <c r="O1173" i="1"/>
  <c r="O1543" i="1"/>
  <c r="O663" i="1"/>
  <c r="O1288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590" i="1"/>
  <c r="O496" i="1"/>
  <c r="O1828" i="1"/>
  <c r="O1703" i="1"/>
  <c r="O533" i="1"/>
  <c r="O809" i="1"/>
  <c r="O700" i="1"/>
  <c r="O897" i="1"/>
  <c r="O1599" i="1"/>
  <c r="O622" i="1"/>
  <c r="O1829" i="1"/>
  <c r="O467" i="1"/>
  <c r="O1738" i="1"/>
  <c r="O1193" i="1"/>
  <c r="O1289" i="1"/>
  <c r="O497" i="1"/>
  <c r="O591" i="1"/>
  <c r="O1739" i="1"/>
  <c r="O681" i="1"/>
  <c r="O376" i="1"/>
  <c r="O898" i="1"/>
  <c r="O978" i="1"/>
  <c r="O1600" i="1"/>
  <c r="O643" i="1"/>
  <c r="O899" i="1"/>
  <c r="O1290" i="1"/>
  <c r="O381" i="1"/>
  <c r="O1875" i="1"/>
  <c r="O1601" i="1"/>
  <c r="O592" i="1"/>
  <c r="O618" i="1"/>
  <c r="O682" i="1"/>
  <c r="O382" i="1"/>
  <c r="O1861" i="1"/>
  <c r="O1291" i="1"/>
  <c r="O541" i="1"/>
  <c r="O506" i="1"/>
  <c r="O388" i="1"/>
  <c r="O1400" i="1"/>
  <c r="O102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68" i="1"/>
  <c r="O246" i="1"/>
  <c r="O208" i="1"/>
  <c r="O328" i="1"/>
  <c r="O292" i="1"/>
  <c r="O80" i="1"/>
  <c r="O329" i="1"/>
  <c r="O77" i="1"/>
  <c r="O17" i="1"/>
  <c r="O98" i="1"/>
  <c r="O165" i="1"/>
  <c r="O309" i="1"/>
  <c r="O330" i="1"/>
  <c r="O117" i="1"/>
  <c r="O228" i="1"/>
  <c r="O209" i="1"/>
  <c r="O132" i="1"/>
  <c r="O319" i="1"/>
  <c r="O233" i="1"/>
  <c r="O269" i="1"/>
  <c r="O346" i="1"/>
  <c r="O343" i="1"/>
  <c r="O35" i="1"/>
  <c r="O349" i="1"/>
  <c r="O331" i="1"/>
  <c r="O145" i="1"/>
  <c r="O99" i="1"/>
  <c r="O110" i="1"/>
  <c r="O146" i="1"/>
  <c r="O147" i="1"/>
  <c r="O310" i="1"/>
  <c r="O247" i="1"/>
  <c r="O11" i="1"/>
  <c r="O150" i="1"/>
  <c r="O210" i="1"/>
  <c r="O293" i="1"/>
  <c r="O303" i="1"/>
  <c r="O47" i="1"/>
  <c r="O126" i="1"/>
  <c r="O173" i="1"/>
  <c r="O65" i="1"/>
  <c r="O294" i="1"/>
  <c r="O211" i="1"/>
  <c r="O332" i="1"/>
  <c r="O78" i="1"/>
  <c r="O127" i="1"/>
  <c r="O38" i="1"/>
  <c r="O113" i="1"/>
  <c r="O167" i="1"/>
  <c r="O13" i="1"/>
  <c r="O159" i="1"/>
  <c r="O276" i="1"/>
  <c r="O56" i="1"/>
  <c r="O270" i="1"/>
  <c r="O119" i="1"/>
  <c r="O271" i="1"/>
  <c r="O44" i="1"/>
  <c r="O282" i="1"/>
  <c r="O184" i="1"/>
  <c r="O100" i="1"/>
  <c r="O701" i="1"/>
  <c r="O958" i="1"/>
  <c r="O1694" i="1"/>
  <c r="O900" i="1"/>
  <c r="O1292" i="1"/>
  <c r="O1436" i="1"/>
  <c r="O770" i="1"/>
  <c r="O901" i="1"/>
  <c r="O741" i="1"/>
  <c r="O902" i="1"/>
  <c r="O742" i="1"/>
  <c r="O1105" i="1"/>
  <c r="O1471" i="1"/>
  <c r="O903" i="1"/>
  <c r="O534" i="1"/>
  <c r="O810" i="1"/>
  <c r="O1740" i="1"/>
  <c r="O743" i="1"/>
  <c r="O1472" i="1"/>
  <c r="O855" i="1"/>
  <c r="O1194" i="1"/>
  <c r="O1830" i="1"/>
  <c r="O535" i="1"/>
  <c r="O744" i="1"/>
  <c r="O1413" i="1"/>
  <c r="O811" i="1"/>
  <c r="O593" i="1"/>
  <c r="O652" i="1"/>
  <c r="O427" i="1"/>
  <c r="O1473" i="1"/>
  <c r="O468" i="1"/>
  <c r="O929" i="1"/>
  <c r="O1024" i="1"/>
  <c r="O812" i="1"/>
  <c r="O392" i="1"/>
  <c r="O434" i="1"/>
  <c r="O1106" i="1"/>
  <c r="O904" i="1"/>
  <c r="O1025" i="1"/>
  <c r="O1293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973" i="1"/>
  <c r="O439" i="1"/>
  <c r="O1026" i="1"/>
  <c r="O653" i="1"/>
  <c r="O1151" i="1"/>
  <c r="O1294" i="1"/>
  <c r="O620" i="1"/>
  <c r="O813" i="1"/>
  <c r="O480" i="1"/>
  <c r="O594" i="1"/>
  <c r="O469" i="1"/>
  <c r="O1700" i="1"/>
  <c r="O410" i="1"/>
  <c r="O959" i="1"/>
  <c r="O1295" i="1"/>
  <c r="O771" i="1"/>
  <c r="O842" i="1"/>
  <c r="O1296" i="1"/>
  <c r="O422" i="1"/>
  <c r="O470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57" i="1"/>
  <c r="O212" i="1"/>
  <c r="O160" i="1"/>
  <c r="O111" i="1"/>
  <c r="O213" i="1"/>
  <c r="O118" i="1"/>
  <c r="O105" i="1"/>
  <c r="O214" i="1"/>
  <c r="O238" i="1"/>
  <c r="O237" i="1"/>
  <c r="O58" i="1"/>
  <c r="O128" i="1"/>
  <c r="O229" i="1"/>
  <c r="O215" i="1"/>
  <c r="O67" i="1"/>
  <c r="O216" i="1"/>
  <c r="O174" i="1"/>
  <c r="O243" i="1"/>
  <c r="O33" i="1"/>
  <c r="O225" i="1"/>
  <c r="O1297" i="1"/>
  <c r="O485" i="1"/>
  <c r="O1741" i="1"/>
  <c r="O1027" i="1"/>
  <c r="O683" i="1"/>
  <c r="O1474" i="1"/>
  <c r="O595" i="1"/>
  <c r="O1195" i="1"/>
  <c r="O596" i="1"/>
  <c r="O1475" i="1"/>
  <c r="O1659" i="1"/>
  <c r="O684" i="1"/>
  <c r="O1028" i="1"/>
  <c r="O498" i="1"/>
  <c r="O905" i="1"/>
  <c r="O654" i="1"/>
  <c r="O1660" i="1"/>
  <c r="O1476" i="1"/>
  <c r="O1073" i="1"/>
  <c r="O59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661" i="1"/>
  <c r="O377" i="1"/>
  <c r="O9" i="1"/>
  <c r="O59" i="1"/>
  <c r="O161" i="1"/>
  <c r="O16" i="1"/>
  <c r="O304" i="1"/>
  <c r="O189" i="1"/>
  <c r="O42" i="1"/>
  <c r="O81" i="1"/>
  <c r="O23" i="1"/>
  <c r="O60" i="1"/>
  <c r="O84" i="1"/>
  <c r="O61" i="1"/>
  <c r="O175" i="1"/>
  <c r="O39" i="1"/>
  <c r="O129" i="1"/>
  <c r="O63" i="1"/>
  <c r="O102" i="1"/>
  <c r="O162" i="1"/>
  <c r="O3288" i="1"/>
  <c r="O3289" i="1"/>
  <c r="O3290" i="1"/>
  <c r="O3291" i="1"/>
  <c r="O3292" i="1"/>
  <c r="O3293" i="1"/>
  <c r="O3294" i="1"/>
  <c r="O3295" i="1"/>
  <c r="O3296" i="1"/>
  <c r="O639" i="1"/>
  <c r="O745" i="1"/>
  <c r="O1029" i="1"/>
  <c r="O632" i="1"/>
  <c r="O655" i="1"/>
  <c r="O746" i="1"/>
  <c r="O1576" i="1"/>
  <c r="O832" i="1"/>
  <c r="O352" i="1"/>
  <c r="O633" i="1"/>
  <c r="O662" i="1"/>
  <c r="O1107" i="1"/>
  <c r="O1196" i="1"/>
  <c r="O906" i="1"/>
  <c r="O514" i="1"/>
  <c r="O598" i="1"/>
  <c r="O685" i="1"/>
  <c r="O907" i="1"/>
  <c r="O599" i="1"/>
  <c r="O656" i="1"/>
  <c r="O499" i="1"/>
  <c r="O520" i="1"/>
  <c r="O1414" i="1"/>
  <c r="O1298" i="1"/>
  <c r="O686" i="1"/>
  <c r="O908" i="1"/>
  <c r="O536" i="1"/>
  <c r="O765" i="1"/>
  <c r="O1108" i="1"/>
  <c r="O1880" i="1"/>
  <c r="O1065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109" i="1"/>
  <c r="O1544" i="1"/>
  <c r="O1206" i="1"/>
  <c r="O860" i="1"/>
  <c r="O1110" i="1"/>
  <c r="O1477" i="1"/>
  <c r="O1831" i="1"/>
  <c r="O1299" i="1"/>
  <c r="O1030" i="1"/>
  <c r="O1633" i="1"/>
  <c r="O1432" i="1"/>
  <c r="O1350" i="1"/>
  <c r="O1602" i="1"/>
  <c r="O1031" i="1"/>
  <c r="O1832" i="1"/>
  <c r="O1032" i="1"/>
  <c r="O1662" i="1"/>
  <c r="O1603" i="1"/>
  <c r="O1742" i="1"/>
  <c r="O1300" i="1"/>
  <c r="O1301" i="1"/>
  <c r="O1437" i="1"/>
  <c r="O636" i="1"/>
  <c r="O1381" i="1"/>
  <c r="O1382" i="1"/>
  <c r="O1302" i="1"/>
  <c r="O1383" i="1"/>
  <c r="O1152" i="1"/>
  <c r="O1775" i="1"/>
  <c r="O814" i="1"/>
  <c r="O831" i="1"/>
  <c r="O1111" i="1"/>
  <c r="O1810" i="1"/>
  <c r="O1384" i="1"/>
  <c r="O1303" i="1"/>
  <c r="O774" i="1"/>
  <c r="O1478" i="1"/>
  <c r="O1216" i="1"/>
  <c r="O1545" i="1"/>
  <c r="O47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743" i="1"/>
  <c r="O1663" i="1"/>
  <c r="O1695" i="1"/>
  <c r="O1809" i="1"/>
  <c r="O1134" i="1"/>
  <c r="O1112" i="1"/>
  <c r="O1604" i="1"/>
  <c r="O657" i="1"/>
  <c r="O1833" i="1"/>
  <c r="O1113" i="1"/>
  <c r="O1356" i="1"/>
  <c r="O1304" i="1"/>
  <c r="O1070" i="1"/>
  <c r="O1744" i="1"/>
  <c r="O1799" i="1"/>
  <c r="O1479" i="1"/>
  <c r="O641" i="1"/>
  <c r="O1745" i="1"/>
  <c r="O1605" i="1"/>
  <c r="O1385" i="1"/>
  <c r="O1862" i="1"/>
  <c r="O938" i="1"/>
  <c r="O600" i="1"/>
  <c r="O1546" i="1"/>
  <c r="O1511" i="1"/>
  <c r="O1305" i="1"/>
  <c r="O1547" i="1"/>
  <c r="O909" i="1"/>
  <c r="O815" i="1"/>
  <c r="O1306" i="1"/>
  <c r="O1033" i="1"/>
  <c r="O1480" i="1"/>
  <c r="O1548" i="1"/>
  <c r="O1307" i="1"/>
  <c r="O816" i="1"/>
  <c r="O423" i="1"/>
  <c r="O1197" i="1"/>
  <c r="O1481" i="1"/>
  <c r="O968" i="1"/>
  <c r="O960" i="1"/>
  <c r="O1217" i="1"/>
  <c r="O1785" i="1"/>
  <c r="O1034" i="1"/>
  <c r="O619" i="1"/>
  <c r="O1853" i="1"/>
  <c r="O1867" i="1"/>
  <c r="O1482" i="1"/>
  <c r="O687" i="1"/>
  <c r="O1483" i="1"/>
  <c r="O1606" i="1"/>
  <c r="O1035" i="1"/>
  <c r="O1218" i="1"/>
  <c r="O1308" i="1"/>
  <c r="O601" i="1"/>
  <c r="O1834" i="1"/>
  <c r="O1484" i="1"/>
  <c r="O961" i="1"/>
  <c r="O1135" i="1"/>
  <c r="O1036" i="1"/>
  <c r="O1219" i="1"/>
  <c r="O1786" i="1"/>
  <c r="O424" i="1"/>
  <c r="O1309" i="1"/>
  <c r="O1664" i="1"/>
  <c r="O1415" i="1"/>
  <c r="O1198" i="1"/>
  <c r="O1549" i="1"/>
  <c r="O1067" i="1"/>
  <c r="O411" i="1"/>
  <c r="O688" i="1"/>
  <c r="O1637" i="1"/>
  <c r="O924" i="1"/>
  <c r="O1037" i="1"/>
  <c r="O747" i="1"/>
  <c r="O1746" i="1"/>
  <c r="O1636" i="1"/>
  <c r="O1607" i="1"/>
  <c r="O1310" i="1"/>
  <c r="O1800" i="1"/>
  <c r="O1550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748" i="1"/>
  <c r="O406" i="1"/>
  <c r="O1485" i="1"/>
  <c r="O1038" i="1"/>
  <c r="O602" i="1"/>
  <c r="O1608" i="1"/>
  <c r="O749" i="1"/>
  <c r="O378" i="1"/>
  <c r="O1747" i="1"/>
  <c r="O354" i="1"/>
  <c r="O101" i="1"/>
  <c r="O163" i="1"/>
  <c r="O20" i="1"/>
  <c r="O176" i="1"/>
  <c r="O323" i="1"/>
  <c r="O230" i="1"/>
  <c r="O177" i="1"/>
  <c r="O70" i="1"/>
  <c r="O217" i="1"/>
  <c r="O3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16" i="1"/>
  <c r="O603" i="1"/>
  <c r="O1039" i="1"/>
  <c r="O1856" i="1"/>
  <c r="O817" i="1"/>
  <c r="O750" i="1"/>
  <c r="O604" i="1"/>
  <c r="O843" i="1"/>
  <c r="O910" i="1"/>
  <c r="O397" i="1"/>
  <c r="O365" i="1"/>
  <c r="O1040" i="1"/>
  <c r="O1486" i="1"/>
  <c r="O507" i="1"/>
  <c r="O751" i="1"/>
  <c r="O384" i="1"/>
  <c r="O1114" i="1"/>
  <c r="O393" i="1"/>
  <c r="O1748" i="1"/>
  <c r="O1041" i="1"/>
  <c r="O962" i="1"/>
  <c r="O963" i="1"/>
  <c r="O356" i="1"/>
  <c r="O752" i="1"/>
  <c r="O911" i="1"/>
  <c r="O1042" i="1"/>
  <c r="O772" i="1"/>
  <c r="O537" i="1"/>
  <c r="O362" i="1"/>
  <c r="O359" i="1"/>
  <c r="O366" i="1"/>
  <c r="O1080" i="1"/>
  <c r="O818" i="1"/>
  <c r="O1366" i="1"/>
  <c r="O753" i="1"/>
  <c r="O819" i="1"/>
  <c r="O820" i="1"/>
  <c r="O521" i="1"/>
  <c r="O754" i="1"/>
  <c r="O395" i="1"/>
  <c r="O1311" i="1"/>
  <c r="O472" i="1"/>
  <c r="O1386" i="1"/>
  <c r="O473" i="1"/>
  <c r="O921" i="1"/>
  <c r="O821" i="1"/>
  <c r="O1043" i="1"/>
  <c r="O610" i="1"/>
  <c r="O1609" i="1"/>
  <c r="O964" i="1"/>
  <c r="O1551" i="1"/>
  <c r="O861" i="1"/>
  <c r="O1365" i="1"/>
  <c r="O1387" i="1"/>
  <c r="O1207" i="1"/>
  <c r="O1749" i="1"/>
  <c r="O634" i="1"/>
  <c r="O605" i="1"/>
  <c r="O705" i="1"/>
  <c r="O755" i="1"/>
  <c r="O822" i="1"/>
  <c r="O974" i="1"/>
  <c r="O441" i="1"/>
  <c r="O508" i="1"/>
  <c r="O1044" i="1"/>
  <c r="O1787" i="1"/>
  <c r="O1750" i="1"/>
  <c r="O379" i="1"/>
  <c r="O1045" i="1"/>
  <c r="O363" i="1"/>
  <c r="O320" i="1"/>
  <c r="O348" i="1"/>
  <c r="O43" i="1"/>
  <c r="O12" i="1"/>
  <c r="O6" i="1"/>
  <c r="O148" i="1"/>
  <c r="O62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1868" i="1"/>
  <c r="O546" i="1"/>
  <c r="O1388" i="1"/>
  <c r="O1398" i="1"/>
  <c r="O1046" i="1"/>
  <c r="O1312" i="1"/>
  <c r="O975" i="1"/>
  <c r="O1417" i="1"/>
  <c r="O355" i="1"/>
  <c r="O1047" i="1"/>
  <c r="O689" i="1"/>
  <c r="O1313" i="1"/>
  <c r="O606" i="1"/>
  <c r="O1610" i="1"/>
  <c r="O1314" i="1"/>
  <c r="O1751" i="1"/>
  <c r="O1835" i="1"/>
  <c r="O1115" i="1"/>
  <c r="O1315" i="1"/>
  <c r="O1220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474" i="1"/>
  <c r="O367" i="1"/>
  <c r="O1487" i="1"/>
  <c r="O849" i="1"/>
  <c r="O1836" i="1"/>
  <c r="O1316" i="1"/>
  <c r="O509" i="1"/>
  <c r="O1418" i="1"/>
  <c r="O425" i="1"/>
  <c r="O1488" i="1"/>
  <c r="O1431" i="1"/>
  <c r="O756" i="1"/>
  <c r="O1752" i="1"/>
  <c r="O1489" i="1"/>
  <c r="O1791" i="1"/>
  <c r="O757" i="1"/>
  <c r="O1317" i="1"/>
  <c r="O1753" i="1"/>
  <c r="O1048" i="1"/>
  <c r="O1837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823" i="1"/>
  <c r="O1318" i="1"/>
  <c r="O1754" i="1"/>
  <c r="O1221" i="1"/>
  <c r="O1771" i="1"/>
  <c r="O1665" i="1"/>
  <c r="O1666" i="1"/>
  <c r="O1870" i="1"/>
  <c r="O1667" i="1"/>
  <c r="O1792" i="1"/>
  <c r="O1668" i="1"/>
  <c r="O1389" i="1"/>
  <c r="O1611" i="1"/>
  <c r="O824" i="1"/>
  <c r="O1319" i="1"/>
  <c r="O1573" i="1"/>
  <c r="O1696" i="1"/>
  <c r="O1876" i="1"/>
  <c r="O1088" i="1"/>
  <c r="O155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510" i="1"/>
  <c r="O1401" i="1"/>
  <c r="O912" i="1"/>
  <c r="O1669" i="1"/>
  <c r="O942" i="1"/>
  <c r="O1153" i="1"/>
  <c r="O1320" i="1"/>
  <c r="O1801" i="1"/>
  <c r="O767" i="1"/>
  <c r="O1199" i="1"/>
  <c r="O515" i="1"/>
  <c r="O1049" i="1"/>
  <c r="O773" i="1"/>
  <c r="O1321" i="1"/>
  <c r="O1490" i="1"/>
  <c r="O965" i="1"/>
  <c r="O1116" i="1"/>
  <c r="O426" i="1"/>
  <c r="O1136" i="1"/>
  <c r="O1670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050" i="1"/>
  <c r="O1322" i="1"/>
  <c r="O1323" i="1"/>
  <c r="O1066" i="1"/>
  <c r="O635" i="1"/>
  <c r="O1154" i="1"/>
  <c r="O979" i="1"/>
  <c r="O935" i="1"/>
  <c r="O690" i="1"/>
  <c r="O1755" i="1"/>
  <c r="O1553" i="1"/>
  <c r="O1051" i="1"/>
  <c r="O475" i="1"/>
  <c r="O976" i="1"/>
  <c r="O1756" i="1"/>
  <c r="O1324" i="1"/>
  <c r="O1325" i="1"/>
  <c r="O1838" i="1"/>
  <c r="O1554" i="1"/>
  <c r="O1200" i="1"/>
  <c r="O1612" i="1"/>
  <c r="O1137" i="1"/>
  <c r="O1201" i="1"/>
  <c r="O1326" i="1"/>
  <c r="O1566" i="1"/>
  <c r="O1613" i="1"/>
  <c r="O1614" i="1"/>
  <c r="O272" i="1"/>
  <c r="O183" i="1"/>
  <c r="O218" i="1"/>
  <c r="O321" i="1"/>
  <c r="O178" i="1"/>
  <c r="O248" i="1"/>
  <c r="O336" i="1"/>
  <c r="O130" i="1"/>
  <c r="O283" i="1"/>
  <c r="O149" i="1"/>
  <c r="O166" i="1"/>
  <c r="O179" i="1"/>
  <c r="O234" i="1"/>
  <c r="O342" i="1"/>
  <c r="O131" i="1"/>
  <c r="O180" i="1"/>
  <c r="O219" i="1"/>
  <c r="O22" i="1"/>
  <c r="O220" i="1"/>
  <c r="O311" i="1"/>
  <c r="O1615" i="1"/>
  <c r="O1117" i="1"/>
  <c r="O913" i="1"/>
  <c r="O1776" i="1"/>
  <c r="O1757" i="1"/>
  <c r="O607" i="1"/>
  <c r="O914" i="1"/>
  <c r="O1758" i="1"/>
  <c r="O1643" i="1"/>
  <c r="O1555" i="1"/>
  <c r="O1556" i="1"/>
  <c r="O1052" i="1"/>
  <c r="O1557" i="1"/>
  <c r="O1491" i="1"/>
  <c r="O1492" i="1"/>
  <c r="O1671" i="1"/>
  <c r="O1053" i="1"/>
  <c r="O1672" i="1"/>
  <c r="O1673" i="1"/>
  <c r="O1759" i="1"/>
  <c r="O1788" i="1"/>
  <c r="O538" i="1"/>
  <c r="O1202" i="1"/>
  <c r="O1118" i="1"/>
  <c r="O915" i="1"/>
  <c r="O1054" i="1"/>
  <c r="O1558" i="1"/>
  <c r="O1674" i="1"/>
  <c r="O1616" i="1"/>
  <c r="O1419" i="1"/>
  <c r="O539" i="1"/>
  <c r="O1327" i="1"/>
  <c r="O1559" i="1"/>
  <c r="O1493" i="1"/>
  <c r="O1789" i="1"/>
  <c r="O967" i="1"/>
  <c r="O916" i="1"/>
  <c r="O1871" i="1"/>
  <c r="O1328" i="1"/>
  <c r="O1560" i="1"/>
  <c r="O1329" i="1"/>
  <c r="O825" i="1"/>
  <c r="O1055" i="1"/>
  <c r="O1119" i="1"/>
  <c r="O966" i="1"/>
  <c r="O1155" i="1"/>
  <c r="O1330" i="1"/>
  <c r="O1494" i="1"/>
  <c r="O826" i="1"/>
  <c r="O1512" i="1"/>
  <c r="O1434" i="1"/>
  <c r="O1331" i="1"/>
  <c r="O1332" i="1"/>
  <c r="O1222" i="1"/>
  <c r="O1697" i="1"/>
  <c r="O1333" i="1"/>
  <c r="O1334" i="1"/>
  <c r="O1617" i="1"/>
  <c r="O1203" i="1"/>
  <c r="O1495" i="1"/>
  <c r="O691" i="1"/>
  <c r="O1056" i="1"/>
  <c r="O1390" i="1"/>
  <c r="O407" i="1"/>
  <c r="O709" i="1"/>
  <c r="O845" i="1"/>
  <c r="O758" i="1"/>
  <c r="O1639" i="1"/>
  <c r="O1223" i="1"/>
  <c r="O702" i="1"/>
  <c r="O1618" i="1"/>
  <c r="O1698" i="1"/>
  <c r="O1496" i="1"/>
  <c r="O1335" i="1"/>
  <c r="O1682" i="1"/>
  <c r="O1057" i="1"/>
  <c r="O1619" i="1"/>
  <c r="O1620" i="1"/>
  <c r="O1138" i="1"/>
  <c r="O1640" i="1"/>
  <c r="O1336" i="1"/>
  <c r="O1514" i="1"/>
  <c r="O917" i="1"/>
  <c r="O930" i="1"/>
  <c r="O1760" i="1"/>
  <c r="O1337" i="1"/>
  <c r="O1761" i="1"/>
  <c r="O1795" i="1"/>
  <c r="O1683" i="1"/>
  <c r="O486" i="1"/>
  <c r="O1621" i="1"/>
  <c r="O1204" i="1"/>
  <c r="O1561" i="1"/>
  <c r="O692" i="1"/>
  <c r="O1772" i="1"/>
  <c r="O970" i="1"/>
  <c r="O1675" i="1"/>
  <c r="O1622" i="1"/>
  <c r="O1338" i="1"/>
  <c r="O1854" i="1"/>
  <c r="O1676" i="1"/>
  <c r="O1497" i="1"/>
  <c r="O1641" i="1"/>
  <c r="O1839" i="1"/>
  <c r="O1058" i="1"/>
  <c r="O608" i="1"/>
  <c r="O1623" i="1"/>
  <c r="O1869" i="1"/>
  <c r="O1498" i="1"/>
  <c r="O1499" i="1"/>
  <c r="O1685" i="1"/>
  <c r="O1156" i="1"/>
  <c r="O1120" i="1"/>
  <c r="O1699" i="1"/>
  <c r="O1686" i="1"/>
  <c r="O1624" i="1"/>
  <c r="O1840" i="1"/>
  <c r="O1500" i="1"/>
  <c r="O693" i="1"/>
  <c r="O1625" i="1"/>
  <c r="O1762" i="1"/>
  <c r="O1634" i="1"/>
  <c r="O1139" i="1"/>
  <c r="O1863" i="1"/>
  <c r="O1805" i="1"/>
  <c r="O1626" i="1"/>
  <c r="O1081" i="1"/>
  <c r="O1157" i="1"/>
  <c r="O1841" i="1"/>
  <c r="O1059" i="1"/>
  <c r="O1677" i="1"/>
  <c r="O1420" i="1"/>
  <c r="O1802" i="1"/>
  <c r="O918" i="1"/>
  <c r="O844" i="1"/>
  <c r="O1158" i="1"/>
  <c r="O1777" i="1"/>
  <c r="O1339" i="1"/>
  <c r="O1391" i="1"/>
  <c r="O1501" i="1"/>
  <c r="O1627" i="1"/>
  <c r="O827" i="1"/>
  <c r="O1562" i="1"/>
  <c r="O1340" i="1"/>
  <c r="O1176" i="1"/>
  <c r="O763" i="1"/>
  <c r="O931" i="1"/>
  <c r="O1060" i="1"/>
  <c r="O1205" i="1"/>
  <c r="O1793" i="1"/>
  <c r="O1563" i="1"/>
  <c r="O1842" i="1"/>
  <c r="O1121" i="1"/>
  <c r="O1341" i="1"/>
  <c r="O1061" i="1"/>
  <c r="O1857" i="1"/>
  <c r="O1803" i="1"/>
  <c r="O1342" i="1"/>
  <c r="O1208" i="1"/>
  <c r="O1343" i="1"/>
  <c r="O854" i="1"/>
  <c r="O828" i="1"/>
  <c r="O1678" i="1"/>
  <c r="O1843" i="1"/>
  <c r="O1502" i="1"/>
  <c r="O1844" i="1"/>
  <c r="O1084" i="1"/>
  <c r="O1344" i="1"/>
  <c r="O1679" i="1"/>
  <c r="O1421" i="1"/>
  <c r="O1399" i="1"/>
  <c r="O1062" i="1"/>
  <c r="O1063" i="1"/>
  <c r="O1811" i="1"/>
  <c r="O829" i="1"/>
  <c r="O1071" i="1"/>
  <c r="O1628" i="1"/>
  <c r="O1392" i="1"/>
  <c r="O919" i="1"/>
  <c r="O1345" i="1"/>
  <c r="O1426" i="1"/>
  <c r="O1687" i="1"/>
  <c r="O1763" i="1"/>
  <c r="O830" i="1"/>
  <c r="O1764" i="1"/>
  <c r="O1422" i="1"/>
  <c r="O1518" i="1"/>
  <c r="O1629" i="1"/>
  <c r="O1794" i="1"/>
  <c r="O920" i="1"/>
  <c r="O1864" i="1"/>
  <c r="O1503" i="1"/>
  <c r="O1504" i="1"/>
  <c r="O1569" i="1"/>
  <c r="O1872" i="1"/>
  <c r="O1423" i="1"/>
  <c r="O1505" i="1"/>
  <c r="O1424" i="1"/>
  <c r="O1765" i="1"/>
  <c r="O1068" i="1"/>
  <c r="O1630" i="1"/>
  <c r="O1346" i="1"/>
  <c r="O1766" i="1"/>
  <c r="O1644" i="1"/>
  <c r="O440" i="1"/>
  <c r="O1564" i="1"/>
  <c r="O1631" i="1"/>
  <c r="O694" i="1"/>
  <c r="O1425" i="1"/>
  <c r="O1064" i="1"/>
  <c r="O511" i="1"/>
  <c r="O1357" i="1"/>
  <c r="O1860" i="1"/>
  <c r="O1804" i="1"/>
  <c r="O1845" i="1"/>
  <c r="O1767" i="1"/>
  <c r="O1506" i="1"/>
  <c r="O660" i="1"/>
  <c r="O1347" i="1"/>
  <c r="O1632" i="1"/>
  <c r="O1507" i="1"/>
  <c r="O1846" i="1"/>
  <c r="O1858" i="1"/>
  <c r="O1508" i="1"/>
  <c r="O1565" i="1"/>
  <c r="O1680" i="1"/>
  <c r="O1931" i="1"/>
  <c r="F3" i="12" l="1"/>
  <c r="H3" i="12"/>
  <c r="H4" i="12"/>
  <c r="F4" i="12"/>
  <c r="G3" i="12"/>
  <c r="F2" i="12"/>
  <c r="H2" i="12"/>
</calcChain>
</file>

<file path=xl/sharedStrings.xml><?xml version="1.0" encoding="utf-8"?>
<sst xmlns="http://schemas.openxmlformats.org/spreadsheetml/2006/main" count="36792" uniqueCount="8409">
  <si>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</si>
  <si>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</si>
  <si>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</si>
  <si>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</si>
  <si>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</si>
  <si>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</si>
  <si>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</si>
  <si>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</si>
  <si>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</si>
  <si>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</si>
  <si>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</si>
  <si>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</si>
  <si>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</si>
  <si>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</si>
  <si>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</si>
  <si>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</si>
  <si>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</si>
  <si>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</si>
  <si>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</si>
  <si>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</si>
  <si>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</si>
  <si>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</si>
  <si>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</si>
  <si>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</si>
  <si>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</si>
  <si>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</si>
  <si>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</si>
  <si>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</si>
  <si>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</si>
  <si>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</si>
  <si>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</si>
  <si>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</si>
  <si>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</si>
  <si>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</si>
  <si>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</si>
  <si>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</si>
  <si>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</si>
  <si>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</si>
  <si>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</si>
  <si>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</si>
  <si>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</si>
  <si>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</si>
  <si>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</si>
  <si>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</si>
  <si>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</si>
  <si>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</si>
  <si>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</si>
  <si>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</si>
  <si>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</si>
  <si>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</si>
  <si>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</si>
  <si>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</si>
  <si>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</si>
  <si>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</si>
  <si>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</si>
  <si>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</si>
  <si>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</si>
  <si>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</si>
  <si>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</si>
  <si>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</si>
  <si>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</si>
  <si>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</si>
  <si>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</si>
  <si>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</si>
  <si>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</si>
  <si>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</si>
  <si>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</si>
  <si>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</si>
  <si>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</si>
  <si>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</si>
  <si>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</si>
  <si>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</si>
  <si>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</si>
  <si>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</si>
  <si>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</si>
  <si>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</si>
  <si>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</si>
  <si>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</si>
  <si>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</si>
  <si>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</si>
  <si>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</si>
  <si>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</si>
  <si>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</si>
  <si>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</si>
  <si>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</si>
  <si>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</si>
  <si>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</si>
  <si>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</si>
  <si>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</si>
  <si>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</si>
  <si>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</si>
  <si>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</si>
  <si>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</si>
  <si>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</si>
  <si>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</si>
  <si>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</si>
  <si>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</si>
  <si>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</si>
  <si>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</si>
  <si>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</si>
  <si>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</si>
  <si>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</si>
  <si>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</si>
  <si>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</si>
  <si>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</si>
  <si>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</si>
  <si>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</si>
  <si>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</si>
  <si>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</si>
  <si>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</si>
  <si>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</si>
  <si>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</si>
  <si>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</si>
  <si>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</si>
  <si>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</si>
  <si>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</si>
  <si>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</si>
  <si>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</si>
  <si>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</si>
  <si>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</si>
  <si>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</si>
  <si>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</si>
  <si>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</si>
  <si>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</si>
  <si>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</si>
  <si>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</si>
  <si>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</si>
  <si>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</si>
  <si>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</si>
  <si>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</si>
  <si>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</si>
  <si>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</si>
  <si>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</si>
  <si>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</si>
  <si>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</si>
  <si>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</si>
  <si>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</si>
  <si>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</si>
  <si>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</si>
  <si>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</si>
  <si>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</si>
  <si>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</si>
  <si>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</si>
  <si>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</si>
  <si>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</si>
  <si>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</si>
  <si>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</si>
  <si>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</si>
  <si>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</si>
  <si>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</si>
  <si>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</si>
  <si>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</si>
  <si>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</si>
  <si>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</si>
  <si>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</si>
  <si>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</si>
  <si>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</si>
  <si>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</si>
  <si>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</si>
  <si>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</si>
  <si>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</si>
  <si>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</si>
  <si>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</si>
  <si>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</si>
  <si>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</si>
  <si>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</si>
  <si>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</si>
  <si>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</si>
  <si>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</si>
  <si>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</si>
  <si>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</si>
  <si>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</si>
  <si>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</si>
  <si>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</si>
  <si>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</si>
  <si>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</si>
  <si>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</si>
  <si>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</si>
  <si>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</si>
  <si>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</si>
  <si>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</si>
  <si>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</si>
  <si>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</si>
  <si>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</si>
  <si>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</si>
  <si>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</si>
  <si>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</si>
  <si>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</si>
  <si>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</si>
  <si>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</si>
  <si>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</si>
  <si>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</si>
  <si>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</si>
  <si>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</si>
  <si>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</si>
  <si>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</si>
  <si>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</si>
  <si>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</si>
  <si>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</si>
  <si>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</si>
  <si>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</si>
  <si>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</si>
  <si>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</si>
  <si>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</si>
  <si>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</si>
  <si>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</si>
  <si>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</si>
  <si>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</si>
  <si>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</si>
  <si>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</si>
  <si>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</si>
  <si>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</si>
  <si>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</si>
  <si>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</si>
  <si>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</si>
  <si>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</si>
  <si>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</si>
  <si>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</si>
  <si>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</si>
  <si>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</si>
  <si>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</si>
  <si>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</si>
  <si>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</si>
  <si>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</si>
  <si>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</si>
  <si>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</si>
  <si>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</si>
  <si>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</si>
  <si>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</si>
  <si>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</si>
  <si>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</si>
  <si>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</si>
  <si>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</si>
  <si>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</si>
  <si>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</si>
  <si>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</si>
  <si>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</si>
  <si>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</si>
  <si>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</si>
  <si>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</si>
  <si>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</si>
  <si>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</si>
  <si>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</si>
  <si>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</si>
  <si>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</si>
  <si>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</si>
  <si>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</si>
  <si>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</si>
  <si>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</si>
  <si>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</si>
  <si>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</si>
  <si>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</si>
  <si>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</si>
  <si>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</si>
  <si>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</si>
  <si>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</si>
  <si>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</si>
  <si>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</si>
  <si>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</si>
  <si>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</si>
  <si>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</si>
  <si>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</si>
  <si>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</si>
  <si>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</si>
  <si>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</si>
  <si>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</si>
  <si>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</si>
  <si>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</si>
  <si>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</si>
  <si>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</si>
  <si>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</si>
  <si>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</si>
  <si>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</si>
  <si>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</si>
  <si>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</si>
  <si>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</si>
  <si>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</si>
  <si>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</si>
  <si>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</si>
  <si>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</si>
  <si>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</si>
  <si>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</si>
  <si>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</si>
  <si>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</si>
  <si>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</si>
  <si>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</si>
  <si>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</si>
  <si>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</si>
  <si>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</si>
  <si>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</si>
  <si>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</si>
  <si>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</si>
  <si>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</si>
  <si>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</si>
  <si>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</si>
  <si>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</si>
  <si>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</si>
  <si>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</si>
  <si>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</si>
  <si>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</si>
  <si>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</si>
  <si>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</si>
  <si>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</si>
  <si>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</si>
  <si>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</si>
  <si>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</si>
  <si>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</si>
  <si>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</si>
  <si>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</si>
  <si>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</si>
  <si>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</si>
  <si>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</si>
  <si>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</si>
  <si>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</si>
  <si>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</si>
  <si>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</si>
  <si>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</si>
  <si>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</si>
  <si>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</si>
  <si>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</si>
  <si>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</si>
  <si>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</si>
  <si>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</si>
  <si>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</si>
  <si>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</si>
  <si>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</si>
  <si>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</si>
  <si>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</si>
  <si>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</si>
  <si>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</si>
  <si>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</si>
  <si>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</si>
  <si>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</si>
  <si>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</si>
  <si>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</si>
  <si>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</si>
  <si>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</si>
  <si>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</si>
  <si>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</si>
  <si>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</si>
  <si>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</si>
  <si>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</si>
  <si>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</si>
  <si>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</si>
  <si>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</si>
  <si>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</si>
  <si>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</si>
  <si>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</si>
  <si>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</si>
  <si>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</si>
  <si>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</si>
  <si>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</si>
  <si>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</si>
  <si>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</si>
  <si>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</si>
  <si>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</si>
  <si>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</si>
  <si>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</si>
  <si>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</si>
  <si>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</si>
  <si>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</si>
  <si>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</si>
  <si>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</si>
  <si>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</si>
  <si>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</si>
  <si>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</si>
  <si>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</si>
  <si>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</si>
  <si>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</si>
  <si>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</si>
  <si>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</si>
  <si>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</si>
  <si>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</si>
  <si>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</si>
  <si>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</si>
  <si>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</si>
  <si>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</si>
  <si>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</si>
  <si>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</si>
  <si>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</si>
  <si>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</si>
  <si>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</si>
  <si>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</si>
  <si>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</si>
  <si>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</si>
  <si>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</si>
  <si>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</si>
  <si>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</si>
  <si>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</si>
  <si>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</si>
  <si>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</si>
  <si>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</si>
  <si>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</si>
  <si>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</si>
  <si>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</si>
  <si>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</si>
  <si>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</si>
  <si>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</si>
  <si>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</si>
  <si>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</si>
  <si>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</si>
  <si>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</si>
  <si>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</si>
  <si>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</si>
  <si>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</si>
  <si>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</si>
  <si>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</si>
  <si>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</si>
  <si>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</si>
  <si>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</si>
  <si>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</si>
  <si>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</si>
  <si>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</si>
  <si>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</si>
  <si>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</si>
  <si>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</si>
  <si>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</si>
  <si>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</si>
  <si>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</si>
  <si>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</si>
  <si>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</si>
  <si>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</si>
  <si>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</si>
  <si>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</si>
  <si>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</si>
  <si>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</si>
  <si>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</si>
  <si>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</si>
  <si>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</si>
  <si>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</si>
  <si>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</si>
  <si>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</si>
  <si>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</si>
  <si>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</si>
  <si>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</si>
  <si>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</si>
  <si>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</si>
  <si>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</si>
  <si>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</si>
  <si>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</si>
  <si>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</si>
  <si>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</si>
  <si>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</si>
  <si>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</si>
  <si>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</si>
  <si>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</si>
  <si>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</si>
  <si>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</si>
  <si>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</si>
  <si>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</si>
  <si>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</si>
  <si>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</si>
  <si>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</si>
  <si>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</si>
  <si>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</si>
  <si>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</si>
  <si>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</si>
  <si>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</si>
  <si>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</si>
  <si>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</si>
  <si>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</si>
  <si>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</si>
  <si>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</si>
  <si>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</si>
  <si>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</si>
  <si>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</si>
  <si>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</si>
  <si>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</si>
  <si>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</si>
  <si>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</si>
  <si>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</si>
  <si>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</si>
  <si>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</si>
  <si>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</si>
  <si>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</si>
  <si>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</si>
  <si>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</si>
  <si>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</si>
  <si>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</si>
  <si>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</si>
  <si>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</si>
  <si>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</si>
  <si>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</si>
  <si>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</si>
  <si>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</si>
  <si>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</si>
  <si>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</si>
  <si>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</si>
  <si>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</si>
  <si>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</si>
  <si>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</si>
  <si>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</si>
  <si>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</si>
  <si>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</si>
  <si>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</si>
  <si>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</si>
  <si>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</si>
  <si>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</si>
  <si>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</si>
  <si>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</si>
  <si>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</si>
  <si>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</si>
  <si>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</si>
  <si>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</si>
  <si>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</si>
  <si>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</si>
  <si>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</si>
  <si>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</si>
  <si>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</si>
  <si>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</si>
  <si>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</si>
  <si>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</si>
  <si>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</si>
  <si>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</si>
  <si>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</si>
  <si>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</si>
  <si>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</si>
  <si>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</si>
  <si>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</si>
  <si>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</si>
  <si>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</si>
  <si>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</si>
  <si>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</si>
  <si>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</si>
  <si>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</si>
  <si>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</si>
  <si>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</si>
  <si>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</si>
  <si>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</si>
  <si>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</si>
  <si>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</si>
  <si>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</si>
  <si>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</si>
  <si>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</si>
  <si>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</si>
  <si>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</si>
  <si>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</si>
  <si>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</si>
  <si>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</si>
  <si>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</si>
  <si>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</si>
  <si>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</si>
  <si>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</si>
  <si>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</si>
  <si>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</si>
  <si>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</si>
  <si>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</si>
  <si>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</si>
  <si>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</si>
  <si>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</si>
  <si>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</si>
  <si>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</si>
  <si>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</si>
  <si>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</si>
  <si>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</si>
  <si>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</si>
  <si>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</si>
  <si>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</si>
  <si>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</si>
  <si>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</si>
  <si>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</si>
  <si>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</si>
  <si>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</si>
  <si>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</si>
  <si>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</si>
  <si>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</si>
  <si>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</si>
  <si>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</si>
  <si>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</si>
  <si>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</si>
  <si>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</si>
  <si>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</si>
  <si>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</si>
  <si>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</si>
  <si>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</si>
  <si>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</si>
  <si>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</si>
  <si>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</si>
  <si>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</si>
  <si>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</si>
  <si>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</si>
  <si>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</si>
  <si>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</si>
  <si>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</si>
  <si>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</si>
  <si>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</si>
  <si>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</si>
  <si>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</si>
  <si>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</si>
  <si>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</si>
  <si>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</si>
  <si>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</si>
  <si>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</si>
  <si>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</si>
  <si>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</si>
  <si>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</si>
  <si>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</si>
  <si>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</si>
  <si>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</si>
  <si>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</si>
  <si>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</si>
  <si>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</si>
  <si>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</si>
  <si>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</si>
  <si>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</si>
  <si>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</si>
  <si>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</si>
  <si>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</si>
  <si>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</si>
  <si>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</si>
  <si>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</si>
  <si>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</si>
  <si>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</si>
  <si>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</si>
  <si>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</si>
  <si>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</si>
  <si>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</si>
  <si>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</si>
  <si>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</si>
  <si>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</si>
  <si>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</si>
  <si>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</si>
  <si>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</si>
  <si>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</si>
  <si>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</si>
  <si>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</si>
  <si>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</si>
  <si>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</si>
  <si>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</si>
  <si>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</si>
  <si>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</si>
  <si>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</si>
  <si>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</si>
  <si>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</si>
  <si>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</si>
  <si>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</si>
  <si>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</si>
  <si>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</si>
  <si>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</si>
  <si>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</si>
  <si>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</si>
  <si>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</si>
  <si>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</si>
  <si>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</si>
  <si>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</si>
  <si>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</si>
  <si>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</si>
  <si>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</si>
  <si>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</si>
  <si>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</si>
  <si>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</si>
  <si>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</si>
  <si>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</si>
  <si>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</si>
  <si>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</si>
  <si>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</si>
  <si>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</si>
  <si>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</si>
  <si>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</si>
  <si>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</si>
  <si>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</si>
  <si>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</si>
  <si>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</si>
  <si>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</si>
  <si>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</si>
  <si>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</si>
  <si>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</si>
  <si>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</si>
  <si>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</si>
  <si>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</si>
  <si>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</si>
  <si>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</si>
  <si>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</si>
  <si>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</si>
  <si>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</si>
  <si>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</si>
  <si>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</si>
  <si>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</si>
  <si>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</si>
  <si>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</si>
  <si>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</si>
  <si>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</si>
  <si>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</si>
  <si>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</si>
  <si>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</si>
  <si>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</si>
  <si>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</si>
  <si>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</si>
  <si>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</si>
  <si>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</si>
  <si>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</si>
  <si>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</si>
  <si>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</si>
  <si>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</si>
  <si>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</si>
  <si>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</si>
  <si>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</si>
  <si>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</si>
  <si>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</si>
  <si>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</si>
  <si>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</si>
  <si>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</si>
  <si>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</si>
  <si>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</si>
  <si>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</si>
  <si>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</si>
  <si>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</si>
  <si>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</si>
  <si>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</si>
  <si>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</si>
  <si>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</si>
  <si>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</si>
  <si>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</si>
  <si>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</si>
  <si>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</si>
  <si>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</si>
  <si>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</si>
  <si>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</si>
  <si>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</si>
  <si>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</si>
  <si>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</si>
  <si>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</si>
  <si>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</si>
  <si>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</si>
  <si>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</si>
  <si>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</si>
  <si>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</si>
  <si>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</si>
  <si>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</si>
  <si>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</si>
  <si>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</si>
  <si>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</si>
  <si>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</si>
  <si>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</si>
  <si>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</si>
  <si>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</si>
  <si>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</si>
  <si>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</si>
  <si>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</si>
  <si>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</si>
  <si>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</si>
  <si>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</si>
  <si>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</si>
  <si>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</si>
  <si>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</si>
  <si>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</si>
  <si>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</si>
  <si>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</si>
  <si>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</si>
  <si>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</si>
  <si>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</si>
  <si>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</si>
  <si>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</si>
  <si>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</si>
  <si>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</si>
  <si>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</si>
  <si>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</si>
  <si>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</si>
  <si>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</si>
  <si>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</si>
  <si>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</si>
  <si>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</si>
  <si>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</si>
  <si>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</si>
  <si>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</si>
  <si>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</si>
  <si>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</si>
  <si>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</si>
  <si>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</si>
  <si>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</si>
  <si>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</si>
  <si>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</si>
  <si>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</si>
  <si>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</si>
  <si>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</si>
  <si>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</si>
  <si>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</si>
  <si>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</si>
  <si>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</si>
  <si>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</si>
  <si>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</si>
  <si>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</si>
  <si>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</si>
  <si>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</si>
  <si>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</si>
  <si>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</si>
  <si>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</si>
  <si>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</si>
  <si>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</si>
  <si>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</si>
  <si>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</si>
  <si>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</si>
  <si>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</si>
  <si>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</si>
  <si>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</si>
  <si>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</si>
  <si>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</si>
  <si>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</si>
  <si>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</si>
  <si>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</si>
  <si>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</si>
  <si>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</si>
  <si>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</si>
  <si>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</si>
  <si>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</si>
  <si>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</si>
  <si>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</si>
  <si>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</si>
  <si>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</si>
  <si>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</si>
  <si>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</si>
  <si>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</si>
  <si>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</si>
  <si>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</si>
  <si>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</si>
  <si>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</si>
  <si>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</si>
  <si>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</si>
  <si>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</si>
  <si>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</si>
  <si>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</si>
  <si>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</si>
  <si>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</si>
  <si>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</si>
  <si>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</si>
  <si>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</si>
  <si>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</si>
  <si>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</si>
  <si>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</si>
  <si>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</si>
  <si>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</si>
  <si>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</si>
  <si>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</si>
  <si>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</si>
  <si>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</si>
  <si>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</si>
  <si>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</si>
  <si>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</si>
  <si>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</si>
  <si>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</si>
  <si>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</si>
  <si>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</si>
  <si>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</si>
  <si>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</si>
  <si>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</si>
  <si>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</si>
  <si>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</si>
  <si>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</si>
  <si>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</si>
  <si>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</si>
  <si>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</si>
  <si>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</si>
  <si>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</si>
  <si>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</si>
  <si>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</si>
  <si>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</si>
  <si>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</si>
  <si>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</si>
  <si>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</si>
  <si>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</si>
  <si>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</si>
  <si>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</si>
  <si>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</si>
  <si>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</si>
  <si>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</si>
  <si>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</si>
  <si>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</si>
  <si>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</si>
  <si>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</si>
  <si>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</si>
  <si>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</si>
  <si>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</si>
  <si>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</si>
  <si>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</si>
  <si>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</si>
  <si>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</si>
  <si>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</si>
  <si>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</si>
  <si>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</si>
  <si>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</si>
  <si>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</si>
  <si>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</si>
  <si>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</si>
  <si>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</si>
  <si>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</si>
  <si>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</si>
  <si>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</si>
  <si>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</si>
  <si>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</si>
  <si>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</si>
  <si>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</si>
  <si>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</si>
  <si>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</si>
  <si>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</si>
  <si>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</si>
  <si>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</si>
  <si>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</si>
  <si>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</si>
  <si>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</si>
  <si>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</si>
  <si>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</si>
  <si>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</si>
  <si>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</si>
  <si>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</si>
  <si>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</si>
  <si>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</si>
  <si>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</si>
  <si>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</si>
  <si>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</si>
  <si>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</si>
  <si>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</si>
  <si>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</si>
  <si>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</si>
  <si>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</si>
  <si>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</si>
  <si>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</si>
  <si>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</si>
  <si>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</si>
  <si>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</si>
  <si>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</si>
  <si>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</si>
  <si>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</si>
  <si>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</si>
  <si>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</si>
  <si>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</si>
  <si>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</si>
  <si>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</si>
  <si>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</si>
  <si>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</si>
  <si>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</si>
  <si>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</si>
  <si>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</si>
  <si>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</si>
  <si>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</si>
  <si>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</si>
  <si>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</si>
  <si>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</si>
  <si>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</si>
  <si>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</si>
  <si>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</si>
  <si>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</si>
  <si>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</si>
  <si>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</si>
  <si>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</si>
  <si>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</si>
  <si>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</si>
  <si>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</si>
  <si>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</si>
  <si>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</si>
  <si>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</si>
  <si>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</si>
  <si>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</si>
  <si>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</si>
  <si>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</si>
  <si>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</si>
  <si>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</si>
  <si>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</si>
  <si>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</si>
  <si>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</si>
  <si>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</si>
  <si>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</si>
  <si>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</si>
  <si>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</si>
  <si>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</si>
  <si>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</si>
  <si>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</si>
  <si>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</si>
  <si>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</si>
  <si>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</si>
  <si>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</si>
  <si>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</si>
  <si>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</si>
  <si>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</si>
  <si>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</si>
  <si>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</si>
  <si>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</si>
  <si>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</si>
  <si>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</si>
  <si>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</si>
  <si>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</si>
  <si>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</si>
  <si>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</si>
  <si>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</si>
  <si>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</si>
  <si>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</si>
  <si>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</si>
  <si>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</si>
  <si>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</si>
  <si>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</si>
  <si>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</si>
  <si>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</si>
  <si>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</si>
  <si>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</si>
  <si>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</si>
  <si>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</si>
  <si>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</si>
  <si>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</si>
  <si>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</si>
  <si>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</si>
  <si>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</si>
  <si>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</si>
  <si>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</si>
  <si>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</si>
  <si>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</si>
  <si>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</si>
  <si>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</si>
  <si>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</si>
  <si>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</si>
  <si>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</si>
  <si>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</si>
  <si>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</si>
  <si>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</si>
  <si>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</si>
  <si>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</si>
  <si>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</si>
  <si>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</si>
  <si>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</si>
  <si>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</si>
  <si>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</si>
  <si>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</si>
  <si>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</si>
  <si>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</si>
  <si>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</si>
  <si>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</si>
  <si>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</si>
  <si>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</si>
  <si>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</si>
  <si>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</si>
  <si>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</si>
  <si>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</si>
  <si>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</si>
  <si>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</si>
  <si>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</si>
  <si>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</si>
  <si>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</si>
  <si>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</si>
  <si>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</si>
  <si>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</si>
  <si>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</si>
  <si>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</si>
  <si>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</si>
  <si>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</si>
  <si>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</si>
  <si>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</si>
  <si>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</si>
  <si>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</si>
  <si>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</si>
  <si>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</si>
  <si>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</si>
  <si>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</si>
  <si>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</si>
  <si>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</si>
  <si>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</si>
  <si>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</si>
  <si>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</si>
  <si>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</si>
  <si>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</si>
  <si>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</si>
  <si>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</si>
  <si>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</si>
  <si>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</si>
  <si>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</si>
  <si>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</si>
  <si>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</si>
  <si>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</si>
  <si>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</si>
  <si>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</si>
  <si>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</si>
  <si>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</si>
  <si>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</si>
  <si>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</si>
  <si>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</si>
  <si>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</si>
  <si>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</si>
  <si>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</si>
  <si>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</si>
  <si>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</si>
  <si>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</si>
  <si>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</si>
  <si>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</si>
  <si>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</si>
  <si>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</si>
  <si>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</si>
  <si>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</si>
  <si>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</si>
  <si>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</si>
  <si>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</si>
  <si>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</si>
  <si>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</si>
  <si>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</si>
  <si>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</si>
  <si>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</si>
  <si>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</si>
  <si>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</si>
  <si>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</si>
  <si>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</si>
  <si>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</si>
  <si>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</si>
  <si>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</si>
  <si>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</si>
  <si>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</si>
  <si>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</si>
  <si>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</si>
  <si>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</si>
  <si>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</si>
  <si>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</si>
  <si>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</si>
  <si>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</si>
  <si>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</si>
  <si>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</si>
  <si>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</si>
  <si>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</si>
  <si>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</si>
  <si>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</si>
  <si>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</si>
  <si>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</si>
  <si>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</si>
  <si>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</si>
  <si>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</si>
  <si>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</si>
  <si>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</si>
  <si>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</si>
  <si>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</si>
  <si>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</si>
  <si>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</si>
  <si>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</si>
  <si>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</si>
  <si>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</si>
  <si>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</si>
  <si>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</si>
  <si>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</si>
  <si>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</si>
  <si>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</si>
  <si>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</si>
  <si>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</si>
  <si>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</si>
  <si>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</si>
  <si>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</si>
  <si>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</si>
  <si>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</si>
  <si>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</si>
  <si>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</si>
  <si>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</si>
  <si>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</si>
  <si>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</si>
  <si>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</si>
  <si>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</si>
  <si>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</si>
  <si>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</si>
  <si>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</si>
  <si>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</si>
  <si>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</si>
  <si>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</si>
  <si>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</si>
  <si>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</si>
  <si>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</si>
  <si>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</si>
  <si>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</si>
  <si>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</si>
  <si>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</si>
  <si>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</si>
  <si>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</si>
  <si>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</si>
  <si>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</si>
  <si>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</si>
  <si>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</si>
  <si>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</si>
  <si>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</si>
  <si>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</si>
  <si>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</si>
  <si>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</si>
  <si>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</si>
  <si>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</si>
  <si>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</si>
  <si>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</si>
  <si>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</si>
  <si>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</si>
  <si>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</si>
  <si>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</si>
  <si>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</si>
  <si>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</si>
  <si>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</si>
  <si>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</si>
  <si>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</si>
  <si>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</si>
  <si>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</si>
  <si>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</si>
  <si>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</si>
  <si>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</si>
  <si>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</si>
  <si>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</si>
  <si>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</si>
  <si>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</si>
  <si>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</si>
  <si>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</si>
  <si>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</si>
  <si>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</si>
  <si>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</si>
  <si>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</si>
  <si>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</si>
  <si>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</si>
  <si>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</si>
  <si>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</si>
  <si>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</si>
  <si>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</si>
  <si>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</si>
  <si>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</si>
  <si>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</si>
  <si>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</si>
  <si>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</si>
  <si>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</si>
  <si>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</si>
  <si>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</si>
  <si>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</si>
  <si>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</si>
  <si>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</si>
  <si>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</si>
  <si>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</si>
  <si>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</si>
  <si>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</si>
  <si>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</si>
  <si>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</si>
  <si>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</si>
  <si>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</si>
  <si>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</si>
  <si>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</si>
  <si>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</si>
  <si>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</si>
  <si>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</si>
  <si>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</si>
  <si>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</si>
  <si>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</si>
  <si>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</si>
  <si>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</si>
  <si>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</si>
  <si>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</si>
  <si>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</si>
  <si>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</si>
  <si>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</si>
  <si>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</si>
  <si>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</si>
  <si>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</si>
  <si>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</si>
  <si>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</si>
  <si>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</si>
  <si>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</si>
  <si>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</si>
  <si>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</si>
  <si>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</si>
  <si>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</si>
  <si>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</si>
  <si>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</si>
  <si>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</si>
  <si>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</si>
  <si>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</si>
  <si>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</si>
  <si>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</si>
  <si>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</si>
  <si>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</si>
  <si>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</si>
  <si>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</si>
  <si>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</si>
  <si>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</si>
  <si>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</si>
  <si>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</si>
  <si>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</si>
  <si>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</si>
  <si>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</si>
  <si>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</si>
  <si>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</si>
  <si>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</si>
  <si>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</si>
  <si>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</si>
  <si>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</si>
  <si>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</si>
  <si>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</si>
  <si>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</si>
  <si>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</si>
  <si>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</si>
  <si>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</si>
  <si>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</si>
  <si>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</si>
  <si>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</si>
  <si>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</si>
  <si>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</si>
  <si>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</si>
  <si>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</si>
  <si>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</si>
  <si>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</si>
  <si>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</si>
  <si>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</si>
  <si>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</si>
  <si>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</si>
  <si>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</si>
  <si>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</si>
  <si>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</si>
  <si>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</si>
  <si>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</si>
  <si>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</si>
  <si>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</si>
  <si>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</si>
  <si>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</si>
  <si>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</si>
  <si>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</si>
  <si>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</si>
  <si>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</si>
  <si>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</si>
  <si>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</si>
  <si>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</si>
  <si>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</si>
  <si>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</si>
  <si>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</si>
  <si>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</si>
  <si>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</si>
  <si>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</si>
  <si>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</si>
  <si>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</si>
  <si>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</si>
  <si>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</si>
  <si>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</si>
  <si>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</si>
  <si>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</si>
  <si>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</si>
  <si>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</si>
  <si>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</si>
  <si>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</si>
  <si>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</si>
  <si>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</si>
  <si>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</si>
  <si>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</si>
  <si>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</si>
  <si>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</si>
  <si>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</si>
  <si>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</si>
  <si>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</si>
  <si>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</si>
  <si>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</si>
  <si>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</si>
  <si>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</si>
  <si>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</si>
  <si>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</si>
  <si>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</si>
  <si>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</si>
  <si>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</si>
  <si>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</si>
  <si>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</si>
  <si>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</si>
  <si>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</si>
  <si>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</si>
  <si>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</si>
  <si>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</si>
  <si>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</si>
  <si>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</si>
  <si>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</si>
  <si>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</si>
  <si>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</si>
  <si>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</si>
  <si>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</si>
  <si>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</si>
  <si>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</si>
  <si>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</si>
  <si>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</si>
  <si>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</si>
  <si>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</si>
  <si>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</si>
  <si>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</si>
  <si>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</si>
  <si>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</si>
  <si>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</si>
  <si>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</si>
  <si>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</si>
  <si>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</si>
  <si>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</si>
  <si>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</si>
  <si>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</si>
  <si>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</si>
  <si>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</si>
  <si>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</si>
  <si>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</si>
  <si>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</si>
  <si>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</si>
  <si>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</si>
  <si>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</si>
  <si>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</si>
  <si>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</si>
  <si>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</si>
  <si>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</si>
  <si>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</si>
  <si>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</si>
  <si>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</si>
  <si>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</si>
  <si>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</si>
  <si>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</si>
  <si>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</si>
  <si>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</si>
  <si>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</si>
  <si>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</si>
  <si>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</si>
  <si>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</si>
  <si>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</si>
  <si>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</si>
  <si>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</si>
  <si>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</si>
  <si>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</si>
  <si>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</si>
  <si>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</si>
  <si>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</si>
  <si>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</si>
  <si>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</si>
  <si>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</si>
  <si>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</si>
  <si>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</si>
  <si>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</si>
  <si>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</si>
  <si>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</si>
  <si>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</si>
  <si>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</si>
  <si>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</si>
  <si>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</si>
  <si>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</si>
  <si>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</si>
  <si>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</si>
  <si>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</si>
  <si>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</si>
  <si>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</si>
  <si>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</si>
  <si>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</si>
  <si>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</si>
  <si>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</si>
  <si>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</si>
  <si>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</si>
  <si>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</si>
  <si>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</si>
  <si>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</si>
  <si>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</si>
  <si>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</si>
  <si>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</si>
  <si>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</si>
  <si>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</si>
  <si>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</si>
  <si>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</si>
  <si>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</si>
  <si>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</si>
  <si>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</si>
  <si>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</si>
  <si>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</si>
  <si>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</si>
  <si>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</si>
  <si>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</si>
  <si>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</si>
  <si>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</si>
  <si>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</si>
  <si>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</si>
  <si>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</si>
  <si>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</si>
  <si>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</si>
  <si>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</si>
  <si>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</si>
  <si>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</si>
  <si>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</si>
  <si>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</si>
  <si>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</si>
  <si>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</si>
  <si>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</si>
  <si>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</si>
  <si>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</si>
  <si>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</si>
  <si>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</si>
  <si>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</si>
  <si>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</si>
  <si>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</si>
  <si>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</si>
  <si>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</si>
  <si>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</si>
  <si>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</si>
  <si>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</si>
  <si>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</si>
  <si>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</si>
  <si>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</si>
  <si>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</si>
  <si>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</si>
  <si>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</si>
  <si>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</si>
  <si>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</si>
  <si>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</si>
  <si>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</si>
  <si>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</si>
  <si>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</si>
  <si>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</si>
  <si>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</si>
  <si>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</si>
  <si>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</si>
  <si>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</si>
  <si>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</si>
  <si>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</si>
  <si>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</si>
  <si>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</si>
  <si>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</si>
  <si>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</si>
  <si>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</si>
  <si>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</si>
  <si>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</si>
  <si>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</si>
  <si>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</si>
  <si>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</si>
  <si>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</si>
  <si>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</si>
  <si>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</si>
  <si>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</si>
  <si>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</si>
  <si>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</si>
  <si>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</si>
  <si>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</si>
  <si>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</si>
  <si>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</si>
  <si>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</si>
  <si>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</si>
  <si>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</si>
  <si>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</si>
  <si>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</si>
  <si>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</si>
  <si>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</si>
  <si>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</si>
  <si>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</si>
  <si>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</si>
  <si>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</si>
  <si>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</si>
  <si>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</si>
  <si>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</si>
  <si>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</si>
  <si>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</si>
  <si>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</si>
  <si>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</si>
  <si>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</si>
  <si>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</si>
  <si>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</si>
  <si>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</si>
  <si>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</si>
  <si>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</si>
  <si>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</si>
  <si>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</si>
  <si>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</si>
  <si>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</si>
  <si>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</si>
  <si>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</si>
  <si>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</si>
  <si>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</si>
  <si>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</si>
  <si>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</si>
  <si>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</si>
  <si>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</si>
  <si>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</si>
  <si>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</si>
  <si>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</si>
  <si>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</si>
  <si>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</si>
  <si>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</si>
  <si>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</si>
  <si>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</si>
  <si>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</si>
  <si>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</si>
  <si>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</si>
  <si>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</si>
  <si>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</si>
  <si>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</si>
  <si>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</si>
  <si>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</si>
  <si>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</si>
  <si>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</si>
  <si>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</si>
  <si>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</si>
  <si>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</si>
  <si>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</si>
  <si>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</si>
  <si>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</si>
  <si>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</si>
  <si>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</si>
  <si>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</si>
  <si>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</si>
  <si>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</si>
  <si>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</si>
  <si>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</si>
  <si>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</si>
  <si>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</si>
  <si>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</si>
  <si>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</si>
  <si>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</si>
  <si>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</si>
  <si>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</si>
  <si>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</si>
  <si>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</si>
  <si>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</si>
  <si>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</si>
  <si>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</si>
  <si>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</si>
  <si>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</si>
  <si>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</si>
  <si>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</si>
  <si>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</si>
  <si>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</si>
  <si>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</si>
  <si>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</si>
  <si>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</si>
  <si>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</si>
  <si>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</si>
  <si>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</si>
  <si>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</si>
  <si>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</si>
  <si>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</si>
  <si>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</si>
  <si>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</si>
  <si>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</si>
  <si>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</si>
  <si>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</si>
  <si>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</si>
  <si>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</si>
  <si>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</si>
  <si>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</si>
  <si>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</si>
  <si>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</si>
  <si>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</si>
  <si>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</si>
  <si>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</si>
  <si>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</si>
  <si>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</si>
  <si>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</si>
  <si>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</si>
  <si>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</si>
  <si>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</si>
  <si>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</si>
  <si>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</si>
  <si>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</si>
  <si>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</si>
  <si>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</si>
  <si>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</si>
  <si>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</si>
  <si>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</si>
  <si>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</si>
  <si>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</si>
  <si>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</si>
  <si>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</si>
  <si>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</si>
  <si>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</si>
  <si>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</si>
  <si>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</si>
  <si>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</si>
  <si>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</si>
  <si>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</si>
  <si>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</si>
  <si>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</si>
  <si>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</si>
  <si>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</si>
  <si>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</si>
  <si>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</si>
  <si>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</si>
  <si>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</si>
  <si>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</si>
  <si>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</si>
  <si>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</si>
  <si>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</si>
  <si>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</si>
  <si>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</si>
  <si>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</si>
  <si>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</si>
  <si>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</si>
  <si>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</si>
  <si>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</si>
  <si>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</si>
  <si>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</si>
  <si>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</si>
  <si>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</si>
  <si>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</si>
  <si>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</si>
  <si>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</si>
  <si>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</si>
  <si>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</si>
  <si>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</si>
  <si>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</si>
  <si>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</si>
  <si>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</si>
  <si>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</si>
  <si>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</si>
  <si>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</si>
  <si>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</si>
  <si>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</si>
  <si>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</si>
  <si>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</si>
  <si>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</si>
  <si>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</si>
  <si>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</si>
  <si>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</si>
  <si>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</si>
  <si>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</si>
  <si>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</si>
  <si>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</si>
  <si>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</si>
  <si>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</si>
  <si>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</si>
  <si>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</si>
  <si>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</si>
  <si>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</si>
  <si>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</si>
  <si>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</si>
  <si>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</si>
  <si>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</si>
  <si>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</si>
  <si>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</si>
  <si>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</si>
  <si>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</si>
  <si>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</si>
  <si>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</si>
  <si>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</si>
  <si>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</si>
  <si>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</si>
  <si>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</si>
  <si>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</si>
  <si>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</si>
  <si>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</si>
  <si>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</si>
  <si>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</si>
  <si>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</si>
  <si>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</si>
  <si>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</si>
  <si>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</si>
  <si>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</si>
  <si>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</si>
  <si>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</si>
  <si>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</si>
  <si>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</si>
  <si>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</si>
  <si>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</si>
  <si>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</si>
  <si>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</si>
  <si>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</si>
  <si>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</si>
  <si>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</si>
  <si>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</si>
  <si>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</si>
  <si>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</si>
  <si>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</si>
  <si>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</si>
  <si>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</si>
  <si>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</si>
  <si>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</si>
  <si>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</si>
  <si>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</si>
  <si>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</si>
  <si>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</si>
  <si>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</si>
  <si>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</si>
  <si>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</si>
  <si>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</si>
  <si>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</si>
  <si>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</si>
  <si>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</si>
  <si>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</si>
  <si>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</si>
  <si>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</si>
  <si>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</si>
  <si>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</si>
  <si>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</si>
  <si>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</si>
  <si>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</si>
  <si>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</si>
  <si>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</si>
  <si>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</si>
  <si>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</si>
  <si>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</si>
  <si>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</si>
  <si>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</si>
  <si>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</si>
  <si>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</si>
  <si>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</si>
  <si>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</si>
  <si>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</si>
  <si>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</si>
  <si>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</si>
  <si>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</si>
  <si>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</si>
  <si>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</si>
  <si>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</si>
  <si>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</si>
  <si>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</si>
  <si>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</si>
  <si>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</si>
  <si>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</si>
  <si>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</si>
  <si>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</si>
  <si>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</si>
  <si>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</si>
  <si>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</si>
  <si>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</si>
  <si>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</si>
  <si>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</si>
  <si>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</si>
  <si>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</si>
  <si>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</si>
  <si>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</si>
  <si>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</si>
  <si>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</si>
  <si>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</si>
  <si>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</si>
  <si>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</si>
  <si>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</si>
  <si>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</si>
  <si>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</si>
  <si>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</si>
  <si>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</si>
  <si>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</si>
  <si>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</si>
  <si>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</si>
  <si>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</si>
  <si>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</si>
  <si>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</si>
  <si>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</si>
  <si>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</si>
  <si>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</si>
  <si>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</si>
  <si>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</si>
  <si>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</si>
  <si>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</si>
  <si>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</si>
  <si>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</si>
  <si>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</si>
  <si>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</si>
  <si>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</si>
  <si>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</si>
  <si>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</si>
  <si>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</si>
  <si>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</si>
  <si>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</si>
  <si>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</si>
  <si>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</si>
  <si>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</si>
  <si>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</si>
  <si>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</si>
  <si>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</si>
  <si>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</si>
  <si>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</si>
  <si>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</si>
  <si>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</si>
  <si>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</si>
  <si>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</si>
  <si>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</si>
  <si>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</si>
  <si>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</si>
  <si>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</si>
  <si>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</si>
  <si>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</si>
  <si>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</si>
  <si>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</si>
  <si>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</si>
  <si>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</si>
  <si>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</si>
  <si>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</si>
  <si>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</si>
  <si>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</si>
  <si>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</si>
  <si>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</si>
  <si>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</si>
  <si>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</si>
  <si>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</si>
  <si>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</si>
  <si>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</si>
  <si>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</si>
  <si>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</si>
  <si>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</si>
  <si>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</si>
  <si>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</si>
  <si>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</si>
  <si>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</si>
  <si>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</si>
  <si>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</si>
  <si>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</si>
  <si>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</si>
  <si>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</si>
  <si>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</si>
  <si>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</si>
  <si>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</si>
  <si>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</si>
  <si>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</si>
  <si>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</si>
  <si>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</si>
  <si>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</si>
  <si>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</si>
  <si>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</si>
  <si>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</si>
  <si>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</si>
  <si>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</si>
  <si>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</si>
  <si>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</si>
  <si>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</si>
  <si>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</si>
  <si>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</si>
  <si>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</si>
  <si>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</si>
  <si>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</si>
  <si>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</si>
  <si>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</si>
  <si>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</si>
  <si>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</si>
  <si>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</si>
  <si>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</si>
  <si>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</si>
  <si>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</si>
  <si>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</si>
  <si>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</si>
  <si>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</si>
  <si>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</si>
  <si>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</si>
  <si>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</si>
  <si>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</si>
  <si>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</si>
  <si>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</si>
  <si>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</si>
  <si>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</si>
  <si>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</si>
  <si>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</si>
  <si>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</si>
  <si>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</si>
  <si>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</si>
  <si>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</si>
  <si>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</si>
  <si>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</si>
  <si>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</si>
  <si>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</si>
  <si>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</si>
  <si>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</si>
  <si>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</si>
  <si>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</si>
  <si>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</si>
  <si>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</si>
  <si>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</si>
  <si>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</si>
  <si>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</si>
  <si>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</si>
  <si>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</si>
  <si>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</si>
  <si>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</si>
  <si>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</si>
  <si>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</si>
  <si>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</si>
  <si>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</si>
  <si>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</si>
  <si>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</si>
  <si>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</si>
  <si>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</si>
  <si>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</si>
  <si>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</si>
  <si>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</si>
  <si>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</si>
  <si>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</si>
  <si>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</si>
  <si>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</si>
  <si>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</si>
  <si>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</si>
  <si>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</si>
  <si>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</si>
  <si>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</si>
  <si>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</si>
  <si>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</si>
  <si>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</si>
  <si>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</si>
  <si>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</si>
  <si>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</si>
  <si>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</si>
  <si>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</si>
  <si>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</si>
  <si>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</si>
  <si>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</si>
  <si>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</si>
  <si>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</si>
  <si>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</si>
  <si>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</si>
  <si>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</si>
  <si>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</si>
  <si>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</si>
  <si>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</si>
  <si>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</si>
  <si>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</si>
  <si>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</si>
  <si>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</si>
  <si>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</si>
  <si>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</si>
  <si>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</si>
  <si>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</si>
  <si>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</si>
  <si>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</si>
  <si>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</si>
  <si>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</si>
  <si>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</si>
  <si>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</si>
  <si>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</si>
  <si>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</si>
  <si>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</si>
  <si>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</si>
  <si>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</si>
  <si>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</si>
  <si>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</si>
  <si>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</si>
  <si>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</si>
  <si>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</si>
  <si>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</si>
  <si>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</si>
  <si>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</si>
  <si>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</si>
  <si>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</si>
  <si>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</si>
  <si>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</si>
  <si>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</si>
  <si>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</si>
  <si>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</si>
  <si>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</si>
  <si>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</si>
  <si>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</si>
  <si>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</si>
  <si>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</si>
  <si>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</si>
  <si>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</si>
  <si>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</si>
  <si>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</si>
  <si>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</si>
  <si>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</si>
  <si>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</si>
  <si>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</si>
  <si>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</si>
  <si>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</si>
  <si>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</si>
  <si>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</si>
  <si>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</si>
  <si>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</si>
  <si>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</si>
  <si>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</si>
  <si>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</si>
  <si>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</si>
  <si>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</si>
  <si>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</si>
  <si>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</si>
  <si>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</si>
  <si>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</si>
  <si>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</si>
  <si>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</si>
  <si>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</si>
  <si>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</si>
  <si>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</si>
  <si>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</si>
  <si>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</si>
  <si>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</si>
  <si>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</si>
  <si>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</si>
  <si>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</si>
  <si>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</si>
  <si>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</si>
  <si>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</si>
  <si>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</si>
  <si>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</si>
  <si>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</si>
  <si>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</si>
  <si>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</si>
  <si>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</si>
  <si>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</si>
  <si>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</si>
  <si>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</si>
  <si>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</si>
  <si>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</si>
  <si>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</si>
  <si>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</si>
  <si>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</si>
  <si>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</si>
  <si>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</si>
  <si>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</si>
  <si>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</si>
  <si>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</si>
  <si>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</si>
  <si>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</si>
  <si>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</si>
  <si>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</si>
  <si>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</si>
  <si>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</si>
  <si>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</si>
  <si>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</si>
  <si>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</si>
  <si>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</si>
  <si>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</si>
  <si>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</si>
  <si>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</si>
  <si>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</si>
  <si>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</si>
  <si>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</si>
  <si>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</si>
  <si>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</si>
  <si>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</si>
  <si>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</si>
  <si>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</si>
  <si>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</si>
  <si>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</si>
  <si>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</si>
  <si>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</si>
  <si>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</si>
  <si>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</si>
  <si>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</si>
  <si>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</si>
  <si>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</si>
  <si>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</si>
  <si>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</si>
  <si>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</si>
  <si>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</si>
  <si>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</si>
  <si>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</si>
  <si>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</si>
  <si>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</si>
  <si>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</si>
  <si>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</si>
  <si>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</si>
  <si>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</si>
  <si>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</si>
  <si>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</si>
  <si>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</si>
  <si>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</si>
  <si>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</si>
  <si>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</si>
  <si>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</si>
  <si>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</si>
  <si>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</si>
  <si>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</si>
  <si>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</si>
  <si>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</si>
  <si>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</si>
  <si>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</si>
  <si>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</si>
  <si>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</si>
  <si>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</si>
  <si>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</si>
  <si>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</si>
  <si>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</si>
  <si>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</si>
  <si>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</si>
  <si>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</si>
  <si>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</si>
  <si>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</si>
  <si>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</si>
  <si>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</si>
  <si>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</si>
  <si>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</si>
  <si>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</si>
  <si>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</si>
  <si>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</si>
  <si>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</si>
  <si>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</si>
  <si>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</si>
  <si>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</si>
  <si>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</si>
  <si>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</si>
  <si>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</si>
  <si>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</si>
  <si>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</si>
  <si>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</si>
  <si>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</si>
  <si>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</si>
  <si>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</si>
  <si>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</si>
  <si>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</si>
  <si>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</si>
  <si>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</si>
  <si>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</si>
  <si>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</si>
  <si>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</si>
  <si>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</si>
  <si>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</si>
  <si>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</si>
  <si>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</si>
  <si>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</si>
  <si>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</si>
  <si>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</si>
  <si>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</si>
  <si>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</si>
  <si>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</si>
  <si>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</si>
  <si>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</si>
  <si>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</si>
  <si>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</si>
  <si>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</si>
  <si>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</si>
  <si>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</si>
  <si>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</si>
  <si>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</si>
  <si>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</si>
  <si>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</si>
  <si>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</si>
  <si>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</si>
  <si>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</si>
  <si>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</si>
  <si>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</si>
  <si>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</si>
  <si>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</si>
  <si>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</si>
  <si>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</si>
  <si>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</si>
  <si>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</si>
  <si>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</si>
  <si>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</si>
  <si>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</si>
  <si>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</si>
  <si>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</si>
  <si>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</si>
  <si>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</si>
  <si>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</si>
  <si>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</si>
  <si>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</si>
  <si>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</si>
  <si>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</si>
  <si>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</si>
  <si>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</si>
  <si>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</si>
  <si>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</si>
  <si>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</si>
  <si>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</si>
  <si>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</si>
  <si>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</si>
  <si>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</si>
  <si>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</si>
  <si>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</si>
  <si>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</si>
  <si>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</si>
  <si>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</si>
  <si>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</si>
  <si>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</si>
  <si>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</si>
  <si>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</si>
  <si>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</si>
  <si>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</si>
  <si>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</si>
  <si>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</si>
  <si>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</si>
  <si>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</si>
  <si>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</si>
  <si>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</si>
  <si>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</si>
  <si>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</si>
  <si>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</si>
  <si>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</si>
  <si>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</si>
  <si>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</si>
  <si>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</si>
  <si>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</si>
  <si>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</si>
  <si>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</si>
  <si>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</si>
  <si>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</si>
  <si>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</si>
  <si>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</si>
  <si>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</si>
  <si>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</si>
  <si>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</si>
  <si>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</si>
  <si>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</si>
  <si>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</si>
  <si>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</si>
  <si>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</si>
  <si>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</si>
  <si>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</si>
  <si>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</si>
  <si>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</si>
  <si>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</si>
  <si>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</si>
  <si>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</si>
  <si>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</si>
  <si>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</si>
  <si>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</si>
  <si>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</si>
  <si>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</si>
  <si>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</si>
  <si>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</si>
  <si>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</si>
  <si>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</si>
  <si>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</si>
  <si>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</si>
  <si>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</si>
  <si>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</si>
  <si>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</si>
  <si>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</si>
  <si>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</si>
  <si>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</si>
  <si>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</si>
  <si>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</si>
  <si>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</si>
  <si>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</si>
  <si>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</si>
  <si>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</si>
  <si>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</si>
  <si>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</si>
  <si>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</si>
  <si>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</si>
  <si>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</si>
  <si>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</si>
  <si>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</si>
  <si>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</si>
  <si>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</si>
  <si>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</si>
  <si>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</si>
  <si>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</si>
  <si>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</si>
  <si>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</si>
  <si>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</si>
  <si>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</si>
  <si>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</si>
  <si>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</si>
  <si>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</si>
  <si>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</si>
  <si>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</si>
  <si>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</si>
  <si>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</si>
  <si>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</si>
  <si>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</si>
  <si>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</si>
  <si>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</si>
  <si>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</si>
  <si>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</si>
  <si>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</si>
  <si>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</si>
  <si>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</si>
  <si>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</si>
  <si>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</si>
  <si>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</si>
  <si>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</si>
  <si>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</si>
  <si>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</si>
  <si>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</si>
  <si>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</si>
  <si>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</si>
  <si>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</si>
  <si>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</si>
  <si>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</si>
  <si>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</si>
  <si>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</si>
  <si>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</si>
  <si>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</si>
  <si>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</si>
  <si>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</si>
  <si>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</si>
  <si>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</si>
  <si>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</si>
  <si>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</si>
  <si>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</si>
  <si>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</si>
  <si>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</si>
  <si>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</si>
  <si>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</si>
  <si>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</si>
  <si>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</si>
  <si>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</si>
  <si>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</si>
  <si>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</si>
  <si>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</si>
  <si>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</si>
  <si>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</si>
  <si>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</si>
  <si>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</si>
  <si>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</si>
  <si>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</si>
  <si>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</si>
  <si>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</si>
  <si>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</si>
  <si>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</si>
  <si>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</si>
  <si>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</si>
  <si>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</si>
  <si>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</si>
  <si>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</si>
  <si>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</si>
  <si>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</si>
  <si>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</si>
  <si>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</si>
  <si>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</si>
  <si>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</si>
  <si>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</si>
  <si>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</si>
  <si>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</si>
  <si>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</si>
  <si>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</si>
  <si>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</si>
  <si>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</si>
  <si>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</si>
  <si>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</si>
  <si>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</si>
  <si>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</si>
  <si>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</si>
  <si>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</si>
  <si>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</si>
  <si>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</si>
  <si>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</si>
  <si>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</si>
  <si>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</si>
  <si>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</si>
  <si>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</si>
  <si>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</si>
  <si>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</si>
  <si>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</si>
  <si>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</si>
  <si>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</si>
  <si>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</si>
  <si>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</si>
  <si>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</si>
  <si>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</si>
  <si>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</si>
  <si>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</si>
  <si>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</si>
  <si>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</si>
  <si>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</si>
  <si>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</si>
  <si>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</si>
  <si>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</si>
  <si>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</si>
  <si>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</si>
  <si>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</si>
  <si>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</si>
  <si>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</si>
  <si>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</si>
  <si>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</si>
  <si>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</si>
  <si>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</si>
  <si>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</si>
  <si>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</si>
  <si>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</si>
  <si>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</si>
  <si>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</si>
  <si>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</si>
  <si>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</si>
  <si>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</si>
  <si>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</si>
  <si>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</si>
  <si>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</si>
  <si>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</si>
  <si>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</si>
  <si>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</si>
  <si>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</si>
  <si>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</si>
  <si>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</si>
  <si>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</si>
  <si>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</si>
  <si>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</si>
  <si>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</si>
  <si>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</si>
  <si>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</si>
  <si>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</si>
  <si>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</si>
  <si>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</si>
  <si>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</si>
  <si>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</si>
  <si>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</si>
  <si>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</si>
  <si>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</si>
  <si>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</si>
  <si>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</si>
  <si>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</si>
  <si>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</si>
  <si>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</si>
  <si>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</si>
  <si>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</si>
  <si>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</si>
  <si>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</si>
  <si>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</si>
  <si>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</si>
  <si>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</si>
  <si>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</si>
  <si>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</si>
  <si>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</si>
  <si>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</si>
  <si>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</si>
  <si>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</si>
  <si>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</si>
  <si>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</si>
  <si>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</si>
  <si>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</si>
  <si>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</si>
  <si>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</si>
  <si>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</si>
  <si>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</si>
  <si>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</si>
  <si>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</si>
  <si>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</si>
  <si>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</si>
  <si>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</si>
  <si>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</si>
  <si>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</si>
  <si>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</si>
  <si>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</si>
  <si>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</si>
  <si>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</si>
  <si>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</si>
  <si>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</si>
  <si>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</si>
  <si>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</si>
  <si>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</si>
  <si>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</si>
  <si>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</si>
  <si>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</si>
  <si>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</si>
  <si>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</si>
  <si>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</si>
  <si>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</si>
  <si>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</si>
  <si>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</si>
  <si>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</si>
  <si>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</si>
  <si>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</si>
  <si>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</si>
  <si>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</si>
  <si>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</si>
  <si>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</si>
  <si>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</si>
  <si>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</si>
  <si>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</si>
  <si>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</si>
  <si>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</si>
  <si>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</si>
  <si>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</si>
  <si>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</si>
  <si>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</si>
  <si>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</si>
  <si>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</si>
  <si>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</si>
  <si>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</si>
  <si>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</si>
  <si>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</si>
  <si>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</si>
  <si>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</si>
  <si>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</si>
  <si>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</si>
  <si>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</si>
  <si>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</si>
  <si>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</si>
  <si>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</si>
  <si>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</si>
  <si>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</si>
  <si>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</si>
  <si>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</si>
  <si>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</si>
  <si>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</si>
  <si>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</si>
  <si>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</si>
  <si>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</si>
  <si>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</si>
  <si>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</si>
  <si>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</si>
  <si>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</si>
  <si>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</si>
  <si>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</si>
  <si>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</si>
  <si>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</si>
  <si>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</si>
  <si>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</si>
  <si>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</si>
  <si>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</si>
  <si>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</si>
  <si>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</si>
  <si>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</si>
  <si>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</si>
  <si>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</si>
  <si>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</si>
  <si>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</si>
  <si>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</si>
  <si>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</si>
  <si>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</si>
  <si>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</si>
  <si>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</si>
  <si>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</si>
  <si>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</si>
  <si>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</si>
  <si>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</si>
  <si>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</si>
  <si>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</si>
  <si>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</si>
  <si>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</si>
  <si>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</si>
  <si>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</si>
  <si>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</si>
  <si>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</si>
  <si>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</si>
  <si>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</si>
  <si>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</si>
  <si>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</si>
  <si>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</si>
  <si>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</si>
  <si>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</si>
  <si>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</si>
  <si>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</si>
  <si>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</si>
  <si>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</si>
  <si>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</si>
  <si>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</si>
  <si>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</si>
  <si>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</si>
  <si>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</si>
  <si>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</si>
  <si>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</si>
  <si>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</si>
  <si>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</si>
  <si>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</si>
  <si>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</si>
  <si>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</si>
  <si>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</si>
  <si>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</si>
  <si>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</si>
  <si>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</si>
  <si>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</si>
  <si>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</si>
  <si>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</si>
  <si>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</si>
  <si>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</si>
  <si>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</si>
  <si>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</si>
  <si>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</si>
  <si>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</si>
  <si>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</si>
  <si>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</si>
  <si>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</si>
  <si>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</si>
  <si>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</si>
  <si>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</si>
  <si>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</si>
  <si>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</si>
  <si>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</si>
  <si>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</si>
  <si>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</si>
  <si>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</si>
  <si>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</si>
  <si>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</si>
  <si>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</si>
  <si>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</si>
  <si>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</si>
  <si>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</si>
  <si>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</si>
  <si>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</si>
  <si>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</si>
  <si>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</si>
  <si>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</si>
  <si>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</si>
  <si>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</si>
  <si>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</si>
  <si>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</si>
  <si>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</si>
  <si>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</si>
  <si>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</si>
  <si>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</si>
  <si>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</si>
  <si>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</si>
  <si>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</si>
  <si>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</si>
  <si>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</si>
  <si>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</si>
  <si>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</si>
  <si>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</si>
  <si>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</si>
  <si>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</si>
  <si>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</si>
  <si>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</si>
  <si>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</si>
  <si>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</si>
  <si>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</si>
  <si>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</si>
  <si>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</si>
  <si>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</si>
  <si>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</si>
  <si>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</si>
  <si>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</si>
  <si>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</si>
  <si>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</si>
  <si>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</si>
  <si>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</si>
  <si>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</si>
  <si>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</si>
  <si>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</si>
  <si>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</si>
  <si>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</si>
  <si>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</si>
  <si>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</si>
  <si>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</si>
  <si>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</si>
  <si>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</si>
  <si>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</si>
  <si>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</si>
  <si>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</si>
  <si>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</si>
  <si>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</si>
  <si>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</si>
  <si>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</si>
  <si>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</si>
  <si>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</si>
  <si>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</si>
  <si>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</si>
  <si>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</si>
  <si>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</si>
  <si>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</si>
  <si>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</si>
  <si>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</si>
  <si>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</si>
  <si>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</si>
  <si>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</si>
  <si>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</si>
  <si>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</si>
  <si>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</si>
  <si>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</si>
  <si>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</si>
  <si>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</si>
  <si>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</si>
  <si>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</si>
  <si>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</si>
  <si>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</si>
  <si>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</si>
  <si>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</si>
  <si>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</si>
  <si>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</si>
  <si>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</si>
  <si>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</si>
  <si>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</si>
  <si>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</si>
  <si>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</si>
  <si>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</si>
  <si>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</si>
  <si>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</si>
  <si>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</si>
  <si>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</si>
  <si>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</si>
  <si>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</si>
  <si>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</si>
  <si>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</si>
  <si>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</si>
  <si>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</si>
  <si>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</si>
  <si>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</si>
  <si>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</si>
  <si>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</si>
  <si>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</si>
  <si>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</si>
  <si>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</si>
  <si>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</si>
  <si>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</si>
  <si>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</si>
  <si>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</si>
  <si>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</si>
  <si>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</si>
  <si>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</si>
  <si>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</si>
  <si>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</si>
  <si>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</si>
  <si>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</si>
  <si>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</si>
  <si>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</si>
  <si>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</si>
  <si>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</si>
  <si>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</si>
  <si>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</si>
  <si>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</si>
  <si>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</si>
  <si>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</si>
  <si>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</si>
  <si>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</si>
  <si>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</si>
  <si>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</si>
  <si>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</si>
  <si>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</si>
  <si>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</si>
  <si>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</si>
  <si>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</si>
  <si>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</si>
  <si>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</si>
  <si>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</si>
  <si>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</si>
  <si>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</si>
  <si>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</si>
  <si>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</si>
  <si>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</si>
  <si>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</si>
  <si>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</si>
  <si>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</si>
  <si>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</si>
  <si>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</si>
  <si>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</si>
  <si>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</si>
  <si>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</si>
  <si>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</si>
  <si>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</si>
  <si>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</si>
  <si>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</si>
  <si>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</si>
  <si>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</si>
  <si>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</si>
  <si>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</si>
  <si>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</si>
  <si>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</si>
  <si>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</si>
  <si>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</si>
  <si>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</si>
  <si>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</si>
  <si>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</si>
  <si>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</si>
  <si>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</si>
  <si>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</si>
  <si>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</si>
  <si>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</si>
  <si>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</si>
  <si>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</si>
  <si>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</si>
  <si>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</si>
  <si>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</si>
  <si>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</si>
  <si>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</si>
  <si>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</si>
  <si>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</si>
  <si>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</si>
  <si>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</si>
  <si>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</si>
  <si>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</si>
  <si>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</si>
  <si>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</si>
  <si>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</si>
  <si>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</si>
  <si>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</si>
  <si>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</si>
  <si>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</si>
  <si>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</si>
  <si>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</si>
  <si>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</si>
  <si>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</si>
  <si>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</si>
  <si>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</si>
  <si>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</si>
  <si>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</si>
  <si>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</si>
  <si>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</si>
  <si>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</si>
  <si>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</si>
  <si>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</si>
  <si>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</si>
  <si>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</si>
  <si>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</si>
  <si>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</si>
  <si>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</si>
  <si>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</si>
  <si>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</si>
  <si>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</si>
  <si>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</si>
  <si>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</si>
  <si>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</si>
  <si>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</si>
  <si>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</si>
  <si>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</si>
  <si>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</si>
  <si>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</si>
  <si>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</si>
  <si>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</si>
  <si>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</si>
  <si>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</si>
  <si>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</si>
  <si>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</si>
  <si>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</si>
  <si>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</si>
  <si>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</si>
  <si>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</si>
  <si>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</si>
  <si>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</si>
  <si>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</si>
  <si>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</si>
  <si>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</si>
  <si>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</si>
  <si>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</si>
  <si>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</si>
  <si>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</si>
  <si>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</si>
  <si>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</si>
  <si>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</si>
  <si>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</si>
  <si>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</si>
  <si>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</si>
  <si>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</si>
  <si>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</si>
  <si>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</si>
  <si>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</si>
  <si>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</si>
  <si>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</si>
  <si>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</si>
  <si>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</si>
  <si>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</si>
  <si>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</si>
  <si>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</si>
  <si>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</si>
  <si>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</si>
  <si>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</si>
  <si>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</si>
  <si>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</si>
  <si>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</si>
  <si>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</si>
  <si>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</si>
  <si>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</si>
  <si>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</si>
  <si>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</si>
  <si>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</si>
  <si>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</si>
  <si>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</si>
  <si>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</si>
  <si>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</si>
  <si>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</si>
  <si>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</si>
  <si>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</si>
  <si>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</si>
  <si>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</si>
  <si>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</si>
  <si>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</si>
  <si>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</si>
  <si>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</si>
  <si>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</si>
  <si>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</si>
  <si>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</si>
  <si>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</si>
  <si>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</si>
  <si>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</si>
  <si>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</si>
  <si>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</si>
  <si>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</si>
  <si>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</si>
  <si>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</si>
  <si>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</si>
  <si>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</si>
  <si>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</si>
  <si>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</si>
  <si>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</si>
  <si>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</si>
  <si>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</si>
  <si>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</si>
  <si>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</si>
  <si>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</si>
  <si>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</si>
  <si>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</si>
  <si>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</si>
  <si>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</si>
  <si>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</si>
  <si>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</si>
  <si>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</si>
  <si>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</si>
  <si>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</si>
  <si>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</si>
  <si>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</si>
  <si>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</si>
  <si>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</si>
  <si>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</si>
  <si>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</si>
  <si>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</si>
  <si>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</si>
  <si>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</si>
  <si>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</si>
  <si>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</si>
  <si>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</si>
  <si>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</si>
  <si>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</si>
  <si>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</si>
  <si>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</si>
  <si>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</si>
  <si>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</si>
  <si>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</si>
  <si>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</si>
  <si>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</si>
  <si>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</si>
  <si>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</si>
  <si>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</si>
  <si>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</si>
  <si>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</si>
  <si>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</si>
  <si>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</si>
  <si>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</si>
  <si>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</si>
  <si>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</si>
  <si>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</si>
  <si>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</si>
  <si>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</si>
  <si>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</si>
  <si>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</si>
  <si>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</si>
  <si>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</si>
  <si>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</si>
  <si>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</si>
  <si>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</si>
  <si>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</si>
  <si>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</si>
  <si>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</si>
  <si>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</si>
  <si>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</si>
  <si>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</si>
  <si>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</si>
  <si>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</si>
  <si>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</si>
  <si>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</si>
  <si>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</si>
  <si>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</si>
  <si>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</si>
  <si>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</si>
  <si>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</si>
  <si>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</si>
  <si>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</si>
  <si>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</si>
  <si>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</si>
  <si>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</si>
  <si>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</si>
  <si>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</si>
  <si>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</si>
  <si>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</si>
  <si>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</si>
  <si>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</si>
  <si>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</si>
  <si>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</si>
  <si>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</si>
  <si>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</si>
  <si>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</si>
  <si>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</si>
  <si>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</si>
  <si>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</si>
  <si>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</si>
  <si>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</si>
  <si>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</si>
  <si>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</si>
  <si>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</si>
  <si>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</si>
  <si>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</si>
  <si>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</si>
  <si>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</si>
  <si>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</si>
  <si>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</si>
  <si>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</si>
  <si>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</si>
  <si>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</si>
  <si>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</si>
  <si>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</si>
  <si>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</si>
  <si>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</si>
  <si>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</si>
  <si>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</si>
  <si>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</si>
  <si>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</si>
  <si>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</si>
  <si>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</si>
  <si>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</si>
  <si>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</si>
  <si>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</si>
  <si>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</si>
  <si>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</si>
  <si>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</si>
  <si>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</si>
  <si>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</si>
  <si>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</si>
  <si>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</si>
  <si>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</si>
  <si>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</si>
  <si>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</si>
  <si>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</si>
  <si>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</si>
  <si>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</si>
  <si>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</si>
  <si>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</si>
  <si>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</si>
  <si>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</si>
  <si>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</si>
  <si>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</si>
  <si>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</si>
  <si>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</si>
  <si>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</si>
  <si>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</si>
  <si>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</si>
  <si>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</si>
  <si>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</si>
  <si>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</si>
  <si>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</si>
  <si>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</si>
  <si>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</si>
  <si>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</si>
  <si>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</si>
  <si>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</si>
  <si>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</si>
  <si>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</si>
  <si>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</si>
  <si>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</si>
  <si>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</si>
  <si>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</si>
  <si>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</si>
  <si>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</si>
  <si>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</si>
  <si>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</si>
  <si>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</si>
  <si>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</si>
  <si>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</si>
  <si>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</si>
  <si>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</si>
  <si>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</si>
  <si>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</si>
  <si>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</si>
  <si>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</si>
  <si>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</si>
  <si>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</si>
  <si>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</si>
  <si>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</si>
  <si>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</si>
  <si>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</si>
  <si>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</si>
  <si>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</si>
  <si>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</si>
  <si>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</si>
  <si>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</si>
  <si>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</si>
  <si>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</si>
  <si>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</si>
  <si>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</si>
  <si>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</si>
  <si>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</si>
  <si>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</si>
  <si>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</si>
  <si>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</si>
  <si>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</si>
  <si>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</si>
  <si>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</si>
  <si>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</si>
  <si>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</si>
  <si>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</si>
  <si>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</si>
  <si>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</si>
  <si>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</si>
  <si>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</si>
  <si>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</si>
  <si>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</si>
  <si>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</si>
  <si>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</si>
  <si>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</si>
  <si>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</si>
  <si>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</si>
  <si>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</si>
  <si>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</si>
  <si>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</si>
  <si>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</si>
  <si>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</si>
  <si>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</si>
  <si>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</si>
  <si>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</si>
  <si>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</si>
  <si>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</si>
  <si>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</si>
  <si>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</si>
  <si>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</si>
  <si>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</si>
  <si>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</si>
  <si>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</si>
  <si>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</si>
  <si>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</si>
  <si>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</si>
  <si>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</si>
  <si>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</si>
  <si>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</si>
  <si>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</si>
  <si>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</si>
  <si>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</si>
  <si>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</si>
  <si>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</si>
  <si>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</si>
  <si>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</si>
  <si>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</si>
  <si>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</si>
  <si>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</si>
  <si>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</si>
  <si>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</si>
  <si>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</si>
  <si>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</si>
  <si>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</si>
  <si>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</si>
  <si>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</si>
  <si>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</si>
  <si>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</si>
  <si>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</si>
  <si>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</si>
  <si>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</si>
  <si>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</si>
  <si>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</si>
  <si>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</si>
  <si>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</si>
  <si>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</si>
  <si>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</si>
  <si>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</si>
  <si>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</si>
  <si>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</si>
  <si>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</si>
  <si>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</si>
  <si>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</si>
  <si>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</si>
  <si>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</si>
  <si>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</si>
  <si>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</si>
  <si>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</si>
  <si>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</si>
  <si>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</si>
  <si>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</si>
  <si>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</si>
  <si>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</si>
  <si>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</si>
  <si>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</si>
  <si>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</si>
  <si>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</si>
  <si>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</si>
  <si>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</si>
  <si>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</si>
  <si>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</si>
  <si>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</si>
  <si>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</si>
  <si>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</si>
  <si>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</si>
  <si>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</si>
  <si>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</si>
  <si>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</si>
  <si>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</si>
  <si>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</si>
  <si>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</si>
  <si>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</si>
  <si>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</si>
  <si>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</si>
  <si>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</si>
  <si>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</si>
  <si>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</si>
  <si>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</si>
  <si>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</si>
  <si>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</si>
  <si>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</si>
  <si>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</si>
  <si>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</si>
  <si>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</si>
  <si>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</si>
  <si>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</si>
  <si>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</si>
  <si>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</si>
  <si>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</si>
  <si>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</si>
  <si>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</si>
  <si>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</si>
  <si>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</si>
  <si>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</si>
  <si>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</si>
  <si>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</si>
  <si>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</si>
  <si>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</si>
  <si>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</si>
  <si>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</si>
  <si>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</si>
  <si>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</si>
  <si>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</si>
  <si>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</si>
  <si>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</si>
  <si>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</si>
  <si>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</si>
  <si>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</si>
  <si>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</si>
  <si>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</si>
  <si>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</si>
  <si>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</si>
  <si>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</si>
  <si>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</si>
  <si>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</si>
  <si>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</si>
  <si>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</si>
  <si>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</si>
  <si>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</si>
  <si>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</si>
  <si>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</si>
  <si>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</si>
  <si>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</si>
  <si>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</si>
  <si>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</si>
  <si>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</si>
  <si>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</si>
  <si>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</si>
  <si>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</si>
  <si>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</si>
  <si>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</si>
  <si>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</si>
  <si>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</si>
  <si>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</si>
  <si>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</si>
  <si>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</si>
  <si>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</si>
  <si>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</si>
  <si>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</si>
  <si>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</si>
  <si>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</si>
  <si>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</si>
  <si>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</si>
  <si>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</si>
  <si>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</si>
  <si>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</si>
  <si>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</si>
  <si>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</si>
  <si>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</si>
  <si>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</si>
  <si>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</si>
  <si>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</si>
  <si>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</si>
  <si>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</si>
  <si>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</si>
  <si>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</si>
  <si>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</si>
  <si>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</si>
  <si>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</si>
  <si>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</si>
  <si>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</si>
  <si>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</si>
  <si>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</si>
  <si>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</si>
  <si>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</si>
  <si>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</si>
  <si>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</si>
  <si>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</si>
  <si>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</si>
  <si>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</si>
  <si>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</si>
  <si>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</si>
  <si>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</si>
  <si>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</si>
  <si>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</si>
  <si>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</si>
  <si>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</si>
  <si>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</si>
  <si>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</si>
  <si>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</si>
  <si>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</si>
  <si>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</si>
  <si>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</si>
  <si>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</si>
  <si>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</si>
  <si>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</si>
  <si>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</si>
  <si>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</si>
  <si>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</si>
  <si>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</si>
  <si>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</si>
  <si>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</si>
  <si>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</si>
  <si>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</si>
  <si>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</si>
  <si>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</si>
  <si>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</si>
  <si>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</si>
  <si>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</si>
  <si>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</si>
  <si>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</si>
  <si>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</si>
  <si>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</si>
  <si>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</si>
  <si>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</si>
  <si>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</si>
  <si>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</si>
  <si>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</si>
  <si>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</si>
  <si>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</si>
  <si>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</si>
  <si>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</si>
  <si>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</si>
  <si>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</si>
  <si>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</si>
  <si>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</si>
  <si>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</si>
  <si>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</si>
  <si>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</si>
  <si>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</si>
  <si>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</si>
  <si>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</si>
  <si>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</si>
  <si>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</si>
  <si>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</si>
  <si>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</si>
  <si>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</si>
  <si>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</si>
  <si>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</si>
  <si>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</si>
  <si>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</si>
  <si>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</si>
  <si>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</si>
  <si>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</si>
  <si>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</si>
  <si>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</si>
  <si>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</si>
  <si>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</si>
  <si>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</si>
  <si>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</si>
  <si>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</si>
  <si>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</si>
  <si>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</si>
  <si>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</si>
  <si>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</si>
  <si>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</si>
  <si>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</si>
  <si>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</si>
  <si>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</si>
  <si>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</si>
  <si>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</si>
  <si>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</si>
  <si>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</si>
  <si>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</si>
  <si>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</si>
  <si>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</si>
  <si>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</si>
  <si>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</si>
  <si>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</si>
  <si>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</si>
  <si>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</si>
  <si>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</si>
  <si>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</si>
  <si>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</si>
  <si>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</si>
  <si>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</si>
  <si>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</si>
  <si>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</si>
  <si>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</si>
  <si>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</si>
  <si>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</si>
  <si>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</si>
  <si>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</si>
  <si>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</si>
  <si>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</si>
  <si>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</si>
  <si>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</si>
  <si>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</si>
  <si>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</si>
  <si>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</si>
  <si>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</si>
  <si>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</si>
  <si>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</si>
  <si>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</si>
  <si>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</si>
  <si>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</si>
  <si>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</si>
  <si>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</si>
  <si>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</si>
  <si>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</si>
  <si>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</si>
  <si>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</si>
  <si>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</si>
  <si>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</si>
  <si>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</si>
  <si>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</si>
  <si>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</si>
  <si>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</si>
  <si>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</si>
  <si>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</si>
  <si>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</si>
  <si>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</si>
  <si>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</si>
  <si>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</si>
  <si>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</si>
  <si>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</si>
  <si>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</si>
  <si>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</si>
  <si>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</si>
  <si>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</si>
  <si>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</si>
  <si>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</si>
  <si>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</si>
  <si>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</si>
  <si>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</si>
  <si>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</si>
  <si>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</si>
  <si>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</si>
  <si>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</si>
  <si>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</si>
  <si>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</si>
  <si>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</si>
  <si>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</si>
  <si>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</si>
  <si>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</si>
  <si>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</si>
  <si>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</si>
  <si>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</si>
  <si>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</si>
  <si>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</si>
  <si>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</si>
  <si>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</si>
  <si>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</si>
  <si>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</si>
  <si>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</si>
  <si>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</si>
  <si>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</si>
  <si>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</si>
  <si>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</si>
  <si>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</si>
  <si>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</si>
  <si>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</si>
  <si>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</si>
  <si>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</si>
  <si>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</si>
  <si>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</si>
  <si>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</si>
  <si>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</si>
  <si>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</si>
  <si>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</si>
  <si>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</si>
  <si>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</si>
  <si>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</si>
  <si>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</si>
  <si>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</si>
  <si>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</si>
  <si>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</si>
  <si>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</si>
  <si>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</si>
  <si>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</si>
  <si>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</si>
  <si>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</si>
  <si>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</si>
  <si>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</si>
  <si>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</si>
  <si>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</si>
  <si>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</si>
  <si>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</si>
  <si>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</si>
  <si>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</si>
  <si>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</si>
  <si>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</si>
  <si>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</si>
  <si>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</si>
  <si>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</si>
  <si>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</si>
  <si>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</si>
  <si>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</si>
  <si>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</si>
  <si>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</si>
  <si>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</si>
  <si>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</si>
  <si>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</si>
  <si>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</si>
  <si>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</si>
  <si>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</si>
  <si>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</si>
  <si>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</si>
  <si>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</si>
  <si>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</si>
  <si>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</si>
  <si>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</si>
  <si>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</si>
  <si>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</si>
  <si>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</si>
  <si>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</si>
  <si>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</si>
  <si>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</si>
  <si>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</si>
  <si>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</si>
  <si>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</si>
  <si>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</si>
  <si>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</si>
  <si>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</si>
  <si>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</si>
  <si>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</si>
  <si>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</si>
  <si>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</si>
  <si>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</si>
  <si>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</si>
  <si>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</si>
  <si>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</si>
  <si>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</si>
  <si>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</si>
  <si>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</si>
  <si>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</si>
  <si>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</si>
  <si>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</si>
  <si>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</si>
  <si>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</si>
  <si>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</si>
  <si>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</si>
  <si>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</si>
  <si>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</si>
  <si>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</si>
  <si>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</si>
  <si>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</si>
  <si>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</si>
  <si>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</si>
  <si>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</si>
  <si>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</si>
  <si>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</si>
  <si>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</si>
  <si>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</si>
  <si>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</si>
  <si>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</si>
  <si>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</si>
  <si>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</si>
  <si>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</si>
  <si>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</si>
  <si>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</si>
  <si>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</si>
  <si>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</si>
  <si>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</si>
  <si>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</si>
  <si>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</si>
  <si>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</si>
  <si>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</si>
  <si>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</si>
  <si>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</si>
  <si>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</si>
  <si>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</si>
  <si>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</si>
  <si>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</si>
  <si>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</si>
  <si>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</si>
  <si>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</si>
  <si>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</si>
  <si>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</si>
  <si>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</si>
  <si>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</si>
  <si>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</si>
  <si>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</si>
  <si>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</si>
  <si>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</si>
  <si>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</si>
  <si>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</si>
  <si>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</si>
  <si>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</si>
  <si>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</si>
  <si>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</si>
  <si>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</si>
  <si>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</si>
  <si>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</si>
  <si>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</si>
  <si>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</si>
  <si>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</si>
  <si>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</si>
  <si>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</si>
  <si>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</si>
  <si>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</si>
  <si>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</si>
  <si>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</si>
  <si>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</si>
  <si>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</si>
  <si>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</si>
  <si>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</si>
  <si>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</si>
  <si>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</si>
  <si>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</si>
  <si>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</si>
  <si>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</si>
  <si>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</si>
  <si>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</si>
  <si>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</si>
  <si>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</si>
  <si>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</si>
  <si>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</si>
  <si>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</si>
  <si>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</si>
  <si>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</si>
  <si>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</si>
  <si>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</si>
  <si>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</si>
  <si>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</si>
  <si>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</si>
  <si>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</si>
  <si>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</si>
  <si>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</si>
  <si>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</si>
  <si>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</si>
  <si>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</si>
  <si>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</si>
  <si>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</si>
  <si>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</si>
  <si>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</si>
  <si>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</si>
  <si>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</si>
  <si>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</si>
  <si>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</si>
  <si>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</si>
  <si>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</si>
  <si>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</si>
  <si>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</si>
  <si>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</si>
  <si>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</si>
  <si>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</si>
  <si>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</si>
  <si>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</si>
  <si>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</si>
  <si>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</si>
  <si>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</si>
  <si>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</si>
  <si>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</si>
  <si>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</si>
  <si>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</si>
  <si>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</si>
  <si>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</si>
  <si>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</si>
  <si>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</si>
  <si>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</si>
  <si>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</si>
  <si>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</si>
  <si>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</si>
  <si>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</si>
  <si>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</si>
  <si>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</si>
  <si>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</si>
  <si>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</si>
  <si>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</si>
  <si>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</si>
  <si>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</si>
  <si>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</si>
  <si>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</si>
  <si>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</si>
  <si>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</si>
  <si>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</si>
  <si>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</si>
  <si>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</si>
  <si>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</si>
  <si>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</si>
  <si>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</si>
  <si>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</si>
  <si>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</si>
  <si>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</si>
  <si>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</si>
  <si>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</si>
  <si>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</si>
  <si>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</si>
  <si>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</si>
  <si>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</si>
  <si>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</si>
  <si>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</si>
  <si>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</si>
  <si>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</si>
  <si>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</si>
  <si>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</si>
  <si>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</si>
  <si>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</si>
  <si>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</si>
  <si>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</si>
  <si>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</si>
  <si>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</si>
  <si>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</si>
  <si>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</si>
  <si>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</si>
  <si>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</si>
  <si>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</si>
  <si>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</si>
  <si>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</si>
  <si>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</si>
  <si>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</si>
  <si>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</si>
  <si>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</si>
  <si>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</si>
  <si>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</si>
  <si>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</si>
  <si>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</si>
  <si>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</si>
  <si>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</si>
  <si>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</si>
  <si>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</si>
  <si>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</si>
  <si>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</si>
  <si>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</si>
  <si>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</si>
  <si>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</si>
  <si>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</si>
  <si>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</si>
  <si>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</si>
  <si>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</si>
  <si>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</si>
  <si>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</si>
  <si>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</si>
  <si>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</si>
  <si>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</si>
  <si>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</si>
  <si>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</si>
  <si>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</si>
  <si>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</si>
  <si>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</si>
  <si>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</si>
  <si>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</si>
  <si>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</si>
  <si>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</si>
  <si>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</si>
  <si>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</si>
  <si>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</si>
  <si>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</si>
  <si>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</si>
  <si>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</si>
  <si>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</si>
  <si>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</si>
  <si>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</si>
  <si>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</si>
  <si>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</si>
  <si>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</si>
  <si>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</si>
  <si>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</si>
  <si>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</si>
  <si>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</si>
  <si>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</si>
  <si>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</si>
  <si>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</si>
  <si>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</si>
  <si>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</si>
  <si>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</si>
  <si>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</si>
  <si>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</si>
  <si>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</si>
  <si>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</si>
  <si>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</si>
  <si>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</si>
  <si>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</si>
  <si>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</si>
  <si>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</si>
  <si>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</si>
  <si>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</si>
  <si>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</si>
  <si>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</si>
  <si>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</si>
  <si>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</si>
  <si>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</si>
  <si>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</si>
  <si>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</si>
  <si>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</si>
  <si>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</si>
  <si>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</si>
  <si>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</si>
  <si>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</si>
  <si>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</si>
  <si>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</si>
  <si>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</si>
  <si>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</si>
  <si>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</si>
  <si>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</si>
  <si>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</si>
  <si>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</si>
  <si>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</si>
  <si>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</si>
  <si>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</si>
  <si>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</si>
  <si>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</si>
  <si>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</si>
  <si>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</si>
  <si>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</si>
  <si>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</si>
  <si>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</si>
  <si>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</si>
  <si>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</si>
  <si>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</si>
  <si>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</si>
  <si>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</si>
  <si>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</si>
  <si>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</si>
  <si>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</si>
  <si>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</si>
  <si>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</si>
  <si>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</si>
  <si>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</si>
  <si>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</si>
  <si>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</si>
  <si>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</si>
  <si>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</si>
  <si>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</si>
  <si>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</si>
  <si>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</si>
  <si>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</si>
  <si>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</si>
  <si>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</si>
  <si>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</si>
  <si>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</si>
  <si>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</si>
  <si>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</si>
  <si>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</si>
  <si>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</si>
  <si>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</si>
  <si>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</si>
  <si>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</si>
  <si>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</si>
  <si>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</si>
  <si>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</si>
  <si>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</si>
  <si>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</si>
  <si>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</si>
  <si>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</si>
  <si>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</si>
  <si>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</si>
  <si>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</si>
  <si>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</si>
  <si>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</si>
  <si>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</si>
  <si>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</si>
  <si>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</si>
  <si>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</si>
  <si>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</si>
  <si>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</si>
  <si>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</si>
  <si>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</si>
  <si>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</si>
  <si>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</si>
  <si>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</si>
  <si>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</si>
  <si>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</si>
  <si>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</si>
  <si>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</si>
  <si>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</si>
  <si>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</si>
  <si>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</si>
  <si>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</si>
  <si>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</si>
  <si>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</si>
  <si>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</si>
  <si>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</si>
  <si>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</si>
  <si>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</si>
  <si>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</si>
  <si>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</si>
  <si>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</si>
  <si>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</si>
  <si>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</si>
  <si>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</si>
  <si>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</si>
  <si>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</si>
  <si>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</si>
  <si>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</si>
  <si>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</si>
  <si>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</si>
  <si>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</si>
  <si>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</si>
  <si>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</si>
  <si>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</si>
  <si>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</si>
  <si>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</si>
  <si>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</si>
  <si>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</si>
  <si>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</si>
  <si>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</si>
  <si>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</si>
  <si>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</si>
  <si>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</si>
  <si>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</si>
  <si>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</si>
  <si>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</si>
  <si>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</si>
  <si>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</si>
  <si>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</si>
  <si>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</si>
  <si>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</si>
  <si>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</si>
  <si>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</si>
  <si>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</si>
  <si>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</si>
  <si>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</si>
  <si>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</si>
  <si>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</si>
  <si>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</si>
  <si>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</si>
  <si>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</si>
  <si>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</si>
  <si>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</si>
  <si>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</si>
  <si>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</si>
  <si>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</si>
  <si>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</si>
  <si>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</si>
  <si>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</si>
  <si>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</si>
  <si>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</si>
  <si>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</si>
  <si>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</si>
  <si>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</si>
  <si>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</si>
  <si>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</si>
  <si>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</si>
  <si>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</si>
  <si>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</si>
  <si>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</si>
  <si>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</si>
  <si>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</si>
  <si>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</si>
  <si>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</si>
  <si>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</si>
  <si>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</si>
  <si>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</si>
  <si>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</si>
  <si>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</si>
  <si>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</si>
  <si>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</si>
  <si>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</si>
  <si>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</si>
  <si>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</si>
  <si>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</si>
  <si>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</si>
  <si>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</si>
  <si>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</si>
  <si>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</si>
  <si>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</si>
  <si>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</si>
  <si>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</si>
  <si>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</si>
  <si>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</si>
  <si>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</si>
  <si>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</si>
  <si>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</si>
  <si>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</si>
  <si>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</si>
  <si>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</si>
  <si>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</si>
  <si>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</si>
  <si>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</si>
  <si>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</si>
  <si>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</si>
  <si>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</si>
  <si>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</si>
  <si>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</si>
  <si>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</si>
  <si>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</si>
  <si>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</si>
  <si>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</si>
  <si>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</si>
  <si>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</si>
  <si>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</si>
  <si>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</si>
  <si>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</si>
  <si>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</si>
  <si>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</si>
  <si>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</si>
  <si>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</si>
  <si>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</si>
  <si>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</si>
  <si>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</si>
  <si>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</si>
  <si>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</si>
  <si>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</si>
  <si>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</si>
  <si>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</si>
  <si>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</si>
  <si>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</si>
  <si>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</si>
  <si>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</si>
  <si>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</si>
  <si>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</si>
  <si>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</si>
  <si>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</si>
  <si>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</si>
  <si>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</si>
  <si>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</si>
  <si>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</si>
  <si>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</si>
  <si>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</si>
  <si>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</si>
  <si>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</si>
  <si>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</si>
  <si>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</si>
  <si>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</si>
  <si>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</si>
  <si>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</si>
  <si>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</si>
  <si>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</si>
  <si>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</si>
  <si>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</si>
  <si>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</si>
  <si>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</si>
  <si>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</si>
  <si>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</si>
  <si>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</si>
  <si>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</si>
  <si>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</si>
  <si>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</si>
  <si>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</si>
  <si>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</si>
  <si>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</si>
  <si>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</si>
  <si>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</si>
  <si>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</si>
  <si>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</si>
  <si>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</si>
  <si>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</si>
  <si>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</si>
  <si>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</si>
  <si>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</si>
  <si>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</si>
  <si>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</si>
  <si>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</si>
  <si>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</si>
  <si>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</si>
  <si>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</si>
  <si>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</si>
  <si>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</si>
  <si>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</si>
  <si>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</si>
  <si>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</si>
  <si>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</si>
  <si>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</si>
  <si>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</si>
  <si>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</si>
  <si>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</si>
  <si>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</si>
  <si>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</si>
  <si>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</si>
  <si>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</si>
  <si>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</si>
  <si>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</si>
  <si>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</si>
  <si>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</si>
  <si>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</si>
  <si>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</si>
  <si>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</si>
  <si>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</si>
  <si>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</si>
  <si>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</si>
  <si>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</si>
  <si>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</si>
  <si>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</si>
  <si>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</si>
  <si>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</si>
  <si>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</si>
  <si>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</si>
  <si>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</si>
  <si>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</si>
  <si>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</si>
  <si>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</si>
  <si>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</si>
  <si>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</si>
  <si>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</si>
  <si>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</si>
  <si>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</si>
  <si>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</si>
  <si>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</si>
  <si>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</si>
  <si>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</si>
  <si>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</si>
  <si>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</si>
  <si>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</si>
  <si>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</si>
  <si>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</si>
  <si>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</si>
  <si>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</si>
  <si>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</si>
  <si>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</si>
  <si>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</si>
  <si>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</si>
  <si>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</si>
  <si>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</si>
  <si>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</si>
  <si>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</si>
  <si>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</si>
  <si>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</si>
  <si>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</si>
  <si>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</si>
  <si>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</si>
  <si>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</si>
  <si>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</si>
  <si>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</si>
  <si>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</si>
  <si>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</si>
  <si>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</si>
  <si>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</si>
  <si>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</si>
  <si>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</si>
  <si>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</si>
  <si>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</si>
  <si>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</si>
  <si>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</si>
  <si>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</si>
  <si>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</si>
  <si>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</si>
  <si>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</si>
  <si>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</si>
  <si>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</si>
  <si>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</si>
  <si>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</si>
  <si>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</si>
  <si>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</si>
  <si>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</si>
  <si>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</si>
  <si>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</si>
  <si>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</si>
  <si>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</si>
  <si>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</si>
  <si>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</si>
  <si>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</si>
  <si>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</si>
  <si>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</si>
  <si>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</si>
  <si>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</si>
  <si>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</si>
  <si>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</si>
  <si>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</si>
  <si>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</si>
  <si>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</si>
  <si>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</si>
  <si>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</si>
  <si>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</si>
  <si>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</si>
  <si>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</si>
  <si>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</si>
  <si>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</si>
  <si>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</si>
  <si>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</si>
  <si>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</si>
  <si>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</si>
  <si>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</si>
  <si>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</si>
  <si>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</si>
  <si>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</si>
  <si>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</si>
  <si>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</si>
  <si>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</si>
  <si>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</si>
  <si>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</si>
  <si>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</si>
  <si>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</si>
  <si>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</si>
  <si>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</si>
  <si>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</si>
  <si>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</si>
  <si>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</si>
  <si>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</si>
  <si>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</si>
  <si>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</si>
  <si>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</si>
  <si>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</si>
  <si>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</si>
  <si>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</si>
  <si>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</si>
  <si>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</si>
  <si>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</si>
  <si>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</si>
  <si>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</si>
  <si>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</si>
  <si>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</si>
  <si>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</si>
  <si>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</si>
  <si>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</si>
  <si>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</si>
  <si>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</si>
  <si>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</si>
  <si>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</si>
  <si>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</si>
  <si>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</si>
  <si>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</si>
  <si>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</si>
  <si>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</si>
  <si>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</si>
  <si>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</si>
  <si>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</si>
  <si>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</si>
  <si>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</si>
  <si>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</si>
  <si>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</si>
  <si>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</si>
  <si>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</si>
  <si>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</si>
  <si>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</si>
  <si>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</si>
  <si>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</si>
  <si>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</si>
  <si>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</si>
  <si>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</si>
  <si>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</si>
  <si>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</si>
  <si>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</si>
  <si>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</si>
  <si>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</si>
  <si>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</si>
  <si>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</si>
  <si>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</si>
  <si>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</si>
  <si>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</si>
  <si>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</si>
  <si>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</si>
  <si>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</si>
  <si>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</si>
  <si>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</si>
  <si>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</si>
  <si>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</si>
  <si>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</si>
  <si>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</si>
  <si>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</si>
  <si>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</si>
  <si>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</si>
  <si>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</si>
  <si>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</si>
  <si>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</si>
  <si>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</si>
  <si>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</si>
  <si>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</si>
  <si>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</si>
  <si>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</si>
  <si>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</si>
  <si>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</si>
  <si>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</si>
  <si>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</si>
  <si>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</si>
  <si>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</si>
  <si>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</si>
  <si>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</si>
  <si>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</si>
  <si>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</si>
  <si>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</si>
  <si>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</si>
  <si>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</si>
  <si>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</si>
  <si>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</si>
  <si>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</si>
  <si>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</si>
  <si>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</si>
  <si>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</si>
  <si>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</si>
  <si>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</si>
  <si>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</si>
  <si>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</si>
  <si>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</si>
  <si>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</si>
  <si>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</si>
  <si>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</si>
  <si>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</si>
  <si>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</si>
  <si>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</si>
  <si>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</si>
  <si>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</si>
  <si>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</si>
  <si>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</si>
  <si>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</si>
  <si>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</si>
  <si>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</si>
  <si>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</si>
  <si>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</si>
  <si>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</si>
  <si>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</si>
  <si>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</si>
  <si>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</si>
  <si>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</si>
  <si>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</si>
  <si>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</si>
  <si>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</si>
  <si>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</si>
  <si>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</si>
  <si>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</si>
  <si>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</si>
  <si>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</si>
  <si>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</si>
  <si>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</si>
  <si>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</si>
  <si>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</si>
  <si>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</si>
  <si>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</si>
  <si>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</si>
  <si>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</si>
  <si>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</si>
  <si>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</si>
  <si>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</si>
  <si>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</si>
  <si>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</si>
  <si>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</si>
  <si>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</si>
  <si>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</si>
  <si>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</si>
  <si>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</si>
  <si>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</si>
  <si>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</si>
  <si>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</si>
  <si>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</si>
  <si>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</si>
  <si>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</si>
  <si>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</si>
  <si>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</si>
  <si>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</si>
  <si>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</si>
  <si>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</si>
  <si>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</si>
  <si>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</si>
  <si>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</si>
  <si>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</si>
  <si>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</si>
  <si>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</si>
  <si>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</si>
  <si>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</si>
  <si>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</si>
  <si>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</si>
  <si>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</si>
  <si>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</si>
  <si>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</si>
  <si>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</si>
  <si>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</si>
  <si>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</si>
  <si>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</si>
  <si>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</si>
  <si>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</si>
  <si>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</si>
  <si>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</si>
  <si>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</si>
  <si>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</si>
  <si>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</si>
  <si>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</si>
  <si>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</si>
  <si>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</si>
  <si>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</si>
  <si>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</si>
  <si>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</si>
  <si>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</si>
  <si>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</si>
  <si>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</si>
  <si>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</si>
  <si>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</si>
  <si>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</si>
  <si>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</si>
  <si>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</si>
  <si>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</si>
  <si>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</si>
  <si>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</si>
  <si>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</si>
  <si>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</si>
  <si>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</si>
  <si>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</si>
  <si>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</si>
  <si>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</si>
  <si>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</si>
  <si>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</si>
  <si>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</si>
  <si>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</si>
  <si>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</si>
  <si>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</si>
  <si>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</si>
  <si>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</si>
  <si>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</si>
  <si>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</si>
  <si>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</si>
  <si>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</si>
  <si>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</si>
  <si>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</si>
  <si>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</si>
  <si>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</si>
  <si>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</si>
  <si>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</si>
  <si>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</si>
  <si>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</si>
  <si>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</si>
  <si>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</si>
  <si>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</si>
  <si>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</si>
  <si>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</si>
  <si>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</si>
  <si>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</si>
  <si>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</si>
  <si>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</si>
  <si>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</si>
  <si>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</si>
  <si>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</si>
  <si>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</si>
  <si>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</si>
  <si>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</si>
  <si>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</si>
  <si>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</si>
  <si>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</si>
  <si>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</si>
  <si>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</si>
  <si>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</si>
  <si>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</si>
  <si>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</si>
  <si>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</si>
  <si>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</si>
  <si>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</si>
  <si>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</si>
  <si>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</si>
  <si>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</si>
  <si>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</si>
  <si>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</si>
  <si>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</si>
  <si>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</si>
  <si>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</si>
  <si>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</si>
  <si>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</si>
  <si>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</si>
  <si>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</si>
  <si>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</si>
  <si>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</si>
  <si>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</si>
  <si>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</si>
  <si>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</si>
  <si>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</si>
  <si>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</si>
  <si>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</si>
  <si>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</si>
  <si>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</si>
  <si>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</si>
  <si>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</si>
  <si>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</si>
  <si>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</si>
  <si>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</si>
  <si>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</si>
  <si>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</si>
  <si>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</si>
  <si>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</si>
  <si>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</si>
  <si>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</si>
  <si>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</si>
  <si>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</si>
  <si>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</si>
  <si>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</si>
  <si>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</si>
  <si>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</si>
  <si>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</si>
  <si>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</si>
  <si>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</si>
  <si>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</si>
  <si>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</si>
  <si>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</si>
  <si>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</si>
  <si>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</si>
  <si>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</si>
  <si>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</si>
  <si>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</si>
  <si>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</si>
  <si>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</si>
  <si>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</si>
  <si>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</si>
  <si>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</si>
  <si>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</si>
  <si>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</si>
  <si>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</si>
  <si>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</si>
  <si>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</si>
  <si>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</si>
  <si>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</si>
  <si>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</si>
  <si>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</si>
  <si>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</si>
  <si>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</si>
  <si>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</si>
  <si>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</si>
  <si>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</si>
  <si>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</si>
  <si>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</si>
  <si>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</si>
  <si>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</si>
  <si>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</si>
  <si>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</si>
  <si>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</si>
  <si>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</si>
  <si>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</si>
  <si>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</si>
  <si>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</si>
  <si>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</si>
  <si>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</si>
  <si>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</si>
  <si>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</si>
  <si>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</si>
  <si>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</si>
  <si>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</si>
  <si>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</si>
  <si>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</si>
  <si>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</si>
  <si>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</si>
  <si>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</si>
  <si>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</si>
  <si>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</si>
  <si>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</si>
  <si>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</si>
  <si>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</si>
  <si>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</si>
  <si>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</si>
  <si>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</si>
  <si>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</si>
  <si>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</si>
  <si>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</si>
  <si>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</si>
  <si>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</si>
  <si>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</si>
  <si>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</si>
  <si>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</si>
  <si>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</si>
  <si>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</si>
  <si>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</si>
  <si>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</si>
  <si>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</si>
  <si>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</si>
  <si>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</si>
  <si>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</si>
  <si>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</si>
  <si>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</si>
  <si>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</si>
  <si>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</si>
  <si>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</si>
  <si>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</si>
  <si>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</si>
  <si>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</si>
  <si>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</si>
  <si>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</si>
  <si>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</si>
  <si>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</si>
  <si>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</si>
  <si>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</si>
  <si>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</si>
  <si>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</si>
  <si>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</si>
  <si>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</si>
  <si>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</si>
  <si>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</si>
  <si>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</si>
  <si>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</si>
  <si>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</si>
  <si>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</si>
  <si>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</si>
  <si>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</si>
  <si>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</si>
  <si>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</si>
  <si>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</si>
  <si>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</si>
  <si>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</si>
  <si>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</si>
  <si>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</si>
  <si>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</si>
  <si>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</si>
  <si>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</si>
  <si>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</si>
  <si>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</si>
  <si>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</si>
  <si>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</si>
  <si>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</si>
  <si>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</si>
  <si>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</si>
  <si>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</si>
  <si>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</si>
  <si>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</si>
  <si>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</si>
  <si>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</si>
  <si>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</si>
  <si>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</si>
  <si>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</si>
  <si>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</si>
  <si>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</si>
  <si>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</si>
  <si>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</si>
  <si>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</si>
  <si>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</si>
  <si>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</si>
  <si>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</si>
  <si>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</si>
  <si>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</si>
  <si>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</si>
  <si>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</si>
  <si>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</si>
  <si>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</si>
  <si>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</si>
  <si>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</si>
  <si>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</si>
  <si>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</si>
  <si>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</si>
  <si>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</si>
  <si>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</si>
  <si>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</si>
  <si>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</si>
  <si>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</si>
  <si>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</si>
  <si>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</si>
  <si>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</si>
  <si>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</si>
  <si>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</si>
  <si>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</si>
  <si>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</si>
  <si>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</si>
  <si>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</si>
  <si>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</si>
  <si>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</si>
  <si>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</si>
  <si>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</si>
  <si>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</si>
  <si>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</si>
  <si>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</si>
  <si>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</si>
  <si>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</si>
  <si>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</si>
  <si>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</si>
  <si>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</si>
  <si>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</si>
  <si>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</si>
  <si>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</si>
  <si>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</si>
  <si>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</si>
  <si>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</si>
  <si>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</si>
  <si>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</si>
  <si>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</si>
  <si>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</si>
  <si>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</si>
  <si>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</si>
  <si>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</si>
  <si>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</si>
  <si>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</si>
  <si>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</si>
  <si>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</si>
  <si>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</si>
  <si>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</si>
  <si>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</si>
  <si>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</si>
  <si>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</si>
  <si>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</si>
  <si>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</si>
  <si>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</si>
  <si>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</si>
  <si>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</si>
  <si>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</si>
  <si>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</si>
  <si>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</si>
  <si>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</si>
  <si>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</si>
  <si>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</si>
  <si>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</si>
  <si>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</si>
  <si>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</si>
  <si>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</si>
  <si>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</si>
  <si>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</si>
  <si>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</si>
  <si>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</si>
  <si>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</si>
  <si>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</si>
  <si>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</si>
  <si>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</si>
  <si>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</si>
  <si>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</si>
  <si>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</si>
  <si>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</si>
  <si>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</si>
  <si>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</si>
  <si>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</si>
  <si>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</si>
  <si>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</si>
  <si>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</si>
  <si>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</si>
  <si>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</si>
  <si>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</si>
  <si>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</si>
  <si>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</si>
  <si>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</si>
  <si>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</si>
  <si>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</si>
  <si>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</si>
  <si>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</si>
  <si>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</si>
  <si>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</si>
  <si>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</si>
  <si>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</si>
  <si>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</si>
  <si>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</si>
  <si>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</si>
  <si>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</si>
  <si>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</si>
  <si>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</si>
  <si>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</si>
  <si>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</si>
  <si>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</si>
  <si>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</si>
  <si>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</si>
  <si>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</si>
  <si>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</si>
  <si>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</si>
  <si>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</si>
  <si>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</si>
  <si>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</si>
  <si>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</si>
  <si>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</si>
  <si>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</si>
  <si>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</si>
  <si>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</si>
  <si>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</si>
  <si>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</si>
  <si>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</si>
  <si>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</si>
  <si>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</si>
  <si>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</si>
  <si>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</si>
  <si>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</si>
  <si>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</si>
  <si>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</si>
  <si>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</si>
  <si>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</si>
  <si>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</si>
  <si>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</si>
  <si>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</si>
  <si>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</si>
  <si>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</si>
  <si>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</si>
  <si>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</si>
  <si>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</si>
  <si>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</si>
  <si>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</si>
  <si>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</si>
  <si>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</si>
  <si>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</si>
  <si>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</si>
  <si>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</si>
  <si>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</si>
  <si>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</si>
  <si>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</si>
  <si>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</si>
  <si>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</si>
  <si>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</si>
  <si>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</si>
  <si>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</si>
  <si>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</si>
  <si>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</si>
  <si>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</si>
  <si>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</si>
  <si>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</si>
  <si>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</si>
  <si>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</si>
  <si>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</si>
  <si>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</si>
  <si>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</si>
  <si>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</si>
  <si>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</si>
  <si>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</si>
  <si>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</si>
  <si>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</si>
  <si>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</si>
  <si>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</si>
  <si>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</si>
  <si>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</si>
  <si>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</si>
  <si>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</si>
  <si>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</si>
  <si>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</si>
  <si>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</si>
  <si>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</si>
  <si>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</si>
  <si>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</si>
  <si>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</si>
  <si>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</si>
  <si>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</si>
  <si>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</si>
  <si>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</si>
  <si>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</si>
  <si>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</si>
  <si>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</si>
  <si>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</si>
  <si>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</si>
  <si>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</si>
  <si>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</si>
  <si>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</si>
  <si>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</si>
  <si>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</si>
  <si>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</si>
  <si>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</si>
  <si>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</si>
  <si>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</si>
  <si>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</si>
  <si>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</si>
  <si>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</si>
  <si>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</si>
  <si>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</si>
  <si>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</si>
  <si>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</si>
  <si>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</si>
  <si>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</si>
  <si>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</si>
  <si>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</si>
  <si>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</si>
  <si>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</si>
  <si>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</si>
  <si>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</si>
  <si>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</si>
  <si>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</si>
  <si>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</si>
  <si>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</si>
  <si>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</si>
  <si>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</si>
  <si>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</si>
  <si>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</si>
  <si>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</si>
  <si>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</si>
  <si>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</si>
  <si>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</si>
  <si>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</si>
  <si>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</si>
  <si>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</si>
  <si>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</si>
  <si>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</si>
  <si>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</si>
  <si>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</si>
  <si>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</si>
  <si>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</si>
  <si>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</si>
  <si>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</si>
  <si>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</si>
  <si>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</si>
  <si>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</si>
  <si>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</si>
  <si>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</si>
  <si>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</si>
  <si>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</si>
  <si>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</si>
  <si>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</si>
  <si>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</si>
  <si>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</si>
  <si>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</si>
  <si>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</si>
  <si>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</si>
  <si>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</si>
  <si>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</si>
  <si>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</si>
  <si>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</si>
  <si>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</si>
  <si>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</si>
  <si>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</si>
  <si>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</si>
  <si>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</si>
  <si>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</si>
  <si>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</si>
  <si>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</si>
  <si>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</si>
  <si>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</si>
  <si>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</si>
  <si>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</si>
  <si>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</si>
  <si>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</si>
  <si>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</si>
  <si>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</si>
  <si>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</si>
  <si>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</si>
  <si>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</si>
  <si>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</si>
  <si>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</si>
  <si>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</si>
  <si>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</si>
  <si>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</si>
  <si>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</si>
  <si>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</si>
  <si>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</si>
  <si>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</si>
  <si>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</si>
  <si>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</si>
  <si>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</si>
  <si>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</si>
  <si>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</si>
  <si>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</si>
  <si>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</si>
  <si>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</si>
  <si>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</si>
  <si>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</si>
  <si>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</si>
  <si>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</si>
  <si>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</si>
  <si>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</si>
  <si>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</si>
  <si>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</si>
  <si>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</si>
  <si>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</si>
  <si>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</si>
  <si>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</si>
  <si>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</si>
  <si>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</si>
  <si>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</si>
  <si>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</si>
  <si>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</si>
  <si>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</si>
  <si>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</si>
  <si>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</si>
  <si>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</si>
  <si>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</si>
  <si>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</si>
  <si>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</si>
  <si>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</si>
  <si>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</si>
  <si>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</si>
  <si>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</si>
  <si>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</si>
  <si>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</si>
  <si>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</si>
  <si>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</si>
  <si>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</si>
  <si>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</si>
  <si>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</si>
  <si>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</si>
  <si>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</si>
  <si>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</si>
  <si>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</si>
  <si>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</si>
  <si>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</si>
  <si>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</si>
  <si>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</si>
  <si>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</si>
  <si>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</si>
  <si>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</si>
  <si>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</si>
  <si>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</si>
  <si>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</si>
  <si>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</si>
  <si>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</si>
  <si>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</si>
  <si>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</si>
  <si>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</si>
  <si>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</si>
  <si>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</si>
  <si>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</si>
  <si>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</si>
  <si>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</si>
  <si>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</si>
  <si>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</si>
  <si>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</si>
  <si>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</si>
  <si>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</si>
  <si>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</si>
  <si>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</si>
  <si>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</si>
  <si>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</si>
  <si>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</si>
  <si>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</si>
  <si>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</si>
  <si>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</si>
  <si>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</si>
  <si>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</si>
  <si>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</si>
  <si>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</si>
  <si>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</si>
  <si>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</si>
  <si>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</si>
  <si>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</si>
  <si>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</si>
  <si>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</si>
  <si>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</si>
  <si>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</si>
  <si>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</si>
  <si>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</si>
  <si>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</si>
  <si>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</si>
  <si>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</si>
  <si>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</si>
  <si>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</si>
  <si>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</si>
  <si>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</si>
  <si>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</si>
  <si>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</si>
  <si>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</si>
  <si>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</si>
  <si>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</si>
  <si>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</si>
  <si>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</si>
  <si>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</si>
  <si>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</si>
  <si>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</si>
  <si>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</si>
  <si>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</si>
  <si>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</si>
  <si>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</si>
  <si>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</si>
  <si>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</si>
  <si>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</si>
  <si>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</si>
  <si>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</si>
  <si>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</si>
  <si>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</si>
  <si>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</si>
  <si>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</si>
  <si>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</si>
  <si>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</si>
  <si>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</si>
  <si>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</si>
  <si>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</si>
  <si>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</si>
  <si>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</si>
  <si>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</si>
  <si>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</si>
  <si>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</si>
  <si>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</si>
  <si>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</si>
  <si>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</si>
  <si>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</si>
  <si>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</si>
  <si>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</si>
  <si>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</si>
  <si>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</si>
  <si>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</si>
  <si>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</si>
  <si>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</si>
  <si>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</si>
  <si>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</si>
  <si>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</si>
  <si>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</si>
  <si>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</si>
  <si>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</si>
  <si>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</si>
  <si>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</si>
  <si>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</si>
  <si>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</si>
  <si>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</si>
  <si>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</si>
  <si>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</si>
  <si>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</si>
  <si>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</si>
  <si>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</si>
  <si>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</si>
  <si>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</si>
  <si>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</si>
  <si>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</si>
  <si>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</si>
  <si>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</si>
  <si>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</si>
  <si>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</si>
  <si>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</si>
  <si>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</si>
  <si>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</si>
  <si>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</si>
  <si>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</si>
  <si>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</si>
  <si>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</si>
  <si>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</si>
  <si>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</si>
  <si>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</si>
  <si>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</si>
  <si>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</si>
  <si>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</si>
  <si>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</si>
  <si>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</si>
  <si>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</si>
  <si>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</si>
  <si>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</si>
  <si>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</si>
  <si>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</si>
  <si>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</si>
  <si>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</si>
  <si>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</si>
  <si>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</si>
  <si>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</si>
  <si>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</si>
  <si>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</si>
  <si>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</si>
  <si>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</si>
  <si>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</si>
  <si>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</si>
  <si>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</si>
  <si>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</si>
  <si>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</si>
  <si>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</si>
  <si>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</si>
  <si>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</si>
  <si>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</si>
  <si>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</si>
  <si>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</si>
  <si>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</si>
  <si>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</si>
  <si>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</si>
  <si>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</si>
  <si>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</si>
  <si>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</si>
  <si>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</si>
  <si>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</si>
  <si>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</si>
  <si>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</si>
  <si>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</si>
  <si>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</si>
  <si>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</si>
  <si>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</si>
  <si>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</si>
  <si>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</si>
  <si>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</si>
  <si>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</si>
  <si>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</si>
  <si>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</si>
  <si>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</si>
  <si>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</si>
  <si>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</si>
  <si>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</si>
  <si>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</si>
  <si>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</si>
  <si>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</si>
  <si>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</si>
  <si>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</si>
  <si>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</si>
  <si>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</si>
  <si>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</si>
  <si>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</si>
  <si>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</si>
  <si>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</si>
  <si>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</si>
  <si>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</si>
  <si>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</si>
  <si>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</si>
  <si>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</si>
  <si>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</si>
  <si>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</si>
  <si>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</si>
  <si>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</si>
  <si>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</si>
  <si>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</si>
  <si>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</si>
  <si>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</si>
  <si>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</si>
  <si>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</si>
  <si>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</si>
  <si>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</si>
  <si>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</si>
  <si>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</si>
  <si>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</si>
  <si>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</si>
  <si>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</si>
  <si>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</si>
  <si>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</si>
  <si>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</si>
  <si>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</si>
  <si>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</si>
  <si>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</si>
  <si>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</si>
  <si>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</si>
  <si>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</si>
  <si>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</si>
  <si>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</si>
  <si>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</si>
  <si>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</si>
  <si>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</si>
  <si>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</si>
  <si>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</si>
  <si>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</si>
  <si>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</si>
  <si>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</si>
  <si>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</si>
  <si>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</si>
  <si>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</si>
  <si>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</si>
  <si>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</si>
  <si>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</si>
  <si>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</si>
  <si>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</si>
  <si>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</si>
  <si>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</si>
  <si>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</si>
  <si>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</si>
  <si>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</si>
  <si>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</si>
  <si>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</si>
  <si>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</si>
  <si>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</si>
  <si>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</si>
  <si>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</si>
  <si>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</si>
  <si>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</si>
  <si>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</si>
  <si>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</si>
  <si>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</si>
  <si>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</si>
  <si>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</si>
  <si>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</si>
  <si>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</si>
  <si>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</si>
  <si>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</si>
  <si>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</si>
  <si>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</si>
  <si>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</si>
  <si>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</si>
  <si>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</si>
  <si>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</si>
  <si>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</si>
  <si>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</si>
  <si>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</si>
  <si>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</si>
  <si>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</si>
  <si>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</si>
  <si>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</si>
  <si>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</si>
  <si>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</si>
  <si>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</si>
  <si>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</si>
  <si>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</si>
  <si>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</si>
  <si>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</si>
  <si>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</si>
  <si>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</si>
  <si>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</si>
  <si>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</si>
  <si>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</si>
  <si>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</si>
  <si>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</si>
  <si>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</si>
  <si>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</si>
  <si>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</si>
  <si>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</si>
  <si>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</si>
  <si>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</si>
  <si>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</si>
  <si>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</si>
  <si>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</si>
  <si>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</si>
  <si>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</si>
  <si>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</si>
  <si>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</si>
  <si>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</si>
  <si>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</si>
  <si>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</si>
  <si>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</si>
  <si>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</si>
  <si>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</si>
  <si>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</si>
  <si>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</si>
  <si>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</si>
  <si>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</si>
  <si>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</si>
  <si>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</si>
  <si>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</si>
  <si>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</si>
  <si>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</si>
  <si>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</si>
  <si>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</si>
  <si>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</si>
  <si>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</si>
  <si>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</si>
  <si>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</si>
  <si>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</si>
  <si>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</si>
  <si>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</si>
  <si>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</si>
  <si>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</si>
  <si>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</si>
  <si>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</si>
  <si>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</si>
  <si>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</si>
  <si>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</si>
  <si>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</si>
  <si>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</si>
  <si>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</si>
  <si>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</si>
  <si>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</si>
  <si>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</si>
  <si>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</si>
  <si>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</si>
  <si>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</si>
  <si>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</si>
  <si>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</si>
  <si>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</si>
  <si>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</si>
  <si>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</si>
  <si>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</si>
  <si>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</si>
  <si>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</si>
  <si>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</si>
  <si>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</si>
  <si>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</si>
  <si>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</si>
  <si>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</si>
  <si>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</si>
  <si>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</si>
  <si>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</si>
  <si>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</si>
  <si>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</si>
  <si>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</si>
  <si>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</si>
  <si>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</si>
  <si>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</si>
  <si>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</si>
  <si>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</si>
  <si>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</si>
  <si>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</si>
  <si>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</si>
  <si>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</si>
  <si>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</si>
  <si>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</si>
  <si>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</si>
  <si>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</si>
  <si>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</si>
  <si>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</si>
  <si>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</si>
  <si>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</si>
  <si>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</si>
  <si>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</si>
  <si>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</si>
  <si>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</si>
  <si>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</si>
  <si>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</si>
  <si>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</si>
  <si>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</si>
  <si>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</si>
  <si>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</si>
  <si>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</si>
  <si>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</si>
  <si>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</si>
  <si>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</si>
  <si>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</si>
  <si>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</si>
  <si>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</si>
  <si>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</si>
  <si>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</si>
  <si>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</si>
  <si>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</si>
  <si>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</si>
  <si>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</si>
  <si>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</si>
  <si>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</si>
  <si>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</si>
  <si>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</si>
  <si>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</si>
  <si>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</si>
  <si>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</si>
  <si>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</si>
  <si>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</si>
  <si>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</si>
  <si>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</si>
  <si>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</si>
  <si>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</si>
  <si>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</si>
  <si>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</si>
  <si>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</si>
  <si>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</si>
  <si>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</si>
  <si>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</si>
  <si>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</si>
  <si>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</si>
  <si>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</si>
  <si>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</si>
  <si>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</si>
  <si>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</si>
  <si>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</si>
  <si>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</si>
  <si>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</si>
  <si>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</si>
  <si>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</si>
  <si>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</si>
  <si>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</si>
  <si>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</si>
  <si>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</si>
  <si>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</si>
  <si>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</si>
  <si>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</si>
  <si>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</si>
  <si>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</si>
  <si>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</si>
  <si>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</si>
  <si>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</si>
  <si>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</si>
  <si>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</si>
  <si>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</si>
  <si>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</si>
  <si>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</si>
  <si>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</si>
  <si>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</si>
  <si>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</si>
  <si>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</si>
  <si>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</si>
  <si>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</si>
  <si>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</si>
  <si>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</si>
  <si>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</si>
  <si>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</si>
  <si>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</si>
  <si>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</si>
  <si>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</si>
  <si>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</si>
  <si>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</si>
  <si>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</si>
  <si>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</si>
  <si>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</si>
  <si>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</si>
  <si>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</si>
  <si>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</si>
  <si>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</si>
  <si>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</si>
  <si>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</si>
  <si>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</si>
  <si>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</si>
  <si>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</si>
  <si>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</si>
  <si>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</si>
  <si>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</si>
  <si>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</si>
  <si>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</si>
  <si>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</si>
  <si>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</si>
  <si>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</si>
  <si>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</si>
  <si>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</si>
  <si>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</si>
  <si>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</si>
  <si>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</si>
  <si>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</si>
  <si>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</si>
  <si>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</si>
  <si>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</si>
  <si>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</si>
  <si>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</si>
  <si>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</si>
  <si>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</si>
  <si>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</si>
  <si>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</si>
  <si>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</si>
  <si>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</si>
  <si>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</si>
  <si>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</si>
  <si>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</si>
  <si>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</si>
  <si>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</si>
  <si>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</si>
  <si>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</si>
  <si>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</si>
  <si>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</si>
  <si>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</si>
  <si>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</si>
  <si>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</si>
  <si>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</si>
  <si>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</si>
  <si>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</si>
  <si>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</si>
  <si>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</si>
  <si>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</si>
  <si>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</si>
  <si>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</si>
  <si>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</si>
  <si>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</si>
  <si>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</si>
  <si>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</si>
  <si>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</si>
  <si>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</si>
  <si>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</si>
  <si>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</si>
  <si>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</si>
  <si>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</si>
  <si>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</si>
  <si>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</si>
  <si>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</si>
  <si>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</si>
  <si>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</si>
  <si>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</si>
  <si>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</si>
  <si>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</si>
  <si>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</si>
  <si>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</si>
  <si>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</si>
  <si>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</si>
  <si>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</si>
  <si>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</si>
  <si>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</si>
  <si>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</si>
  <si>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</si>
  <si>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</si>
  <si>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</si>
  <si>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</si>
  <si>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</si>
  <si>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</si>
  <si>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</si>
  <si>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</si>
  <si>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</si>
  <si>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</si>
  <si>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</si>
  <si>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</si>
  <si>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</si>
  <si>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</si>
  <si>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</si>
  <si>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</si>
  <si>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</si>
  <si>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</si>
  <si>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</si>
  <si>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</si>
  <si>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</si>
  <si>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</si>
  <si>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</si>
  <si>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</si>
  <si>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</si>
  <si>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</si>
  <si>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</si>
  <si>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</si>
  <si>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</si>
  <si>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</si>
  <si>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</si>
  <si>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</si>
  <si>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</si>
  <si>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</si>
  <si>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</si>
  <si>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</si>
  <si>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</si>
  <si>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</si>
  <si>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</si>
  <si>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</si>
  <si>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</si>
  <si>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</si>
  <si>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</si>
  <si>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</si>
  <si>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</si>
  <si>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</si>
  <si>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</si>
  <si>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</si>
  <si>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</si>
  <si>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</si>
  <si>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</si>
  <si>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</si>
  <si>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</si>
  <si>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</si>
  <si>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</si>
  <si>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</si>
  <si>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</si>
  <si>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</si>
  <si>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</si>
  <si>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</si>
  <si>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</si>
  <si>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</si>
  <si>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</si>
  <si>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</si>
  <si>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</si>
  <si>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</si>
  <si>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</si>
  <si>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</si>
  <si>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</si>
  <si>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</si>
  <si>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</si>
  <si>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</si>
  <si>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</si>
  <si>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</si>
  <si>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</si>
  <si>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</si>
  <si>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</si>
  <si>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</si>
  <si>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</si>
  <si>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</si>
  <si>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</si>
  <si>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</si>
  <si>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</si>
  <si>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</si>
  <si>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</si>
  <si>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</si>
  <si>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</si>
  <si>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</si>
  <si>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</si>
  <si>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</si>
  <si>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</si>
  <si>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</si>
  <si>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</si>
  <si>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</si>
  <si>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</si>
  <si>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</si>
  <si>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</si>
  <si>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</si>
  <si>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</si>
  <si>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</si>
  <si>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</si>
  <si>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</si>
  <si>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</si>
  <si>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</si>
  <si>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</si>
  <si>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</si>
  <si>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</si>
  <si>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</si>
  <si>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</si>
  <si>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</si>
  <si>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</si>
  <si>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</si>
  <si>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</si>
  <si>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</si>
  <si>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</si>
  <si>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</si>
  <si>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</si>
  <si>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</si>
  <si>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</si>
  <si>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</si>
  <si>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</si>
  <si>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</si>
  <si>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</si>
  <si>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</si>
  <si>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</si>
  <si>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</si>
  <si>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</si>
  <si>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</si>
  <si>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</si>
  <si>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</si>
  <si>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</si>
  <si>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</si>
  <si>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</si>
  <si>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</si>
  <si>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</si>
  <si>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</si>
  <si>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</si>
  <si>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</si>
  <si>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</si>
  <si>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</si>
  <si>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</si>
  <si>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</si>
  <si>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</si>
  <si>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</si>
  <si>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</si>
  <si>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</si>
  <si>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</si>
  <si>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</si>
  <si>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</si>
  <si>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</si>
  <si>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</si>
  <si>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</si>
  <si>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</si>
  <si>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</si>
  <si>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</si>
  <si>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</si>
  <si>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</si>
  <si>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</si>
  <si>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</si>
  <si>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</si>
  <si>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</si>
  <si>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</si>
  <si>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</si>
  <si>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</si>
  <si>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</si>
  <si>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</si>
  <si>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</si>
  <si>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</si>
  <si>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</si>
  <si>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</si>
  <si>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</si>
  <si>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</si>
  <si>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</si>
  <si>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</si>
  <si>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</si>
  <si>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</si>
  <si>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</si>
  <si>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</si>
  <si>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</si>
  <si>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</si>
  <si>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</si>
  <si>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</si>
  <si>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</si>
  <si>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</si>
  <si>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</si>
  <si>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</si>
  <si>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</si>
  <si>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</si>
  <si>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</si>
  <si>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</si>
  <si>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</si>
  <si>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</si>
  <si>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</si>
  <si>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</si>
  <si>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</si>
  <si>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</si>
  <si>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</si>
  <si>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</si>
  <si>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</si>
  <si>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</si>
  <si>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</si>
  <si>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</si>
  <si>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</si>
  <si>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</si>
  <si>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</si>
  <si>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</si>
  <si>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</si>
  <si>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</si>
  <si>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</si>
  <si>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</si>
  <si>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</si>
  <si>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</si>
  <si>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</si>
  <si>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</si>
  <si>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</si>
  <si>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</si>
  <si>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</si>
  <si>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</si>
  <si>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</si>
  <si>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</si>
  <si>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</si>
  <si>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</si>
  <si>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</si>
  <si>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</si>
  <si>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</si>
  <si>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</si>
  <si>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</si>
  <si>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</si>
  <si>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</si>
  <si>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</si>
  <si>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</si>
  <si>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</si>
  <si>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</si>
  <si>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</si>
  <si>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</si>
  <si>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</si>
  <si>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</si>
  <si>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</si>
  <si>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</si>
  <si>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</si>
  <si>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</si>
  <si>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</si>
  <si>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</si>
  <si>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</si>
  <si>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</si>
  <si>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</si>
  <si>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</si>
  <si>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</si>
  <si>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</si>
  <si>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</si>
  <si>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</si>
  <si>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</si>
  <si>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</si>
  <si>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</si>
  <si>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</si>
  <si>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</si>
  <si>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</si>
  <si>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</si>
  <si>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</si>
  <si>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</si>
  <si>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</si>
  <si>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</si>
  <si>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</si>
  <si>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</si>
  <si>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</si>
  <si>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</si>
  <si>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</si>
  <si>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</si>
  <si>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</si>
  <si>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</si>
  <si>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</si>
  <si>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</si>
  <si>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</si>
  <si>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</si>
  <si>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</si>
  <si>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</si>
  <si>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</si>
  <si>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</si>
  <si>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</si>
  <si>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</si>
  <si>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</si>
  <si>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</si>
  <si>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</si>
  <si>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</si>
  <si>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</si>
  <si>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</si>
  <si>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</si>
  <si>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</si>
  <si>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</si>
  <si>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</si>
  <si>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</si>
  <si>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</si>
  <si>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</si>
  <si>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</si>
  <si>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</si>
  <si>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</si>
  <si>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</si>
  <si>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</si>
  <si>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</si>
  <si>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</si>
  <si>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</si>
  <si>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</si>
  <si>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</si>
  <si>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</si>
  <si>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</si>
  <si>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</si>
  <si>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</si>
  <si>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</si>
  <si>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</si>
  <si>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</si>
  <si>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</si>
  <si>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</si>
  <si>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</si>
  <si>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</si>
  <si>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</si>
  <si>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</si>
  <si>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</si>
  <si>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</si>
  <si>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</si>
  <si>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</si>
  <si>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</si>
  <si>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</si>
  <si>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</si>
  <si>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</si>
  <si>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</si>
  <si>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</si>
  <si>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</si>
  <si>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</si>
  <si>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</si>
  <si>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</si>
  <si>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</si>
  <si>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</si>
  <si>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</si>
  <si>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</si>
  <si>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</si>
  <si>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</si>
  <si>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</si>
  <si>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</si>
  <si>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</si>
  <si>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</si>
  <si>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</si>
  <si>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</si>
  <si>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</si>
  <si>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</si>
  <si>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</si>
  <si>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</si>
  <si>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</si>
  <si>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</si>
  <si>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</si>
  <si>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</si>
  <si>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</si>
  <si>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</si>
  <si>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</si>
  <si>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</si>
  <si>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</si>
  <si>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</si>
  <si>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</si>
  <si>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</si>
  <si>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</si>
  <si>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</si>
  <si>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</si>
  <si>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</si>
  <si>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</si>
  <si>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</si>
  <si>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</si>
  <si>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</si>
  <si>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</si>
  <si>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</si>
  <si>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</si>
  <si>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</si>
  <si>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</si>
  <si>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</si>
  <si>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</si>
  <si>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</si>
  <si>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</si>
  <si>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</si>
  <si>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</si>
  <si>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</si>
  <si>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</si>
  <si>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</si>
  <si>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</si>
  <si>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</si>
  <si>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</si>
  <si>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</si>
  <si>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</si>
  <si>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</si>
  <si>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</si>
  <si>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</si>
  <si>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</si>
  <si>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</si>
  <si>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</si>
  <si>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</si>
  <si>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</si>
  <si>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</si>
  <si>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</si>
  <si>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</si>
  <si>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</si>
  <si>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</si>
  <si>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</si>
  <si>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</si>
  <si>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</si>
  <si>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</si>
  <si>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</si>
  <si>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</si>
  <si>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</si>
  <si>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</si>
  <si>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</si>
  <si>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</si>
  <si>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</si>
  <si>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</si>
  <si>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</si>
  <si>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</si>
  <si>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</si>
  <si>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</si>
  <si>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</si>
  <si>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</si>
  <si>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</si>
  <si>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</si>
  <si>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</si>
  <si>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</si>
  <si>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</si>
  <si>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</si>
  <si>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</si>
  <si>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</si>
  <si>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</si>
  <si>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</si>
  <si>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</si>
  <si>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</si>
  <si>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</si>
  <si>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</si>
  <si>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</si>
  <si>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</si>
  <si>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</si>
  <si>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</si>
  <si>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</si>
  <si>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</si>
  <si>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</si>
  <si>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</si>
  <si>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</si>
  <si>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</si>
  <si>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</si>
  <si>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</si>
  <si>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</si>
  <si>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</si>
  <si>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</si>
  <si>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</si>
  <si>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</si>
  <si>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</si>
  <si>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</si>
  <si>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</si>
  <si>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</si>
  <si>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</si>
  <si>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</si>
  <si>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</si>
  <si>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</si>
  <si>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</si>
  <si>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</si>
  <si>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</si>
  <si>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</si>
  <si>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</si>
  <si>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</si>
  <si>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</si>
  <si>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</si>
  <si>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</si>
  <si>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</si>
  <si>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</si>
  <si>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</si>
  <si>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</si>
  <si>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</si>
  <si>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</si>
  <si>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</si>
  <si>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</si>
  <si>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</si>
  <si>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</si>
  <si>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</si>
  <si>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</si>
  <si>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</si>
  <si>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</si>
  <si>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</si>
  <si>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</si>
  <si>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</si>
  <si>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</si>
  <si>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</si>
  <si>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</si>
  <si>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</si>
  <si>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</si>
  <si>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</si>
  <si>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</si>
  <si>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</si>
  <si>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</si>
  <si>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</si>
  <si>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</si>
  <si>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</si>
  <si>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</si>
  <si>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</si>
  <si>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</si>
  <si>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</si>
  <si>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</si>
  <si>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</si>
  <si>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</si>
  <si>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</si>
  <si>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</si>
  <si>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</si>
  <si>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</si>
  <si>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</si>
  <si>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</si>
  <si>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</si>
  <si>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</si>
  <si>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</si>
  <si>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</si>
  <si>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</si>
  <si>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</si>
  <si>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</si>
  <si>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</si>
  <si>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</si>
  <si>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</si>
  <si>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</si>
  <si>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</si>
  <si>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</si>
  <si>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</si>
  <si>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</si>
  <si>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</si>
  <si>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</si>
  <si>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</si>
  <si>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</si>
  <si>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</si>
  <si>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</si>
  <si>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</si>
  <si>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</si>
  <si>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</si>
  <si>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</si>
  <si>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</si>
  <si>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</si>
  <si>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</si>
  <si>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</si>
  <si>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</si>
  <si>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</si>
  <si>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</si>
  <si>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</si>
  <si>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</si>
  <si>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</si>
  <si>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</si>
  <si>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</si>
  <si>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</si>
  <si>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</si>
  <si>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</si>
  <si>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</si>
  <si>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</si>
  <si>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</si>
  <si>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</si>
  <si>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</si>
  <si>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</si>
  <si>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</si>
  <si>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</si>
  <si>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</si>
  <si>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</si>
  <si>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</si>
  <si>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</si>
  <si>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</si>
  <si>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</si>
  <si>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</si>
  <si>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</si>
  <si>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</si>
  <si>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</si>
  <si>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</si>
  <si>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</si>
  <si>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</si>
  <si>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</si>
  <si>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</si>
  <si>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</si>
  <si>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</si>
  <si>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</si>
  <si>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</si>
  <si>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</si>
  <si>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</si>
  <si>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</si>
  <si>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</si>
  <si>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</si>
  <si>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</si>
  <si>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</si>
  <si>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</si>
  <si>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</si>
  <si>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</si>
  <si>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</si>
  <si>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</si>
  <si>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</si>
  <si>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</si>
  <si>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</si>
  <si>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</si>
  <si>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</si>
  <si>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</si>
  <si>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</si>
  <si>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</si>
  <si>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</si>
  <si>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</si>
  <si>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</si>
  <si>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</si>
  <si>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</si>
  <si>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</si>
  <si>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</si>
  <si>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</si>
  <si>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</si>
  <si>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</si>
  <si>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</si>
  <si>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</si>
  <si>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</si>
  <si>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</si>
  <si>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</si>
  <si>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</si>
  <si>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</si>
  <si>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</si>
  <si>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</si>
  <si>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</si>
  <si>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</si>
  <si>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</si>
  <si>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</si>
  <si>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</si>
  <si>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</si>
  <si>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</si>
  <si>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</si>
  <si>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</si>
  <si>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</si>
  <si>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</si>
  <si>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</si>
  <si>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</si>
  <si>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</si>
  <si>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</si>
  <si>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</si>
  <si>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</si>
  <si>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</si>
  <si>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</si>
  <si>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</si>
  <si>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</si>
  <si>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</si>
  <si>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</si>
  <si>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</si>
  <si>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</si>
  <si>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</si>
  <si>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</si>
  <si>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</si>
  <si>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</si>
  <si>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</si>
  <si>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</si>
  <si>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</si>
  <si>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</si>
  <si>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</si>
  <si>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</si>
  <si>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</si>
  <si>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</si>
  <si>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</si>
  <si>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</si>
  <si>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</si>
  <si>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</si>
  <si>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</si>
  <si>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</si>
  <si>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</si>
  <si>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</si>
  <si>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</si>
  <si>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</si>
  <si>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</si>
  <si>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</si>
  <si>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</si>
  <si>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</si>
  <si>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</si>
  <si>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</si>
  <si>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</si>
  <si>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</si>
  <si>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</si>
  <si>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</si>
  <si>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</si>
  <si>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</si>
  <si>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</si>
  <si>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</si>
  <si>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</si>
  <si>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</si>
  <si>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</si>
  <si>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</si>
  <si>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</si>
  <si>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</si>
  <si>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</si>
  <si>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</si>
  <si>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</si>
  <si>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</si>
  <si>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</si>
  <si>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</si>
  <si>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</si>
  <si>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</si>
  <si>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</si>
  <si>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</si>
  <si>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</si>
  <si>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</si>
  <si>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</si>
  <si>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</si>
  <si>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</si>
  <si>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</si>
  <si>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</si>
  <si>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</si>
  <si>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</si>
  <si>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</si>
  <si>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</si>
  <si>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</si>
  <si>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</si>
  <si>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</si>
  <si>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</si>
  <si>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</si>
  <si>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</si>
  <si>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</si>
  <si>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</si>
  <si>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</si>
  <si>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</si>
  <si>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</si>
  <si>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</si>
  <si>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</si>
  <si>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</si>
  <si>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</si>
  <si>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</si>
  <si>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</si>
  <si>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</si>
  <si>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</si>
  <si>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</si>
  <si>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</si>
  <si>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</si>
  <si>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</si>
  <si>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</si>
  <si>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</si>
  <si>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</si>
  <si>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</si>
  <si>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</si>
  <si>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</si>
  <si>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</si>
  <si>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</si>
  <si>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</si>
  <si>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</si>
  <si>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</si>
  <si>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</si>
  <si>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</si>
  <si>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</si>
  <si>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</si>
  <si>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</si>
  <si>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</si>
  <si>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</si>
  <si>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</si>
  <si>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</si>
  <si>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</si>
  <si>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</si>
  <si>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</si>
  <si>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</si>
  <si>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</si>
  <si>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</si>
  <si>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</si>
  <si>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</si>
  <si>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</si>
  <si>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</si>
  <si>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</si>
  <si>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</si>
  <si>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</si>
  <si>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</si>
  <si>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</si>
  <si>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</si>
  <si>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</si>
  <si>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</si>
  <si>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</si>
  <si>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</si>
  <si>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</si>
  <si>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</si>
  <si>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</si>
  <si>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</si>
  <si>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</si>
  <si>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</si>
  <si>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</si>
  <si>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</si>
  <si>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</si>
  <si>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</si>
  <si>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</si>
  <si>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</si>
  <si>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</si>
  <si>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</si>
  <si>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</si>
  <si>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</si>
  <si>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</si>
  <si>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</si>
  <si>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</si>
  <si>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</si>
  <si>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</si>
  <si>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</si>
  <si>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</si>
  <si>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</si>
  <si>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</si>
  <si>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</si>
  <si>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</si>
  <si>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</si>
  <si>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</si>
  <si>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</si>
  <si>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</si>
  <si>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</si>
  <si>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</si>
  <si>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</si>
  <si>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</si>
  <si>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</si>
  <si>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</si>
  <si>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</si>
  <si>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</si>
  <si>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</si>
  <si>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</si>
  <si>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</si>
  <si>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</si>
  <si>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</si>
  <si>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</si>
  <si>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</si>
  <si>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</si>
  <si>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</si>
  <si>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</si>
  <si>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</si>
  <si>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</si>
  <si>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</si>
  <si>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</si>
  <si>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</si>
  <si>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</si>
  <si>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</si>
  <si>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</si>
  <si>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</si>
  <si>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</si>
  <si>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</si>
  <si>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</si>
  <si>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</si>
  <si>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</si>
  <si>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</si>
  <si>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</si>
  <si>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</si>
  <si>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</si>
  <si>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</si>
  <si>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</si>
  <si>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</si>
  <si>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</si>
  <si>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</si>
  <si>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</si>
  <si>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</si>
  <si>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</si>
  <si>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</si>
  <si>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</si>
  <si>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</si>
  <si>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</si>
  <si>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</si>
  <si>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</si>
  <si>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</si>
  <si>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</si>
  <si>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</si>
  <si>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</si>
  <si>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</si>
  <si>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</si>
  <si>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</si>
  <si>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</si>
  <si>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</si>
  <si>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</si>
  <si>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</si>
  <si>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</si>
  <si>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</si>
  <si>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</si>
  <si>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</si>
  <si>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</si>
  <si>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</si>
  <si>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</si>
  <si>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</si>
  <si>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</si>
  <si>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</si>
  <si>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</si>
  <si>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</si>
  <si>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</si>
  <si>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</si>
  <si>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</si>
  <si>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</si>
  <si>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</si>
  <si>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</si>
  <si>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</si>
  <si>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</si>
  <si>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</si>
  <si>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</si>
  <si>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</si>
  <si>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</si>
  <si>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</si>
  <si>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</si>
  <si>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</si>
  <si>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</si>
  <si>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</si>
  <si>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</si>
  <si>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</si>
  <si>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</si>
  <si>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</si>
  <si>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</si>
  <si>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</si>
  <si>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</si>
  <si>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</si>
  <si>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</si>
  <si>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</si>
  <si>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</si>
  <si>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</si>
  <si>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</si>
  <si>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</si>
  <si>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</si>
  <si>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</si>
  <si>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</si>
  <si>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</si>
  <si>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</si>
  <si>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</si>
  <si>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</si>
  <si>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</si>
  <si>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</si>
  <si>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</si>
  <si>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</si>
  <si>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</si>
  <si>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</si>
  <si>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</si>
  <si>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</si>
  <si>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</si>
  <si>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</si>
  <si>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</si>
  <si>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</si>
  <si>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</si>
  <si>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</si>
  <si>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</si>
  <si>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</si>
  <si>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</si>
  <si>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</si>
  <si>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</si>
  <si>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</si>
  <si>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</si>
  <si>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</si>
  <si>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</si>
  <si>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</si>
  <si>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</si>
  <si>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</si>
  <si>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</si>
  <si>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</si>
  <si>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</si>
  <si>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</si>
  <si>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</si>
  <si>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</si>
  <si>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</si>
  <si>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</si>
  <si>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</si>
  <si>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</si>
  <si>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</si>
  <si>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</si>
  <si>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</si>
  <si>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</si>
  <si>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</si>
  <si>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</si>
  <si>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</si>
  <si>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</si>
  <si>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</si>
  <si>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</si>
  <si>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</si>
  <si>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</si>
  <si>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</si>
  <si>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</si>
  <si>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</si>
  <si>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</si>
  <si>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</si>
  <si>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</si>
  <si>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</si>
  <si>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</si>
  <si>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</si>
  <si>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</si>
  <si>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</si>
  <si>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</si>
  <si>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</si>
  <si>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</si>
  <si>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</si>
  <si>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</si>
  <si>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</si>
  <si>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</si>
  <si>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</si>
  <si>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</si>
  <si>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</si>
  <si>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</si>
  <si>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</si>
  <si>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</si>
  <si>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</si>
  <si>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</si>
  <si>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</si>
  <si>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</si>
  <si>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</si>
  <si>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</si>
  <si>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</si>
  <si>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</si>
  <si>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</si>
  <si>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</si>
  <si>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</si>
  <si>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</si>
  <si>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</si>
  <si>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</si>
  <si>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</si>
  <si>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</si>
  <si>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</si>
  <si>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</si>
  <si>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</si>
  <si>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</si>
  <si>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</si>
  <si>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</si>
  <si>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</si>
  <si>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</si>
  <si>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</si>
  <si>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</si>
  <si>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</si>
  <si>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</si>
  <si>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</si>
  <si>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</si>
  <si>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</si>
  <si>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</si>
  <si>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</si>
  <si>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</si>
  <si>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</si>
  <si>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</si>
  <si>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</si>
  <si>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</si>
  <si>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</si>
  <si>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</si>
  <si>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</si>
  <si>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</si>
  <si>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</si>
  <si>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</si>
  <si>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</si>
  <si>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</si>
  <si>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</si>
  <si>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</si>
  <si>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</si>
  <si>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</si>
  <si>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</si>
  <si>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</si>
  <si>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</si>
  <si>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</si>
  <si>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</si>
  <si>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</si>
  <si>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</si>
  <si>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</si>
  <si>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</si>
  <si>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</si>
  <si>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</si>
  <si>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</si>
  <si>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</si>
  <si>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</si>
  <si>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</si>
  <si>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</si>
  <si>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</si>
  <si>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</si>
  <si>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</si>
  <si>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</si>
  <si>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</si>
  <si>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</si>
  <si>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</si>
  <si>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</si>
  <si>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</si>
  <si>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</si>
  <si>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</si>
  <si>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</si>
  <si>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</si>
  <si>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</si>
  <si>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</si>
  <si>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</si>
  <si>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</si>
  <si>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</si>
  <si>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</si>
  <si>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</si>
  <si>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</si>
  <si>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</si>
  <si>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</si>
  <si>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</si>
  <si>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</si>
  <si>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</si>
  <si>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</si>
  <si>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</si>
  <si>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</si>
  <si>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</si>
  <si>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</si>
  <si>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</si>
  <si>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</si>
  <si>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</si>
  <si>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</si>
  <si>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</si>
  <si>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</si>
  <si>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</si>
  <si>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</si>
  <si>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</si>
  <si>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</si>
  <si>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</si>
  <si>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</si>
  <si>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</si>
  <si>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</si>
  <si>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</si>
  <si>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</si>
  <si>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</si>
  <si>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</si>
  <si>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</si>
  <si>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</si>
  <si>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</si>
  <si>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</si>
  <si>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</si>
  <si>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</si>
  <si>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</si>
  <si>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</si>
  <si>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</si>
  <si>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</si>
  <si>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</si>
  <si>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</si>
  <si>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</si>
  <si>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</si>
  <si>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</si>
  <si>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</si>
  <si>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</si>
  <si>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</si>
  <si>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</si>
  <si>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</si>
  <si>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</si>
  <si>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</si>
  <si>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</si>
  <si>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</si>
  <si>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</si>
  <si>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</si>
  <si>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</si>
  <si>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</si>
  <si>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</si>
  <si>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</si>
  <si>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</si>
  <si>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</si>
  <si>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</si>
  <si>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</si>
  <si>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</si>
  <si>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</si>
  <si>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</si>
  <si>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</si>
  <si>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</si>
  <si>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</si>
  <si>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</si>
  <si>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</si>
  <si>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</si>
  <si>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</si>
  <si>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</si>
  <si>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</si>
  <si>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</si>
  <si>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</si>
  <si>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</si>
  <si>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</si>
  <si>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</si>
  <si>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</si>
  <si>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</si>
  <si>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</si>
  <si>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</si>
  <si>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</si>
  <si>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</si>
  <si>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</si>
  <si>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</si>
  <si>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</si>
  <si>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</si>
  <si>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</si>
  <si>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</si>
  <si>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</si>
  <si>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</si>
  <si>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</si>
  <si>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</si>
  <si>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</si>
  <si>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</si>
  <si>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</si>
  <si>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</si>
  <si>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</si>
  <si>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</si>
  <si>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</si>
  <si>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</si>
  <si>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</si>
  <si>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</si>
  <si>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</si>
  <si>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</si>
  <si>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</si>
  <si>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</si>
  <si>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</si>
  <si>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</si>
  <si>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</si>
  <si>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</si>
  <si>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</si>
  <si>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</si>
  <si>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</si>
  <si>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</si>
  <si>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</si>
  <si>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</si>
  <si>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</si>
  <si>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</si>
  <si>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</si>
  <si>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</si>
  <si>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</si>
  <si>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</si>
  <si>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</si>
  <si>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</si>
  <si>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</si>
  <si>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</si>
  <si>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</si>
  <si>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</si>
  <si>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</si>
  <si>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</si>
  <si>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</si>
  <si>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</si>
  <si>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</si>
  <si>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</si>
  <si>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</si>
  <si>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</si>
  <si>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</si>
  <si>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</si>
  <si>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</si>
  <si>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</si>
  <si>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</si>
  <si>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</si>
  <si>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</si>
  <si>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</si>
  <si>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</si>
  <si>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</si>
  <si>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</si>
  <si>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</si>
  <si>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</si>
  <si>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</si>
  <si>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</si>
  <si>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</si>
  <si>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</si>
  <si>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</si>
  <si>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</si>
  <si>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</si>
  <si>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</si>
  <si>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</si>
  <si>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</si>
  <si>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</si>
  <si>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</si>
  <si>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</si>
  <si>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</si>
  <si>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</si>
  <si>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</si>
  <si>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</si>
  <si>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</si>
  <si>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</si>
  <si>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</si>
  <si>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</si>
  <si>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</si>
  <si>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</si>
  <si>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</si>
  <si>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</si>
  <si>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</si>
  <si>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</si>
  <si>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</si>
  <si>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</si>
  <si>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</si>
  <si>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</si>
  <si>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</si>
  <si>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</si>
  <si>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</si>
  <si>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</si>
  <si>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</si>
  <si>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</si>
  <si>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</si>
  <si>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</si>
  <si>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</si>
  <si>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</si>
  <si>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</si>
  <si>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</si>
  <si>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</si>
  <si>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</si>
  <si>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</si>
  <si>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</si>
  <si>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</si>
  <si>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</si>
  <si>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</si>
  <si>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</si>
  <si>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</si>
  <si>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</si>
  <si>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</si>
  <si>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</si>
  <si>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</si>
  <si>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</si>
  <si>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</si>
  <si>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</si>
  <si>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</si>
  <si>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</si>
  <si>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</si>
  <si>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</si>
  <si>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</si>
  <si>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</si>
  <si>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</si>
  <si>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</si>
  <si>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</si>
  <si>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</si>
  <si>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</si>
  <si>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</si>
  <si>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</si>
  <si>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</si>
  <si>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</si>
  <si>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</si>
  <si>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</si>
  <si>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</si>
  <si>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</si>
  <si>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</si>
  <si>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</si>
  <si>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</si>
  <si>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</si>
  <si>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</si>
  <si>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</si>
  <si>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</si>
  <si>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</si>
  <si>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</si>
  <si>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</si>
  <si>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</si>
  <si>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</si>
  <si>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</si>
  <si>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</si>
  <si>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</si>
  <si>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</si>
  <si>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</si>
  <si>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</si>
  <si>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</si>
  <si>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</si>
  <si>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</si>
  <si>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</si>
  <si>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</si>
  <si>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</si>
  <si>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</si>
  <si>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</si>
  <si>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</si>
  <si>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</si>
  <si>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</si>
  <si>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</si>
  <si>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</si>
  <si>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</si>
  <si>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</si>
  <si>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</si>
  <si>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</si>
  <si>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</si>
  <si>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</si>
  <si>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</si>
  <si>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</si>
  <si>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</si>
  <si>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</si>
  <si>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</si>
  <si>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</si>
  <si>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</si>
  <si>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</si>
  <si>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</si>
  <si>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</si>
  <si>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</si>
  <si>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</si>
  <si>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</si>
  <si>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</si>
  <si>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</si>
  <si>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</si>
  <si>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</si>
  <si>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</si>
  <si>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</si>
  <si>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</si>
  <si>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</si>
  <si>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</si>
  <si>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</si>
  <si>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</si>
  <si>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</si>
  <si>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</si>
  <si>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</si>
  <si>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</si>
  <si>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</si>
  <si>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</si>
  <si>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</si>
  <si>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</si>
  <si>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</si>
  <si>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</si>
  <si>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</si>
  <si>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</si>
  <si>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</si>
  <si>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</si>
  <si>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</si>
  <si>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</si>
  <si>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</si>
  <si>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</si>
  <si>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</si>
  <si>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</si>
  <si>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</si>
  <si>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</si>
  <si>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</si>
  <si>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</si>
  <si>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</si>
  <si>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</si>
  <si>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</si>
  <si>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</si>
  <si>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</si>
  <si>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</si>
  <si>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</si>
  <si>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</si>
  <si>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</si>
  <si>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</si>
  <si>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</si>
  <si>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</si>
  <si>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</si>
  <si>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</si>
  <si>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</si>
  <si>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</si>
  <si>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</si>
  <si>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</si>
  <si>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</si>
  <si>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</si>
  <si>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</si>
  <si>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</si>
  <si>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</si>
  <si>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</si>
  <si>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</si>
  <si>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</si>
  <si>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</si>
  <si>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</si>
  <si>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</si>
  <si>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</si>
  <si>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</si>
  <si>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</si>
  <si>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</si>
  <si>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</si>
  <si>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</si>
  <si>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</si>
  <si>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</si>
  <si>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</si>
  <si>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</si>
  <si>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</si>
  <si>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</si>
  <si>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</si>
  <si>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</si>
  <si>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</si>
  <si>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</si>
  <si>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</si>
  <si>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</si>
  <si>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</si>
  <si>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</si>
  <si>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</si>
  <si>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</si>
  <si>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</si>
  <si>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</si>
  <si>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</si>
  <si>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</si>
  <si>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</si>
  <si>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</si>
  <si>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</si>
  <si>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</si>
  <si>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</si>
  <si>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</si>
  <si>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</si>
  <si>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</si>
  <si>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</si>
  <si>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</si>
  <si>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</si>
  <si>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</si>
  <si>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</si>
  <si>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</si>
  <si>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</si>
  <si>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</si>
  <si>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</si>
  <si>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</si>
  <si>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</si>
  <si>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</si>
  <si>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</si>
  <si>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</si>
  <si>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</si>
  <si>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</si>
  <si>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</si>
  <si>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</si>
  <si>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</si>
  <si>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</si>
  <si>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</si>
  <si>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</si>
  <si>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</si>
  <si>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</si>
  <si>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</si>
  <si>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</si>
  <si>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</si>
  <si>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</si>
  <si>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</si>
  <si>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</si>
  <si>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</si>
  <si>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</si>
  <si>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</si>
  <si>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</si>
  <si>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</si>
  <si>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</si>
  <si>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</si>
  <si>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</si>
  <si>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</si>
  <si>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</si>
  <si>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</si>
  <si>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</si>
  <si>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</si>
  <si>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</si>
  <si>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</si>
  <si>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</si>
  <si>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</si>
  <si>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</si>
  <si>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</si>
  <si>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</si>
  <si>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</si>
  <si>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</si>
  <si>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</si>
  <si>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</si>
  <si>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</si>
  <si>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</si>
  <si>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</si>
  <si>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</si>
  <si>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</si>
  <si>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</si>
  <si>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</si>
  <si>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</si>
  <si>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</si>
  <si>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</si>
  <si>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</si>
  <si>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</si>
  <si>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</si>
  <si>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</si>
  <si>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</si>
  <si>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</si>
  <si>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</si>
  <si>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</si>
  <si>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</si>
  <si>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</si>
  <si>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</si>
  <si>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</si>
  <si>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</si>
  <si>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</si>
  <si>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</si>
  <si>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</si>
  <si>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</si>
  <si>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</si>
  <si>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</si>
  <si>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</si>
  <si>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</si>
  <si>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</si>
  <si>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</si>
  <si>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</si>
  <si>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</si>
  <si>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</si>
  <si>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</si>
  <si>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</si>
  <si>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</si>
  <si>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</si>
  <si>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</si>
  <si>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</si>
  <si>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</si>
  <si>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</si>
  <si>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</si>
  <si>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</si>
  <si>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</si>
  <si>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</si>
  <si>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</si>
  <si>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</si>
  <si>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</si>
  <si>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</si>
  <si>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</si>
  <si>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</si>
  <si>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</si>
  <si>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</si>
  <si>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</si>
  <si>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</si>
  <si>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</si>
  <si>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</si>
  <si>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</si>
  <si>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</si>
  <si>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</si>
  <si>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</si>
  <si>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</si>
  <si>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</si>
  <si>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</si>
  <si>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</si>
  <si>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</si>
  <si>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</si>
  <si>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</si>
  <si>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</si>
  <si>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</si>
  <si>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</si>
  <si>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</si>
  <si>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</si>
  <si>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</si>
  <si>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</si>
  <si>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</si>
  <si>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</si>
  <si>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</si>
  <si>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</si>
  <si>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</si>
  <si>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</si>
  <si>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</si>
  <si>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</si>
  <si>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</si>
  <si>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</si>
  <si>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</si>
  <si>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</si>
  <si>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</si>
  <si>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</si>
  <si>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</si>
  <si>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</si>
  <si>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</si>
  <si>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</si>
  <si>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</si>
  <si>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</si>
  <si>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</si>
  <si>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</si>
  <si>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</si>
  <si>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</si>
  <si>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</si>
  <si>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</si>
  <si>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</si>
  <si>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</si>
  <si>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</si>
  <si>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</si>
  <si>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</si>
  <si>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</si>
  <si>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</si>
  <si>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</si>
  <si>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</si>
  <si>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</si>
  <si>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</si>
  <si>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</si>
  <si>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</si>
  <si>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</si>
  <si>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</si>
  <si>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</si>
  <si>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</si>
  <si>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</si>
  <si>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</si>
  <si>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</si>
  <si>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</si>
  <si>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</si>
  <si>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</si>
  <si>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</si>
  <si>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</si>
  <si>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</si>
  <si>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</si>
  <si>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</si>
  <si>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</si>
  <si>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</si>
  <si>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</si>
  <si>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</si>
  <si>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</si>
  <si>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</si>
  <si>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</si>
  <si>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</si>
  <si>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</si>
  <si>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</si>
  <si>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</si>
  <si>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</si>
  <si>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</si>
  <si>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</si>
  <si>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</si>
  <si>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</si>
  <si>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</si>
  <si>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</si>
  <si>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</si>
  <si>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</si>
  <si>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</si>
  <si>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</si>
  <si>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</si>
  <si>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</si>
  <si>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</si>
  <si>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</si>
  <si>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</si>
  <si>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</si>
  <si>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</si>
  <si>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</si>
  <si>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</si>
  <si>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</si>
  <si>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</si>
  <si>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</si>
  <si>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</si>
  <si>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</si>
  <si>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</si>
  <si>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</si>
  <si>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</si>
  <si>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</si>
  <si>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</si>
  <si>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</si>
  <si>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</si>
  <si>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</si>
  <si>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</si>
  <si>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</si>
  <si>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</si>
  <si>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</si>
  <si>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</si>
  <si>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</si>
  <si>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</si>
  <si>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</si>
  <si>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</si>
  <si>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</si>
  <si>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</si>
  <si>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</si>
  <si>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</si>
  <si>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</si>
  <si>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</si>
  <si>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</si>
  <si>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</si>
  <si>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</si>
  <si>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</si>
  <si>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</si>
  <si>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</si>
  <si>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</si>
  <si>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</si>
  <si>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</si>
  <si>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</si>
  <si>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</si>
  <si>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</si>
  <si>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</si>
  <si>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</si>
  <si>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</si>
  <si>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</si>
  <si>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</si>
  <si>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</si>
  <si>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</si>
  <si>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</si>
  <si>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</si>
  <si>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</si>
  <si>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</si>
  <si>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</si>
  <si>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</si>
  <si>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</si>
  <si>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</si>
  <si>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</si>
  <si>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</si>
  <si>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</si>
  <si>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</si>
  <si>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</si>
  <si>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</si>
  <si>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</si>
  <si>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</si>
  <si>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</si>
  <si>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</si>
  <si>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</si>
  <si>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</si>
  <si>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</si>
  <si>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</si>
  <si>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</si>
  <si>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</si>
  <si>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</si>
  <si>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</si>
  <si>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</si>
  <si>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</si>
  <si>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</si>
  <si>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</si>
  <si>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</si>
  <si>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</si>
  <si>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</si>
  <si>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</si>
  <si>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</si>
  <si>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</si>
  <si>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</si>
  <si>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</si>
  <si>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</si>
  <si>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</si>
  <si>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</si>
  <si>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</si>
  <si>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</si>
  <si>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</si>
  <si>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</si>
  <si>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</si>
  <si>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</si>
  <si>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</si>
  <si>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</si>
  <si>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</si>
  <si>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</si>
  <si>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</si>
  <si>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</si>
  <si>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</si>
  <si>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</si>
  <si>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</si>
  <si>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</si>
  <si>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</si>
  <si>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</si>
  <si>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</si>
  <si>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</si>
  <si>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</si>
  <si>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</si>
  <si>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</si>
  <si>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</si>
  <si>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</si>
  <si>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</si>
  <si>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</si>
  <si>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</si>
  <si>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</si>
  <si>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</si>
  <si>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</si>
  <si>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</si>
  <si>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</si>
  <si>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</si>
  <si>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</si>
  <si>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</si>
  <si>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</si>
  <si>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</si>
  <si>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</si>
  <si>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</si>
  <si>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</si>
  <si>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</si>
  <si>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</si>
  <si>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</si>
  <si>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</si>
  <si>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</si>
  <si>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</si>
  <si>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</si>
  <si>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</si>
  <si>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</si>
  <si>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</si>
  <si>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</si>
  <si>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</si>
  <si>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</si>
  <si>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</si>
  <si>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</si>
  <si>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</si>
  <si>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</si>
  <si>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</si>
  <si>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</si>
  <si>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</si>
  <si>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</si>
  <si>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</si>
  <si>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</si>
  <si>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</si>
  <si>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</si>
  <si>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</si>
  <si>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</si>
  <si>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</si>
  <si>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</si>
  <si>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</si>
  <si>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</si>
  <si>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</si>
  <si>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</si>
  <si>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</si>
  <si>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</si>
  <si>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</si>
  <si>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</si>
  <si>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</si>
  <si>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</si>
  <si>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</si>
  <si>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</si>
  <si>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</si>
  <si>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</si>
  <si>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</si>
  <si>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</si>
  <si>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</si>
  <si>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</si>
  <si>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</si>
  <si>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</si>
  <si>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</si>
  <si>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</si>
  <si>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</si>
  <si>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</si>
  <si>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</si>
  <si>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</si>
  <si>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</si>
  <si>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</si>
  <si>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</si>
  <si>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</si>
  <si>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</si>
  <si>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</si>
  <si>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</si>
  <si>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</si>
  <si>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</si>
  <si>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</si>
  <si>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</si>
  <si>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</si>
  <si>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</si>
  <si>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</si>
  <si>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</si>
  <si>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</si>
  <si>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</si>
  <si>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</si>
  <si>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</si>
  <si>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</si>
  <si>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</si>
  <si>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</si>
  <si>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</si>
  <si>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</si>
  <si>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</si>
  <si>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</si>
  <si>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</si>
  <si>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</si>
  <si>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</si>
  <si>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</si>
  <si>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</si>
  <si>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</si>
  <si>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</si>
  <si>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</si>
  <si>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</si>
  <si>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</si>
  <si>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</si>
  <si>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</si>
  <si>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</si>
  <si>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</si>
  <si>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</si>
  <si>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</si>
  <si>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</si>
  <si>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</si>
  <si>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</si>
  <si>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</si>
  <si>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</si>
  <si>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</si>
  <si>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</si>
  <si>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</si>
  <si>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</si>
  <si>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</si>
  <si>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</si>
  <si>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</si>
  <si>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</si>
  <si>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</si>
  <si>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</si>
  <si>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</si>
  <si>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</si>
  <si>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</si>
  <si>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</si>
  <si>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</si>
  <si>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</si>
  <si>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</si>
  <si>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</si>
  <si>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</si>
  <si>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</si>
  <si>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</si>
  <si>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</si>
  <si>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</si>
  <si>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</si>
  <si>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</si>
  <si>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</si>
  <si>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</si>
  <si>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</si>
  <si>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</si>
  <si>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</si>
  <si>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</si>
  <si>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</si>
  <si>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</si>
  <si>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</si>
  <si>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</si>
  <si>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</si>
  <si>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</si>
  <si>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</si>
  <si>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</si>
  <si>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</si>
  <si>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</si>
  <si>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</si>
  <si>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</si>
  <si>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</si>
  <si>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</si>
  <si>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</si>
  <si>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</si>
  <si>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</si>
  <si>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</si>
  <si>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</si>
  <si>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</si>
  <si>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</si>
  <si>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</si>
  <si>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</si>
  <si>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</si>
  <si>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</si>
  <si>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</si>
  <si>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</si>
  <si>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</si>
  <si>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</si>
  <si>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</si>
  <si>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</si>
  <si>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</si>
  <si>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</si>
  <si>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</si>
  <si>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</si>
  <si>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</si>
  <si>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</si>
  <si>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</si>
  <si>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</si>
  <si>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</si>
  <si>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</si>
  <si>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</si>
  <si>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</si>
  <si>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</si>
  <si>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</si>
  <si>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</si>
  <si>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</si>
  <si>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</si>
  <si>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</si>
  <si>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</si>
  <si>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</si>
  <si>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</si>
  <si>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</si>
  <si>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</si>
  <si>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</si>
  <si>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</si>
  <si>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</si>
  <si>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</si>
  <si>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</si>
  <si>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</si>
  <si>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</si>
  <si>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</si>
  <si>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</si>
  <si>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</si>
  <si>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</si>
  <si>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</si>
  <si>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</si>
  <si>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</si>
  <si>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</si>
  <si>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</si>
  <si>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</si>
  <si>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</si>
  <si>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</si>
  <si>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</si>
  <si>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</si>
  <si>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</si>
  <si>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</si>
  <si>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</si>
  <si>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</si>
  <si>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</si>
  <si>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</si>
  <si>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</si>
  <si>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</si>
  <si>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</si>
  <si>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</si>
  <si>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</si>
  <si>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</si>
  <si>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</si>
  <si>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</si>
  <si>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</si>
  <si>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</si>
  <si>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</si>
  <si>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</si>
  <si>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</si>
  <si>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</si>
  <si>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</si>
  <si>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</si>
  <si>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</si>
  <si>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</si>
  <si>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</si>
  <si>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</si>
  <si>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</si>
  <si>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</si>
  <si>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</si>
  <si>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</si>
  <si>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</si>
  <si>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</si>
  <si>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</si>
  <si>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</si>
  <si>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</si>
  <si>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</si>
  <si>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</si>
  <si>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</si>
  <si>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</si>
  <si>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</si>
  <si>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</si>
  <si>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</si>
  <si>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</si>
  <si>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</si>
  <si>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</si>
  <si>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</si>
  <si>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</si>
  <si>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</si>
  <si>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</si>
  <si>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</si>
  <si>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</si>
  <si>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</si>
  <si>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</si>
  <si>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</si>
  <si>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</si>
  <si>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</si>
  <si>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</si>
  <si>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</si>
  <si>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</si>
  <si>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</si>
  <si>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</si>
  <si>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</si>
  <si>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</si>
  <si>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</si>
  <si>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</si>
  <si>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</si>
  <si>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</si>
  <si>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</si>
  <si>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</si>
  <si>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</si>
  <si>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</si>
  <si>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</si>
  <si>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</si>
  <si>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</si>
  <si>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</si>
  <si>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</si>
  <si>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</si>
  <si>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</si>
  <si>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</si>
  <si>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</si>
  <si>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</si>
  <si>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</si>
  <si>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</si>
  <si>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</si>
  <si>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</si>
  <si>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</si>
  <si>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</si>
  <si>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</si>
  <si>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</si>
  <si>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</si>
  <si>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</si>
  <si>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</si>
  <si>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</si>
  <si>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</si>
  <si>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</si>
  <si>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</si>
  <si>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</si>
  <si>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</si>
  <si>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</si>
  <si>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</si>
  <si>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</si>
  <si>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</si>
  <si>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</si>
  <si>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</si>
  <si>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</si>
  <si>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</si>
  <si>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</si>
  <si>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</si>
  <si>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</si>
  <si>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</si>
  <si>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</si>
  <si>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</si>
  <si>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</si>
  <si>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</si>
  <si>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</si>
  <si>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</si>
  <si>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</si>
  <si>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</si>
  <si>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</si>
  <si>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</si>
  <si>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</si>
  <si>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</si>
  <si>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</si>
  <si>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</si>
  <si>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</si>
  <si>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</si>
  <si>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</si>
  <si>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</si>
  <si>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</si>
  <si>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</si>
  <si>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</si>
  <si>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</si>
  <si>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</si>
  <si>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</si>
  <si>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</si>
  <si>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</si>
  <si>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</si>
  <si>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</si>
  <si>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</si>
  <si>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</si>
  <si>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</si>
  <si>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</si>
  <si>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</si>
  <si>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</si>
  <si>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</si>
  <si>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</si>
  <si>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</si>
  <si>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</si>
  <si>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</si>
  <si>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</si>
  <si>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</si>
  <si>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</si>
  <si>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</si>
  <si>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</si>
  <si>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</si>
  <si>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</si>
  <si>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</si>
  <si>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</si>
  <si>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</si>
  <si>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</si>
  <si>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</si>
  <si>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</si>
  <si>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</si>
  <si>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</si>
  <si>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</si>
  <si>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</si>
  <si>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</si>
  <si>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</si>
  <si>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</si>
  <si>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</si>
  <si>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</si>
  <si>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</si>
  <si>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</si>
  <si>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</si>
  <si>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</si>
  <si>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</si>
  <si>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</si>
  <si>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</si>
  <si>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</si>
  <si>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</si>
  <si>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</si>
  <si>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</si>
  <si>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</si>
  <si>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</si>
  <si>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</si>
  <si>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</si>
  <si>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</si>
  <si>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</si>
  <si>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</si>
  <si>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</si>
  <si>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</si>
  <si>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</si>
  <si>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</si>
  <si>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</si>
  <si>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</si>
  <si>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</si>
  <si>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</si>
  <si>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</si>
  <si>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</si>
  <si>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</si>
  <si>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</si>
  <si>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</si>
  <si>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</si>
  <si>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</si>
  <si>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</si>
  <si>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</si>
  <si>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</si>
  <si>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</si>
  <si>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</si>
  <si>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</si>
  <si>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</si>
  <si>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</si>
  <si>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</si>
  <si>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</si>
  <si>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</si>
  <si>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</si>
  <si>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</si>
  <si>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</si>
  <si>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</si>
  <si>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</si>
  <si>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</si>
  <si>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</si>
  <si>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</si>
  <si>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</si>
  <si>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</si>
  <si>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</si>
  <si>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</si>
  <si>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</si>
  <si>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</si>
  <si>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</si>
  <si>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</si>
  <si>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</si>
  <si>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</si>
  <si>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</si>
  <si>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</si>
  <si>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</si>
  <si>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</si>
  <si>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</si>
  <si>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</si>
  <si>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</si>
  <si>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</si>
  <si>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</si>
  <si>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</si>
  <si>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</si>
  <si>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</si>
  <si>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</si>
  <si>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</si>
  <si>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</si>
  <si>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</si>
  <si>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</si>
  <si>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</si>
  <si>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</si>
  <si>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</si>
  <si>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</si>
  <si>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</si>
  <si>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</si>
  <si>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</si>
  <si>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</si>
  <si>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</si>
  <si>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</si>
  <si>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</si>
  <si>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</si>
  <si>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</si>
  <si>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</si>
  <si>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</si>
  <si>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</si>
  <si>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</si>
  <si>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</si>
  <si>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</si>
  <si>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</si>
  <si>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</si>
  <si>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</si>
  <si>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</si>
  <si>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</si>
  <si>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</si>
  <si>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</si>
  <si>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</si>
  <si>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</si>
  <si>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</si>
  <si>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</si>
  <si>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</si>
  <si>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</si>
  <si>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</si>
  <si>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</si>
  <si>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</si>
  <si>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</si>
  <si>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</si>
  <si>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</si>
  <si>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</si>
  <si>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</si>
  <si>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</si>
  <si>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</si>
  <si>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</si>
  <si>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</si>
  <si>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</si>
  <si>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</si>
  <si>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</si>
  <si>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</si>
  <si>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</si>
  <si>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</si>
  <si>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</si>
  <si>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</si>
  <si>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</si>
  <si>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</si>
  <si>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</si>
  <si>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</si>
  <si>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</si>
  <si>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</si>
  <si>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</si>
  <si>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</si>
  <si>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</si>
  <si>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</si>
  <si>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</si>
  <si>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</si>
  <si>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</si>
  <si>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</si>
  <si>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</si>
  <si>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</si>
  <si>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</si>
  <si>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</si>
  <si>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</si>
  <si>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</si>
  <si>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</si>
  <si>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</si>
  <si>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</si>
  <si>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</si>
  <si>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</si>
  <si>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</si>
  <si>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</si>
  <si>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</si>
  <si>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</si>
  <si>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</si>
  <si>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</si>
  <si>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</si>
  <si>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</si>
  <si>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</si>
  <si>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</si>
  <si>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</si>
  <si>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</si>
  <si>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</si>
  <si>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</si>
  <si>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</si>
  <si>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</si>
  <si>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</si>
  <si>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</si>
  <si>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</si>
  <si>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</si>
  <si>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</si>
  <si>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</si>
  <si>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</si>
  <si>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</si>
  <si>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</si>
  <si>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</si>
  <si>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</si>
  <si>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</si>
  <si>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</si>
  <si>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</si>
  <si>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</si>
  <si>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</si>
  <si>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</si>
  <si>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</si>
  <si>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</si>
  <si>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</si>
  <si>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</si>
  <si>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</si>
  <si>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</si>
  <si>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</si>
  <si>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</si>
  <si>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</si>
  <si>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</si>
  <si>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</si>
  <si>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</si>
  <si>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</si>
  <si>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</si>
  <si>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</si>
  <si>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</si>
  <si>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</si>
  <si>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</si>
  <si>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</si>
  <si>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</si>
  <si>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</si>
  <si>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</si>
  <si>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</si>
  <si>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</si>
  <si>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</si>
  <si>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</si>
  <si>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</si>
  <si>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</si>
  <si>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</si>
  <si>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</si>
  <si>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</si>
  <si>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</si>
  <si>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</si>
  <si>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</si>
  <si>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</si>
  <si>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</si>
  <si>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</si>
  <si>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</si>
  <si>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</si>
  <si>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</si>
  <si>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</si>
  <si>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</si>
  <si>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</si>
  <si>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</si>
  <si>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</si>
  <si>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</si>
  <si>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</si>
  <si>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</si>
  <si>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</si>
  <si>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</si>
  <si>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</si>
  <si>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</si>
  <si>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</si>
  <si>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</si>
  <si>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</si>
  <si>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</si>
  <si>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</si>
  <si>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</si>
  <si>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</si>
  <si>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</si>
  <si>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</si>
  <si>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</si>
  <si>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</si>
  <si>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</si>
  <si>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</si>
  <si>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</si>
  <si>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</si>
  <si>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</si>
  <si>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</si>
  <si>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</si>
  <si>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</si>
  <si>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</si>
  <si>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</si>
  <si>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</si>
  <si>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</si>
  <si>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</si>
  <si>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</si>
  <si>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</si>
  <si>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</si>
  <si>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</si>
  <si>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</si>
  <si>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</si>
  <si>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</si>
  <si>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</si>
  <si>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</si>
  <si>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</si>
  <si>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</si>
  <si>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</si>
  <si>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</si>
  <si>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</si>
  <si>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</si>
  <si>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</si>
  <si>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</si>
  <si>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</si>
  <si>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</si>
  <si>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</si>
  <si>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</si>
  <si>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</si>
  <si>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</si>
  <si>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</si>
  <si>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</si>
  <si>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</si>
  <si>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</si>
  <si>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</si>
  <si>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</si>
  <si>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</si>
  <si>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</si>
  <si>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</si>
  <si>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</si>
  <si>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</si>
  <si>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</si>
  <si>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</si>
  <si>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</si>
  <si>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</si>
  <si>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</si>
  <si>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</si>
  <si>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</si>
  <si>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</si>
  <si>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</si>
  <si>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</si>
  <si>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</si>
  <si>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</si>
  <si>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</si>
  <si>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</si>
  <si>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</si>
  <si>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</si>
  <si>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</si>
  <si>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</si>
  <si>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</si>
  <si>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</si>
  <si>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</si>
  <si>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</si>
  <si>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</si>
  <si>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</si>
  <si>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</si>
  <si>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</si>
  <si>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</si>
  <si>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</si>
  <si>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</si>
  <si>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</si>
  <si>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</si>
  <si>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</si>
  <si>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</si>
  <si>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</si>
  <si>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</si>
  <si>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</si>
  <si>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</si>
  <si>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</si>
  <si>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</si>
  <si>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</si>
  <si>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</si>
  <si>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</si>
  <si>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</si>
  <si>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</si>
  <si>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</si>
  <si>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</si>
  <si>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</si>
  <si>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</si>
  <si>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</si>
  <si>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</si>
  <si>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</si>
  <si>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</si>
  <si>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</si>
  <si>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</si>
  <si>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</si>
  <si>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</si>
  <si>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</si>
  <si>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</si>
  <si>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</si>
  <si>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</si>
  <si>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</si>
  <si>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</si>
  <si>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</si>
  <si>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</si>
  <si>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</si>
  <si>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</si>
  <si>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</si>
  <si>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</si>
  <si>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</si>
  <si>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</si>
  <si>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</si>
  <si>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</si>
  <si>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</si>
  <si>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</si>
  <si>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</si>
  <si>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</si>
  <si>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</si>
  <si>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</si>
  <si>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</si>
  <si>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</si>
  <si>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</si>
  <si>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</si>
  <si>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</si>
  <si>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</si>
  <si>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</si>
  <si>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</si>
  <si>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</si>
  <si>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</si>
  <si>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</si>
  <si>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</si>
  <si>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</si>
  <si>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</si>
  <si>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</si>
  <si>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</si>
  <si>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</si>
  <si>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</si>
  <si>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</si>
  <si>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</si>
  <si>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</si>
  <si>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</si>
  <si>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</si>
  <si>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</si>
  <si>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</si>
  <si>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</si>
  <si>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</si>
  <si>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</si>
  <si>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</si>
  <si>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</si>
  <si>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</si>
  <si>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</si>
  <si>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</si>
  <si>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</si>
  <si>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</si>
  <si>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</si>
  <si>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</si>
  <si>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</si>
  <si>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</si>
  <si>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</si>
  <si>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</si>
  <si>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</si>
  <si>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</si>
  <si>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</si>
  <si>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</si>
  <si>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</si>
  <si>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</si>
  <si>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</si>
  <si>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</si>
  <si>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</si>
  <si>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</si>
  <si>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</si>
  <si>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</si>
  <si>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</si>
  <si>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</si>
  <si>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</si>
  <si>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</si>
  <si>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</si>
  <si>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</si>
  <si>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</si>
  <si>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</si>
  <si>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</si>
  <si>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</si>
  <si>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</si>
  <si>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</si>
  <si>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</si>
  <si>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</si>
  <si>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</si>
  <si>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</si>
  <si>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</si>
  <si>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</si>
  <si>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</si>
  <si>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</si>
  <si>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</si>
  <si>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</si>
  <si>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</si>
  <si>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</si>
  <si>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</si>
  <si>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</si>
  <si>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</si>
  <si>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</si>
  <si>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</si>
  <si>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</si>
  <si>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</si>
  <si>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</si>
  <si>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</si>
  <si>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</si>
  <si>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</si>
  <si>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</si>
  <si>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</si>
  <si>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</si>
  <si>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</si>
  <si>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</si>
  <si>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</si>
  <si>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</si>
  <si>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</si>
  <si>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</si>
  <si>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</si>
  <si>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</si>
  <si>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</si>
  <si>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</si>
  <si>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</si>
  <si>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</si>
  <si>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</si>
  <si>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</si>
  <si>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</si>
  <si>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</si>
  <si>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</si>
  <si>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</si>
  <si>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</si>
  <si>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</si>
  <si>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</si>
  <si>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</si>
  <si>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</si>
  <si>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</si>
  <si>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</si>
  <si>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</si>
  <si>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</si>
  <si>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</si>
  <si>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</si>
  <si>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</si>
  <si>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</si>
  <si>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</si>
  <si>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</si>
  <si>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</si>
  <si>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</si>
  <si>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</si>
  <si>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</si>
  <si>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</si>
  <si>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</si>
  <si>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</si>
  <si>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</si>
  <si>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</si>
  <si>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</si>
  <si>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</si>
  <si>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</si>
  <si>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</si>
  <si>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</si>
  <si>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</si>
  <si>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</si>
  <si>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</si>
  <si>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</si>
  <si>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</si>
  <si>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</si>
  <si>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</si>
  <si>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</si>
  <si>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</si>
  <si>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</si>
  <si>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</si>
  <si>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</si>
  <si>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</si>
  <si>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</si>
  <si>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</si>
  <si>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</si>
  <si>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</si>
  <si>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</si>
  <si>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</si>
  <si>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</si>
  <si>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</si>
  <si>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</si>
  <si>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</si>
  <si>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</si>
  <si>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</si>
  <si>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</si>
  <si>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</si>
  <si>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</si>
  <si>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</si>
  <si>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</si>
  <si>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</si>
  <si>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</si>
  <si>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</si>
  <si>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</si>
  <si>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</si>
  <si>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</si>
  <si>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</si>
  <si>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</si>
  <si>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</si>
  <si>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</si>
  <si>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</si>
  <si>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</si>
  <si>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</si>
  <si>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</si>
  <si>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</si>
  <si>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</si>
  <si>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</si>
  <si>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</si>
  <si>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</si>
  <si>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</si>
  <si>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</si>
  <si>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</si>
  <si>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</si>
  <si>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</si>
  <si>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</si>
  <si>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</si>
  <si>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</si>
  <si>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</si>
  <si>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</si>
  <si>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</si>
  <si>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</si>
  <si>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</si>
  <si>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</si>
  <si>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</si>
  <si>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</si>
  <si>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</si>
  <si>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</si>
  <si>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</si>
  <si>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</si>
  <si>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</si>
  <si>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</si>
  <si>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</si>
  <si>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</si>
  <si>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</si>
  <si>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</si>
  <si>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</si>
  <si>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</si>
  <si>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</si>
  <si>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</si>
  <si>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</si>
  <si>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</si>
  <si>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</si>
  <si>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</si>
  <si>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</si>
  <si>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</si>
  <si>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</si>
  <si>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</si>
  <si>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</si>
  <si>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</si>
  <si>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</si>
  <si>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</si>
  <si>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</si>
  <si>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</si>
  <si>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</si>
  <si>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</si>
  <si>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</si>
  <si>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</si>
  <si>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</si>
  <si>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</si>
  <si>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</si>
  <si>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</si>
  <si>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</si>
  <si>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</si>
  <si>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</si>
  <si>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</si>
  <si>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</si>
  <si>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</si>
  <si>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</si>
  <si>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</si>
  <si>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</si>
  <si>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 xml:space="preserve">Sub-Category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</si>
  <si>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</si>
  <si>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</si>
  <si>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</si>
  <si>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</si>
  <si>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</si>
  <si>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</si>
  <si>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</si>
  <si>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</si>
  <si>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</si>
  <si>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</si>
  <si>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</si>
  <si>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</si>
  <si>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</si>
  <si>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</si>
  <si>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</si>
  <si>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</si>
  <si>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</si>
  <si>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</si>
  <si>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</si>
  <si>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</si>
  <si>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</si>
  <si>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</si>
  <si>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</si>
  <si>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</si>
  <si>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</si>
  <si>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</si>
  <si>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</si>
  <si>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</si>
  <si>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</si>
  <si>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</si>
  <si>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</si>
  <si>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</si>
  <si>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</si>
  <si>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</si>
  <si>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</si>
  <si>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</si>
  <si>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</si>
  <si>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</si>
  <si>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</si>
  <si>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</si>
  <si>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</si>
  <si>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</si>
  <si>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</si>
  <si>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</si>
  <si>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</si>
  <si>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</si>
  <si>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</si>
  <si>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</si>
  <si>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</si>
  <si>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</si>
  <si>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</si>
  <si>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</si>
  <si>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</si>
  <si>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</si>
  <si>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</si>
  <si>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Parent Category</t>
  </si>
  <si>
    <t>Count of outcome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</si>
  <si>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</si>
  <si>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</si>
  <si>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</si>
  <si>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</si>
  <si>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</si>
  <si>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</si>
  <si>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</si>
  <si>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</si>
  <si>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</si>
  <si>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</si>
  <si>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</si>
  <si>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</si>
  <si>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</si>
  <si>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</si>
  <si>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</si>
  <si>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</si>
  <si>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</si>
  <si>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</si>
  <si>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</si>
  <si>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</si>
  <si>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</si>
  <si>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</si>
  <si>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</si>
  <si>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</si>
  <si>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</si>
  <si>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</si>
  <si>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</si>
  <si>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</si>
  <si>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</si>
  <si>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</si>
  <si>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</si>
  <si>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</si>
  <si>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</si>
  <si>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</si>
  <si>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</si>
  <si>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</si>
  <si>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</si>
  <si>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</si>
  <si>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</t>
  </si>
  <si>
    <t>Max</t>
  </si>
  <si>
    <t>Variance Population</t>
  </si>
  <si>
    <t>Standard Deviation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</si>
</sst>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9" fontId="0" fillId="0" borderId="0" xfId="2" applyFont="1"/>
    <xf numFmtId="0" fontId="4" fillId="0" borderId="0" xfId="0" applyFont="1" applyFill="1"/>
    <xf numFmtId="0" fontId="1" fillId="0" borderId="0" xfId="0" applyFont="1"/>
    <xf numFmtId="0" fontId="0" fillId="0" borderId="1" xfId="0" applyBorder="1"/>
    <xf numFmtId="0" fontId="0" fillId="3" borderId="0" xfId="0" applyFill="1"/>
    <xf numFmtId="0" fontId="0" fillId="2" borderId="0" xfId="0" applyFill="1"/>
    <xf numFmtId="2" fontId="0" fillId="0" borderId="1" xfId="0" applyNumberFormat="1" applyBorder="1"/>
    <xf numFmtId="2" fontId="1" fillId="0" borderId="0" xfId="0" applyNumberFormat="1" applyFont="1"/>
    <xf numFmtId="2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5">
    <dxf>
      <fill>
        <patternFill>
          <bgColor theme="5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[StarterBook_JT.xlsx]Pivot 1 - Category!PivotTable3</c:name>
    <c:fmtId val="8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5-4BC1-A2A2-B40472DBE858}"/>
            </c:ext>
          </c:extLst>
        </c:ser>
        <c:ser>
          <c:idx val="1"/>
          <c:order val="1"/>
          <c:tx>
            <c:strRef>
              <c:f>'Pivot 1 -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55-4BC1-A2A2-B40472DBE858}"/>
            </c:ext>
          </c:extLst>
        </c:ser>
        <c:ser>
          <c:idx val="2"/>
          <c:order val="2"/>
          <c:tx>
            <c:strRef>
              <c:f>'Pivot 1 -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5-4BC1-A2A2-B40472DBE858}"/>
            </c:ext>
          </c:extLst>
        </c:ser>
        <c:ser>
          <c:idx val="3"/>
          <c:order val="3"/>
          <c:tx>
            <c:strRef>
              <c:f>'Pivot 1 -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55-4BC1-A2A2-B40472DBE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5090672"/>
        <c:axId val="435083784"/>
      </c:barChart>
      <c:catAx>
        <c:axId val="43509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083784"/>
        <c:crosses val="autoZero"/>
        <c:auto val="1"/>
        <c:lblAlgn val="ctr"/>
        <c:lblOffset val="100"/>
        <c:noMultiLvlLbl val="0"/>
      </c:catAx>
      <c:valAx>
        <c:axId val="43508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09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[StarterBook_JT.xlsx]Pivot 2 - Sub-Category!PivotTable5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2 -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BC-4BD7-8F69-B00D3C224F4B}"/>
            </c:ext>
          </c:extLst>
        </c:ser>
        <c:ser>
          <c:idx val="1"/>
          <c:order val="1"/>
          <c:tx>
            <c:strRef>
              <c:f>'Pivot 2 -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BC-4BD7-8F69-B00D3C224F4B}"/>
            </c:ext>
          </c:extLst>
        </c:ser>
        <c:ser>
          <c:idx val="2"/>
          <c:order val="2"/>
          <c:tx>
            <c:strRef>
              <c:f>'Pivot 2 -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BC-4BD7-8F69-B00D3C224F4B}"/>
            </c:ext>
          </c:extLst>
        </c:ser>
        <c:ser>
          <c:idx val="3"/>
          <c:order val="3"/>
          <c:tx>
            <c:strRef>
              <c:f>'Pivot 2 -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BC-4BD7-8F69-B00D3C224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569520"/>
        <c:axId val="1439573128"/>
      </c:barChart>
      <c:catAx>
        <c:axId val="14395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573128"/>
        <c:crosses val="autoZero"/>
        <c:auto val="1"/>
        <c:lblAlgn val="ctr"/>
        <c:lblOffset val="100"/>
        <c:noMultiLvlLbl val="0"/>
      </c:catAx>
      <c:valAx>
        <c:axId val="14395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56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[StarterBook_JT.xlsx]Pivot 3 -Date!PivotTable8</c:name>
    <c:fmtId val="13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3 -Date'!$B$4:$B$5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3 -Date'!$A$6:$A$18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2-4112-A6B4-862A7A270AFD}"/>
            </c:ext>
          </c:extLst>
        </c:ser>
        <c:ser>
          <c:idx val="1"/>
          <c:order val="1"/>
          <c:tx>
            <c:strRef>
              <c:f>'Pivot 3 -Date'!$C$4:$C$5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3 -Date'!$A$6:$A$18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7-444B-AF9F-D7007A8C6B4E}"/>
            </c:ext>
          </c:extLst>
        </c:ser>
        <c:ser>
          <c:idx val="2"/>
          <c:order val="2"/>
          <c:tx>
            <c:strRef>
              <c:f>'Pivot 3 -Date'!$D$4:$D$5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3 -Date'!$A$6:$A$18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7-444B-AF9F-D7007A8C6B4E}"/>
            </c:ext>
          </c:extLst>
        </c:ser>
        <c:ser>
          <c:idx val="3"/>
          <c:order val="3"/>
          <c:tx>
            <c:strRef>
              <c:f>'Pivot 3 -Date'!$E$4:$E$5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'Pivot 3 -Date'!$A$6:$A$18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7-444B-AF9F-D7007A8C6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4331184"/>
        <c:axId val="774326592"/>
      </c:lineChart>
      <c:catAx>
        <c:axId val="77433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326592"/>
        <c:crosses val="autoZero"/>
        <c:auto val="1"/>
        <c:lblAlgn val="ctr"/>
        <c:lblOffset val="100"/>
        <c:noMultiLvlLbl val="0"/>
      </c:catAx>
      <c:valAx>
        <c:axId val="77432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33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89534</xdr:colOff>
      <xdr:row>0</xdr:row>
      <xdr:rowOff>0</xdr:rowOff>
    </xdr:from>
    <xdr:to>
      <xdr:col>22</xdr:col>
      <xdr:colOff>306704</xdr:colOff>
      <xdr:row>27</xdr:row>
      <xdr:rowOff>174307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CC4B8A-99E2-4653-98C5-CD263E1BB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62864</xdr:colOff>
      <xdr:row>2</xdr:row>
      <xdr:rowOff>153352</xdr:rowOff>
    </xdr:from>
    <xdr:to>
      <xdr:col>22</xdr:col>
      <xdr:colOff>257174</xdr:colOff>
      <xdr:row>38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4C2EE7-AD76-4169-9ECF-4AB65B4AB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0</xdr:row>
      <xdr:rowOff>10476</xdr:rowOff>
    </xdr:from>
    <xdr:to>
      <xdr:col>21</xdr:col>
      <xdr:colOff>251460</xdr:colOff>
      <xdr:row>29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13282-90AA-40AA-B0B7-87550BCDD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Torres" refreshedDate="43628.722309837962" createdVersion="6" refreshedVersion="6" minRefreshableVersion="3" recordCount="4114" xr:uid="{0619CDD9-F678-4778-A99A-96075C22BFB7}">
  <cacheSource type="worksheet">
    <worksheetSource ref="A1:R4115" sheet="Data Mode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Torres" refreshedDate="43628.733371643517" createdVersion="6" refreshedVersion="6" minRefreshableVersion="3" recordCount="4115" xr:uid="{E8169E96-9A70-4F8A-8BF5-5332EFD37C4D}">
  <cacheSource type="worksheet">
    <worksheetSource ref="A1:R1048576" sheet="Data Model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Torres" refreshedDate="43628.752189236111" createdVersion="6" refreshedVersion="6" minRefreshableVersion="3" recordCount="4114" xr:uid="{5F80AEC5-4AC3-4F35-97FB-402744C0DAA7}">
  <cacheSource type="worksheet">
    <worksheetSource ref="A1:T4115" sheet="Data Model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9E3A4E-D31E-4C58-B447-2DC4628849C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includeNewItemsInFilter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includeNewItemsInFilter="1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C19DF-FB7A-4461-B127-14D6EDAC5EE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4D3D8-BD7E-4A4D-A67A-BD596B56CEA5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18" subtotal="count" baseField="0" baseItem="0"/>
  </dataFields>
  <chartFormats count="8">
    <chartFormat chart="13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zoomScale="80" zoomScaleNormal="80" workbookViewId="0">
      <selection activeCell="L1" sqref="L1:L1048576"/>
    </sheetView>
  </sheetViews>
  <sheetFormatPr defaultRowHeight="14.4" x14ac:dyDescent="0.3"/>
  <cols>
    <col min="1" max="1" width="8.33203125" bestFit="1" customWidth="1"/>
    <col min="2" max="2" width="38.44140625" style="3" customWidth="1"/>
    <col min="3" max="3" width="40.33203125" style="3" customWidth="1"/>
    <col min="4" max="4" width="10.5546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6640625" bestFit="1" customWidth="1"/>
    <col min="16" max="16" width="16.77734375" bestFit="1" customWidth="1"/>
    <col min="17" max="17" width="13" bestFit="1" customWidth="1"/>
    <col min="18" max="18" width="18.5546875" bestFit="1" customWidth="1"/>
    <col min="19" max="19" width="22.886718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28.8" x14ac:dyDescent="0.3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6">
        <f>(E2/D2)*100</f>
        <v>0</v>
      </c>
      <c r="P2" s="7" t="e">
        <f>E2/L2</f>
        <v>#DIV/0!</v>
      </c>
      <c r="Q2" t="s">
        <v>8310</v>
      </c>
      <c r="R2" t="s">
        <v>8313</v>
      </c>
      <c r="S2" s="11">
        <f>(J2/86400)+25569+(-5/24)</f>
        <v>42593.223460648143</v>
      </c>
      <c r="T2" s="11">
        <f>(I2/86400)+25569+(-5/24)</f>
        <v>42653.223460648143</v>
      </c>
    </row>
    <row r="3" spans="1:20" ht="43.2" x14ac:dyDescent="0.3">
      <c r="A3">
        <v>2960</v>
      </c>
      <c r="B3" s="3" t="s">
        <v>2960</v>
      </c>
      <c r="C3" s="3" t="s">
        <v>7070</v>
      </c>
      <c r="D3">
        <v>30000000</v>
      </c>
      <c r="E3">
        <v>0</v>
      </c>
      <c r="F3" t="s">
        <v>8220</v>
      </c>
      <c r="G3" t="s">
        <v>8224</v>
      </c>
      <c r="H3" t="s">
        <v>8246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8303</v>
      </c>
      <c r="O3" s="6">
        <f>(E3/D3)*100</f>
        <v>0</v>
      </c>
      <c r="P3" s="7" t="e">
        <f>E3/L3</f>
        <v>#DIV/0!</v>
      </c>
      <c r="Q3" t="s">
        <v>8317</v>
      </c>
      <c r="R3" t="s">
        <v>8357</v>
      </c>
      <c r="S3" s="11">
        <f>(J3/86400)+25569+(-5/24)</f>
        <v>41863.54887731481</v>
      </c>
      <c r="T3" s="11">
        <f>(I3/86400)+25569+(-5/24)</f>
        <v>41893.54887731481</v>
      </c>
    </row>
    <row r="4" spans="1:20" ht="43.2" x14ac:dyDescent="0.3">
      <c r="A4">
        <v>1460</v>
      </c>
      <c r="B4" s="3" t="s">
        <v>1461</v>
      </c>
      <c r="C4" s="3" t="s">
        <v>5570</v>
      </c>
      <c r="D4">
        <v>25000000</v>
      </c>
      <c r="E4">
        <v>0</v>
      </c>
      <c r="F4" t="s">
        <v>8220</v>
      </c>
      <c r="G4" t="s">
        <v>8224</v>
      </c>
      <c r="H4" t="s">
        <v>8246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8287</v>
      </c>
      <c r="O4" s="6">
        <f>(E4/D4)*100</f>
        <v>0</v>
      </c>
      <c r="P4" s="7" t="e">
        <f>E4/L4</f>
        <v>#DIV/0!</v>
      </c>
      <c r="Q4" t="s">
        <v>8322</v>
      </c>
      <c r="R4" t="s">
        <v>8341</v>
      </c>
      <c r="S4" s="11">
        <f>(J4/86400)+25569+(-5/24)</f>
        <v>41915.688634259255</v>
      </c>
      <c r="T4" s="11">
        <f>(I4/86400)+25569+(-5/24)</f>
        <v>41973.781249999993</v>
      </c>
    </row>
    <row r="5" spans="1:20" ht="28.8" x14ac:dyDescent="0.3">
      <c r="A5">
        <v>619</v>
      </c>
      <c r="B5" s="3" t="s">
        <v>620</v>
      </c>
      <c r="C5" s="3" t="s">
        <v>4729</v>
      </c>
      <c r="D5">
        <v>2500000</v>
      </c>
      <c r="E5">
        <v>1</v>
      </c>
      <c r="F5" t="s">
        <v>8220</v>
      </c>
      <c r="G5" t="s">
        <v>8224</v>
      </c>
      <c r="H5" t="s">
        <v>8246</v>
      </c>
      <c r="I5">
        <v>1416933390</v>
      </c>
      <c r="J5">
        <v>1411745790</v>
      </c>
      <c r="K5" t="b">
        <v>0</v>
      </c>
      <c r="L5">
        <v>1</v>
      </c>
      <c r="M5" t="b">
        <v>0</v>
      </c>
      <c r="N5" t="s">
        <v>8272</v>
      </c>
      <c r="O5" s="6">
        <f>(E5/D5)*100</f>
        <v>3.9999999999999996E-5</v>
      </c>
      <c r="P5" s="7">
        <f>E5/L5</f>
        <v>1</v>
      </c>
      <c r="Q5" t="s">
        <v>8319</v>
      </c>
      <c r="R5" t="s">
        <v>8320</v>
      </c>
      <c r="S5" s="11">
        <f>(J5/86400)+25569+(-5/24)</f>
        <v>41908.442013888889</v>
      </c>
      <c r="T5" s="11">
        <f>(I5/86400)+25569+(-5/24)</f>
        <v>41968.483680555553</v>
      </c>
    </row>
    <row r="6" spans="1:20" x14ac:dyDescent="0.3">
      <c r="A6">
        <v>3125</v>
      </c>
      <c r="B6" s="3" t="s">
        <v>3125</v>
      </c>
      <c r="C6" s="3" t="s">
        <v>7235</v>
      </c>
      <c r="D6">
        <v>1500000</v>
      </c>
      <c r="E6">
        <v>0</v>
      </c>
      <c r="F6" t="s">
        <v>8220</v>
      </c>
      <c r="G6" t="s">
        <v>8224</v>
      </c>
      <c r="H6" t="s">
        <v>8246</v>
      </c>
      <c r="I6">
        <v>1452142672</v>
      </c>
      <c r="J6">
        <v>1449550672</v>
      </c>
      <c r="K6" t="b">
        <v>0</v>
      </c>
      <c r="L6">
        <v>0</v>
      </c>
      <c r="M6" t="b">
        <v>0</v>
      </c>
      <c r="N6" t="s">
        <v>8303</v>
      </c>
      <c r="O6" s="6">
        <f>(E6/D6)*100</f>
        <v>0</v>
      </c>
      <c r="P6" s="7" t="e">
        <f>E6/L6</f>
        <v>#DIV/0!</v>
      </c>
      <c r="Q6" t="s">
        <v>8317</v>
      </c>
      <c r="R6" t="s">
        <v>8357</v>
      </c>
      <c r="S6" s="11">
        <f>(J6/86400)+25569+(-5/24)</f>
        <v>42345.998518518514</v>
      </c>
      <c r="T6" s="11">
        <f>(I6/86400)+25569+(-5/24)</f>
        <v>42375.998518518514</v>
      </c>
    </row>
    <row r="7" spans="1:20" ht="57.6" x14ac:dyDescent="0.3">
      <c r="A7">
        <v>155</v>
      </c>
      <c r="B7" s="3" t="s">
        <v>157</v>
      </c>
      <c r="C7" s="3" t="s">
        <v>4265</v>
      </c>
      <c r="D7">
        <v>1350000</v>
      </c>
      <c r="E7">
        <v>81</v>
      </c>
      <c r="F7" t="s">
        <v>8220</v>
      </c>
      <c r="G7" t="s">
        <v>8224</v>
      </c>
      <c r="H7" t="s">
        <v>8246</v>
      </c>
      <c r="I7">
        <v>1437657935</v>
      </c>
      <c r="J7">
        <v>1434201935</v>
      </c>
      <c r="K7" t="b">
        <v>0</v>
      </c>
      <c r="L7">
        <v>4</v>
      </c>
      <c r="M7" t="b">
        <v>0</v>
      </c>
      <c r="N7" t="s">
        <v>8267</v>
      </c>
      <c r="O7" s="6">
        <f>(E7/D7)*100</f>
        <v>6.0000000000000001E-3</v>
      </c>
      <c r="P7" s="7">
        <f>E7/L7</f>
        <v>20.25</v>
      </c>
      <c r="Q7" t="s">
        <v>8310</v>
      </c>
      <c r="R7" t="s">
        <v>8313</v>
      </c>
      <c r="S7" s="11">
        <f>(J7/86400)+25569+(-5/24)</f>
        <v>42168.351099537038</v>
      </c>
      <c r="T7" s="11">
        <f>(I7/86400)+25569+(-5/24)</f>
        <v>42208.351099537038</v>
      </c>
    </row>
    <row r="8" spans="1:20" ht="28.8" x14ac:dyDescent="0.3">
      <c r="A8">
        <v>639</v>
      </c>
      <c r="B8" s="3" t="s">
        <v>640</v>
      </c>
      <c r="C8" s="3" t="s">
        <v>4749</v>
      </c>
      <c r="D8">
        <v>1000000</v>
      </c>
      <c r="E8">
        <v>1</v>
      </c>
      <c r="F8" t="s">
        <v>8220</v>
      </c>
      <c r="G8" t="s">
        <v>8224</v>
      </c>
      <c r="H8" t="s">
        <v>8246</v>
      </c>
      <c r="I8">
        <v>1413208795</v>
      </c>
      <c r="J8">
        <v>1408024795</v>
      </c>
      <c r="K8" t="b">
        <v>0</v>
      </c>
      <c r="L8">
        <v>1</v>
      </c>
      <c r="M8" t="b">
        <v>0</v>
      </c>
      <c r="N8" t="s">
        <v>8272</v>
      </c>
      <c r="O8" s="6">
        <f>(E8/D8)*100</f>
        <v>9.9999999999999991E-5</v>
      </c>
      <c r="P8" s="7">
        <f>E8/L8</f>
        <v>1</v>
      </c>
      <c r="Q8" t="s">
        <v>8319</v>
      </c>
      <c r="R8" t="s">
        <v>8320</v>
      </c>
      <c r="S8" s="11">
        <f>(J8/86400)+25569+(-5/24)</f>
        <v>41865.374942129631</v>
      </c>
      <c r="T8" s="11">
        <f>(I8/86400)+25569+(-5/24)</f>
        <v>41925.374942129631</v>
      </c>
    </row>
    <row r="9" spans="1:20" ht="43.2" x14ac:dyDescent="0.3">
      <c r="A9">
        <v>2643</v>
      </c>
      <c r="B9" s="3" t="s">
        <v>2643</v>
      </c>
      <c r="C9" s="3" t="s">
        <v>6753</v>
      </c>
      <c r="D9">
        <v>1000000</v>
      </c>
      <c r="E9">
        <v>335597.31</v>
      </c>
      <c r="F9" t="s">
        <v>8220</v>
      </c>
      <c r="G9" t="s">
        <v>8224</v>
      </c>
      <c r="H9" t="s">
        <v>8246</v>
      </c>
      <c r="I9">
        <v>1482307140</v>
      </c>
      <c r="J9">
        <v>1479218315</v>
      </c>
      <c r="K9" t="b">
        <v>1</v>
      </c>
      <c r="L9">
        <v>1501</v>
      </c>
      <c r="M9" t="b">
        <v>0</v>
      </c>
      <c r="N9" t="s">
        <v>8301</v>
      </c>
      <c r="O9" s="6">
        <f>(E9/D9)*100</f>
        <v>33.559730999999999</v>
      </c>
      <c r="P9" s="7">
        <f>E9/L9</f>
        <v>223.58248500999335</v>
      </c>
      <c r="Q9" t="s">
        <v>8319</v>
      </c>
      <c r="R9" t="s">
        <v>8355</v>
      </c>
      <c r="S9" s="11">
        <f>(J9/86400)+25569+(-5/24)</f>
        <v>42689.374016203707</v>
      </c>
      <c r="T9" s="11">
        <f>(I9/86400)+25569+(-5/24)</f>
        <v>42725.124305555553</v>
      </c>
    </row>
    <row r="10" spans="1:20" ht="43.2" x14ac:dyDescent="0.3">
      <c r="A10">
        <v>1000</v>
      </c>
      <c r="B10" s="3" t="s">
        <v>1001</v>
      </c>
      <c r="C10" s="3" t="s">
        <v>5110</v>
      </c>
      <c r="D10">
        <v>894700</v>
      </c>
      <c r="E10">
        <v>19824</v>
      </c>
      <c r="F10" t="s">
        <v>8220</v>
      </c>
      <c r="G10" t="s">
        <v>8224</v>
      </c>
      <c r="H10" t="s">
        <v>8246</v>
      </c>
      <c r="I10">
        <v>1489537560</v>
      </c>
      <c r="J10">
        <v>1484357160</v>
      </c>
      <c r="K10" t="b">
        <v>0</v>
      </c>
      <c r="L10">
        <v>6</v>
      </c>
      <c r="M10" t="b">
        <v>0</v>
      </c>
      <c r="N10" t="s">
        <v>8273</v>
      </c>
      <c r="O10" s="6">
        <f>(E10/D10)*100</f>
        <v>2.2157147647256061</v>
      </c>
      <c r="P10" s="7">
        <f>E10/L10</f>
        <v>3304</v>
      </c>
      <c r="Q10" t="s">
        <v>8319</v>
      </c>
      <c r="R10" t="s">
        <v>8321</v>
      </c>
      <c r="S10" s="11">
        <f>(J10/86400)+25569+(-5/24)</f>
        <v>42748.851388888885</v>
      </c>
      <c r="T10" s="11">
        <f>(I10/86400)+25569+(-5/24)</f>
        <v>42808.80972222222</v>
      </c>
    </row>
    <row r="11" spans="1:20" ht="28.8" x14ac:dyDescent="0.3">
      <c r="A11">
        <v>2373</v>
      </c>
      <c r="B11" s="3" t="s">
        <v>2374</v>
      </c>
      <c r="C11" s="3" t="s">
        <v>6483</v>
      </c>
      <c r="D11">
        <v>850000</v>
      </c>
      <c r="E11">
        <v>50</v>
      </c>
      <c r="F11" t="s">
        <v>8220</v>
      </c>
      <c r="G11" t="s">
        <v>8235</v>
      </c>
      <c r="H11" t="s">
        <v>8255</v>
      </c>
      <c r="I11">
        <v>1440863624</v>
      </c>
      <c r="J11">
        <v>1438271624</v>
      </c>
      <c r="K11" t="b">
        <v>0</v>
      </c>
      <c r="L11">
        <v>1</v>
      </c>
      <c r="M11" t="b">
        <v>0</v>
      </c>
      <c r="N11" t="s">
        <v>8272</v>
      </c>
      <c r="O11" s="6">
        <f>(E11/D11)*100</f>
        <v>5.8823529411764705E-3</v>
      </c>
      <c r="P11" s="7">
        <f>E11/L11</f>
        <v>50</v>
      </c>
      <c r="Q11" t="s">
        <v>8319</v>
      </c>
      <c r="R11" t="s">
        <v>8320</v>
      </c>
      <c r="S11" s="11">
        <f>(J11/86400)+25569+(-5/24)</f>
        <v>42215.453981481478</v>
      </c>
      <c r="T11" s="11">
        <f>(I11/86400)+25569+(-5/24)</f>
        <v>42245.453981481478</v>
      </c>
    </row>
    <row r="12" spans="1:20" ht="43.2" x14ac:dyDescent="0.3">
      <c r="A12">
        <v>3124</v>
      </c>
      <c r="B12" s="3" t="s">
        <v>3124</v>
      </c>
      <c r="C12" s="3" t="s">
        <v>7234</v>
      </c>
      <c r="D12">
        <v>800000</v>
      </c>
      <c r="E12">
        <v>26</v>
      </c>
      <c r="F12" t="s">
        <v>8220</v>
      </c>
      <c r="G12" t="s">
        <v>8224</v>
      </c>
      <c r="H12" t="s">
        <v>8246</v>
      </c>
      <c r="I12">
        <v>1422902601</v>
      </c>
      <c r="J12">
        <v>1417718601</v>
      </c>
      <c r="K12" t="b">
        <v>0</v>
      </c>
      <c r="L12">
        <v>4</v>
      </c>
      <c r="M12" t="b">
        <v>0</v>
      </c>
      <c r="N12" t="s">
        <v>8303</v>
      </c>
      <c r="O12" s="6">
        <f>(E12/D12)*100</f>
        <v>3.2499999999999999E-3</v>
      </c>
      <c r="P12" s="7">
        <f>E12/L12</f>
        <v>6.5</v>
      </c>
      <c r="Q12" t="s">
        <v>8317</v>
      </c>
      <c r="R12" t="s">
        <v>8357</v>
      </c>
      <c r="S12" s="11">
        <f>(J12/86400)+25569+(-5/24)</f>
        <v>41977.571770833332</v>
      </c>
      <c r="T12" s="11">
        <f>(I12/86400)+25569+(-5/24)</f>
        <v>42037.571770833332</v>
      </c>
    </row>
    <row r="13" spans="1:20" ht="43.2" x14ac:dyDescent="0.3">
      <c r="A13">
        <v>2390</v>
      </c>
      <c r="B13" s="3" t="s">
        <v>2391</v>
      </c>
      <c r="C13" s="3" t="s">
        <v>6500</v>
      </c>
      <c r="D13">
        <v>510000</v>
      </c>
      <c r="E13">
        <v>0</v>
      </c>
      <c r="F13" t="s">
        <v>8220</v>
      </c>
      <c r="G13" t="s">
        <v>8226</v>
      </c>
      <c r="H13" t="s">
        <v>8248</v>
      </c>
      <c r="I13">
        <v>1420352264</v>
      </c>
      <c r="J13">
        <v>1416896264</v>
      </c>
      <c r="K13" t="b">
        <v>0</v>
      </c>
      <c r="L13">
        <v>0</v>
      </c>
      <c r="M13" t="b">
        <v>0</v>
      </c>
      <c r="N13" t="s">
        <v>8272</v>
      </c>
      <c r="O13" s="6">
        <f>(E13/D13)*100</f>
        <v>0</v>
      </c>
      <c r="P13" s="7" t="e">
        <f>E13/L13</f>
        <v>#DIV/0!</v>
      </c>
      <c r="Q13" t="s">
        <v>8319</v>
      </c>
      <c r="R13" t="s">
        <v>8320</v>
      </c>
      <c r="S13" s="11">
        <f>(J13/86400)+25569+(-5/24)</f>
        <v>41968.053981481477</v>
      </c>
      <c r="T13" s="11">
        <f>(I13/86400)+25569+(-5/24)</f>
        <v>42008.053981481477</v>
      </c>
    </row>
    <row r="14" spans="1:20" ht="43.2" x14ac:dyDescent="0.3">
      <c r="A14">
        <v>159</v>
      </c>
      <c r="B14" s="3" t="s">
        <v>161</v>
      </c>
      <c r="C14" s="3" t="s">
        <v>4269</v>
      </c>
      <c r="D14">
        <v>500000</v>
      </c>
      <c r="E14">
        <v>10</v>
      </c>
      <c r="F14" t="s">
        <v>8220</v>
      </c>
      <c r="G14" t="s">
        <v>8224</v>
      </c>
      <c r="H14" t="s">
        <v>8246</v>
      </c>
      <c r="I14">
        <v>1467541545</v>
      </c>
      <c r="J14">
        <v>1464085545</v>
      </c>
      <c r="K14" t="b">
        <v>0</v>
      </c>
      <c r="L14">
        <v>1</v>
      </c>
      <c r="M14" t="b">
        <v>0</v>
      </c>
      <c r="N14" t="s">
        <v>8267</v>
      </c>
      <c r="O14" s="6">
        <f>(E14/D14)*100</f>
        <v>2E-3</v>
      </c>
      <c r="P14" s="7">
        <f>E14/L14</f>
        <v>10</v>
      </c>
      <c r="Q14" t="s">
        <v>8310</v>
      </c>
      <c r="R14" t="s">
        <v>8313</v>
      </c>
      <c r="S14" s="11">
        <f>(J14/86400)+25569+(-5/24)</f>
        <v>42514.226215277777</v>
      </c>
      <c r="T14" s="11">
        <f>(I14/86400)+25569+(-5/24)</f>
        <v>42554.226215277777</v>
      </c>
    </row>
    <row r="15" spans="1:20" ht="43.2" x14ac:dyDescent="0.3">
      <c r="A15">
        <v>1230</v>
      </c>
      <c r="B15" s="3" t="s">
        <v>1231</v>
      </c>
      <c r="C15" s="3" t="s">
        <v>5340</v>
      </c>
      <c r="D15">
        <v>500000</v>
      </c>
      <c r="E15">
        <v>0</v>
      </c>
      <c r="F15" t="s">
        <v>8220</v>
      </c>
      <c r="G15" t="s">
        <v>8224</v>
      </c>
      <c r="H15" t="s">
        <v>8246</v>
      </c>
      <c r="I15">
        <v>1298589630</v>
      </c>
      <c r="J15">
        <v>1295997630</v>
      </c>
      <c r="K15" t="b">
        <v>0</v>
      </c>
      <c r="L15">
        <v>0</v>
      </c>
      <c r="M15" t="b">
        <v>0</v>
      </c>
      <c r="N15" t="s">
        <v>8286</v>
      </c>
      <c r="O15" s="6">
        <f>(E15/D15)*100</f>
        <v>0</v>
      </c>
      <c r="P15" s="7" t="e">
        <f>E15/L15</f>
        <v>#DIV/0!</v>
      </c>
      <c r="Q15" t="s">
        <v>8325</v>
      </c>
      <c r="R15" t="s">
        <v>8340</v>
      </c>
      <c r="S15" s="11">
        <f>(J15/86400)+25569+(-5/24)</f>
        <v>40568.764236111107</v>
      </c>
      <c r="T15" s="11">
        <f>(I15/86400)+25569+(-5/24)</f>
        <v>40598.764236111107</v>
      </c>
    </row>
    <row r="16" spans="1:20" ht="43.2" x14ac:dyDescent="0.3">
      <c r="A16">
        <v>2646</v>
      </c>
      <c r="B16" s="3" t="s">
        <v>2646</v>
      </c>
      <c r="C16" s="3" t="s">
        <v>6756</v>
      </c>
      <c r="D16">
        <v>500000</v>
      </c>
      <c r="E16">
        <v>42086.42</v>
      </c>
      <c r="F16" t="s">
        <v>8220</v>
      </c>
      <c r="G16" t="s">
        <v>8224</v>
      </c>
      <c r="H16" t="s">
        <v>8246</v>
      </c>
      <c r="I16">
        <v>1441783869</v>
      </c>
      <c r="J16">
        <v>1439191869</v>
      </c>
      <c r="K16" t="b">
        <v>1</v>
      </c>
      <c r="L16">
        <v>535</v>
      </c>
      <c r="M16" t="b">
        <v>0</v>
      </c>
      <c r="N16" t="s">
        <v>8301</v>
      </c>
      <c r="O16" s="6">
        <f>(E16/D16)*100</f>
        <v>8.4172840000000004</v>
      </c>
      <c r="P16" s="7">
        <f>E16/L16</f>
        <v>78.666205607476627</v>
      </c>
      <c r="Q16" t="s">
        <v>8319</v>
      </c>
      <c r="R16" t="s">
        <v>8355</v>
      </c>
      <c r="S16" s="11">
        <f>(J16/86400)+25569+(-5/24)</f>
        <v>42226.10496527778</v>
      </c>
      <c r="T16" s="11">
        <f>(I16/86400)+25569+(-5/24)</f>
        <v>42256.10496527778</v>
      </c>
    </row>
    <row r="17" spans="1:20" ht="43.2" x14ac:dyDescent="0.3">
      <c r="A17">
        <v>2349</v>
      </c>
      <c r="B17" s="3" t="s">
        <v>2350</v>
      </c>
      <c r="C17" s="3" t="s">
        <v>6459</v>
      </c>
      <c r="D17">
        <v>474900</v>
      </c>
      <c r="E17">
        <v>0</v>
      </c>
      <c r="F17" t="s">
        <v>8220</v>
      </c>
      <c r="G17" t="s">
        <v>8235</v>
      </c>
      <c r="H17" t="s">
        <v>8255</v>
      </c>
      <c r="I17">
        <v>1439318228</v>
      </c>
      <c r="J17">
        <v>1436812628</v>
      </c>
      <c r="K17" t="b">
        <v>0</v>
      </c>
      <c r="L17">
        <v>0</v>
      </c>
      <c r="M17" t="b">
        <v>0</v>
      </c>
      <c r="N17" t="s">
        <v>8272</v>
      </c>
      <c r="O17" s="6">
        <f>(E17/D17)*100</f>
        <v>0</v>
      </c>
      <c r="P17" s="7" t="e">
        <f>E17/L17</f>
        <v>#DIV/0!</v>
      </c>
      <c r="Q17" t="s">
        <v>8319</v>
      </c>
      <c r="R17" t="s">
        <v>8320</v>
      </c>
      <c r="S17" s="11">
        <f>(J17/86400)+25569+(-5/24)</f>
        <v>42198.567453703705</v>
      </c>
      <c r="T17" s="11">
        <f>(I17/86400)+25569+(-5/24)</f>
        <v>42227.567453703705</v>
      </c>
    </row>
    <row r="18" spans="1:20" ht="57.6" x14ac:dyDescent="0.3">
      <c r="A18">
        <v>1321</v>
      </c>
      <c r="B18" s="3" t="s">
        <v>1322</v>
      </c>
      <c r="C18" s="3" t="s">
        <v>5431</v>
      </c>
      <c r="D18">
        <v>462000</v>
      </c>
      <c r="E18">
        <v>6019</v>
      </c>
      <c r="F18" t="s">
        <v>8220</v>
      </c>
      <c r="G18" t="s">
        <v>8235</v>
      </c>
      <c r="H18" t="s">
        <v>8255</v>
      </c>
      <c r="I18">
        <v>1482515937</v>
      </c>
      <c r="J18">
        <v>1479923937</v>
      </c>
      <c r="K18" t="b">
        <v>0</v>
      </c>
      <c r="L18">
        <v>7</v>
      </c>
      <c r="M18" t="b">
        <v>0</v>
      </c>
      <c r="N18" t="s">
        <v>8273</v>
      </c>
      <c r="O18" s="6">
        <f>(E18/D18)*100</f>
        <v>1.3028138528138529</v>
      </c>
      <c r="P18" s="7">
        <f>E18/L18</f>
        <v>859.85714285714289</v>
      </c>
      <c r="Q18" t="s">
        <v>8319</v>
      </c>
      <c r="R18" t="s">
        <v>8321</v>
      </c>
      <c r="S18" s="11">
        <f>(J18/86400)+25569+(-5/24)</f>
        <v>42697.540937499994</v>
      </c>
      <c r="T18" s="11">
        <f>(I18/86400)+25569+(-5/24)</f>
        <v>42727.540937499994</v>
      </c>
    </row>
    <row r="19" spans="1:20" ht="43.2" x14ac:dyDescent="0.3">
      <c r="A19">
        <v>627</v>
      </c>
      <c r="B19" s="3" t="s">
        <v>628</v>
      </c>
      <c r="C19" s="3" t="s">
        <v>4737</v>
      </c>
      <c r="D19">
        <v>450000</v>
      </c>
      <c r="E19">
        <v>90</v>
      </c>
      <c r="F19" t="s">
        <v>8220</v>
      </c>
      <c r="G19" t="s">
        <v>8235</v>
      </c>
      <c r="H19" t="s">
        <v>8255</v>
      </c>
      <c r="I19">
        <v>1457996400</v>
      </c>
      <c r="J19">
        <v>1452842511</v>
      </c>
      <c r="K19" t="b">
        <v>0</v>
      </c>
      <c r="L19">
        <v>1</v>
      </c>
      <c r="M19" t="b">
        <v>0</v>
      </c>
      <c r="N19" t="s">
        <v>8272</v>
      </c>
      <c r="O19" s="6">
        <f>(E19/D19)*100</f>
        <v>0.02</v>
      </c>
      <c r="P19" s="7">
        <f>E19/L19</f>
        <v>90</v>
      </c>
      <c r="Q19" t="s">
        <v>8319</v>
      </c>
      <c r="R19" t="s">
        <v>8320</v>
      </c>
      <c r="S19" s="11">
        <f>(J19/86400)+25569+(-5/24)</f>
        <v>42384.098506944443</v>
      </c>
      <c r="T19" s="11">
        <f>(I19/86400)+25569+(-5/24)</f>
        <v>42443.749999999993</v>
      </c>
    </row>
    <row r="20" spans="1:20" ht="43.2" x14ac:dyDescent="0.3">
      <c r="A20">
        <v>2953</v>
      </c>
      <c r="B20" s="3" t="s">
        <v>2953</v>
      </c>
      <c r="C20" s="3" t="s">
        <v>7063</v>
      </c>
      <c r="D20">
        <v>400000</v>
      </c>
      <c r="E20">
        <v>605</v>
      </c>
      <c r="F20" t="s">
        <v>8220</v>
      </c>
      <c r="G20" t="s">
        <v>8224</v>
      </c>
      <c r="H20" t="s">
        <v>8246</v>
      </c>
      <c r="I20">
        <v>1444330821</v>
      </c>
      <c r="J20">
        <v>1441738821</v>
      </c>
      <c r="K20" t="b">
        <v>0</v>
      </c>
      <c r="L20">
        <v>3</v>
      </c>
      <c r="M20" t="b">
        <v>0</v>
      </c>
      <c r="N20" t="s">
        <v>8303</v>
      </c>
      <c r="O20" s="6">
        <f>(E20/D20)*100</f>
        <v>0.15125</v>
      </c>
      <c r="P20" s="7">
        <f>E20/L20</f>
        <v>201.66666666666666</v>
      </c>
      <c r="Q20" t="s">
        <v>8317</v>
      </c>
      <c r="R20" t="s">
        <v>8357</v>
      </c>
      <c r="S20" s="11">
        <f>(J20/86400)+25569+(-5/24)</f>
        <v>42255.583576388883</v>
      </c>
      <c r="T20" s="11">
        <f>(I20/86400)+25569+(-5/24)</f>
        <v>42285.583576388883</v>
      </c>
    </row>
    <row r="21" spans="1:20" ht="28.8" x14ac:dyDescent="0.3">
      <c r="A21">
        <v>152</v>
      </c>
      <c r="B21" s="3" t="s">
        <v>154</v>
      </c>
      <c r="C21" s="3" t="s">
        <v>4262</v>
      </c>
      <c r="D21">
        <v>380000</v>
      </c>
      <c r="E21">
        <v>30</v>
      </c>
      <c r="F21" t="s">
        <v>8220</v>
      </c>
      <c r="G21" t="s">
        <v>8224</v>
      </c>
      <c r="H21" t="s">
        <v>8246</v>
      </c>
      <c r="I21">
        <v>1411437100</v>
      </c>
      <c r="J21">
        <v>1408845100</v>
      </c>
      <c r="K21" t="b">
        <v>0</v>
      </c>
      <c r="L21">
        <v>2</v>
      </c>
      <c r="M21" t="b">
        <v>0</v>
      </c>
      <c r="N21" t="s">
        <v>8267</v>
      </c>
      <c r="O21" s="6">
        <f>(E21/D21)*100</f>
        <v>7.8947368421052634E-3</v>
      </c>
      <c r="P21" s="7">
        <f>E21/L21</f>
        <v>15</v>
      </c>
      <c r="Q21" t="s">
        <v>8310</v>
      </c>
      <c r="R21" t="s">
        <v>8313</v>
      </c>
      <c r="S21" s="11">
        <f>(J21/86400)+25569+(-5/24)</f>
        <v>41874.869212962956</v>
      </c>
      <c r="T21" s="11">
        <f>(I21/86400)+25569+(-5/24)</f>
        <v>41904.869212962956</v>
      </c>
    </row>
    <row r="22" spans="1:20" ht="43.2" x14ac:dyDescent="0.3">
      <c r="A22">
        <v>3885</v>
      </c>
      <c r="B22" s="3" t="s">
        <v>3882</v>
      </c>
      <c r="C22" s="3" t="s">
        <v>7994</v>
      </c>
      <c r="D22">
        <v>375000</v>
      </c>
      <c r="E22">
        <v>0</v>
      </c>
      <c r="F22" t="s">
        <v>8220</v>
      </c>
      <c r="G22" t="s">
        <v>8224</v>
      </c>
      <c r="H22" t="s">
        <v>8246</v>
      </c>
      <c r="I22">
        <v>1462834191</v>
      </c>
      <c r="J22">
        <v>1460242191</v>
      </c>
      <c r="K22" t="b">
        <v>0</v>
      </c>
      <c r="L22">
        <v>0</v>
      </c>
      <c r="M22" t="b">
        <v>0</v>
      </c>
      <c r="N22" t="s">
        <v>8305</v>
      </c>
      <c r="O22" s="6">
        <f>(E22/D22)*100</f>
        <v>0</v>
      </c>
      <c r="P22" s="7" t="e">
        <f>E22/L22</f>
        <v>#DIV/0!</v>
      </c>
      <c r="Q22" t="s">
        <v>8317</v>
      </c>
      <c r="R22" t="s">
        <v>8359</v>
      </c>
      <c r="S22" s="11">
        <f>(J22/86400)+25569+(-5/24)</f>
        <v>42469.742951388886</v>
      </c>
      <c r="T22" s="11">
        <f>(I22/86400)+25569+(-5/24)</f>
        <v>42499.742951388886</v>
      </c>
    </row>
    <row r="23" spans="1:20" ht="43.2" x14ac:dyDescent="0.3">
      <c r="A23">
        <v>2651</v>
      </c>
      <c r="B23" s="3" t="s">
        <v>2651</v>
      </c>
      <c r="C23" s="3" t="s">
        <v>6761</v>
      </c>
      <c r="D23">
        <v>280000</v>
      </c>
      <c r="E23">
        <v>5233</v>
      </c>
      <c r="F23" t="s">
        <v>8220</v>
      </c>
      <c r="G23" t="s">
        <v>8224</v>
      </c>
      <c r="H23" t="s">
        <v>8246</v>
      </c>
      <c r="I23">
        <v>1450380009</v>
      </c>
      <c r="J23">
        <v>1447960809</v>
      </c>
      <c r="K23" t="b">
        <v>0</v>
      </c>
      <c r="L23">
        <v>17</v>
      </c>
      <c r="M23" t="b">
        <v>0</v>
      </c>
      <c r="N23" t="s">
        <v>8301</v>
      </c>
      <c r="O23" s="6">
        <f>(E23/D23)*100</f>
        <v>1.8689285714285715</v>
      </c>
      <c r="P23" s="7">
        <f>E23/L23</f>
        <v>307.8235294117647</v>
      </c>
      <c r="Q23" t="s">
        <v>8319</v>
      </c>
      <c r="R23" t="s">
        <v>8355</v>
      </c>
      <c r="S23" s="11">
        <f>(J23/86400)+25569+(-5/24)</f>
        <v>42327.597326388888</v>
      </c>
      <c r="T23" s="11">
        <f>(I23/86400)+25569+(-5/24)</f>
        <v>42355.597326388888</v>
      </c>
    </row>
    <row r="24" spans="1:20" ht="43.2" x14ac:dyDescent="0.3">
      <c r="A24">
        <v>151</v>
      </c>
      <c r="B24" s="3" t="s">
        <v>153</v>
      </c>
      <c r="C24" s="3" t="s">
        <v>4261</v>
      </c>
      <c r="D24">
        <v>250000</v>
      </c>
      <c r="E24">
        <v>140</v>
      </c>
      <c r="F24" t="s">
        <v>8220</v>
      </c>
      <c r="G24" t="s">
        <v>8226</v>
      </c>
      <c r="H24" t="s">
        <v>8248</v>
      </c>
      <c r="I24">
        <v>1434633191</v>
      </c>
      <c r="J24">
        <v>1429449191</v>
      </c>
      <c r="K24" t="b">
        <v>0</v>
      </c>
      <c r="L24">
        <v>5</v>
      </c>
      <c r="M24" t="b">
        <v>0</v>
      </c>
      <c r="N24" t="s">
        <v>8267</v>
      </c>
      <c r="O24" s="6">
        <f>(E24/D24)*100</f>
        <v>5.5999999999999994E-2</v>
      </c>
      <c r="P24" s="7">
        <f>E24/L24</f>
        <v>28</v>
      </c>
      <c r="Q24" t="s">
        <v>8310</v>
      </c>
      <c r="R24" t="s">
        <v>8313</v>
      </c>
      <c r="S24" s="11">
        <f>(J24/86400)+25569+(-5/24)</f>
        <v>42113.342488425922</v>
      </c>
      <c r="T24" s="11">
        <f>(I24/86400)+25569+(-5/24)</f>
        <v>42173.342488425922</v>
      </c>
    </row>
    <row r="25" spans="1:20" ht="43.2" x14ac:dyDescent="0.3">
      <c r="A25">
        <v>1017</v>
      </c>
      <c r="B25" s="3" t="s">
        <v>1018</v>
      </c>
      <c r="C25" s="3" t="s">
        <v>5127</v>
      </c>
      <c r="D25">
        <v>250000</v>
      </c>
      <c r="E25">
        <v>57197</v>
      </c>
      <c r="F25" t="s">
        <v>8220</v>
      </c>
      <c r="G25" t="s">
        <v>8224</v>
      </c>
      <c r="H25" t="s">
        <v>8246</v>
      </c>
      <c r="I25">
        <v>1448125935</v>
      </c>
      <c r="J25">
        <v>1444666335</v>
      </c>
      <c r="K25" t="b">
        <v>0</v>
      </c>
      <c r="L25">
        <v>355</v>
      </c>
      <c r="M25" t="b">
        <v>0</v>
      </c>
      <c r="N25" t="s">
        <v>8273</v>
      </c>
      <c r="O25" s="6">
        <f>(E25/D25)*100</f>
        <v>22.878799999999998</v>
      </c>
      <c r="P25" s="7">
        <f>E25/L25</f>
        <v>161.11830985915492</v>
      </c>
      <c r="Q25" t="s">
        <v>8319</v>
      </c>
      <c r="R25" t="s">
        <v>8321</v>
      </c>
      <c r="S25" s="11">
        <f>(J25/86400)+25569+(-5/24)</f>
        <v>42289.466840277775</v>
      </c>
      <c r="T25" s="11">
        <f>(I25/86400)+25569+(-5/24)</f>
        <v>42329.508506944439</v>
      </c>
    </row>
    <row r="26" spans="1:20" ht="57.6" x14ac:dyDescent="0.3">
      <c r="A26">
        <v>1311</v>
      </c>
      <c r="B26" s="3" t="s">
        <v>1312</v>
      </c>
      <c r="C26" s="3" t="s">
        <v>5421</v>
      </c>
      <c r="D26">
        <v>250000</v>
      </c>
      <c r="E26">
        <v>80070</v>
      </c>
      <c r="F26" t="s">
        <v>8220</v>
      </c>
      <c r="G26" t="s">
        <v>8224</v>
      </c>
      <c r="H26" t="s">
        <v>8246</v>
      </c>
      <c r="I26">
        <v>1480536919</v>
      </c>
      <c r="J26">
        <v>1477509319</v>
      </c>
      <c r="K26" t="b">
        <v>0</v>
      </c>
      <c r="L26">
        <v>100</v>
      </c>
      <c r="M26" t="b">
        <v>0</v>
      </c>
      <c r="N26" t="s">
        <v>8273</v>
      </c>
      <c r="O26" s="6">
        <f>(E26/D26)*100</f>
        <v>32.027999999999999</v>
      </c>
      <c r="P26" s="7">
        <f>E26/L26</f>
        <v>800.7</v>
      </c>
      <c r="Q26" t="s">
        <v>8319</v>
      </c>
      <c r="R26" t="s">
        <v>8321</v>
      </c>
      <c r="S26" s="11">
        <f>(J26/86400)+25569+(-5/24)</f>
        <v>42669.593969907401</v>
      </c>
      <c r="T26" s="11">
        <f>(I26/86400)+25569+(-5/24)</f>
        <v>42704.635636574072</v>
      </c>
    </row>
    <row r="27" spans="1:20" ht="43.2" x14ac:dyDescent="0.3">
      <c r="A27">
        <v>1331</v>
      </c>
      <c r="B27" s="3" t="s">
        <v>1332</v>
      </c>
      <c r="C27" s="3" t="s">
        <v>5441</v>
      </c>
      <c r="D27">
        <v>250000</v>
      </c>
      <c r="E27">
        <v>3417</v>
      </c>
      <c r="F27" t="s">
        <v>8220</v>
      </c>
      <c r="G27" t="s">
        <v>8224</v>
      </c>
      <c r="H27" t="s">
        <v>8246</v>
      </c>
      <c r="I27">
        <v>1471435554</v>
      </c>
      <c r="J27">
        <v>1468843554</v>
      </c>
      <c r="K27" t="b">
        <v>0</v>
      </c>
      <c r="L27">
        <v>34</v>
      </c>
      <c r="M27" t="b">
        <v>0</v>
      </c>
      <c r="N27" t="s">
        <v>8273</v>
      </c>
      <c r="O27" s="6">
        <f>(E27/D27)*100</f>
        <v>1.3668</v>
      </c>
      <c r="P27" s="7">
        <f>E27/L27</f>
        <v>100.5</v>
      </c>
      <c r="Q27" t="s">
        <v>8319</v>
      </c>
      <c r="R27" t="s">
        <v>8321</v>
      </c>
      <c r="S27" s="11">
        <f>(J27/86400)+25569+(-5/24)</f>
        <v>42569.295763888884</v>
      </c>
      <c r="T27" s="11">
        <f>(I27/86400)+25569+(-5/24)</f>
        <v>42599.295763888884</v>
      </c>
    </row>
    <row r="28" spans="1:20" ht="43.2" x14ac:dyDescent="0.3">
      <c r="A28">
        <v>140</v>
      </c>
      <c r="B28" s="3" t="s">
        <v>142</v>
      </c>
      <c r="C28" s="3" t="s">
        <v>4250</v>
      </c>
      <c r="D28">
        <v>200000</v>
      </c>
      <c r="E28">
        <v>0</v>
      </c>
      <c r="F28" t="s">
        <v>8220</v>
      </c>
      <c r="G28" t="s">
        <v>8224</v>
      </c>
      <c r="H28" t="s">
        <v>8246</v>
      </c>
      <c r="I28">
        <v>1426823132</v>
      </c>
      <c r="J28">
        <v>1424234732</v>
      </c>
      <c r="K28" t="b">
        <v>0</v>
      </c>
      <c r="L28">
        <v>0</v>
      </c>
      <c r="M28" t="b">
        <v>0</v>
      </c>
      <c r="N28" t="s">
        <v>8267</v>
      </c>
      <c r="O28" s="6">
        <f>(E28/D28)*100</f>
        <v>0</v>
      </c>
      <c r="P28" s="7" t="e">
        <f>E28/L28</f>
        <v>#DIV/0!</v>
      </c>
      <c r="Q28" t="s">
        <v>8310</v>
      </c>
      <c r="R28" t="s">
        <v>8313</v>
      </c>
      <c r="S28" s="11">
        <f>(J28/86400)+25569+(-5/24)</f>
        <v>42052.989953703705</v>
      </c>
      <c r="T28" s="11">
        <f>(I28/86400)+25569+(-5/24)</f>
        <v>42082.948287037034</v>
      </c>
    </row>
    <row r="29" spans="1:20" ht="43.2" x14ac:dyDescent="0.3">
      <c r="A29">
        <v>629</v>
      </c>
      <c r="B29" s="3" t="s">
        <v>630</v>
      </c>
      <c r="C29" s="3" t="s">
        <v>4739</v>
      </c>
      <c r="D29">
        <v>200000</v>
      </c>
      <c r="E29">
        <v>350</v>
      </c>
      <c r="F29" t="s">
        <v>8220</v>
      </c>
      <c r="G29" t="s">
        <v>8226</v>
      </c>
      <c r="H29" t="s">
        <v>8248</v>
      </c>
      <c r="I29">
        <v>1463239108</v>
      </c>
      <c r="J29">
        <v>1460647108</v>
      </c>
      <c r="K29" t="b">
        <v>0</v>
      </c>
      <c r="L29">
        <v>3</v>
      </c>
      <c r="M29" t="b">
        <v>0</v>
      </c>
      <c r="N29" t="s">
        <v>8272</v>
      </c>
      <c r="O29" s="6">
        <f>(E29/D29)*100</f>
        <v>0.17500000000000002</v>
      </c>
      <c r="P29" s="7">
        <f>E29/L29</f>
        <v>116.66666666666667</v>
      </c>
      <c r="Q29" t="s">
        <v>8319</v>
      </c>
      <c r="R29" t="s">
        <v>8320</v>
      </c>
      <c r="S29" s="11">
        <f>(J29/86400)+25569+(-5/24)</f>
        <v>42474.429490740738</v>
      </c>
      <c r="T29" s="11">
        <f>(I29/86400)+25569+(-5/24)</f>
        <v>42504.429490740738</v>
      </c>
    </row>
    <row r="30" spans="1:20" x14ac:dyDescent="0.3">
      <c r="A30">
        <v>638</v>
      </c>
      <c r="B30" s="3" t="s">
        <v>639</v>
      </c>
      <c r="C30" s="3" t="s">
        <v>4748</v>
      </c>
      <c r="D30">
        <v>200000</v>
      </c>
      <c r="E30">
        <v>18</v>
      </c>
      <c r="F30" t="s">
        <v>8220</v>
      </c>
      <c r="G30" t="s">
        <v>8236</v>
      </c>
      <c r="H30" t="s">
        <v>8249</v>
      </c>
      <c r="I30">
        <v>1490447662</v>
      </c>
      <c r="J30">
        <v>1485267262</v>
      </c>
      <c r="K30" t="b">
        <v>0</v>
      </c>
      <c r="L30">
        <v>6</v>
      </c>
      <c r="M30" t="b">
        <v>0</v>
      </c>
      <c r="N30" t="s">
        <v>8272</v>
      </c>
      <c r="O30" s="6">
        <f>(E30/D30)*100</f>
        <v>9.0000000000000011E-3</v>
      </c>
      <c r="P30" s="7">
        <f>E30/L30</f>
        <v>3</v>
      </c>
      <c r="Q30" t="s">
        <v>8319</v>
      </c>
      <c r="R30" t="s">
        <v>8320</v>
      </c>
      <c r="S30" s="11">
        <f>(J30/86400)+25569+(-5/24)</f>
        <v>42759.384976851848</v>
      </c>
      <c r="T30" s="11">
        <f>(I30/86400)+25569+(-5/24)</f>
        <v>42819.343310185184</v>
      </c>
    </row>
    <row r="31" spans="1:20" ht="43.2" x14ac:dyDescent="0.3">
      <c r="A31">
        <v>1005</v>
      </c>
      <c r="B31" s="3" t="s">
        <v>1006</v>
      </c>
      <c r="C31" s="3" t="s">
        <v>5115</v>
      </c>
      <c r="D31">
        <v>200000</v>
      </c>
      <c r="E31">
        <v>150102</v>
      </c>
      <c r="F31" t="s">
        <v>8220</v>
      </c>
      <c r="G31" t="s">
        <v>8224</v>
      </c>
      <c r="H31" t="s">
        <v>8246</v>
      </c>
      <c r="I31">
        <v>1446217183</v>
      </c>
      <c r="J31">
        <v>1443538783</v>
      </c>
      <c r="K31" t="b">
        <v>0</v>
      </c>
      <c r="L31">
        <v>161</v>
      </c>
      <c r="M31" t="b">
        <v>0</v>
      </c>
      <c r="N31" t="s">
        <v>8273</v>
      </c>
      <c r="O31" s="6">
        <f>(E31/D31)*100</f>
        <v>75.051000000000002</v>
      </c>
      <c r="P31" s="7">
        <f>E31/L31</f>
        <v>932.31055900621118</v>
      </c>
      <c r="Q31" t="s">
        <v>8319</v>
      </c>
      <c r="R31" t="s">
        <v>8321</v>
      </c>
      <c r="S31" s="11">
        <f>(J31/86400)+25569+(-5/24)</f>
        <v>42276.41646990741</v>
      </c>
      <c r="T31" s="11">
        <f>(I31/86400)+25569+(-5/24)</f>
        <v>42307.41646990741</v>
      </c>
    </row>
    <row r="32" spans="1:20" ht="57.6" x14ac:dyDescent="0.3">
      <c r="A32">
        <v>1317</v>
      </c>
      <c r="B32" s="3" t="s">
        <v>1318</v>
      </c>
      <c r="C32" s="3" t="s">
        <v>5427</v>
      </c>
      <c r="D32">
        <v>200000</v>
      </c>
      <c r="E32">
        <v>11467</v>
      </c>
      <c r="F32" t="s">
        <v>8220</v>
      </c>
      <c r="G32" t="s">
        <v>8232</v>
      </c>
      <c r="H32" t="s">
        <v>8253</v>
      </c>
      <c r="I32">
        <v>1469109600</v>
      </c>
      <c r="J32">
        <v>1464586746</v>
      </c>
      <c r="K32" t="b">
        <v>0</v>
      </c>
      <c r="L32">
        <v>19</v>
      </c>
      <c r="M32" t="b">
        <v>0</v>
      </c>
      <c r="N32" t="s">
        <v>8273</v>
      </c>
      <c r="O32" s="6">
        <f>(E32/D32)*100</f>
        <v>5.7334999999999994</v>
      </c>
      <c r="P32" s="7">
        <f>E32/L32</f>
        <v>603.52631578947364</v>
      </c>
      <c r="Q32" t="s">
        <v>8319</v>
      </c>
      <c r="R32" t="s">
        <v>8321</v>
      </c>
      <c r="S32" s="11">
        <f>(J32/86400)+25569+(-5/24)</f>
        <v>42520.027152777773</v>
      </c>
      <c r="T32" s="11">
        <f>(I32/86400)+25569+(-5/24)</f>
        <v>42572.374999999993</v>
      </c>
    </row>
    <row r="33" spans="1:20" ht="43.2" x14ac:dyDescent="0.3">
      <c r="A33">
        <v>2579</v>
      </c>
      <c r="B33" s="3" t="s">
        <v>2579</v>
      </c>
      <c r="C33" s="3" t="s">
        <v>6689</v>
      </c>
      <c r="D33">
        <v>200000</v>
      </c>
      <c r="E33">
        <v>277</v>
      </c>
      <c r="F33" t="s">
        <v>8220</v>
      </c>
      <c r="G33" t="s">
        <v>8224</v>
      </c>
      <c r="H33" t="s">
        <v>8246</v>
      </c>
      <c r="I33">
        <v>1410810903</v>
      </c>
      <c r="J33">
        <v>1405626903</v>
      </c>
      <c r="K33" t="b">
        <v>0</v>
      </c>
      <c r="L33">
        <v>12</v>
      </c>
      <c r="M33" t="b">
        <v>0</v>
      </c>
      <c r="N33" t="s">
        <v>8284</v>
      </c>
      <c r="O33" s="6">
        <f>(E33/D33)*100</f>
        <v>0.13849999999999998</v>
      </c>
      <c r="P33" s="7">
        <f>E33/L33</f>
        <v>23.083333333333332</v>
      </c>
      <c r="Q33" t="s">
        <v>8336</v>
      </c>
      <c r="R33" t="s">
        <v>8337</v>
      </c>
      <c r="S33" s="11">
        <f>(J33/86400)+25569+(-5/24)</f>
        <v>41837.621562499997</v>
      </c>
      <c r="T33" s="11">
        <f>(I33/86400)+25569+(-5/24)</f>
        <v>41897.621562499997</v>
      </c>
    </row>
    <row r="34" spans="1:20" ht="43.2" x14ac:dyDescent="0.3">
      <c r="A34">
        <v>1314</v>
      </c>
      <c r="B34" s="3" t="s">
        <v>1315</v>
      </c>
      <c r="C34" s="3" t="s">
        <v>5424</v>
      </c>
      <c r="D34">
        <v>180000</v>
      </c>
      <c r="E34">
        <v>2028</v>
      </c>
      <c r="F34" t="s">
        <v>8220</v>
      </c>
      <c r="G34" t="s">
        <v>8224</v>
      </c>
      <c r="H34" t="s">
        <v>8246</v>
      </c>
      <c r="I34">
        <v>1477065860</v>
      </c>
      <c r="J34">
        <v>1471881860</v>
      </c>
      <c r="K34" t="b">
        <v>0</v>
      </c>
      <c r="L34">
        <v>11</v>
      </c>
      <c r="M34" t="b">
        <v>0</v>
      </c>
      <c r="N34" t="s">
        <v>8273</v>
      </c>
      <c r="O34" s="6">
        <f>(E34/D34)*100</f>
        <v>1.1266666666666667</v>
      </c>
      <c r="P34" s="7">
        <f>E34/L34</f>
        <v>184.36363636363637</v>
      </c>
      <c r="Q34" t="s">
        <v>8319</v>
      </c>
      <c r="R34" t="s">
        <v>8321</v>
      </c>
      <c r="S34" s="11">
        <f>(J34/86400)+25569+(-5/24)</f>
        <v>42604.461342592585</v>
      </c>
      <c r="T34" s="11">
        <f>(I34/86400)+25569+(-5/24)</f>
        <v>42664.461342592585</v>
      </c>
    </row>
    <row r="35" spans="1:20" ht="43.2" x14ac:dyDescent="0.3">
      <c r="A35">
        <v>2363</v>
      </c>
      <c r="B35" s="3" t="s">
        <v>2364</v>
      </c>
      <c r="C35" s="3" t="s">
        <v>6473</v>
      </c>
      <c r="D35">
        <v>175000</v>
      </c>
      <c r="E35">
        <v>0</v>
      </c>
      <c r="F35" t="s">
        <v>8220</v>
      </c>
      <c r="G35" t="s">
        <v>8224</v>
      </c>
      <c r="H35" t="s">
        <v>8246</v>
      </c>
      <c r="I35">
        <v>1451348200</v>
      </c>
      <c r="J35">
        <v>1447460200</v>
      </c>
      <c r="K35" t="b">
        <v>0</v>
      </c>
      <c r="L35">
        <v>0</v>
      </c>
      <c r="M35" t="b">
        <v>0</v>
      </c>
      <c r="N35" t="s">
        <v>8272</v>
      </c>
      <c r="O35" s="6">
        <f>(E35/D35)*100</f>
        <v>0</v>
      </c>
      <c r="P35" s="7" t="e">
        <f>E35/L35</f>
        <v>#DIV/0!</v>
      </c>
      <c r="Q35" t="s">
        <v>8319</v>
      </c>
      <c r="R35" t="s">
        <v>8320</v>
      </c>
      <c r="S35" s="11">
        <f>(J35/86400)+25569+(-5/24)</f>
        <v>42321.803240740737</v>
      </c>
      <c r="T35" s="11">
        <f>(I35/86400)+25569+(-5/24)</f>
        <v>42366.803240740737</v>
      </c>
    </row>
    <row r="36" spans="1:20" ht="43.2" x14ac:dyDescent="0.3">
      <c r="A36">
        <v>138</v>
      </c>
      <c r="B36" s="3" t="s">
        <v>140</v>
      </c>
      <c r="C36" s="3" t="s">
        <v>4248</v>
      </c>
      <c r="D36">
        <v>150000</v>
      </c>
      <c r="E36">
        <v>4712</v>
      </c>
      <c r="F36" t="s">
        <v>8220</v>
      </c>
      <c r="G36" t="s">
        <v>8224</v>
      </c>
      <c r="H36" t="s">
        <v>8246</v>
      </c>
      <c r="I36">
        <v>1438405140</v>
      </c>
      <c r="J36">
        <v>1435731041</v>
      </c>
      <c r="K36" t="b">
        <v>0</v>
      </c>
      <c r="L36">
        <v>58</v>
      </c>
      <c r="M36" t="b">
        <v>0</v>
      </c>
      <c r="N36" t="s">
        <v>8267</v>
      </c>
      <c r="O36" s="6">
        <f>(E36/D36)*100</f>
        <v>3.1413333333333333</v>
      </c>
      <c r="P36" s="7">
        <f>E36/L36</f>
        <v>81.241379310344826</v>
      </c>
      <c r="Q36" t="s">
        <v>8310</v>
      </c>
      <c r="R36" t="s">
        <v>8313</v>
      </c>
      <c r="S36" s="11">
        <f>(J36/86400)+25569+(-5/24)</f>
        <v>42186.049085648141</v>
      </c>
      <c r="T36" s="11">
        <f>(I36/86400)+25569+(-5/24)</f>
        <v>42216.999305555553</v>
      </c>
    </row>
    <row r="37" spans="1:20" ht="43.2" x14ac:dyDescent="0.3">
      <c r="A37">
        <v>608</v>
      </c>
      <c r="B37" s="3" t="s">
        <v>609</v>
      </c>
      <c r="C37" s="3" t="s">
        <v>4718</v>
      </c>
      <c r="D37">
        <v>150000</v>
      </c>
      <c r="E37">
        <v>1461</v>
      </c>
      <c r="F37" t="s">
        <v>8220</v>
      </c>
      <c r="G37" t="s">
        <v>8224</v>
      </c>
      <c r="H37" t="s">
        <v>8246</v>
      </c>
      <c r="I37">
        <v>1434405980</v>
      </c>
      <c r="J37">
        <v>1431813980</v>
      </c>
      <c r="K37" t="b">
        <v>0</v>
      </c>
      <c r="L37">
        <v>5</v>
      </c>
      <c r="M37" t="b">
        <v>0</v>
      </c>
      <c r="N37" t="s">
        <v>8272</v>
      </c>
      <c r="O37" s="6">
        <f>(E37/D37)*100</f>
        <v>0.97400000000000009</v>
      </c>
      <c r="P37" s="7">
        <f>E37/L37</f>
        <v>292.2</v>
      </c>
      <c r="Q37" t="s">
        <v>8319</v>
      </c>
      <c r="R37" t="s">
        <v>8320</v>
      </c>
      <c r="S37" s="11">
        <f>(J37/86400)+25569+(-5/24)</f>
        <v>42140.712731481479</v>
      </c>
      <c r="T37" s="11">
        <f>(I37/86400)+25569+(-5/24)</f>
        <v>42170.712731481479</v>
      </c>
    </row>
    <row r="38" spans="1:20" ht="43.2" x14ac:dyDescent="0.3">
      <c r="A38">
        <v>2387</v>
      </c>
      <c r="B38" s="3" t="s">
        <v>2388</v>
      </c>
      <c r="C38" s="3" t="s">
        <v>6497</v>
      </c>
      <c r="D38">
        <v>150000</v>
      </c>
      <c r="E38">
        <v>1026</v>
      </c>
      <c r="F38" t="s">
        <v>8220</v>
      </c>
      <c r="G38" t="s">
        <v>8224</v>
      </c>
      <c r="H38" t="s">
        <v>8246</v>
      </c>
      <c r="I38">
        <v>1469199740</v>
      </c>
      <c r="J38">
        <v>1465311740</v>
      </c>
      <c r="K38" t="b">
        <v>0</v>
      </c>
      <c r="L38">
        <v>3</v>
      </c>
      <c r="M38" t="b">
        <v>0</v>
      </c>
      <c r="N38" t="s">
        <v>8272</v>
      </c>
      <c r="O38" s="6">
        <f>(E38/D38)*100</f>
        <v>0.68399999999999994</v>
      </c>
      <c r="P38" s="7">
        <f>E38/L38</f>
        <v>342</v>
      </c>
      <c r="Q38" t="s">
        <v>8319</v>
      </c>
      <c r="R38" t="s">
        <v>8320</v>
      </c>
      <c r="S38" s="11">
        <f>(J38/86400)+25569+(-5/24)</f>
        <v>42528.418287037035</v>
      </c>
      <c r="T38" s="11">
        <f>(I38/86400)+25569+(-5/24)</f>
        <v>42573.418287037035</v>
      </c>
    </row>
    <row r="39" spans="1:20" ht="28.8" x14ac:dyDescent="0.3">
      <c r="A39">
        <v>2656</v>
      </c>
      <c r="B39" s="3" t="s">
        <v>2656</v>
      </c>
      <c r="C39" s="3" t="s">
        <v>6766</v>
      </c>
      <c r="D39">
        <v>150000</v>
      </c>
      <c r="E39">
        <v>17155</v>
      </c>
      <c r="F39" t="s">
        <v>8220</v>
      </c>
      <c r="G39" t="s">
        <v>8224</v>
      </c>
      <c r="H39" t="s">
        <v>8246</v>
      </c>
      <c r="I39">
        <v>1489345200</v>
      </c>
      <c r="J39">
        <v>1485966688</v>
      </c>
      <c r="K39" t="b">
        <v>0</v>
      </c>
      <c r="L39">
        <v>152</v>
      </c>
      <c r="M39" t="b">
        <v>0</v>
      </c>
      <c r="N39" t="s">
        <v>8301</v>
      </c>
      <c r="O39" s="6">
        <f>(E39/D39)*100</f>
        <v>11.436666666666667</v>
      </c>
      <c r="P39" s="7">
        <f>E39/L39</f>
        <v>112.86184210526316</v>
      </c>
      <c r="Q39" t="s">
        <v>8319</v>
      </c>
      <c r="R39" t="s">
        <v>8355</v>
      </c>
      <c r="S39" s="11">
        <f>(J39/86400)+25569+(-5/24)</f>
        <v>42767.480185185188</v>
      </c>
      <c r="T39" s="11">
        <f>(I39/86400)+25569+(-5/24)</f>
        <v>42806.583333333336</v>
      </c>
    </row>
    <row r="40" spans="1:20" ht="43.2" x14ac:dyDescent="0.3">
      <c r="A40">
        <v>1334</v>
      </c>
      <c r="B40" s="3" t="s">
        <v>1335</v>
      </c>
      <c r="C40" s="3" t="s">
        <v>5444</v>
      </c>
      <c r="D40">
        <v>133000</v>
      </c>
      <c r="E40">
        <v>14303</v>
      </c>
      <c r="F40" t="s">
        <v>8220</v>
      </c>
      <c r="G40" t="s">
        <v>8224</v>
      </c>
      <c r="H40" t="s">
        <v>8246</v>
      </c>
      <c r="I40">
        <v>1457721287</v>
      </c>
      <c r="J40">
        <v>1455129287</v>
      </c>
      <c r="K40" t="b">
        <v>0</v>
      </c>
      <c r="L40">
        <v>276</v>
      </c>
      <c r="M40" t="b">
        <v>0</v>
      </c>
      <c r="N40" t="s">
        <v>8273</v>
      </c>
      <c r="O40" s="6">
        <f>(E40/D40)*100</f>
        <v>10.754135338345865</v>
      </c>
      <c r="P40" s="7">
        <f>E40/L40</f>
        <v>51.822463768115945</v>
      </c>
      <c r="Q40" t="s">
        <v>8319</v>
      </c>
      <c r="R40" t="s">
        <v>8321</v>
      </c>
      <c r="S40" s="11">
        <f>(J40/86400)+25569+(-5/24)</f>
        <v>42410.565821759257</v>
      </c>
      <c r="T40" s="11">
        <f>(I40/86400)+25569+(-5/24)</f>
        <v>42440.565821759257</v>
      </c>
    </row>
    <row r="41" spans="1:20" ht="43.2" x14ac:dyDescent="0.3">
      <c r="A41">
        <v>150</v>
      </c>
      <c r="B41" s="3" t="s">
        <v>152</v>
      </c>
      <c r="C41" s="3" t="s">
        <v>4260</v>
      </c>
      <c r="D41">
        <v>130000</v>
      </c>
      <c r="E41">
        <v>30112</v>
      </c>
      <c r="F41" t="s">
        <v>8220</v>
      </c>
      <c r="G41" t="s">
        <v>8224</v>
      </c>
      <c r="H41" t="s">
        <v>8246</v>
      </c>
      <c r="I41">
        <v>1432612382</v>
      </c>
      <c r="J41">
        <v>1427428382</v>
      </c>
      <c r="K41" t="b">
        <v>0</v>
      </c>
      <c r="L41">
        <v>67</v>
      </c>
      <c r="M41" t="b">
        <v>0</v>
      </c>
      <c r="N41" t="s">
        <v>8267</v>
      </c>
      <c r="O41" s="6">
        <f>(E41/D41)*100</f>
        <v>23.163076923076922</v>
      </c>
      <c r="P41" s="7">
        <f>E41/L41</f>
        <v>449.43283582089555</v>
      </c>
      <c r="Q41" t="s">
        <v>8310</v>
      </c>
      <c r="R41" t="s">
        <v>8313</v>
      </c>
      <c r="S41" s="11">
        <f>(J41/86400)+25569+(-5/24)</f>
        <v>42089.95349537037</v>
      </c>
      <c r="T41" s="11">
        <f>(I41/86400)+25569+(-5/24)</f>
        <v>42149.95349537037</v>
      </c>
    </row>
    <row r="42" spans="1:20" ht="28.8" x14ac:dyDescent="0.3">
      <c r="A42">
        <v>2649</v>
      </c>
      <c r="B42" s="3" t="s">
        <v>2649</v>
      </c>
      <c r="C42" s="3" t="s">
        <v>6759</v>
      </c>
      <c r="D42">
        <v>125000</v>
      </c>
      <c r="E42">
        <v>124</v>
      </c>
      <c r="F42" t="s">
        <v>8220</v>
      </c>
      <c r="G42" t="s">
        <v>8224</v>
      </c>
      <c r="H42" t="s">
        <v>8246</v>
      </c>
      <c r="I42">
        <v>1454370941</v>
      </c>
      <c r="J42">
        <v>1449186941</v>
      </c>
      <c r="K42" t="b">
        <v>0</v>
      </c>
      <c r="L42">
        <v>3</v>
      </c>
      <c r="M42" t="b">
        <v>0</v>
      </c>
      <c r="N42" t="s">
        <v>8301</v>
      </c>
      <c r="O42" s="6">
        <f>(E42/D42)*100</f>
        <v>9.920000000000001E-2</v>
      </c>
      <c r="P42" s="7">
        <f>E42/L42</f>
        <v>41.333333333333336</v>
      </c>
      <c r="Q42" t="s">
        <v>8319</v>
      </c>
      <c r="R42" t="s">
        <v>8355</v>
      </c>
      <c r="S42" s="11">
        <f>(J42/86400)+25569+(-5/24)</f>
        <v>42341.788668981484</v>
      </c>
      <c r="T42" s="11">
        <f>(I42/86400)+25569+(-5/24)</f>
        <v>42401.788668981484</v>
      </c>
    </row>
    <row r="43" spans="1:20" ht="43.2" x14ac:dyDescent="0.3">
      <c r="A43">
        <v>3123</v>
      </c>
      <c r="B43" s="3" t="s">
        <v>3123</v>
      </c>
      <c r="C43" s="3" t="s">
        <v>7233</v>
      </c>
      <c r="D43">
        <v>125000</v>
      </c>
      <c r="E43">
        <v>85192</v>
      </c>
      <c r="F43" t="s">
        <v>8220</v>
      </c>
      <c r="G43" t="s">
        <v>8224</v>
      </c>
      <c r="H43" t="s">
        <v>8246</v>
      </c>
      <c r="I43">
        <v>1468108198</v>
      </c>
      <c r="J43">
        <v>1465516198</v>
      </c>
      <c r="K43" t="b">
        <v>0</v>
      </c>
      <c r="L43">
        <v>348</v>
      </c>
      <c r="M43" t="b">
        <v>0</v>
      </c>
      <c r="N43" t="s">
        <v>8303</v>
      </c>
      <c r="O43" s="6">
        <f>(E43/D43)*100</f>
        <v>68.153599999999997</v>
      </c>
      <c r="P43" s="7">
        <f>E43/L43</f>
        <v>244.80459770114942</v>
      </c>
      <c r="Q43" t="s">
        <v>8317</v>
      </c>
      <c r="R43" t="s">
        <v>8357</v>
      </c>
      <c r="S43" s="11">
        <f>(J43/86400)+25569+(-5/24)</f>
        <v>42530.784699074073</v>
      </c>
      <c r="T43" s="11">
        <f>(I43/86400)+25569+(-5/24)</f>
        <v>42560.784699074073</v>
      </c>
    </row>
    <row r="44" spans="1:20" ht="43.2" x14ac:dyDescent="0.3">
      <c r="A44">
        <v>2397</v>
      </c>
      <c r="B44" s="3" t="s">
        <v>2398</v>
      </c>
      <c r="C44" s="3" t="s">
        <v>6507</v>
      </c>
      <c r="D44">
        <v>124000</v>
      </c>
      <c r="E44">
        <v>0</v>
      </c>
      <c r="F44" t="s">
        <v>8220</v>
      </c>
      <c r="G44" t="s">
        <v>8224</v>
      </c>
      <c r="H44" t="s">
        <v>8246</v>
      </c>
      <c r="I44">
        <v>1420233256</v>
      </c>
      <c r="J44">
        <v>1417641256</v>
      </c>
      <c r="K44" t="b">
        <v>0</v>
      </c>
      <c r="L44">
        <v>0</v>
      </c>
      <c r="M44" t="b">
        <v>0</v>
      </c>
      <c r="N44" t="s">
        <v>8272</v>
      </c>
      <c r="O44" s="6">
        <f>(E44/D44)*100</f>
        <v>0</v>
      </c>
      <c r="P44" s="7" t="e">
        <f>E44/L44</f>
        <v>#DIV/0!</v>
      </c>
      <c r="Q44" t="s">
        <v>8319</v>
      </c>
      <c r="R44" t="s">
        <v>8320</v>
      </c>
      <c r="S44" s="11">
        <f>(J44/86400)+25569+(-5/24)</f>
        <v>41976.676574074074</v>
      </c>
      <c r="T44" s="11">
        <f>(I44/86400)+25569+(-5/24)</f>
        <v>42006.676574074074</v>
      </c>
    </row>
    <row r="45" spans="1:20" ht="43.2" x14ac:dyDescent="0.3">
      <c r="A45">
        <v>1010</v>
      </c>
      <c r="B45" s="3" t="s">
        <v>1011</v>
      </c>
      <c r="C45" s="3" t="s">
        <v>5120</v>
      </c>
      <c r="D45">
        <v>115250</v>
      </c>
      <c r="E45">
        <v>220</v>
      </c>
      <c r="F45" t="s">
        <v>8220</v>
      </c>
      <c r="G45" t="s">
        <v>8224</v>
      </c>
      <c r="H45" t="s">
        <v>8246</v>
      </c>
      <c r="I45">
        <v>1473044340</v>
      </c>
      <c r="J45">
        <v>1468180462</v>
      </c>
      <c r="K45" t="b">
        <v>0</v>
      </c>
      <c r="L45">
        <v>4</v>
      </c>
      <c r="M45" t="b">
        <v>0</v>
      </c>
      <c r="N45" t="s">
        <v>8273</v>
      </c>
      <c r="O45" s="6">
        <f>(E45/D45)*100</f>
        <v>0.19088937093275488</v>
      </c>
      <c r="P45" s="7">
        <f>E45/L45</f>
        <v>55</v>
      </c>
      <c r="Q45" t="s">
        <v>8319</v>
      </c>
      <c r="R45" t="s">
        <v>8321</v>
      </c>
      <c r="S45" s="11">
        <f>(J45/86400)+25569+(-5/24)</f>
        <v>42561.621087962958</v>
      </c>
      <c r="T45" s="11">
        <f>(I45/86400)+25569+(-5/24)</f>
        <v>42617.915972222218</v>
      </c>
    </row>
    <row r="46" spans="1:20" ht="57.6" x14ac:dyDescent="0.3">
      <c r="A46">
        <v>1306</v>
      </c>
      <c r="B46" s="3" t="s">
        <v>1307</v>
      </c>
      <c r="C46" s="3" t="s">
        <v>5416</v>
      </c>
      <c r="D46">
        <v>110000</v>
      </c>
      <c r="E46">
        <v>71771</v>
      </c>
      <c r="F46" t="s">
        <v>8220</v>
      </c>
      <c r="G46" t="s">
        <v>8224</v>
      </c>
      <c r="H46" t="s">
        <v>8246</v>
      </c>
      <c r="I46">
        <v>1417690734</v>
      </c>
      <c r="J46">
        <v>1415098734</v>
      </c>
      <c r="K46" t="b">
        <v>0</v>
      </c>
      <c r="L46">
        <v>356</v>
      </c>
      <c r="M46" t="b">
        <v>0</v>
      </c>
      <c r="N46" t="s">
        <v>8273</v>
      </c>
      <c r="O46" s="6">
        <f>(E46/D46)*100</f>
        <v>65.24636363636364</v>
      </c>
      <c r="P46" s="7">
        <f>E46/L46</f>
        <v>201.60393258426967</v>
      </c>
      <c r="Q46" t="s">
        <v>8319</v>
      </c>
      <c r="R46" t="s">
        <v>8321</v>
      </c>
      <c r="S46" s="11">
        <f>(J46/86400)+25569+(-5/24)</f>
        <v>41947.249236111107</v>
      </c>
      <c r="T46" s="11">
        <f>(I46/86400)+25569+(-5/24)</f>
        <v>41977.249236111107</v>
      </c>
    </row>
    <row r="47" spans="1:20" ht="43.2" x14ac:dyDescent="0.3">
      <c r="A47">
        <v>2378</v>
      </c>
      <c r="B47" s="3" t="s">
        <v>2379</v>
      </c>
      <c r="C47" s="3" t="s">
        <v>6488</v>
      </c>
      <c r="D47">
        <v>110000</v>
      </c>
      <c r="E47">
        <v>0</v>
      </c>
      <c r="F47" t="s">
        <v>8220</v>
      </c>
      <c r="G47" t="s">
        <v>8224</v>
      </c>
      <c r="H47" t="s">
        <v>8246</v>
      </c>
      <c r="I47">
        <v>1440548330</v>
      </c>
      <c r="J47">
        <v>1438042730</v>
      </c>
      <c r="K47" t="b">
        <v>0</v>
      </c>
      <c r="L47">
        <v>0</v>
      </c>
      <c r="M47" t="b">
        <v>0</v>
      </c>
      <c r="N47" t="s">
        <v>8272</v>
      </c>
      <c r="O47" s="6">
        <f>(E47/D47)*100</f>
        <v>0</v>
      </c>
      <c r="P47" s="7" t="e">
        <f>E47/L47</f>
        <v>#DIV/0!</v>
      </c>
      <c r="Q47" t="s">
        <v>8319</v>
      </c>
      <c r="R47" t="s">
        <v>8320</v>
      </c>
      <c r="S47" s="11">
        <f>(J47/86400)+25569+(-5/24)</f>
        <v>42212.804745370369</v>
      </c>
      <c r="T47" s="11">
        <f>(I47/86400)+25569+(-5/24)</f>
        <v>42241.804745370369</v>
      </c>
    </row>
    <row r="48" spans="1:20" ht="28.8" x14ac:dyDescent="0.3">
      <c r="A48">
        <v>128</v>
      </c>
      <c r="B48" s="3" t="s">
        <v>130</v>
      </c>
      <c r="C48" s="3" t="s">
        <v>4239</v>
      </c>
      <c r="D48">
        <v>100000</v>
      </c>
      <c r="E48">
        <v>1867</v>
      </c>
      <c r="F48" t="s">
        <v>8220</v>
      </c>
      <c r="G48" t="s">
        <v>8224</v>
      </c>
      <c r="H48" t="s">
        <v>8246</v>
      </c>
      <c r="I48">
        <v>1476941293</v>
      </c>
      <c r="J48">
        <v>1473917293</v>
      </c>
      <c r="K48" t="b">
        <v>0</v>
      </c>
      <c r="L48">
        <v>6</v>
      </c>
      <c r="M48" t="b">
        <v>0</v>
      </c>
      <c r="N48" t="s">
        <v>8267</v>
      </c>
      <c r="O48" s="6">
        <f>(E48/D48)*100</f>
        <v>1.867</v>
      </c>
      <c r="P48" s="7">
        <f>E48/L48</f>
        <v>311.16666666666669</v>
      </c>
      <c r="Q48" t="s">
        <v>8310</v>
      </c>
      <c r="R48" t="s">
        <v>8313</v>
      </c>
      <c r="S48" s="11">
        <f>(J48/86400)+25569+(-5/24)</f>
        <v>42628.019594907404</v>
      </c>
      <c r="T48" s="11">
        <f>(I48/86400)+25569+(-5/24)</f>
        <v>42663.019594907404</v>
      </c>
    </row>
    <row r="49" spans="1:20" ht="43.2" x14ac:dyDescent="0.3">
      <c r="A49">
        <v>637</v>
      </c>
      <c r="B49" s="3" t="s">
        <v>638</v>
      </c>
      <c r="C49" s="3" t="s">
        <v>4747</v>
      </c>
      <c r="D49">
        <v>100000</v>
      </c>
      <c r="E49">
        <v>0</v>
      </c>
      <c r="F49" t="s">
        <v>8220</v>
      </c>
      <c r="G49" t="s">
        <v>8225</v>
      </c>
      <c r="H49" t="s">
        <v>8247</v>
      </c>
      <c r="I49">
        <v>1488063840</v>
      </c>
      <c r="J49">
        <v>1485558318</v>
      </c>
      <c r="K49" t="b">
        <v>0</v>
      </c>
      <c r="L49">
        <v>0</v>
      </c>
      <c r="M49" t="b">
        <v>0</v>
      </c>
      <c r="N49" t="s">
        <v>8272</v>
      </c>
      <c r="O49" s="6">
        <f>(E49/D49)*100</f>
        <v>0</v>
      </c>
      <c r="P49" s="7" t="e">
        <f>E49/L49</f>
        <v>#DIV/0!</v>
      </c>
      <c r="Q49" t="s">
        <v>8319</v>
      </c>
      <c r="R49" t="s">
        <v>8320</v>
      </c>
      <c r="S49" s="11">
        <f>(J49/86400)+25569+(-5/24)</f>
        <v>42762.75368055555</v>
      </c>
      <c r="T49" s="11">
        <f>(I49/86400)+25569+(-5/24)</f>
        <v>42791.75277777778</v>
      </c>
    </row>
    <row r="50" spans="1:20" ht="43.2" x14ac:dyDescent="0.3">
      <c r="A50">
        <v>1016</v>
      </c>
      <c r="B50" s="3" t="s">
        <v>1017</v>
      </c>
      <c r="C50" s="3" t="s">
        <v>5126</v>
      </c>
      <c r="D50">
        <v>100000</v>
      </c>
      <c r="E50">
        <v>2842</v>
      </c>
      <c r="F50" t="s">
        <v>8220</v>
      </c>
      <c r="G50" t="s">
        <v>8224</v>
      </c>
      <c r="H50" t="s">
        <v>8246</v>
      </c>
      <c r="I50">
        <v>1459992856</v>
      </c>
      <c r="J50">
        <v>1456108456</v>
      </c>
      <c r="K50" t="b">
        <v>0</v>
      </c>
      <c r="L50">
        <v>38</v>
      </c>
      <c r="M50" t="b">
        <v>0</v>
      </c>
      <c r="N50" t="s">
        <v>8273</v>
      </c>
      <c r="O50" s="6">
        <f>(E50/D50)*100</f>
        <v>2.8420000000000001</v>
      </c>
      <c r="P50" s="7">
        <f>E50/L50</f>
        <v>74.78947368421052</v>
      </c>
      <c r="Q50" t="s">
        <v>8319</v>
      </c>
      <c r="R50" t="s">
        <v>8321</v>
      </c>
      <c r="S50" s="11">
        <f>(J50/86400)+25569+(-5/24)</f>
        <v>42421.898796296293</v>
      </c>
      <c r="T50" s="11">
        <f>(I50/86400)+25569+(-5/24)</f>
        <v>42466.857129629629</v>
      </c>
    </row>
    <row r="51" spans="1:20" ht="43.2" x14ac:dyDescent="0.3">
      <c r="A51">
        <v>1043</v>
      </c>
      <c r="B51" s="3" t="s">
        <v>1044</v>
      </c>
      <c r="C51" s="3" t="s">
        <v>5153</v>
      </c>
      <c r="D51">
        <v>100000</v>
      </c>
      <c r="E51">
        <v>8537</v>
      </c>
      <c r="F51" t="s">
        <v>8220</v>
      </c>
      <c r="G51" t="s">
        <v>8224</v>
      </c>
      <c r="H51" t="s">
        <v>8246</v>
      </c>
      <c r="I51">
        <v>1432101855</v>
      </c>
      <c r="J51">
        <v>1429509855</v>
      </c>
      <c r="K51" t="b">
        <v>0</v>
      </c>
      <c r="L51">
        <v>292</v>
      </c>
      <c r="M51" t="b">
        <v>0</v>
      </c>
      <c r="N51" t="s">
        <v>8281</v>
      </c>
      <c r="O51" s="6">
        <f>(E51/D51)*100</f>
        <v>8.5370000000000008</v>
      </c>
      <c r="P51" s="7">
        <f>E51/L51</f>
        <v>29.236301369863014</v>
      </c>
      <c r="Q51" t="s">
        <v>8331</v>
      </c>
      <c r="R51" t="s">
        <v>8332</v>
      </c>
      <c r="S51" s="11">
        <f>(J51/86400)+25569+(-5/24)</f>
        <v>42114.044618055552</v>
      </c>
      <c r="T51" s="11">
        <f>(I51/86400)+25569+(-5/24)</f>
        <v>42144.044618055552</v>
      </c>
    </row>
    <row r="52" spans="1:20" ht="28.8" x14ac:dyDescent="0.3">
      <c r="A52">
        <v>1315</v>
      </c>
      <c r="B52" s="3" t="s">
        <v>1316</v>
      </c>
      <c r="C52" s="3" t="s">
        <v>5425</v>
      </c>
      <c r="D52">
        <v>100000</v>
      </c>
      <c r="E52">
        <v>40404</v>
      </c>
      <c r="F52" t="s">
        <v>8220</v>
      </c>
      <c r="G52" t="s">
        <v>8224</v>
      </c>
      <c r="H52" t="s">
        <v>8246</v>
      </c>
      <c r="I52">
        <v>1446771600</v>
      </c>
      <c r="J52">
        <v>1443700648</v>
      </c>
      <c r="K52" t="b">
        <v>0</v>
      </c>
      <c r="L52">
        <v>248</v>
      </c>
      <c r="M52" t="b">
        <v>0</v>
      </c>
      <c r="N52" t="s">
        <v>8273</v>
      </c>
      <c r="O52" s="6">
        <f>(E52/D52)*100</f>
        <v>40.404000000000003</v>
      </c>
      <c r="P52" s="7">
        <f>E52/L52</f>
        <v>162.91935483870967</v>
      </c>
      <c r="Q52" t="s">
        <v>8319</v>
      </c>
      <c r="R52" t="s">
        <v>8321</v>
      </c>
      <c r="S52" s="11">
        <f>(J52/86400)+25569+(-5/24)</f>
        <v>42278.289907407401</v>
      </c>
      <c r="T52" s="11">
        <f>(I52/86400)+25569+(-5/24)</f>
        <v>42313.833333333336</v>
      </c>
    </row>
    <row r="53" spans="1:20" ht="43.2" x14ac:dyDescent="0.3">
      <c r="A53">
        <v>1320</v>
      </c>
      <c r="B53" s="3" t="s">
        <v>1321</v>
      </c>
      <c r="C53" s="3" t="s">
        <v>5430</v>
      </c>
      <c r="D53">
        <v>100000</v>
      </c>
      <c r="E53">
        <v>503</v>
      </c>
      <c r="F53" t="s">
        <v>8220</v>
      </c>
      <c r="G53" t="s">
        <v>8233</v>
      </c>
      <c r="H53" t="s">
        <v>8249</v>
      </c>
      <c r="I53">
        <v>1483138800</v>
      </c>
      <c r="J53">
        <v>1480610046</v>
      </c>
      <c r="K53" t="b">
        <v>0</v>
      </c>
      <c r="L53">
        <v>3</v>
      </c>
      <c r="M53" t="b">
        <v>0</v>
      </c>
      <c r="N53" t="s">
        <v>8273</v>
      </c>
      <c r="O53" s="6">
        <f>(E53/D53)*100</f>
        <v>0.503</v>
      </c>
      <c r="P53" s="7">
        <f>E53/L53</f>
        <v>167.66666666666666</v>
      </c>
      <c r="Q53" t="s">
        <v>8319</v>
      </c>
      <c r="R53" t="s">
        <v>8321</v>
      </c>
      <c r="S53" s="11">
        <f>(J53/86400)+25569+(-5/24)</f>
        <v>42705.482013888883</v>
      </c>
      <c r="T53" s="11">
        <f>(I53/86400)+25569+(-5/24)</f>
        <v>42734.749999999993</v>
      </c>
    </row>
    <row r="54" spans="1:20" ht="43.2" x14ac:dyDescent="0.3">
      <c r="A54">
        <v>1326</v>
      </c>
      <c r="B54" s="3" t="s">
        <v>1327</v>
      </c>
      <c r="C54" s="3" t="s">
        <v>5436</v>
      </c>
      <c r="D54">
        <v>100000</v>
      </c>
      <c r="E54">
        <v>1130</v>
      </c>
      <c r="F54" t="s">
        <v>8220</v>
      </c>
      <c r="G54" t="s">
        <v>8224</v>
      </c>
      <c r="H54" t="s">
        <v>8246</v>
      </c>
      <c r="I54">
        <v>1421348428</v>
      </c>
      <c r="J54">
        <v>1417460428</v>
      </c>
      <c r="K54" t="b">
        <v>0</v>
      </c>
      <c r="L54">
        <v>11</v>
      </c>
      <c r="M54" t="b">
        <v>0</v>
      </c>
      <c r="N54" t="s">
        <v>8273</v>
      </c>
      <c r="O54" s="6">
        <f>(E54/D54)*100</f>
        <v>1.1299999999999999</v>
      </c>
      <c r="P54" s="7">
        <f>E54/L54</f>
        <v>102.72727272727273</v>
      </c>
      <c r="Q54" t="s">
        <v>8319</v>
      </c>
      <c r="R54" t="s">
        <v>8321</v>
      </c>
      <c r="S54" s="11">
        <f>(J54/86400)+25569+(-5/24)</f>
        <v>41974.583657407406</v>
      </c>
      <c r="T54" s="11">
        <f>(I54/86400)+25569+(-5/24)</f>
        <v>42019.583657407406</v>
      </c>
    </row>
    <row r="55" spans="1:20" ht="43.2" x14ac:dyDescent="0.3">
      <c r="A55">
        <v>1336</v>
      </c>
      <c r="B55" s="3" t="s">
        <v>1337</v>
      </c>
      <c r="C55" s="3" t="s">
        <v>5446</v>
      </c>
      <c r="D55">
        <v>100000</v>
      </c>
      <c r="E55">
        <v>84947</v>
      </c>
      <c r="F55" t="s">
        <v>8220</v>
      </c>
      <c r="G55" t="s">
        <v>8224</v>
      </c>
      <c r="H55" t="s">
        <v>8246</v>
      </c>
      <c r="I55">
        <v>1418849028</v>
      </c>
      <c r="J55">
        <v>1415825028</v>
      </c>
      <c r="K55" t="b">
        <v>0</v>
      </c>
      <c r="L55">
        <v>224</v>
      </c>
      <c r="M55" t="b">
        <v>0</v>
      </c>
      <c r="N55" t="s">
        <v>8273</v>
      </c>
      <c r="O55" s="6">
        <f>(E55/D55)*100</f>
        <v>84.946999999999989</v>
      </c>
      <c r="P55" s="7">
        <f>E55/L55</f>
        <v>379.22767857142856</v>
      </c>
      <c r="Q55" t="s">
        <v>8319</v>
      </c>
      <c r="R55" t="s">
        <v>8321</v>
      </c>
      <c r="S55" s="11">
        <f>(J55/86400)+25569+(-5/24)</f>
        <v>41955.655416666668</v>
      </c>
      <c r="T55" s="11">
        <f>(I55/86400)+25569+(-5/24)</f>
        <v>41990.655416666668</v>
      </c>
    </row>
    <row r="56" spans="1:20" ht="43.2" x14ac:dyDescent="0.3">
      <c r="A56">
        <v>2393</v>
      </c>
      <c r="B56" s="3" t="s">
        <v>2394</v>
      </c>
      <c r="C56" s="3" t="s">
        <v>6503</v>
      </c>
      <c r="D56">
        <v>100000</v>
      </c>
      <c r="E56">
        <v>50</v>
      </c>
      <c r="F56" t="s">
        <v>8220</v>
      </c>
      <c r="G56" t="s">
        <v>8224</v>
      </c>
      <c r="H56" t="s">
        <v>8246</v>
      </c>
      <c r="I56">
        <v>1439048017</v>
      </c>
      <c r="J56">
        <v>1436456017</v>
      </c>
      <c r="K56" t="b">
        <v>0</v>
      </c>
      <c r="L56">
        <v>1</v>
      </c>
      <c r="M56" t="b">
        <v>0</v>
      </c>
      <c r="N56" t="s">
        <v>8272</v>
      </c>
      <c r="O56" s="6">
        <f>(E56/D56)*100</f>
        <v>0.05</v>
      </c>
      <c r="P56" s="7">
        <f>E56/L56</f>
        <v>50</v>
      </c>
      <c r="Q56" t="s">
        <v>8319</v>
      </c>
      <c r="R56" t="s">
        <v>8320</v>
      </c>
      <c r="S56" s="11">
        <f>(J56/86400)+25569+(-5/24)</f>
        <v>42194.440011574072</v>
      </c>
      <c r="T56" s="11">
        <f>(I56/86400)+25569+(-5/24)</f>
        <v>42224.440011574072</v>
      </c>
    </row>
    <row r="57" spans="1:20" ht="43.2" x14ac:dyDescent="0.3">
      <c r="A57">
        <v>2561</v>
      </c>
      <c r="B57" s="3" t="s">
        <v>2561</v>
      </c>
      <c r="C57" s="3" t="s">
        <v>6671</v>
      </c>
      <c r="D57">
        <v>100000</v>
      </c>
      <c r="E57">
        <v>0</v>
      </c>
      <c r="F57" t="s">
        <v>8220</v>
      </c>
      <c r="G57" t="s">
        <v>8229</v>
      </c>
      <c r="H57" t="s">
        <v>8251</v>
      </c>
      <c r="I57">
        <v>1444740089</v>
      </c>
      <c r="J57">
        <v>1442148089</v>
      </c>
      <c r="K57" t="b">
        <v>0</v>
      </c>
      <c r="L57">
        <v>0</v>
      </c>
      <c r="M57" t="b">
        <v>0</v>
      </c>
      <c r="N57" t="s">
        <v>8284</v>
      </c>
      <c r="O57" s="6">
        <f>(E57/D57)*100</f>
        <v>0</v>
      </c>
      <c r="P57" s="7" t="e">
        <f>E57/L57</f>
        <v>#DIV/0!</v>
      </c>
      <c r="Q57" t="s">
        <v>8336</v>
      </c>
      <c r="R57" t="s">
        <v>8337</v>
      </c>
      <c r="S57" s="11">
        <f>(J57/86400)+25569+(-5/24)</f>
        <v>42260.320474537039</v>
      </c>
      <c r="T57" s="11">
        <f>(I57/86400)+25569+(-5/24)</f>
        <v>42290.320474537039</v>
      </c>
    </row>
    <row r="58" spans="1:20" ht="43.2" x14ac:dyDescent="0.3">
      <c r="A58">
        <v>2571</v>
      </c>
      <c r="B58" s="3" t="s">
        <v>2571</v>
      </c>
      <c r="C58" s="3" t="s">
        <v>6681</v>
      </c>
      <c r="D58">
        <v>100000</v>
      </c>
      <c r="E58">
        <v>250</v>
      </c>
      <c r="F58" t="s">
        <v>8220</v>
      </c>
      <c r="G58" t="s">
        <v>8226</v>
      </c>
      <c r="H58" t="s">
        <v>8248</v>
      </c>
      <c r="I58">
        <v>1463645521</v>
      </c>
      <c r="J58">
        <v>1458461521</v>
      </c>
      <c r="K58" t="b">
        <v>0</v>
      </c>
      <c r="L58">
        <v>4</v>
      </c>
      <c r="M58" t="b">
        <v>0</v>
      </c>
      <c r="N58" t="s">
        <v>8284</v>
      </c>
      <c r="O58" s="6">
        <f>(E58/D58)*100</f>
        <v>0.25</v>
      </c>
      <c r="P58" s="7">
        <f>E58/L58</f>
        <v>62.5</v>
      </c>
      <c r="Q58" t="s">
        <v>8336</v>
      </c>
      <c r="R58" t="s">
        <v>8337</v>
      </c>
      <c r="S58" s="11">
        <f>(J58/86400)+25569+(-5/24)</f>
        <v>42449.133344907408</v>
      </c>
      <c r="T58" s="11">
        <f>(I58/86400)+25569+(-5/24)</f>
        <v>42509.133344907408</v>
      </c>
    </row>
    <row r="59" spans="1:20" ht="43.2" x14ac:dyDescent="0.3">
      <c r="A59">
        <v>2644</v>
      </c>
      <c r="B59" s="3" t="s">
        <v>2644</v>
      </c>
      <c r="C59" s="3" t="s">
        <v>6754</v>
      </c>
      <c r="D59">
        <v>100000</v>
      </c>
      <c r="E59">
        <v>2053</v>
      </c>
      <c r="F59" t="s">
        <v>8220</v>
      </c>
      <c r="G59" t="s">
        <v>8224</v>
      </c>
      <c r="H59" t="s">
        <v>8246</v>
      </c>
      <c r="I59">
        <v>1489172435</v>
      </c>
      <c r="J59">
        <v>1486580435</v>
      </c>
      <c r="K59" t="b">
        <v>1</v>
      </c>
      <c r="L59">
        <v>52</v>
      </c>
      <c r="M59" t="b">
        <v>0</v>
      </c>
      <c r="N59" t="s">
        <v>8301</v>
      </c>
      <c r="O59" s="6">
        <f>(E59/D59)*100</f>
        <v>2.0529999999999999</v>
      </c>
      <c r="P59" s="7">
        <f>E59/L59</f>
        <v>39.480769230769234</v>
      </c>
      <c r="Q59" t="s">
        <v>8319</v>
      </c>
      <c r="R59" t="s">
        <v>8355</v>
      </c>
      <c r="S59" s="11">
        <f>(J59/86400)+25569+(-5/24)</f>
        <v>42774.583738425928</v>
      </c>
      <c r="T59" s="11">
        <f>(I59/86400)+25569+(-5/24)</f>
        <v>42804.583738425928</v>
      </c>
    </row>
    <row r="60" spans="1:20" ht="43.2" x14ac:dyDescent="0.3">
      <c r="A60">
        <v>2652</v>
      </c>
      <c r="B60" s="3" t="s">
        <v>2652</v>
      </c>
      <c r="C60" s="3" t="s">
        <v>6762</v>
      </c>
      <c r="D60">
        <v>100000</v>
      </c>
      <c r="E60">
        <v>885</v>
      </c>
      <c r="F60" t="s">
        <v>8220</v>
      </c>
      <c r="G60" t="s">
        <v>8226</v>
      </c>
      <c r="H60" t="s">
        <v>8248</v>
      </c>
      <c r="I60">
        <v>1418183325</v>
      </c>
      <c r="J60">
        <v>1415591325</v>
      </c>
      <c r="K60" t="b">
        <v>0</v>
      </c>
      <c r="L60">
        <v>11</v>
      </c>
      <c r="M60" t="b">
        <v>0</v>
      </c>
      <c r="N60" t="s">
        <v>8301</v>
      </c>
      <c r="O60" s="6">
        <f>(E60/D60)*100</f>
        <v>0.88500000000000001</v>
      </c>
      <c r="P60" s="7">
        <f>E60/L60</f>
        <v>80.454545454545453</v>
      </c>
      <c r="Q60" t="s">
        <v>8319</v>
      </c>
      <c r="R60" t="s">
        <v>8355</v>
      </c>
      <c r="S60" s="11">
        <f>(J60/86400)+25569+(-5/24)</f>
        <v>41952.950520833336</v>
      </c>
      <c r="T60" s="11">
        <f>(I60/86400)+25569+(-5/24)</f>
        <v>41982.950520833336</v>
      </c>
    </row>
    <row r="61" spans="1:20" ht="43.2" x14ac:dyDescent="0.3">
      <c r="A61">
        <v>2654</v>
      </c>
      <c r="B61" s="3" t="s">
        <v>2654</v>
      </c>
      <c r="C61" s="3" t="s">
        <v>6764</v>
      </c>
      <c r="D61">
        <v>100000</v>
      </c>
      <c r="E61">
        <v>51</v>
      </c>
      <c r="F61" t="s">
        <v>8220</v>
      </c>
      <c r="G61" t="s">
        <v>8224</v>
      </c>
      <c r="H61" t="s">
        <v>8246</v>
      </c>
      <c r="I61">
        <v>1429622726</v>
      </c>
      <c r="J61">
        <v>1424442326</v>
      </c>
      <c r="K61" t="b">
        <v>0</v>
      </c>
      <c r="L61">
        <v>6</v>
      </c>
      <c r="M61" t="b">
        <v>0</v>
      </c>
      <c r="N61" t="s">
        <v>8301</v>
      </c>
      <c r="O61" s="6">
        <f>(E61/D61)*100</f>
        <v>5.1000000000000004E-2</v>
      </c>
      <c r="P61" s="7">
        <f>E61/L61</f>
        <v>8.5</v>
      </c>
      <c r="Q61" t="s">
        <v>8319</v>
      </c>
      <c r="R61" t="s">
        <v>8355</v>
      </c>
      <c r="S61" s="11">
        <f>(J61/86400)+25569+(-5/24)</f>
        <v>42055.392662037033</v>
      </c>
      <c r="T61" s="11">
        <f>(I61/86400)+25569+(-5/24)</f>
        <v>42115.350995370369</v>
      </c>
    </row>
    <row r="62" spans="1:20" ht="43.2" x14ac:dyDescent="0.3">
      <c r="A62">
        <v>3127</v>
      </c>
      <c r="B62" s="3" t="s">
        <v>3127</v>
      </c>
      <c r="C62" s="3" t="s">
        <v>7237</v>
      </c>
      <c r="D62">
        <v>100000</v>
      </c>
      <c r="E62">
        <v>0</v>
      </c>
      <c r="F62" t="s">
        <v>8220</v>
      </c>
      <c r="G62" t="s">
        <v>8224</v>
      </c>
      <c r="H62" t="s">
        <v>8246</v>
      </c>
      <c r="I62">
        <v>1425242029</v>
      </c>
      <c r="J62">
        <v>1422650029</v>
      </c>
      <c r="K62" t="b">
        <v>0</v>
      </c>
      <c r="L62">
        <v>0</v>
      </c>
      <c r="M62" t="b">
        <v>0</v>
      </c>
      <c r="N62" t="s">
        <v>8303</v>
      </c>
      <c r="O62" s="6">
        <f>(E62/D62)*100</f>
        <v>0</v>
      </c>
      <c r="P62" s="7" t="e">
        <f>E62/L62</f>
        <v>#DIV/0!</v>
      </c>
      <c r="Q62" t="s">
        <v>8317</v>
      </c>
      <c r="R62" t="s">
        <v>8357</v>
      </c>
      <c r="S62" s="11">
        <f>(J62/86400)+25569+(-5/24)</f>
        <v>42034.648483796293</v>
      </c>
      <c r="T62" s="11">
        <f>(I62/86400)+25569+(-5/24)</f>
        <v>42064.648483796293</v>
      </c>
    </row>
    <row r="63" spans="1:20" ht="43.2" x14ac:dyDescent="0.3">
      <c r="A63">
        <v>2658</v>
      </c>
      <c r="B63" s="3" t="s">
        <v>2658</v>
      </c>
      <c r="C63" s="3" t="s">
        <v>6768</v>
      </c>
      <c r="D63">
        <v>98000</v>
      </c>
      <c r="E63">
        <v>91</v>
      </c>
      <c r="F63" t="s">
        <v>8220</v>
      </c>
      <c r="G63" t="s">
        <v>8224</v>
      </c>
      <c r="H63" t="s">
        <v>8246</v>
      </c>
      <c r="I63">
        <v>1469913194</v>
      </c>
      <c r="J63">
        <v>1467321194</v>
      </c>
      <c r="K63" t="b">
        <v>0</v>
      </c>
      <c r="L63">
        <v>4</v>
      </c>
      <c r="M63" t="b">
        <v>0</v>
      </c>
      <c r="N63" t="s">
        <v>8301</v>
      </c>
      <c r="O63" s="6">
        <f>(E63/D63)*100</f>
        <v>9.285714285714286E-2</v>
      </c>
      <c r="P63" s="7">
        <f>E63/L63</f>
        <v>22.75</v>
      </c>
      <c r="Q63" t="s">
        <v>8319</v>
      </c>
      <c r="R63" t="s">
        <v>8355</v>
      </c>
      <c r="S63" s="11">
        <f>(J63/86400)+25569+(-5/24)</f>
        <v>42551.675856481474</v>
      </c>
      <c r="T63" s="11">
        <f>(I63/86400)+25569+(-5/24)</f>
        <v>42581.675856481474</v>
      </c>
    </row>
    <row r="64" spans="1:20" ht="43.2" x14ac:dyDescent="0.3">
      <c r="A64">
        <v>1008</v>
      </c>
      <c r="B64" s="3" t="s">
        <v>1009</v>
      </c>
      <c r="C64" s="3" t="s">
        <v>5118</v>
      </c>
      <c r="D64">
        <v>93500</v>
      </c>
      <c r="E64">
        <v>250</v>
      </c>
      <c r="F64" t="s">
        <v>8220</v>
      </c>
      <c r="G64" t="s">
        <v>8238</v>
      </c>
      <c r="H64" t="s">
        <v>8256</v>
      </c>
      <c r="I64">
        <v>1482953115</v>
      </c>
      <c r="J64">
        <v>1480361115</v>
      </c>
      <c r="K64" t="b">
        <v>0</v>
      </c>
      <c r="L64">
        <v>1</v>
      </c>
      <c r="M64" t="b">
        <v>0</v>
      </c>
      <c r="N64" t="s">
        <v>8273</v>
      </c>
      <c r="O64" s="6">
        <f>(E64/D64)*100</f>
        <v>0.26737967914438499</v>
      </c>
      <c r="P64" s="7">
        <f>E64/L64</f>
        <v>250</v>
      </c>
      <c r="Q64" t="s">
        <v>8319</v>
      </c>
      <c r="R64" t="s">
        <v>8321</v>
      </c>
      <c r="S64" s="11">
        <f>(J64/86400)+25569+(-5/24)</f>
        <v>42702.600868055553</v>
      </c>
      <c r="T64" s="11">
        <f>(I64/86400)+25569+(-5/24)</f>
        <v>42732.600868055553</v>
      </c>
    </row>
    <row r="65" spans="1:20" ht="43.2" x14ac:dyDescent="0.3">
      <c r="A65">
        <v>2381</v>
      </c>
      <c r="B65" s="3" t="s">
        <v>2382</v>
      </c>
      <c r="C65" s="3" t="s">
        <v>6491</v>
      </c>
      <c r="D65">
        <v>86350</v>
      </c>
      <c r="E65">
        <v>1571</v>
      </c>
      <c r="F65" t="s">
        <v>8220</v>
      </c>
      <c r="G65" t="s">
        <v>8224</v>
      </c>
      <c r="H65" t="s">
        <v>8246</v>
      </c>
      <c r="I65">
        <v>1428704848</v>
      </c>
      <c r="J65">
        <v>1426112848</v>
      </c>
      <c r="K65" t="b">
        <v>0</v>
      </c>
      <c r="L65">
        <v>7</v>
      </c>
      <c r="M65" t="b">
        <v>0</v>
      </c>
      <c r="N65" t="s">
        <v>8272</v>
      </c>
      <c r="O65" s="6">
        <f>(E65/D65)*100</f>
        <v>1.8193398957730169</v>
      </c>
      <c r="P65" s="7">
        <f>E65/L65</f>
        <v>224.42857142857142</v>
      </c>
      <c r="Q65" t="s">
        <v>8319</v>
      </c>
      <c r="R65" t="s">
        <v>8320</v>
      </c>
      <c r="S65" s="11">
        <f>(J65/86400)+25569+(-5/24)</f>
        <v>42074.727407407401</v>
      </c>
      <c r="T65" s="11">
        <f>(I65/86400)+25569+(-5/24)</f>
        <v>42104.727407407401</v>
      </c>
    </row>
    <row r="66" spans="1:20" ht="43.2" x14ac:dyDescent="0.3">
      <c r="A66">
        <v>1040</v>
      </c>
      <c r="B66" s="3" t="s">
        <v>1041</v>
      </c>
      <c r="C66" s="3" t="s">
        <v>5150</v>
      </c>
      <c r="D66">
        <v>85000</v>
      </c>
      <c r="E66">
        <v>250</v>
      </c>
      <c r="F66" t="s">
        <v>8220</v>
      </c>
      <c r="G66" t="s">
        <v>8224</v>
      </c>
      <c r="H66" t="s">
        <v>8246</v>
      </c>
      <c r="I66">
        <v>1472317209</v>
      </c>
      <c r="J66">
        <v>1469725209</v>
      </c>
      <c r="K66" t="b">
        <v>0</v>
      </c>
      <c r="L66">
        <v>1</v>
      </c>
      <c r="M66" t="b">
        <v>0</v>
      </c>
      <c r="N66" t="s">
        <v>8281</v>
      </c>
      <c r="O66" s="6">
        <f>(E66/D66)*100</f>
        <v>0.29411764705882354</v>
      </c>
      <c r="P66" s="7">
        <f>E66/L66</f>
        <v>250</v>
      </c>
      <c r="Q66" t="s">
        <v>8331</v>
      </c>
      <c r="R66" t="s">
        <v>8332</v>
      </c>
      <c r="S66" s="11">
        <f>(J66/86400)+25569+(-5/24)</f>
        <v>42579.500104166662</v>
      </c>
      <c r="T66" s="11">
        <f>(I66/86400)+25569+(-5/24)</f>
        <v>42609.500104166662</v>
      </c>
    </row>
    <row r="67" spans="1:20" ht="43.2" x14ac:dyDescent="0.3">
      <c r="A67">
        <v>2575</v>
      </c>
      <c r="B67" s="3" t="s">
        <v>2575</v>
      </c>
      <c r="C67" s="3" t="s">
        <v>6685</v>
      </c>
      <c r="D67">
        <v>85000</v>
      </c>
      <c r="E67">
        <v>0</v>
      </c>
      <c r="F67" t="s">
        <v>8220</v>
      </c>
      <c r="G67" t="s">
        <v>8224</v>
      </c>
      <c r="H67" t="s">
        <v>8246</v>
      </c>
      <c r="I67">
        <v>1421030194</v>
      </c>
      <c r="J67">
        <v>1418438194</v>
      </c>
      <c r="K67" t="b">
        <v>0</v>
      </c>
      <c r="L67">
        <v>0</v>
      </c>
      <c r="M67" t="b">
        <v>0</v>
      </c>
      <c r="N67" t="s">
        <v>8284</v>
      </c>
      <c r="O67" s="6">
        <f>(E67/D67)*100</f>
        <v>0</v>
      </c>
      <c r="P67" s="7" t="e">
        <f>E67/L67</f>
        <v>#DIV/0!</v>
      </c>
      <c r="Q67" t="s">
        <v>8336</v>
      </c>
      <c r="R67" t="s">
        <v>8337</v>
      </c>
      <c r="S67" s="11">
        <f>(J67/86400)+25569+(-5/24)</f>
        <v>41985.900393518517</v>
      </c>
      <c r="T67" s="11">
        <f>(I67/86400)+25569+(-5/24)</f>
        <v>42015.900393518517</v>
      </c>
    </row>
    <row r="68" spans="1:20" ht="43.2" x14ac:dyDescent="0.3">
      <c r="A68">
        <v>132</v>
      </c>
      <c r="B68" s="3" t="s">
        <v>134</v>
      </c>
      <c r="C68" s="3" t="s">
        <v>4243</v>
      </c>
      <c r="D68">
        <v>80000</v>
      </c>
      <c r="E68">
        <v>7655</v>
      </c>
      <c r="F68" t="s">
        <v>8220</v>
      </c>
      <c r="G68" t="s">
        <v>8224</v>
      </c>
      <c r="H68" t="s">
        <v>8246</v>
      </c>
      <c r="I68">
        <v>1415392207</v>
      </c>
      <c r="J68">
        <v>1411500607</v>
      </c>
      <c r="K68" t="b">
        <v>0</v>
      </c>
      <c r="L68">
        <v>81</v>
      </c>
      <c r="M68" t="b">
        <v>0</v>
      </c>
      <c r="N68" t="s">
        <v>8267</v>
      </c>
      <c r="O68" s="6">
        <f>(E68/D68)*100</f>
        <v>9.5687499999999996</v>
      </c>
      <c r="P68" s="7">
        <f>E68/L68</f>
        <v>94.506172839506178</v>
      </c>
      <c r="Q68" t="s">
        <v>8310</v>
      </c>
      <c r="R68" t="s">
        <v>8313</v>
      </c>
      <c r="S68" s="11">
        <f>(J68/86400)+25569+(-5/24)</f>
        <v>41905.60424768518</v>
      </c>
      <c r="T68" s="11">
        <f>(I68/86400)+25569+(-5/24)</f>
        <v>41950.645914351851</v>
      </c>
    </row>
    <row r="69" spans="1:20" ht="43.2" x14ac:dyDescent="0.3">
      <c r="A69">
        <v>611</v>
      </c>
      <c r="B69" s="3" t="s">
        <v>612</v>
      </c>
      <c r="C69" s="3" t="s">
        <v>4721</v>
      </c>
      <c r="D69">
        <v>80000</v>
      </c>
      <c r="E69">
        <v>0</v>
      </c>
      <c r="F69" t="s">
        <v>8220</v>
      </c>
      <c r="G69" t="s">
        <v>8230</v>
      </c>
      <c r="H69" t="s">
        <v>8249</v>
      </c>
      <c r="I69">
        <v>1453210037</v>
      </c>
      <c r="J69">
        <v>1448026037</v>
      </c>
      <c r="K69" t="b">
        <v>0</v>
      </c>
      <c r="L69">
        <v>0</v>
      </c>
      <c r="M69" t="b">
        <v>0</v>
      </c>
      <c r="N69" t="s">
        <v>8272</v>
      </c>
      <c r="O69" s="6">
        <f>(E69/D69)*100</f>
        <v>0</v>
      </c>
      <c r="P69" s="7" t="e">
        <f>E69/L69</f>
        <v>#DIV/0!</v>
      </c>
      <c r="Q69" t="s">
        <v>8319</v>
      </c>
      <c r="R69" t="s">
        <v>8320</v>
      </c>
      <c r="S69" s="11">
        <f>(J69/86400)+25569+(-5/24)</f>
        <v>42328.352280092593</v>
      </c>
      <c r="T69" s="11">
        <f>(I69/86400)+25569+(-5/24)</f>
        <v>42388.352280092593</v>
      </c>
    </row>
    <row r="70" spans="1:20" ht="43.2" x14ac:dyDescent="0.3">
      <c r="A70">
        <v>2958</v>
      </c>
      <c r="B70" s="3" t="s">
        <v>2958</v>
      </c>
      <c r="C70" s="3" t="s">
        <v>7068</v>
      </c>
      <c r="D70">
        <v>80000</v>
      </c>
      <c r="E70">
        <v>0</v>
      </c>
      <c r="F70" t="s">
        <v>8220</v>
      </c>
      <c r="G70" t="s">
        <v>8224</v>
      </c>
      <c r="H70" t="s">
        <v>8246</v>
      </c>
      <c r="I70">
        <v>1462729317</v>
      </c>
      <c r="J70">
        <v>1457548917</v>
      </c>
      <c r="K70" t="b">
        <v>0</v>
      </c>
      <c r="L70">
        <v>0</v>
      </c>
      <c r="M70" t="b">
        <v>0</v>
      </c>
      <c r="N70" t="s">
        <v>8303</v>
      </c>
      <c r="O70" s="6">
        <f>(E70/D70)*100</f>
        <v>0</v>
      </c>
      <c r="P70" s="7" t="e">
        <f>E70/L70</f>
        <v>#DIV/0!</v>
      </c>
      <c r="Q70" t="s">
        <v>8317</v>
      </c>
      <c r="R70" t="s">
        <v>8357</v>
      </c>
      <c r="S70" s="11">
        <f>(J70/86400)+25569+(-5/24)</f>
        <v>42438.570798611108</v>
      </c>
      <c r="T70" s="11">
        <f>(I70/86400)+25569+(-5/24)</f>
        <v>42498.529131944444</v>
      </c>
    </row>
    <row r="71" spans="1:20" ht="57.6" x14ac:dyDescent="0.3">
      <c r="A71">
        <v>623</v>
      </c>
      <c r="B71" s="3" t="s">
        <v>624</v>
      </c>
      <c r="C71" s="3" t="s">
        <v>4733</v>
      </c>
      <c r="D71">
        <v>75000</v>
      </c>
      <c r="E71">
        <v>0</v>
      </c>
      <c r="F71" t="s">
        <v>8220</v>
      </c>
      <c r="G71" t="s">
        <v>8226</v>
      </c>
      <c r="H71" t="s">
        <v>8248</v>
      </c>
      <c r="I71">
        <v>1432771997</v>
      </c>
      <c r="J71">
        <v>1430179997</v>
      </c>
      <c r="K71" t="b">
        <v>0</v>
      </c>
      <c r="L71">
        <v>0</v>
      </c>
      <c r="M71" t="b">
        <v>0</v>
      </c>
      <c r="N71" t="s">
        <v>8272</v>
      </c>
      <c r="O71" s="6">
        <f>(E71/D71)*100</f>
        <v>0</v>
      </c>
      <c r="P71" s="7" t="e">
        <f>E71/L71</f>
        <v>#DIV/0!</v>
      </c>
      <c r="Q71" t="s">
        <v>8319</v>
      </c>
      <c r="R71" t="s">
        <v>8320</v>
      </c>
      <c r="S71" s="11">
        <f>(J71/86400)+25569+(-5/24)</f>
        <v>42121.800891203697</v>
      </c>
      <c r="T71" s="11">
        <f>(I71/86400)+25569+(-5/24)</f>
        <v>42151.800891203697</v>
      </c>
    </row>
    <row r="72" spans="1:20" ht="43.2" x14ac:dyDescent="0.3">
      <c r="A72">
        <v>1316</v>
      </c>
      <c r="B72" s="3" t="s">
        <v>1317</v>
      </c>
      <c r="C72" s="3" t="s">
        <v>5426</v>
      </c>
      <c r="D72">
        <v>75000</v>
      </c>
      <c r="E72">
        <v>1</v>
      </c>
      <c r="F72" t="s">
        <v>8220</v>
      </c>
      <c r="G72" t="s">
        <v>8224</v>
      </c>
      <c r="H72" t="s">
        <v>8246</v>
      </c>
      <c r="I72">
        <v>1456700709</v>
      </c>
      <c r="J72">
        <v>1453676709</v>
      </c>
      <c r="K72" t="b">
        <v>0</v>
      </c>
      <c r="L72">
        <v>1</v>
      </c>
      <c r="M72" t="b">
        <v>0</v>
      </c>
      <c r="N72" t="s">
        <v>8273</v>
      </c>
      <c r="O72" s="6">
        <f>(E72/D72)*100</f>
        <v>1.3333333333333333E-3</v>
      </c>
      <c r="P72" s="7">
        <f>E72/L72</f>
        <v>1</v>
      </c>
      <c r="Q72" t="s">
        <v>8319</v>
      </c>
      <c r="R72" t="s">
        <v>8321</v>
      </c>
      <c r="S72" s="11">
        <f>(J72/86400)+25569+(-5/24)</f>
        <v>42393.753576388888</v>
      </c>
      <c r="T72" s="11">
        <f>(I72/86400)+25569+(-5/24)</f>
        <v>42428.753576388888</v>
      </c>
    </row>
    <row r="73" spans="1:20" ht="43.2" x14ac:dyDescent="0.3">
      <c r="A73">
        <v>1328</v>
      </c>
      <c r="B73" s="3" t="s">
        <v>1329</v>
      </c>
      <c r="C73" s="3" t="s">
        <v>5438</v>
      </c>
      <c r="D73">
        <v>75000</v>
      </c>
      <c r="E73">
        <v>1748</v>
      </c>
      <c r="F73" t="s">
        <v>8220</v>
      </c>
      <c r="G73" t="s">
        <v>8224</v>
      </c>
      <c r="H73" t="s">
        <v>8246</v>
      </c>
      <c r="I73">
        <v>1476458734</v>
      </c>
      <c r="J73">
        <v>1472570734</v>
      </c>
      <c r="K73" t="b">
        <v>0</v>
      </c>
      <c r="L73">
        <v>15</v>
      </c>
      <c r="M73" t="b">
        <v>0</v>
      </c>
      <c r="N73" t="s">
        <v>8273</v>
      </c>
      <c r="O73" s="6">
        <f>(E73/D73)*100</f>
        <v>2.3306666666666667</v>
      </c>
      <c r="P73" s="7">
        <f>E73/L73</f>
        <v>116.53333333333333</v>
      </c>
      <c r="Q73" t="s">
        <v>8319</v>
      </c>
      <c r="R73" t="s">
        <v>8321</v>
      </c>
      <c r="S73" s="11">
        <f>(J73/86400)+25569+(-5/24)</f>
        <v>42612.434421296297</v>
      </c>
      <c r="T73" s="11">
        <f>(I73/86400)+25569+(-5/24)</f>
        <v>42657.434421296297</v>
      </c>
    </row>
    <row r="74" spans="1:20" ht="28.8" x14ac:dyDescent="0.3">
      <c r="A74">
        <v>133</v>
      </c>
      <c r="B74" s="3" t="s">
        <v>135</v>
      </c>
      <c r="C74" s="3" t="s">
        <v>4244</v>
      </c>
      <c r="D74">
        <v>71764</v>
      </c>
      <c r="E74">
        <v>0</v>
      </c>
      <c r="F74" t="s">
        <v>8220</v>
      </c>
      <c r="G74" t="s">
        <v>8224</v>
      </c>
      <c r="H74" t="s">
        <v>8246</v>
      </c>
      <c r="I74">
        <v>1464715860</v>
      </c>
      <c r="J74">
        <v>1462130584</v>
      </c>
      <c r="K74" t="b">
        <v>0</v>
      </c>
      <c r="L74">
        <v>0</v>
      </c>
      <c r="M74" t="b">
        <v>0</v>
      </c>
      <c r="N74" t="s">
        <v>8267</v>
      </c>
      <c r="O74" s="6">
        <f>(E74/D74)*100</f>
        <v>0</v>
      </c>
      <c r="P74" s="7" t="e">
        <f>E74/L74</f>
        <v>#DIV/0!</v>
      </c>
      <c r="Q74" t="s">
        <v>8310</v>
      </c>
      <c r="R74" t="s">
        <v>8313</v>
      </c>
      <c r="S74" s="11">
        <f>(J74/86400)+25569+(-5/24)</f>
        <v>42491.599351851844</v>
      </c>
      <c r="T74" s="11">
        <f>(I74/86400)+25569+(-5/24)</f>
        <v>42521.521527777775</v>
      </c>
    </row>
    <row r="75" spans="1:20" ht="57.6" x14ac:dyDescent="0.3">
      <c r="A75">
        <v>120</v>
      </c>
      <c r="B75" s="3" t="s">
        <v>122</v>
      </c>
      <c r="C75" s="3" t="s">
        <v>4231</v>
      </c>
      <c r="D75">
        <v>70000</v>
      </c>
      <c r="E75">
        <v>10</v>
      </c>
      <c r="F75" t="s">
        <v>8220</v>
      </c>
      <c r="G75" t="s">
        <v>8231</v>
      </c>
      <c r="H75" t="s">
        <v>8252</v>
      </c>
      <c r="I75">
        <v>1475457107</v>
      </c>
      <c r="J75">
        <v>1472865107</v>
      </c>
      <c r="K75" t="b">
        <v>0</v>
      </c>
      <c r="L75">
        <v>1</v>
      </c>
      <c r="M75" t="b">
        <v>0</v>
      </c>
      <c r="N75" t="s">
        <v>8267</v>
      </c>
      <c r="O75" s="6">
        <f>(E75/D75)*100</f>
        <v>1.4285714285714287E-2</v>
      </c>
      <c r="P75" s="7">
        <f>E75/L75</f>
        <v>10</v>
      </c>
      <c r="Q75" t="s">
        <v>8310</v>
      </c>
      <c r="R75" t="s">
        <v>8313</v>
      </c>
      <c r="S75" s="11">
        <f>(J75/86400)+25569+(-5/24)</f>
        <v>42615.841516203705</v>
      </c>
      <c r="T75" s="11">
        <f>(I75/86400)+25569+(-5/24)</f>
        <v>42645.841516203705</v>
      </c>
    </row>
    <row r="76" spans="1:20" ht="43.2" x14ac:dyDescent="0.3">
      <c r="A76">
        <v>602</v>
      </c>
      <c r="B76" s="3" t="s">
        <v>603</v>
      </c>
      <c r="C76" s="3" t="s">
        <v>4712</v>
      </c>
      <c r="D76">
        <v>70000</v>
      </c>
      <c r="E76">
        <v>0</v>
      </c>
      <c r="F76" t="s">
        <v>8220</v>
      </c>
      <c r="G76" t="s">
        <v>8224</v>
      </c>
      <c r="H76" t="s">
        <v>8246</v>
      </c>
      <c r="I76">
        <v>1434654215</v>
      </c>
      <c r="J76">
        <v>1432062215</v>
      </c>
      <c r="K76" t="b">
        <v>0</v>
      </c>
      <c r="L76">
        <v>0</v>
      </c>
      <c r="M76" t="b">
        <v>0</v>
      </c>
      <c r="N76" t="s">
        <v>8272</v>
      </c>
      <c r="O76" s="6">
        <f>(E76/D76)*100</f>
        <v>0</v>
      </c>
      <c r="P76" s="7" t="e">
        <f>E76/L76</f>
        <v>#DIV/0!</v>
      </c>
      <c r="Q76" t="s">
        <v>8319</v>
      </c>
      <c r="R76" t="s">
        <v>8320</v>
      </c>
      <c r="S76" s="11">
        <f>(J76/86400)+25569+(-5/24)</f>
        <v>42143.585821759254</v>
      </c>
      <c r="T76" s="11">
        <f>(I76/86400)+25569+(-5/24)</f>
        <v>42173.585821759254</v>
      </c>
    </row>
    <row r="77" spans="1:20" ht="43.2" x14ac:dyDescent="0.3">
      <c r="A77">
        <v>2348</v>
      </c>
      <c r="B77" s="3" t="s">
        <v>2349</v>
      </c>
      <c r="C77" s="3" t="s">
        <v>6458</v>
      </c>
      <c r="D77">
        <v>70000</v>
      </c>
      <c r="E77">
        <v>270</v>
      </c>
      <c r="F77" t="s">
        <v>8220</v>
      </c>
      <c r="G77" t="s">
        <v>8224</v>
      </c>
      <c r="H77" t="s">
        <v>8246</v>
      </c>
      <c r="I77">
        <v>1456006938</v>
      </c>
      <c r="J77">
        <v>1450822938</v>
      </c>
      <c r="K77" t="b">
        <v>0</v>
      </c>
      <c r="L77">
        <v>5</v>
      </c>
      <c r="M77" t="b">
        <v>0</v>
      </c>
      <c r="N77" t="s">
        <v>8272</v>
      </c>
      <c r="O77" s="6">
        <f>(E77/D77)*100</f>
        <v>0.38571428571428573</v>
      </c>
      <c r="P77" s="7">
        <f>E77/L77</f>
        <v>54</v>
      </c>
      <c r="Q77" t="s">
        <v>8319</v>
      </c>
      <c r="R77" t="s">
        <v>8320</v>
      </c>
      <c r="S77" s="11">
        <f>(J77/86400)+25569+(-5/24)</f>
        <v>42360.723819444444</v>
      </c>
      <c r="T77" s="11">
        <f>(I77/86400)+25569+(-5/24)</f>
        <v>42420.723819444444</v>
      </c>
    </row>
    <row r="78" spans="1:20" ht="43.2" x14ac:dyDescent="0.3">
      <c r="A78">
        <v>2385</v>
      </c>
      <c r="B78" s="3" t="s">
        <v>2386</v>
      </c>
      <c r="C78" s="3" t="s">
        <v>6495</v>
      </c>
      <c r="D78">
        <v>65000</v>
      </c>
      <c r="E78">
        <v>788</v>
      </c>
      <c r="F78" t="s">
        <v>8220</v>
      </c>
      <c r="G78" t="s">
        <v>8224</v>
      </c>
      <c r="H78" t="s">
        <v>8246</v>
      </c>
      <c r="I78">
        <v>1438793432</v>
      </c>
      <c r="J78">
        <v>1436201432</v>
      </c>
      <c r="K78" t="b">
        <v>0</v>
      </c>
      <c r="L78">
        <v>7</v>
      </c>
      <c r="M78" t="b">
        <v>0</v>
      </c>
      <c r="N78" t="s">
        <v>8272</v>
      </c>
      <c r="O78" s="6">
        <f>(E78/D78)*100</f>
        <v>1.2123076923076923</v>
      </c>
      <c r="P78" s="7">
        <f>E78/L78</f>
        <v>112.57142857142857</v>
      </c>
      <c r="Q78" t="s">
        <v>8319</v>
      </c>
      <c r="R78" t="s">
        <v>8320</v>
      </c>
      <c r="S78" s="11">
        <f>(J78/86400)+25569+(-5/24)</f>
        <v>42191.493425925924</v>
      </c>
      <c r="T78" s="11">
        <f>(I78/86400)+25569+(-5/24)</f>
        <v>42221.493425925924</v>
      </c>
    </row>
    <row r="79" spans="1:20" ht="43.2" x14ac:dyDescent="0.3">
      <c r="A79">
        <v>613</v>
      </c>
      <c r="B79" s="3" t="s">
        <v>614</v>
      </c>
      <c r="C79" s="3" t="s">
        <v>4723</v>
      </c>
      <c r="D79">
        <v>60000</v>
      </c>
      <c r="E79">
        <v>12818</v>
      </c>
      <c r="F79" t="s">
        <v>8220</v>
      </c>
      <c r="G79" t="s">
        <v>8224</v>
      </c>
      <c r="H79" t="s">
        <v>8246</v>
      </c>
      <c r="I79">
        <v>1443675540</v>
      </c>
      <c r="J79">
        <v>1441022120</v>
      </c>
      <c r="K79" t="b">
        <v>0</v>
      </c>
      <c r="L79">
        <v>121</v>
      </c>
      <c r="M79" t="b">
        <v>0</v>
      </c>
      <c r="N79" t="s">
        <v>8272</v>
      </c>
      <c r="O79" s="6">
        <f>(E79/D79)*100</f>
        <v>21.363333333333333</v>
      </c>
      <c r="P79" s="7">
        <f>E79/L79</f>
        <v>105.93388429752066</v>
      </c>
      <c r="Q79" t="s">
        <v>8319</v>
      </c>
      <c r="R79" t="s">
        <v>8320</v>
      </c>
      <c r="S79" s="11">
        <f>(J79/86400)+25569+(-5/24)</f>
        <v>42247.288425925923</v>
      </c>
      <c r="T79" s="11">
        <f>(I79/86400)+25569+(-5/24)</f>
        <v>42277.999305555553</v>
      </c>
    </row>
    <row r="80" spans="1:20" ht="43.2" x14ac:dyDescent="0.3">
      <c r="A80">
        <v>2346</v>
      </c>
      <c r="B80" s="3" t="s">
        <v>2347</v>
      </c>
      <c r="C80" s="3" t="s">
        <v>6456</v>
      </c>
      <c r="D80">
        <v>60000</v>
      </c>
      <c r="E80">
        <v>39</v>
      </c>
      <c r="F80" t="s">
        <v>8220</v>
      </c>
      <c r="G80" t="s">
        <v>8224</v>
      </c>
      <c r="H80" t="s">
        <v>8246</v>
      </c>
      <c r="I80">
        <v>1476731431</v>
      </c>
      <c r="J80">
        <v>1472843431</v>
      </c>
      <c r="K80" t="b">
        <v>0</v>
      </c>
      <c r="L80">
        <v>3</v>
      </c>
      <c r="M80" t="b">
        <v>0</v>
      </c>
      <c r="N80" t="s">
        <v>8272</v>
      </c>
      <c r="O80" s="6">
        <f>(E80/D80)*100</f>
        <v>6.5000000000000002E-2</v>
      </c>
      <c r="P80" s="7">
        <f>E80/L80</f>
        <v>13</v>
      </c>
      <c r="Q80" t="s">
        <v>8319</v>
      </c>
      <c r="R80" t="s">
        <v>8320</v>
      </c>
      <c r="S80" s="11">
        <f>(J80/86400)+25569+(-5/24)</f>
        <v>42615.590636574074</v>
      </c>
      <c r="T80" s="11">
        <f>(I80/86400)+25569+(-5/24)</f>
        <v>42660.590636574074</v>
      </c>
    </row>
    <row r="81" spans="1:20" ht="57.6" x14ac:dyDescent="0.3">
      <c r="A81">
        <v>2650</v>
      </c>
      <c r="B81" s="3" t="s">
        <v>2650</v>
      </c>
      <c r="C81" s="3" t="s">
        <v>6760</v>
      </c>
      <c r="D81">
        <v>60000</v>
      </c>
      <c r="E81">
        <v>358</v>
      </c>
      <c r="F81" t="s">
        <v>8220</v>
      </c>
      <c r="G81" t="s">
        <v>8224</v>
      </c>
      <c r="H81" t="s">
        <v>8246</v>
      </c>
      <c r="I81">
        <v>1482332343</v>
      </c>
      <c r="J81">
        <v>1479740343</v>
      </c>
      <c r="K81" t="b">
        <v>0</v>
      </c>
      <c r="L81">
        <v>5</v>
      </c>
      <c r="M81" t="b">
        <v>0</v>
      </c>
      <c r="N81" t="s">
        <v>8301</v>
      </c>
      <c r="O81" s="6">
        <f>(E81/D81)*100</f>
        <v>0.59666666666666668</v>
      </c>
      <c r="P81" s="7">
        <f>E81/L81</f>
        <v>71.599999999999994</v>
      </c>
      <c r="Q81" t="s">
        <v>8319</v>
      </c>
      <c r="R81" t="s">
        <v>8355</v>
      </c>
      <c r="S81" s="11">
        <f>(J81/86400)+25569+(-5/24)</f>
        <v>42695.416006944441</v>
      </c>
      <c r="T81" s="11">
        <f>(I81/86400)+25569+(-5/24)</f>
        <v>42725.416006944441</v>
      </c>
    </row>
    <row r="82" spans="1:20" ht="43.2" x14ac:dyDescent="0.3">
      <c r="A82">
        <v>123</v>
      </c>
      <c r="B82" s="3" t="s">
        <v>125</v>
      </c>
      <c r="C82" s="3" t="s">
        <v>4234</v>
      </c>
      <c r="D82">
        <v>55000</v>
      </c>
      <c r="E82">
        <v>151</v>
      </c>
      <c r="F82" t="s">
        <v>8220</v>
      </c>
      <c r="G82" t="s">
        <v>8224</v>
      </c>
      <c r="H82" t="s">
        <v>8246</v>
      </c>
      <c r="I82">
        <v>1414533600</v>
      </c>
      <c r="J82">
        <v>1411411564</v>
      </c>
      <c r="K82" t="b">
        <v>0</v>
      </c>
      <c r="L82">
        <v>6</v>
      </c>
      <c r="M82" t="b">
        <v>0</v>
      </c>
      <c r="N82" t="s">
        <v>8267</v>
      </c>
      <c r="O82" s="6">
        <f>(E82/D82)*100</f>
        <v>0.27454545454545454</v>
      </c>
      <c r="P82" s="7">
        <f>E82/L82</f>
        <v>25.166666666666668</v>
      </c>
      <c r="Q82" t="s">
        <v>8310</v>
      </c>
      <c r="R82" t="s">
        <v>8313</v>
      </c>
      <c r="S82" s="11">
        <f>(J82/86400)+25569+(-5/24)</f>
        <v>41904.573657407404</v>
      </c>
      <c r="T82" s="11">
        <f>(I82/86400)+25569+(-5/24)</f>
        <v>41940.708333333328</v>
      </c>
    </row>
    <row r="83" spans="1:20" ht="43.2" x14ac:dyDescent="0.3">
      <c r="A83">
        <v>137</v>
      </c>
      <c r="B83" s="3" t="s">
        <v>139</v>
      </c>
      <c r="C83" s="3" t="s">
        <v>4247</v>
      </c>
      <c r="D83">
        <v>55000</v>
      </c>
      <c r="E83">
        <v>0</v>
      </c>
      <c r="F83" t="s">
        <v>8220</v>
      </c>
      <c r="G83" t="s">
        <v>8232</v>
      </c>
      <c r="H83" t="s">
        <v>8253</v>
      </c>
      <c r="I83">
        <v>1444657593</v>
      </c>
      <c r="J83">
        <v>1440337593</v>
      </c>
      <c r="K83" t="b">
        <v>0</v>
      </c>
      <c r="L83">
        <v>0</v>
      </c>
      <c r="M83" t="b">
        <v>0</v>
      </c>
      <c r="N83" t="s">
        <v>8267</v>
      </c>
      <c r="O83" s="6">
        <f>(E83/D83)*100</f>
        <v>0</v>
      </c>
      <c r="P83" s="7" t="e">
        <f>E83/L83</f>
        <v>#DIV/0!</v>
      </c>
      <c r="Q83" t="s">
        <v>8310</v>
      </c>
      <c r="R83" t="s">
        <v>8313</v>
      </c>
      <c r="S83" s="11">
        <f>(J83/86400)+25569+(-5/24)</f>
        <v>42239.365659722222</v>
      </c>
      <c r="T83" s="11">
        <f>(I83/86400)+25569+(-5/24)</f>
        <v>42289.365659722222</v>
      </c>
    </row>
    <row r="84" spans="1:20" ht="43.2" x14ac:dyDescent="0.3">
      <c r="A84">
        <v>2653</v>
      </c>
      <c r="B84" s="3" t="s">
        <v>2653</v>
      </c>
      <c r="C84" s="3" t="s">
        <v>6763</v>
      </c>
      <c r="D84">
        <v>51000</v>
      </c>
      <c r="E84">
        <v>5876</v>
      </c>
      <c r="F84" t="s">
        <v>8220</v>
      </c>
      <c r="G84" t="s">
        <v>8224</v>
      </c>
      <c r="H84" t="s">
        <v>8246</v>
      </c>
      <c r="I84">
        <v>1402632000</v>
      </c>
      <c r="J84">
        <v>1399909127</v>
      </c>
      <c r="K84" t="b">
        <v>0</v>
      </c>
      <c r="L84">
        <v>70</v>
      </c>
      <c r="M84" t="b">
        <v>0</v>
      </c>
      <c r="N84" t="s">
        <v>8301</v>
      </c>
      <c r="O84" s="6">
        <f>(E84/D84)*100</f>
        <v>11.52156862745098</v>
      </c>
      <c r="P84" s="7">
        <f>E84/L84</f>
        <v>83.942857142857136</v>
      </c>
      <c r="Q84" t="s">
        <v>8319</v>
      </c>
      <c r="R84" t="s">
        <v>8355</v>
      </c>
      <c r="S84" s="11">
        <f>(J84/86400)+25569+(-5/24)</f>
        <v>41771.443599537037</v>
      </c>
      <c r="T84" s="11">
        <f>(I84/86400)+25569+(-5/24)</f>
        <v>41802.958333333328</v>
      </c>
    </row>
    <row r="85" spans="1:20" ht="43.2" x14ac:dyDescent="0.3">
      <c r="A85">
        <v>148</v>
      </c>
      <c r="B85" s="3" t="s">
        <v>150</v>
      </c>
      <c r="C85" s="3" t="s">
        <v>4258</v>
      </c>
      <c r="D85">
        <v>50000</v>
      </c>
      <c r="E85">
        <v>40</v>
      </c>
      <c r="F85" t="s">
        <v>8220</v>
      </c>
      <c r="G85" t="s">
        <v>8224</v>
      </c>
      <c r="H85" t="s">
        <v>8246</v>
      </c>
      <c r="I85">
        <v>1456555536</v>
      </c>
      <c r="J85">
        <v>1453963536</v>
      </c>
      <c r="K85" t="b">
        <v>0</v>
      </c>
      <c r="L85">
        <v>2</v>
      </c>
      <c r="M85" t="b">
        <v>0</v>
      </c>
      <c r="N85" t="s">
        <v>8267</v>
      </c>
      <c r="O85" s="6">
        <f>(E85/D85)*100</f>
        <v>0.08</v>
      </c>
      <c r="P85" s="7">
        <f>E85/L85</f>
        <v>20</v>
      </c>
      <c r="Q85" t="s">
        <v>8310</v>
      </c>
      <c r="R85" t="s">
        <v>8313</v>
      </c>
      <c r="S85" s="11">
        <f>(J85/86400)+25569+(-5/24)</f>
        <v>42397.073333333326</v>
      </c>
      <c r="T85" s="11">
        <f>(I85/86400)+25569+(-5/24)</f>
        <v>42427.073333333326</v>
      </c>
    </row>
    <row r="86" spans="1:20" ht="43.2" x14ac:dyDescent="0.3">
      <c r="A86">
        <v>153</v>
      </c>
      <c r="B86" s="3" t="s">
        <v>155</v>
      </c>
      <c r="C86" s="3" t="s">
        <v>4263</v>
      </c>
      <c r="D86">
        <v>50000</v>
      </c>
      <c r="E86">
        <v>359</v>
      </c>
      <c r="F86" t="s">
        <v>8220</v>
      </c>
      <c r="G86" t="s">
        <v>8224</v>
      </c>
      <c r="H86" t="s">
        <v>8246</v>
      </c>
      <c r="I86">
        <v>1417532644</v>
      </c>
      <c r="J86">
        <v>1413900244</v>
      </c>
      <c r="K86" t="b">
        <v>0</v>
      </c>
      <c r="L86">
        <v>10</v>
      </c>
      <c r="M86" t="b">
        <v>0</v>
      </c>
      <c r="N86" t="s">
        <v>8267</v>
      </c>
      <c r="O86" s="6">
        <f>(E86/D86)*100</f>
        <v>0.71799999999999997</v>
      </c>
      <c r="P86" s="7">
        <f>E86/L86</f>
        <v>35.9</v>
      </c>
      <c r="Q86" t="s">
        <v>8310</v>
      </c>
      <c r="R86" t="s">
        <v>8313</v>
      </c>
      <c r="S86" s="11">
        <f>(J86/86400)+25569+(-5/24)</f>
        <v>41933.377824074072</v>
      </c>
      <c r="T86" s="11">
        <f>(I86/86400)+25569+(-5/24)</f>
        <v>41975.419490740744</v>
      </c>
    </row>
    <row r="87" spans="1:20" ht="28.8" x14ac:dyDescent="0.3">
      <c r="A87">
        <v>631</v>
      </c>
      <c r="B87" s="3" t="s">
        <v>632</v>
      </c>
      <c r="C87" s="3" t="s">
        <v>4741</v>
      </c>
      <c r="D87">
        <v>50000</v>
      </c>
      <c r="E87">
        <v>690</v>
      </c>
      <c r="F87" t="s">
        <v>8220</v>
      </c>
      <c r="G87" t="s">
        <v>8229</v>
      </c>
      <c r="H87" t="s">
        <v>8251</v>
      </c>
      <c r="I87">
        <v>1464460329</v>
      </c>
      <c r="J87">
        <v>1461954729</v>
      </c>
      <c r="K87" t="b">
        <v>0</v>
      </c>
      <c r="L87">
        <v>9</v>
      </c>
      <c r="M87" t="b">
        <v>0</v>
      </c>
      <c r="N87" t="s">
        <v>8272</v>
      </c>
      <c r="O87" s="6">
        <f>(E87/D87)*100</f>
        <v>1.38</v>
      </c>
      <c r="P87" s="7">
        <f>E87/L87</f>
        <v>76.666666666666671</v>
      </c>
      <c r="Q87" t="s">
        <v>8319</v>
      </c>
      <c r="R87" t="s">
        <v>8320</v>
      </c>
      <c r="S87" s="11">
        <f>(J87/86400)+25569+(-5/24)</f>
        <v>42489.563993055555</v>
      </c>
      <c r="T87" s="11">
        <f>(I87/86400)+25569+(-5/24)</f>
        <v>42518.563993055555</v>
      </c>
    </row>
    <row r="88" spans="1:20" ht="57.6" x14ac:dyDescent="0.3">
      <c r="A88">
        <v>1009</v>
      </c>
      <c r="B88" s="3" t="s">
        <v>1010</v>
      </c>
      <c r="C88" s="3" t="s">
        <v>5119</v>
      </c>
      <c r="D88">
        <v>50000</v>
      </c>
      <c r="E88">
        <v>6565</v>
      </c>
      <c r="F88" t="s">
        <v>8220</v>
      </c>
      <c r="G88" t="s">
        <v>8224</v>
      </c>
      <c r="H88" t="s">
        <v>8246</v>
      </c>
      <c r="I88">
        <v>1466346646</v>
      </c>
      <c r="J88">
        <v>1463754646</v>
      </c>
      <c r="K88" t="b">
        <v>0</v>
      </c>
      <c r="L88">
        <v>101</v>
      </c>
      <c r="M88" t="b">
        <v>0</v>
      </c>
      <c r="N88" t="s">
        <v>8273</v>
      </c>
      <c r="O88" s="6">
        <f>(E88/D88)*100</f>
        <v>13.13</v>
      </c>
      <c r="P88" s="7">
        <f>E88/L88</f>
        <v>65</v>
      </c>
      <c r="Q88" t="s">
        <v>8319</v>
      </c>
      <c r="R88" t="s">
        <v>8321</v>
      </c>
      <c r="S88" s="11">
        <f>(J88/86400)+25569+(-5/24)</f>
        <v>42510.396365740737</v>
      </c>
      <c r="T88" s="11">
        <f>(I88/86400)+25569+(-5/24)</f>
        <v>42540.396365740737</v>
      </c>
    </row>
    <row r="89" spans="1:20" ht="43.2" x14ac:dyDescent="0.3">
      <c r="A89">
        <v>1226</v>
      </c>
      <c r="B89" s="3" t="s">
        <v>1227</v>
      </c>
      <c r="C89" s="3" t="s">
        <v>5336</v>
      </c>
      <c r="D89">
        <v>50000</v>
      </c>
      <c r="E89">
        <v>1937</v>
      </c>
      <c r="F89" t="s">
        <v>8220</v>
      </c>
      <c r="G89" t="s">
        <v>8224</v>
      </c>
      <c r="H89" t="s">
        <v>8246</v>
      </c>
      <c r="I89">
        <v>1398042000</v>
      </c>
      <c r="J89">
        <v>1395089981</v>
      </c>
      <c r="K89" t="b">
        <v>0</v>
      </c>
      <c r="L89">
        <v>40</v>
      </c>
      <c r="M89" t="b">
        <v>0</v>
      </c>
      <c r="N89" t="s">
        <v>8286</v>
      </c>
      <c r="O89" s="6">
        <f>(E89/D89)*100</f>
        <v>3.8739999999999997</v>
      </c>
      <c r="P89" s="7">
        <f>E89/L89</f>
        <v>48.424999999999997</v>
      </c>
      <c r="Q89" t="s">
        <v>8325</v>
      </c>
      <c r="R89" t="s">
        <v>8340</v>
      </c>
      <c r="S89" s="11">
        <f>(J89/86400)+25569+(-5/24)</f>
        <v>41715.666446759256</v>
      </c>
      <c r="T89" s="11">
        <f>(I89/86400)+25569+(-5/24)</f>
        <v>41749.833333333328</v>
      </c>
    </row>
    <row r="90" spans="1:20" ht="43.2" x14ac:dyDescent="0.3">
      <c r="A90">
        <v>1234</v>
      </c>
      <c r="B90" s="3" t="s">
        <v>1235</v>
      </c>
      <c r="C90" s="3" t="s">
        <v>5344</v>
      </c>
      <c r="D90">
        <v>50000</v>
      </c>
      <c r="E90">
        <v>0</v>
      </c>
      <c r="F90" t="s">
        <v>8220</v>
      </c>
      <c r="G90" t="s">
        <v>8225</v>
      </c>
      <c r="H90" t="s">
        <v>8247</v>
      </c>
      <c r="I90">
        <v>1422903342</v>
      </c>
      <c r="J90">
        <v>1420311342</v>
      </c>
      <c r="K90" t="b">
        <v>0</v>
      </c>
      <c r="L90">
        <v>0</v>
      </c>
      <c r="M90" t="b">
        <v>0</v>
      </c>
      <c r="N90" t="s">
        <v>8286</v>
      </c>
      <c r="O90" s="6">
        <f>(E90/D90)*100</f>
        <v>0</v>
      </c>
      <c r="P90" s="7" t="e">
        <f>E90/L90</f>
        <v>#DIV/0!</v>
      </c>
      <c r="Q90" t="s">
        <v>8325</v>
      </c>
      <c r="R90" t="s">
        <v>8340</v>
      </c>
      <c r="S90" s="11">
        <f>(J90/86400)+25569+(-5/24)</f>
        <v>42007.580347222225</v>
      </c>
      <c r="T90" s="11">
        <f>(I90/86400)+25569+(-5/24)</f>
        <v>42037.580347222225</v>
      </c>
    </row>
    <row r="91" spans="1:20" ht="28.8" x14ac:dyDescent="0.3">
      <c r="A91">
        <v>1307</v>
      </c>
      <c r="B91" s="3" t="s">
        <v>1308</v>
      </c>
      <c r="C91" s="3" t="s">
        <v>5417</v>
      </c>
      <c r="D91">
        <v>50000</v>
      </c>
      <c r="E91">
        <v>5757</v>
      </c>
      <c r="F91" t="s">
        <v>8220</v>
      </c>
      <c r="G91" t="s">
        <v>8224</v>
      </c>
      <c r="H91" t="s">
        <v>8246</v>
      </c>
      <c r="I91">
        <v>1455710679</v>
      </c>
      <c r="J91">
        <v>1453118679</v>
      </c>
      <c r="K91" t="b">
        <v>0</v>
      </c>
      <c r="L91">
        <v>45</v>
      </c>
      <c r="M91" t="b">
        <v>0</v>
      </c>
      <c r="N91" t="s">
        <v>8273</v>
      </c>
      <c r="O91" s="6">
        <f>(E91/D91)*100</f>
        <v>11.514000000000001</v>
      </c>
      <c r="P91" s="7">
        <f>E91/L91</f>
        <v>127.93333333333334</v>
      </c>
      <c r="Q91" t="s">
        <v>8319</v>
      </c>
      <c r="R91" t="s">
        <v>8321</v>
      </c>
      <c r="S91" s="11">
        <f>(J91/86400)+25569+(-5/24)</f>
        <v>42387.294895833336</v>
      </c>
      <c r="T91" s="11">
        <f>(I91/86400)+25569+(-5/24)</f>
        <v>42417.294895833336</v>
      </c>
    </row>
    <row r="92" spans="1:20" ht="43.2" x14ac:dyDescent="0.3">
      <c r="A92">
        <v>1324</v>
      </c>
      <c r="B92" s="3" t="s">
        <v>1325</v>
      </c>
      <c r="C92" s="3" t="s">
        <v>5434</v>
      </c>
      <c r="D92">
        <v>50000</v>
      </c>
      <c r="E92">
        <v>4920</v>
      </c>
      <c r="F92" t="s">
        <v>8220</v>
      </c>
      <c r="G92" t="s">
        <v>8224</v>
      </c>
      <c r="H92" t="s">
        <v>8246</v>
      </c>
      <c r="I92">
        <v>1476371552</v>
      </c>
      <c r="J92">
        <v>1473779552</v>
      </c>
      <c r="K92" t="b">
        <v>0</v>
      </c>
      <c r="L92">
        <v>90</v>
      </c>
      <c r="M92" t="b">
        <v>0</v>
      </c>
      <c r="N92" t="s">
        <v>8273</v>
      </c>
      <c r="O92" s="6">
        <f>(E92/D92)*100</f>
        <v>9.84</v>
      </c>
      <c r="P92" s="7">
        <f>E92/L92</f>
        <v>54.666666666666664</v>
      </c>
      <c r="Q92" t="s">
        <v>8319</v>
      </c>
      <c r="R92" t="s">
        <v>8321</v>
      </c>
      <c r="S92" s="11">
        <f>(J92/86400)+25569+(-5/24)</f>
        <v>42626.425370370365</v>
      </c>
      <c r="T92" s="11">
        <f>(I92/86400)+25569+(-5/24)</f>
        <v>42656.425370370365</v>
      </c>
    </row>
    <row r="93" spans="1:20" ht="43.2" x14ac:dyDescent="0.3">
      <c r="A93">
        <v>1329</v>
      </c>
      <c r="B93" s="3" t="s">
        <v>1330</v>
      </c>
      <c r="C93" s="3" t="s">
        <v>5439</v>
      </c>
      <c r="D93">
        <v>50000</v>
      </c>
      <c r="E93">
        <v>408</v>
      </c>
      <c r="F93" t="s">
        <v>8220</v>
      </c>
      <c r="G93" t="s">
        <v>8224</v>
      </c>
      <c r="H93" t="s">
        <v>8246</v>
      </c>
      <c r="I93">
        <v>1417501145</v>
      </c>
      <c r="J93">
        <v>1414041545</v>
      </c>
      <c r="K93" t="b">
        <v>0</v>
      </c>
      <c r="L93">
        <v>9</v>
      </c>
      <c r="M93" t="b">
        <v>0</v>
      </c>
      <c r="N93" t="s">
        <v>8273</v>
      </c>
      <c r="O93" s="6">
        <f>(E93/D93)*100</f>
        <v>0.81600000000000006</v>
      </c>
      <c r="P93" s="7">
        <f>E93/L93</f>
        <v>45.333333333333336</v>
      </c>
      <c r="Q93" t="s">
        <v>8319</v>
      </c>
      <c r="R93" t="s">
        <v>8321</v>
      </c>
      <c r="S93" s="11">
        <f>(J93/86400)+25569+(-5/24)</f>
        <v>41935.013252314813</v>
      </c>
      <c r="T93" s="11">
        <f>(I93/86400)+25569+(-5/24)</f>
        <v>41975.054918981477</v>
      </c>
    </row>
    <row r="94" spans="1:20" ht="43.2" x14ac:dyDescent="0.3">
      <c r="A94">
        <v>1337</v>
      </c>
      <c r="B94" s="3" t="s">
        <v>1338</v>
      </c>
      <c r="C94" s="3" t="s">
        <v>5447</v>
      </c>
      <c r="D94">
        <v>50000</v>
      </c>
      <c r="E94">
        <v>24691</v>
      </c>
      <c r="F94" t="s">
        <v>8220</v>
      </c>
      <c r="G94" t="s">
        <v>8224</v>
      </c>
      <c r="H94" t="s">
        <v>8246</v>
      </c>
      <c r="I94">
        <v>1488549079</v>
      </c>
      <c r="J94">
        <v>1485957079</v>
      </c>
      <c r="K94" t="b">
        <v>0</v>
      </c>
      <c r="L94">
        <v>140</v>
      </c>
      <c r="M94" t="b">
        <v>0</v>
      </c>
      <c r="N94" t="s">
        <v>8273</v>
      </c>
      <c r="O94" s="6">
        <f>(E94/D94)*100</f>
        <v>49.381999999999998</v>
      </c>
      <c r="P94" s="7">
        <f>E94/L94</f>
        <v>176.36428571428573</v>
      </c>
      <c r="Q94" t="s">
        <v>8319</v>
      </c>
      <c r="R94" t="s">
        <v>8321</v>
      </c>
      <c r="S94" s="11">
        <f>(J94/86400)+25569+(-5/24)</f>
        <v>42767.368969907409</v>
      </c>
      <c r="T94" s="11">
        <f>(I94/86400)+25569+(-5/24)</f>
        <v>42797.368969907409</v>
      </c>
    </row>
    <row r="95" spans="1:20" ht="28.8" x14ac:dyDescent="0.3">
      <c r="A95">
        <v>1339</v>
      </c>
      <c r="B95" s="3" t="s">
        <v>1340</v>
      </c>
      <c r="C95" s="3" t="s">
        <v>5449</v>
      </c>
      <c r="D95">
        <v>50000</v>
      </c>
      <c r="E95">
        <v>3317</v>
      </c>
      <c r="F95" t="s">
        <v>8220</v>
      </c>
      <c r="G95" t="s">
        <v>8224</v>
      </c>
      <c r="H95" t="s">
        <v>8246</v>
      </c>
      <c r="I95">
        <v>1418056315</v>
      </c>
      <c r="J95">
        <v>1414164715</v>
      </c>
      <c r="K95" t="b">
        <v>0</v>
      </c>
      <c r="L95">
        <v>37</v>
      </c>
      <c r="M95" t="b">
        <v>0</v>
      </c>
      <c r="N95" t="s">
        <v>8273</v>
      </c>
      <c r="O95" s="6">
        <f>(E95/D95)*100</f>
        <v>6.6339999999999995</v>
      </c>
      <c r="P95" s="7">
        <f>E95/L95</f>
        <v>89.648648648648646</v>
      </c>
      <c r="Q95" t="s">
        <v>8319</v>
      </c>
      <c r="R95" t="s">
        <v>8321</v>
      </c>
      <c r="S95" s="11">
        <f>(J95/86400)+25569+(-5/24)</f>
        <v>41936.438831018517</v>
      </c>
      <c r="T95" s="11">
        <f>(I95/86400)+25569+(-5/24)</f>
        <v>41981.480497685181</v>
      </c>
    </row>
    <row r="96" spans="1:20" ht="43.2" x14ac:dyDescent="0.3">
      <c r="A96">
        <v>1342</v>
      </c>
      <c r="B96" s="3" t="s">
        <v>1343</v>
      </c>
      <c r="C96" s="3" t="s">
        <v>5452</v>
      </c>
      <c r="D96">
        <v>50000</v>
      </c>
      <c r="E96">
        <v>100</v>
      </c>
      <c r="F96" t="s">
        <v>8220</v>
      </c>
      <c r="G96" t="s">
        <v>8224</v>
      </c>
      <c r="H96" t="s">
        <v>8246</v>
      </c>
      <c r="I96">
        <v>1437161739</v>
      </c>
      <c r="J96">
        <v>1434569739</v>
      </c>
      <c r="K96" t="b">
        <v>0</v>
      </c>
      <c r="L96">
        <v>1</v>
      </c>
      <c r="M96" t="b">
        <v>0</v>
      </c>
      <c r="N96" t="s">
        <v>8273</v>
      </c>
      <c r="O96" s="6">
        <f>(E96/D96)*100</f>
        <v>0.2</v>
      </c>
      <c r="P96" s="7">
        <f>E96/L96</f>
        <v>100</v>
      </c>
      <c r="Q96" t="s">
        <v>8319</v>
      </c>
      <c r="R96" t="s">
        <v>8321</v>
      </c>
      <c r="S96" s="11">
        <f>(J96/86400)+25569+(-5/24)</f>
        <v>42172.608090277776</v>
      </c>
      <c r="T96" s="11">
        <f>(I96/86400)+25569+(-5/24)</f>
        <v>42202.608090277776</v>
      </c>
    </row>
    <row r="97" spans="1:20" ht="43.2" x14ac:dyDescent="0.3">
      <c r="A97">
        <v>1343</v>
      </c>
      <c r="B97" s="3" t="s">
        <v>1344</v>
      </c>
      <c r="C97" s="3" t="s">
        <v>5453</v>
      </c>
      <c r="D97">
        <v>50000</v>
      </c>
      <c r="E97">
        <v>51149</v>
      </c>
      <c r="F97" t="s">
        <v>8220</v>
      </c>
      <c r="G97" t="s">
        <v>8224</v>
      </c>
      <c r="H97" t="s">
        <v>8246</v>
      </c>
      <c r="I97">
        <v>1471579140</v>
      </c>
      <c r="J97">
        <v>1466512683</v>
      </c>
      <c r="K97" t="b">
        <v>0</v>
      </c>
      <c r="L97">
        <v>323</v>
      </c>
      <c r="M97" t="b">
        <v>0</v>
      </c>
      <c r="N97" t="s">
        <v>8273</v>
      </c>
      <c r="O97" s="6">
        <f>(E97/D97)*100</f>
        <v>102.298</v>
      </c>
      <c r="P97" s="7">
        <f>E97/L97</f>
        <v>158.35603715170279</v>
      </c>
      <c r="Q97" t="s">
        <v>8319</v>
      </c>
      <c r="R97" t="s">
        <v>8321</v>
      </c>
      <c r="S97" s="11">
        <f>(J97/86400)+25569+(-5/24)</f>
        <v>42542.318090277775</v>
      </c>
      <c r="T97" s="11">
        <f>(I97/86400)+25569+(-5/24)</f>
        <v>42600.957638888889</v>
      </c>
    </row>
    <row r="98" spans="1:20" ht="43.2" x14ac:dyDescent="0.3">
      <c r="A98">
        <v>2350</v>
      </c>
      <c r="B98" s="3" t="s">
        <v>2351</v>
      </c>
      <c r="C98" s="3" t="s">
        <v>6460</v>
      </c>
      <c r="D98">
        <v>50000</v>
      </c>
      <c r="E98">
        <v>0</v>
      </c>
      <c r="F98" t="s">
        <v>8220</v>
      </c>
      <c r="G98" t="s">
        <v>8241</v>
      </c>
      <c r="H98" t="s">
        <v>8249</v>
      </c>
      <c r="I98">
        <v>1483474370</v>
      </c>
      <c r="J98">
        <v>1480882370</v>
      </c>
      <c r="K98" t="b">
        <v>0</v>
      </c>
      <c r="L98">
        <v>0</v>
      </c>
      <c r="M98" t="b">
        <v>0</v>
      </c>
      <c r="N98" t="s">
        <v>8272</v>
      </c>
      <c r="O98" s="6">
        <f>(E98/D98)*100</f>
        <v>0</v>
      </c>
      <c r="P98" s="7" t="e">
        <f>E98/L98</f>
        <v>#DIV/0!</v>
      </c>
      <c r="Q98" t="s">
        <v>8319</v>
      </c>
      <c r="R98" t="s">
        <v>8320</v>
      </c>
      <c r="S98" s="11">
        <f>(J98/86400)+25569+(-5/24)</f>
        <v>42708.633912037032</v>
      </c>
      <c r="T98" s="11">
        <f>(I98/86400)+25569+(-5/24)</f>
        <v>42738.633912037032</v>
      </c>
    </row>
    <row r="99" spans="1:20" ht="43.2" x14ac:dyDescent="0.3">
      <c r="A99">
        <v>2367</v>
      </c>
      <c r="B99" s="3" t="s">
        <v>2368</v>
      </c>
      <c r="C99" s="3" t="s">
        <v>6477</v>
      </c>
      <c r="D99">
        <v>50000</v>
      </c>
      <c r="E99">
        <v>670</v>
      </c>
      <c r="F99" t="s">
        <v>8220</v>
      </c>
      <c r="G99" t="s">
        <v>8224</v>
      </c>
      <c r="H99" t="s">
        <v>8246</v>
      </c>
      <c r="I99">
        <v>1461622616</v>
      </c>
      <c r="J99">
        <v>1456442216</v>
      </c>
      <c r="K99" t="b">
        <v>0</v>
      </c>
      <c r="L99">
        <v>14</v>
      </c>
      <c r="M99" t="b">
        <v>0</v>
      </c>
      <c r="N99" t="s">
        <v>8272</v>
      </c>
      <c r="O99" s="6">
        <f>(E99/D99)*100</f>
        <v>1.34</v>
      </c>
      <c r="P99" s="7">
        <f>E99/L99</f>
        <v>47.857142857142854</v>
      </c>
      <c r="Q99" t="s">
        <v>8319</v>
      </c>
      <c r="R99" t="s">
        <v>8320</v>
      </c>
      <c r="S99" s="11">
        <f>(J99/86400)+25569+(-5/24)</f>
        <v>42425.761759259258</v>
      </c>
      <c r="T99" s="11">
        <f>(I99/86400)+25569+(-5/24)</f>
        <v>42485.720092592594</v>
      </c>
    </row>
    <row r="100" spans="1:20" ht="43.2" x14ac:dyDescent="0.3">
      <c r="A100">
        <v>2400</v>
      </c>
      <c r="B100" s="3" t="s">
        <v>2401</v>
      </c>
      <c r="C100" s="3" t="s">
        <v>6510</v>
      </c>
      <c r="D100">
        <v>50000</v>
      </c>
      <c r="E100">
        <v>0</v>
      </c>
      <c r="F100" t="s">
        <v>8220</v>
      </c>
      <c r="G100" t="s">
        <v>8226</v>
      </c>
      <c r="H100" t="s">
        <v>8248</v>
      </c>
      <c r="I100">
        <v>1460615164</v>
      </c>
      <c r="J100">
        <v>1458023164</v>
      </c>
      <c r="K100" t="b">
        <v>0</v>
      </c>
      <c r="L100">
        <v>0</v>
      </c>
      <c r="M100" t="b">
        <v>0</v>
      </c>
      <c r="N100" t="s">
        <v>8272</v>
      </c>
      <c r="O100" s="6">
        <f>(E100/D100)*100</f>
        <v>0</v>
      </c>
      <c r="P100" s="7" t="e">
        <f>E100/L100</f>
        <v>#DIV/0!</v>
      </c>
      <c r="Q100" t="s">
        <v>8319</v>
      </c>
      <c r="R100" t="s">
        <v>8320</v>
      </c>
      <c r="S100" s="11">
        <f>(J100/86400)+25569+(-5/24)</f>
        <v>42444.059768518513</v>
      </c>
      <c r="T100" s="11">
        <f>(I100/86400)+25569+(-5/24)</f>
        <v>42474.059768518513</v>
      </c>
    </row>
    <row r="101" spans="1:20" ht="57.6" x14ac:dyDescent="0.3">
      <c r="A101">
        <v>2951</v>
      </c>
      <c r="B101" s="3" t="s">
        <v>2951</v>
      </c>
      <c r="C101" s="3" t="s">
        <v>7061</v>
      </c>
      <c r="D101">
        <v>50000</v>
      </c>
      <c r="E101">
        <v>1096</v>
      </c>
      <c r="F101" t="s">
        <v>8220</v>
      </c>
      <c r="G101" t="s">
        <v>8224</v>
      </c>
      <c r="H101" t="s">
        <v>8246</v>
      </c>
      <c r="I101">
        <v>1412536573</v>
      </c>
      <c r="J101">
        <v>1408648573</v>
      </c>
      <c r="K101" t="b">
        <v>0</v>
      </c>
      <c r="L101">
        <v>58</v>
      </c>
      <c r="M101" t="b">
        <v>0</v>
      </c>
      <c r="N101" t="s">
        <v>8303</v>
      </c>
      <c r="O101" s="6">
        <f>(E101/D101)*100</f>
        <v>2.1919999999999997</v>
      </c>
      <c r="P101" s="7">
        <f>E101/L101</f>
        <v>18.896551724137932</v>
      </c>
      <c r="Q101" t="s">
        <v>8317</v>
      </c>
      <c r="R101" t="s">
        <v>8357</v>
      </c>
      <c r="S101" s="11">
        <f>(J101/86400)+25569+(-5/24)</f>
        <v>41872.594594907401</v>
      </c>
      <c r="T101" s="11">
        <f>(I101/86400)+25569+(-5/24)</f>
        <v>41917.594594907401</v>
      </c>
    </row>
    <row r="102" spans="1:20" x14ac:dyDescent="0.3">
      <c r="A102">
        <v>2659</v>
      </c>
      <c r="B102" s="3" t="s">
        <v>2659</v>
      </c>
      <c r="C102" s="3" t="s">
        <v>6769</v>
      </c>
      <c r="D102">
        <v>49000</v>
      </c>
      <c r="E102">
        <v>1333</v>
      </c>
      <c r="F102" t="s">
        <v>8220</v>
      </c>
      <c r="G102" t="s">
        <v>8224</v>
      </c>
      <c r="H102" t="s">
        <v>8246</v>
      </c>
      <c r="I102">
        <v>1429321210</v>
      </c>
      <c r="J102">
        <v>1426729210</v>
      </c>
      <c r="K102" t="b">
        <v>0</v>
      </c>
      <c r="L102">
        <v>10</v>
      </c>
      <c r="M102" t="b">
        <v>0</v>
      </c>
      <c r="N102" t="s">
        <v>8301</v>
      </c>
      <c r="O102" s="6">
        <f>(E102/D102)*100</f>
        <v>2.7204081632653061</v>
      </c>
      <c r="P102" s="7">
        <f>E102/L102</f>
        <v>133.30000000000001</v>
      </c>
      <c r="Q102" t="s">
        <v>8319</v>
      </c>
      <c r="R102" t="s">
        <v>8355</v>
      </c>
      <c r="S102" s="11">
        <f>(J102/86400)+25569+(-5/24)</f>
        <v>42081.861226851848</v>
      </c>
      <c r="T102" s="11">
        <f>(I102/86400)+25569+(-5/24)</f>
        <v>42111.861226851848</v>
      </c>
    </row>
    <row r="103" spans="1:20" ht="43.2" x14ac:dyDescent="0.3">
      <c r="A103">
        <v>1327</v>
      </c>
      <c r="B103" s="3" t="s">
        <v>1328</v>
      </c>
      <c r="C103" s="3" t="s">
        <v>5437</v>
      </c>
      <c r="D103">
        <v>48000</v>
      </c>
      <c r="E103">
        <v>1705</v>
      </c>
      <c r="F103" t="s">
        <v>8220</v>
      </c>
      <c r="G103" t="s">
        <v>8224</v>
      </c>
      <c r="H103" t="s">
        <v>8246</v>
      </c>
      <c r="I103">
        <v>1432916235</v>
      </c>
      <c r="J103">
        <v>1430324235</v>
      </c>
      <c r="K103" t="b">
        <v>0</v>
      </c>
      <c r="L103">
        <v>41</v>
      </c>
      <c r="M103" t="b">
        <v>0</v>
      </c>
      <c r="N103" t="s">
        <v>8273</v>
      </c>
      <c r="O103" s="6">
        <f>(E103/D103)*100</f>
        <v>3.5520833333333335</v>
      </c>
      <c r="P103" s="7">
        <f>E103/L103</f>
        <v>41.585365853658537</v>
      </c>
      <c r="Q103" t="s">
        <v>8319</v>
      </c>
      <c r="R103" t="s">
        <v>8321</v>
      </c>
      <c r="S103" s="11">
        <f>(J103/86400)+25569+(-5/24)</f>
        <v>42123.470312500001</v>
      </c>
      <c r="T103" s="11">
        <f>(I103/86400)+25569+(-5/24)</f>
        <v>42153.470312500001</v>
      </c>
    </row>
    <row r="104" spans="1:20" ht="43.2" x14ac:dyDescent="0.3">
      <c r="A104">
        <v>1019</v>
      </c>
      <c r="B104" s="3" t="s">
        <v>1020</v>
      </c>
      <c r="C104" s="3" t="s">
        <v>5129</v>
      </c>
      <c r="D104">
        <v>45000</v>
      </c>
      <c r="E104">
        <v>21300</v>
      </c>
      <c r="F104" t="s">
        <v>8220</v>
      </c>
      <c r="G104" t="s">
        <v>8224</v>
      </c>
      <c r="H104" t="s">
        <v>8246</v>
      </c>
      <c r="I104">
        <v>1423092149</v>
      </c>
      <c r="J104">
        <v>1420500149</v>
      </c>
      <c r="K104" t="b">
        <v>0</v>
      </c>
      <c r="L104">
        <v>400</v>
      </c>
      <c r="M104" t="b">
        <v>0</v>
      </c>
      <c r="N104" t="s">
        <v>8273</v>
      </c>
      <c r="O104" s="6">
        <f>(E104/D104)*100</f>
        <v>47.333333333333336</v>
      </c>
      <c r="P104" s="7">
        <f>E104/L104</f>
        <v>53.25</v>
      </c>
      <c r="Q104" t="s">
        <v>8319</v>
      </c>
      <c r="R104" t="s">
        <v>8321</v>
      </c>
      <c r="S104" s="11">
        <f>(J104/86400)+25569+(-5/24)</f>
        <v>42009.765613425923</v>
      </c>
      <c r="T104" s="11">
        <f>(I104/86400)+25569+(-5/24)</f>
        <v>42039.765613425923</v>
      </c>
    </row>
    <row r="105" spans="1:20" ht="43.2" x14ac:dyDescent="0.3">
      <c r="A105">
        <v>2567</v>
      </c>
      <c r="B105" s="3" t="s">
        <v>2567</v>
      </c>
      <c r="C105" s="3" t="s">
        <v>6677</v>
      </c>
      <c r="D105">
        <v>45000</v>
      </c>
      <c r="E105">
        <v>120</v>
      </c>
      <c r="F105" t="s">
        <v>8220</v>
      </c>
      <c r="G105" t="s">
        <v>8224</v>
      </c>
      <c r="H105" t="s">
        <v>8246</v>
      </c>
      <c r="I105">
        <v>1429823138</v>
      </c>
      <c r="J105">
        <v>1427231138</v>
      </c>
      <c r="K105" t="b">
        <v>0</v>
      </c>
      <c r="L105">
        <v>2</v>
      </c>
      <c r="M105" t="b">
        <v>0</v>
      </c>
      <c r="N105" t="s">
        <v>8284</v>
      </c>
      <c r="O105" s="6">
        <f>(E105/D105)*100</f>
        <v>0.26666666666666666</v>
      </c>
      <c r="P105" s="7">
        <f>E105/L105</f>
        <v>60</v>
      </c>
      <c r="Q105" t="s">
        <v>8336</v>
      </c>
      <c r="R105" t="s">
        <v>8337</v>
      </c>
      <c r="S105" s="11">
        <f>(J105/86400)+25569+(-5/24)</f>
        <v>42087.670578703699</v>
      </c>
      <c r="T105" s="11">
        <f>(I105/86400)+25569+(-5/24)</f>
        <v>42117.670578703699</v>
      </c>
    </row>
    <row r="106" spans="1:20" ht="43.2" x14ac:dyDescent="0.3">
      <c r="A106">
        <v>1058</v>
      </c>
      <c r="B106" s="3" t="s">
        <v>1059</v>
      </c>
      <c r="C106" s="3" t="s">
        <v>5168</v>
      </c>
      <c r="D106">
        <v>40000</v>
      </c>
      <c r="E106">
        <v>0</v>
      </c>
      <c r="F106" t="s">
        <v>8220</v>
      </c>
      <c r="G106" t="s">
        <v>8224</v>
      </c>
      <c r="H106" t="s">
        <v>8246</v>
      </c>
      <c r="I106">
        <v>1427328000</v>
      </c>
      <c r="J106">
        <v>1423777043</v>
      </c>
      <c r="K106" t="b">
        <v>0</v>
      </c>
      <c r="L106">
        <v>0</v>
      </c>
      <c r="M106" t="b">
        <v>0</v>
      </c>
      <c r="N106" t="s">
        <v>8281</v>
      </c>
      <c r="O106" s="6">
        <f>(E106/D106)*100</f>
        <v>0</v>
      </c>
      <c r="P106" s="7" t="e">
        <f>E106/L106</f>
        <v>#DIV/0!</v>
      </c>
      <c r="Q106" t="s">
        <v>8331</v>
      </c>
      <c r="R106" t="s">
        <v>8332</v>
      </c>
      <c r="S106" s="11">
        <f>(J106/86400)+25569+(-5/24)</f>
        <v>42047.692627314813</v>
      </c>
      <c r="T106" s="11">
        <f>(I106/86400)+25569+(-5/24)</f>
        <v>42088.791666666664</v>
      </c>
    </row>
    <row r="107" spans="1:20" ht="43.2" x14ac:dyDescent="0.3">
      <c r="A107">
        <v>1304</v>
      </c>
      <c r="B107" s="3" t="s">
        <v>1305</v>
      </c>
      <c r="C107" s="3" t="s">
        <v>5414</v>
      </c>
      <c r="D107">
        <v>40000</v>
      </c>
      <c r="E107">
        <v>15851</v>
      </c>
      <c r="F107" t="s">
        <v>8220</v>
      </c>
      <c r="G107" t="s">
        <v>8225</v>
      </c>
      <c r="H107" t="s">
        <v>8247</v>
      </c>
      <c r="I107">
        <v>1489376405</v>
      </c>
      <c r="J107">
        <v>1484196005</v>
      </c>
      <c r="K107" t="b">
        <v>0</v>
      </c>
      <c r="L107">
        <v>104</v>
      </c>
      <c r="M107" t="b">
        <v>0</v>
      </c>
      <c r="N107" t="s">
        <v>8273</v>
      </c>
      <c r="O107" s="6">
        <f>(E107/D107)*100</f>
        <v>39.627499999999998</v>
      </c>
      <c r="P107" s="7">
        <f>E107/L107</f>
        <v>152.41346153846155</v>
      </c>
      <c r="Q107" t="s">
        <v>8319</v>
      </c>
      <c r="R107" t="s">
        <v>8321</v>
      </c>
      <c r="S107" s="11">
        <f>(J107/86400)+25569+(-5/24)</f>
        <v>42746.986168981479</v>
      </c>
      <c r="T107" s="11">
        <f>(I107/86400)+25569+(-5/24)</f>
        <v>42806.944502314807</v>
      </c>
    </row>
    <row r="108" spans="1:20" ht="43.2" x14ac:dyDescent="0.3">
      <c r="A108">
        <v>1313</v>
      </c>
      <c r="B108" s="3" t="s">
        <v>1314</v>
      </c>
      <c r="C108" s="3" t="s">
        <v>5423</v>
      </c>
      <c r="D108">
        <v>40000</v>
      </c>
      <c r="E108">
        <v>12446</v>
      </c>
      <c r="F108" t="s">
        <v>8220</v>
      </c>
      <c r="G108" t="s">
        <v>8224</v>
      </c>
      <c r="H108" t="s">
        <v>8246</v>
      </c>
      <c r="I108">
        <v>1457024514</v>
      </c>
      <c r="J108">
        <v>1454432514</v>
      </c>
      <c r="K108" t="b">
        <v>0</v>
      </c>
      <c r="L108">
        <v>122</v>
      </c>
      <c r="M108" t="b">
        <v>0</v>
      </c>
      <c r="N108" t="s">
        <v>8273</v>
      </c>
      <c r="O108" s="6">
        <f>(E108/D108)*100</f>
        <v>31.114999999999998</v>
      </c>
      <c r="P108" s="7">
        <f>E108/L108</f>
        <v>102.01639344262296</v>
      </c>
      <c r="Q108" t="s">
        <v>8319</v>
      </c>
      <c r="R108" t="s">
        <v>8321</v>
      </c>
      <c r="S108" s="11">
        <f>(J108/86400)+25569+(-5/24)</f>
        <v>42402.50131944444</v>
      </c>
      <c r="T108" s="11">
        <f>(I108/86400)+25569+(-5/24)</f>
        <v>42432.50131944444</v>
      </c>
    </row>
    <row r="109" spans="1:20" ht="43.2" x14ac:dyDescent="0.3">
      <c r="A109">
        <v>1318</v>
      </c>
      <c r="B109" s="3" t="s">
        <v>1319</v>
      </c>
      <c r="C109" s="3" t="s">
        <v>5428</v>
      </c>
      <c r="D109">
        <v>40000</v>
      </c>
      <c r="E109">
        <v>6130</v>
      </c>
      <c r="F109" t="s">
        <v>8220</v>
      </c>
      <c r="G109" t="s">
        <v>8224</v>
      </c>
      <c r="H109" t="s">
        <v>8246</v>
      </c>
      <c r="I109">
        <v>1420938172</v>
      </c>
      <c r="J109">
        <v>1418346172</v>
      </c>
      <c r="K109" t="b">
        <v>0</v>
      </c>
      <c r="L109">
        <v>135</v>
      </c>
      <c r="M109" t="b">
        <v>0</v>
      </c>
      <c r="N109" t="s">
        <v>8273</v>
      </c>
      <c r="O109" s="6">
        <f>(E109/D109)*100</f>
        <v>15.324999999999999</v>
      </c>
      <c r="P109" s="7">
        <f>E109/L109</f>
        <v>45.407407407407405</v>
      </c>
      <c r="Q109" t="s">
        <v>8319</v>
      </c>
      <c r="R109" t="s">
        <v>8321</v>
      </c>
      <c r="S109" s="11">
        <f>(J109/86400)+25569+(-5/24)</f>
        <v>41984.835324074076</v>
      </c>
      <c r="T109" s="11">
        <f>(I109/86400)+25569+(-5/24)</f>
        <v>42014.835324074076</v>
      </c>
    </row>
    <row r="110" spans="1:20" ht="43.2" x14ac:dyDescent="0.3">
      <c r="A110">
        <v>2368</v>
      </c>
      <c r="B110" s="3" t="s">
        <v>2369</v>
      </c>
      <c r="C110" s="3" t="s">
        <v>6478</v>
      </c>
      <c r="D110">
        <v>40000</v>
      </c>
      <c r="E110">
        <v>100</v>
      </c>
      <c r="F110" t="s">
        <v>8220</v>
      </c>
      <c r="G110" t="s">
        <v>8224</v>
      </c>
      <c r="H110" t="s">
        <v>8246</v>
      </c>
      <c r="I110">
        <v>1429028365</v>
      </c>
      <c r="J110">
        <v>1425143965</v>
      </c>
      <c r="K110" t="b">
        <v>0</v>
      </c>
      <c r="L110">
        <v>2</v>
      </c>
      <c r="M110" t="b">
        <v>0</v>
      </c>
      <c r="N110" t="s">
        <v>8272</v>
      </c>
      <c r="O110" s="6">
        <f>(E110/D110)*100</f>
        <v>0.25</v>
      </c>
      <c r="P110" s="7">
        <f>E110/L110</f>
        <v>50</v>
      </c>
      <c r="Q110" t="s">
        <v>8319</v>
      </c>
      <c r="R110" t="s">
        <v>8320</v>
      </c>
      <c r="S110" s="11">
        <f>(J110/86400)+25569+(-5/24)</f>
        <v>42063.513483796291</v>
      </c>
      <c r="T110" s="11">
        <f>(I110/86400)+25569+(-5/24)</f>
        <v>42108.471817129626</v>
      </c>
    </row>
    <row r="111" spans="1:20" ht="43.2" x14ac:dyDescent="0.3">
      <c r="A111">
        <v>2564</v>
      </c>
      <c r="B111" s="3" t="s">
        <v>2564</v>
      </c>
      <c r="C111" s="3" t="s">
        <v>6674</v>
      </c>
      <c r="D111">
        <v>40000</v>
      </c>
      <c r="E111">
        <v>0</v>
      </c>
      <c r="F111" t="s">
        <v>8220</v>
      </c>
      <c r="G111" t="s">
        <v>8229</v>
      </c>
      <c r="H111" t="s">
        <v>8251</v>
      </c>
      <c r="I111">
        <v>1406854699</v>
      </c>
      <c r="J111">
        <v>1404262699</v>
      </c>
      <c r="K111" t="b">
        <v>0</v>
      </c>
      <c r="L111">
        <v>0</v>
      </c>
      <c r="M111" t="b">
        <v>0</v>
      </c>
      <c r="N111" t="s">
        <v>8284</v>
      </c>
      <c r="O111" s="6">
        <f>(E111/D111)*100</f>
        <v>0</v>
      </c>
      <c r="P111" s="7" t="e">
        <f>E111/L111</f>
        <v>#DIV/0!</v>
      </c>
      <c r="Q111" t="s">
        <v>8336</v>
      </c>
      <c r="R111" t="s">
        <v>8337</v>
      </c>
      <c r="S111" s="11">
        <f>(J111/86400)+25569+(-5/24)</f>
        <v>41821.83216435185</v>
      </c>
      <c r="T111" s="11">
        <f>(I111/86400)+25569+(-5/24)</f>
        <v>41851.83216435185</v>
      </c>
    </row>
    <row r="112" spans="1:20" ht="43.2" x14ac:dyDescent="0.3">
      <c r="A112">
        <v>1459</v>
      </c>
      <c r="B112" s="3" t="s">
        <v>1460</v>
      </c>
      <c r="C112" s="3" t="s">
        <v>5569</v>
      </c>
      <c r="D112">
        <v>37000</v>
      </c>
      <c r="E112">
        <v>0</v>
      </c>
      <c r="F112" t="s">
        <v>8220</v>
      </c>
      <c r="G112" t="s">
        <v>8232</v>
      </c>
      <c r="H112" t="s">
        <v>8253</v>
      </c>
      <c r="I112">
        <v>1449077100</v>
      </c>
      <c r="J112">
        <v>1446612896</v>
      </c>
      <c r="K112" t="b">
        <v>0</v>
      </c>
      <c r="L112">
        <v>0</v>
      </c>
      <c r="M112" t="b">
        <v>0</v>
      </c>
      <c r="N112" t="s">
        <v>8287</v>
      </c>
      <c r="O112" s="6">
        <f>(E112/D112)*100</f>
        <v>0</v>
      </c>
      <c r="P112" s="7" t="e">
        <f>E112/L112</f>
        <v>#DIV/0!</v>
      </c>
      <c r="Q112" t="s">
        <v>8322</v>
      </c>
      <c r="R112" t="s">
        <v>8341</v>
      </c>
      <c r="S112" s="11">
        <f>(J112/86400)+25569+(-5/24)</f>
        <v>42311.996481481481</v>
      </c>
      <c r="T112" s="11">
        <f>(I112/86400)+25569+(-5/24)</f>
        <v>42340.517361111109</v>
      </c>
    </row>
    <row r="113" spans="1:20" ht="43.2" x14ac:dyDescent="0.3">
      <c r="A113">
        <v>2388</v>
      </c>
      <c r="B113" s="3" t="s">
        <v>2389</v>
      </c>
      <c r="C113" s="3" t="s">
        <v>6498</v>
      </c>
      <c r="D113">
        <v>37000</v>
      </c>
      <c r="E113">
        <v>463</v>
      </c>
      <c r="F113" t="s">
        <v>8220</v>
      </c>
      <c r="G113" t="s">
        <v>8224</v>
      </c>
      <c r="H113" t="s">
        <v>8246</v>
      </c>
      <c r="I113">
        <v>1421350140</v>
      </c>
      <c r="J113">
        <v>1418761759</v>
      </c>
      <c r="K113" t="b">
        <v>0</v>
      </c>
      <c r="L113">
        <v>8</v>
      </c>
      <c r="M113" t="b">
        <v>0</v>
      </c>
      <c r="N113" t="s">
        <v>8272</v>
      </c>
      <c r="O113" s="6">
        <f>(E113/D113)*100</f>
        <v>1.2513513513513512</v>
      </c>
      <c r="P113" s="7">
        <f>E113/L113</f>
        <v>57.875</v>
      </c>
      <c r="Q113" t="s">
        <v>8319</v>
      </c>
      <c r="R113" t="s">
        <v>8320</v>
      </c>
      <c r="S113" s="11">
        <f>(J113/86400)+25569+(-5/24)</f>
        <v>41989.645358796297</v>
      </c>
      <c r="T113" s="11">
        <f>(I113/86400)+25569+(-5/24)</f>
        <v>42019.603472222218</v>
      </c>
    </row>
    <row r="114" spans="1:20" ht="57.6" x14ac:dyDescent="0.3">
      <c r="A114">
        <v>156</v>
      </c>
      <c r="B114" s="3" t="s">
        <v>158</v>
      </c>
      <c r="C114" s="3" t="s">
        <v>4266</v>
      </c>
      <c r="D114">
        <v>35000</v>
      </c>
      <c r="E114">
        <v>1785</v>
      </c>
      <c r="F114" t="s">
        <v>8220</v>
      </c>
      <c r="G114" t="s">
        <v>8229</v>
      </c>
      <c r="H114" t="s">
        <v>8251</v>
      </c>
      <c r="I114">
        <v>1407034796</v>
      </c>
      <c r="J114">
        <v>1401850796</v>
      </c>
      <c r="K114" t="b">
        <v>0</v>
      </c>
      <c r="L114">
        <v>15</v>
      </c>
      <c r="M114" t="b">
        <v>0</v>
      </c>
      <c r="N114" t="s">
        <v>8267</v>
      </c>
      <c r="O114" s="6">
        <f>(E114/D114)*100</f>
        <v>5.0999999999999996</v>
      </c>
      <c r="P114" s="7">
        <f>E114/L114</f>
        <v>119</v>
      </c>
      <c r="Q114" t="s">
        <v>8310</v>
      </c>
      <c r="R114" t="s">
        <v>8313</v>
      </c>
      <c r="S114" s="11">
        <f>(J114/86400)+25569+(-5/24)</f>
        <v>41793.916620370372</v>
      </c>
      <c r="T114" s="11">
        <f>(I114/86400)+25569+(-5/24)</f>
        <v>41853.916620370372</v>
      </c>
    </row>
    <row r="115" spans="1:20" ht="43.2" x14ac:dyDescent="0.3">
      <c r="A115">
        <v>1322</v>
      </c>
      <c r="B115" s="3" t="s">
        <v>1323</v>
      </c>
      <c r="C115" s="3" t="s">
        <v>5432</v>
      </c>
      <c r="D115">
        <v>35000</v>
      </c>
      <c r="E115">
        <v>106</v>
      </c>
      <c r="F115" t="s">
        <v>8220</v>
      </c>
      <c r="G115" t="s">
        <v>8225</v>
      </c>
      <c r="H115" t="s">
        <v>8247</v>
      </c>
      <c r="I115">
        <v>1432223125</v>
      </c>
      <c r="J115">
        <v>1429631125</v>
      </c>
      <c r="K115" t="b">
        <v>0</v>
      </c>
      <c r="L115">
        <v>4</v>
      </c>
      <c r="M115" t="b">
        <v>0</v>
      </c>
      <c r="N115" t="s">
        <v>8273</v>
      </c>
      <c r="O115" s="6">
        <f>(E115/D115)*100</f>
        <v>0.30285714285714288</v>
      </c>
      <c r="P115" s="7">
        <f>E115/L115</f>
        <v>26.5</v>
      </c>
      <c r="Q115" t="s">
        <v>8319</v>
      </c>
      <c r="R115" t="s">
        <v>8321</v>
      </c>
      <c r="S115" s="11">
        <f>(J115/86400)+25569+(-5/24)</f>
        <v>42115.448206018518</v>
      </c>
      <c r="T115" s="11">
        <f>(I115/86400)+25569+(-5/24)</f>
        <v>42145.448206018518</v>
      </c>
    </row>
    <row r="116" spans="1:20" ht="43.2" x14ac:dyDescent="0.3">
      <c r="A116">
        <v>1330</v>
      </c>
      <c r="B116" s="3" t="s">
        <v>1331</v>
      </c>
      <c r="C116" s="3" t="s">
        <v>5440</v>
      </c>
      <c r="D116">
        <v>35000</v>
      </c>
      <c r="E116">
        <v>7873</v>
      </c>
      <c r="F116" t="s">
        <v>8220</v>
      </c>
      <c r="G116" t="s">
        <v>8224</v>
      </c>
      <c r="H116" t="s">
        <v>8246</v>
      </c>
      <c r="I116">
        <v>1467432000</v>
      </c>
      <c r="J116">
        <v>1464763109</v>
      </c>
      <c r="K116" t="b">
        <v>0</v>
      </c>
      <c r="L116">
        <v>50</v>
      </c>
      <c r="M116" t="b">
        <v>0</v>
      </c>
      <c r="N116" t="s">
        <v>8273</v>
      </c>
      <c r="O116" s="6">
        <f>(E116/D116)*100</f>
        <v>22.494285714285713</v>
      </c>
      <c r="P116" s="7">
        <f>E116/L116</f>
        <v>157.46</v>
      </c>
      <c r="Q116" t="s">
        <v>8319</v>
      </c>
      <c r="R116" t="s">
        <v>8321</v>
      </c>
      <c r="S116" s="11">
        <f>(J116/86400)+25569+(-5/24)</f>
        <v>42522.068391203698</v>
      </c>
      <c r="T116" s="11">
        <f>(I116/86400)+25569+(-5/24)</f>
        <v>42552.958333333336</v>
      </c>
    </row>
    <row r="117" spans="1:20" ht="43.2" x14ac:dyDescent="0.3">
      <c r="A117">
        <v>2354</v>
      </c>
      <c r="B117" s="3" t="s">
        <v>2355</v>
      </c>
      <c r="C117" s="3" t="s">
        <v>6464</v>
      </c>
      <c r="D117">
        <v>35000</v>
      </c>
      <c r="E117">
        <v>25</v>
      </c>
      <c r="F117" t="s">
        <v>8220</v>
      </c>
      <c r="G117" t="s">
        <v>8224</v>
      </c>
      <c r="H117" t="s">
        <v>8246</v>
      </c>
      <c r="I117">
        <v>1420910460</v>
      </c>
      <c r="J117">
        <v>1415726460</v>
      </c>
      <c r="K117" t="b">
        <v>0</v>
      </c>
      <c r="L117">
        <v>1</v>
      </c>
      <c r="M117" t="b">
        <v>0</v>
      </c>
      <c r="N117" t="s">
        <v>8272</v>
      </c>
      <c r="O117" s="6">
        <f>(E117/D117)*100</f>
        <v>7.1428571428571425E-2</v>
      </c>
      <c r="P117" s="7">
        <f>E117/L117</f>
        <v>25</v>
      </c>
      <c r="Q117" t="s">
        <v>8319</v>
      </c>
      <c r="R117" t="s">
        <v>8320</v>
      </c>
      <c r="S117" s="11">
        <f>(J117/86400)+25569+(-5/24)</f>
        <v>41954.51458333333</v>
      </c>
      <c r="T117" s="11">
        <f>(I117/86400)+25569+(-5/24)</f>
        <v>42014.51458333333</v>
      </c>
    </row>
    <row r="118" spans="1:20" ht="43.2" x14ac:dyDescent="0.3">
      <c r="A118">
        <v>2566</v>
      </c>
      <c r="B118" s="3" t="s">
        <v>2566</v>
      </c>
      <c r="C118" s="3" t="s">
        <v>6676</v>
      </c>
      <c r="D118">
        <v>35000</v>
      </c>
      <c r="E118">
        <v>0</v>
      </c>
      <c r="F118" t="s">
        <v>8220</v>
      </c>
      <c r="G118" t="s">
        <v>8224</v>
      </c>
      <c r="H118" t="s">
        <v>8246</v>
      </c>
      <c r="I118">
        <v>1408663948</v>
      </c>
      <c r="J118">
        <v>1406071948</v>
      </c>
      <c r="K118" t="b">
        <v>0</v>
      </c>
      <c r="L118">
        <v>0</v>
      </c>
      <c r="M118" t="b">
        <v>0</v>
      </c>
      <c r="N118" t="s">
        <v>8284</v>
      </c>
      <c r="O118" s="6">
        <f>(E118/D118)*100</f>
        <v>0</v>
      </c>
      <c r="P118" s="7" t="e">
        <f>E118/L118</f>
        <v>#DIV/0!</v>
      </c>
      <c r="Q118" t="s">
        <v>8336</v>
      </c>
      <c r="R118" t="s">
        <v>8337</v>
      </c>
      <c r="S118" s="11">
        <f>(J118/86400)+25569+(-5/24)</f>
        <v>41842.772546296292</v>
      </c>
      <c r="T118" s="11">
        <f>(I118/86400)+25569+(-5/24)</f>
        <v>41872.772546296292</v>
      </c>
    </row>
    <row r="119" spans="1:20" ht="43.2" x14ac:dyDescent="0.3">
      <c r="A119">
        <v>2395</v>
      </c>
      <c r="B119" s="3" t="s">
        <v>2396</v>
      </c>
      <c r="C119" s="3" t="s">
        <v>6505</v>
      </c>
      <c r="D119">
        <v>33000</v>
      </c>
      <c r="E119">
        <v>0</v>
      </c>
      <c r="F119" t="s">
        <v>8220</v>
      </c>
      <c r="G119" t="s">
        <v>8224</v>
      </c>
      <c r="H119" t="s">
        <v>8246</v>
      </c>
      <c r="I119">
        <v>1484038620</v>
      </c>
      <c r="J119">
        <v>1481597687</v>
      </c>
      <c r="K119" t="b">
        <v>0</v>
      </c>
      <c r="L119">
        <v>0</v>
      </c>
      <c r="M119" t="b">
        <v>0</v>
      </c>
      <c r="N119" t="s">
        <v>8272</v>
      </c>
      <c r="O119" s="6">
        <f>(E119/D119)*100</f>
        <v>0</v>
      </c>
      <c r="P119" s="7" t="e">
        <f>E119/L119</f>
        <v>#DIV/0!</v>
      </c>
      <c r="Q119" t="s">
        <v>8319</v>
      </c>
      <c r="R119" t="s">
        <v>8320</v>
      </c>
      <c r="S119" s="11">
        <f>(J119/86400)+25569+(-5/24)</f>
        <v>42716.913043981483</v>
      </c>
      <c r="T119" s="11">
        <f>(I119/86400)+25569+(-5/24)</f>
        <v>42745.164583333331</v>
      </c>
    </row>
    <row r="120" spans="1:20" ht="43.2" x14ac:dyDescent="0.3">
      <c r="A120">
        <v>620</v>
      </c>
      <c r="B120" s="3" t="s">
        <v>621</v>
      </c>
      <c r="C120" s="3" t="s">
        <v>4730</v>
      </c>
      <c r="D120">
        <v>30000</v>
      </c>
      <c r="E120">
        <v>300</v>
      </c>
      <c r="F120" t="s">
        <v>8220</v>
      </c>
      <c r="G120" t="s">
        <v>8229</v>
      </c>
      <c r="H120" t="s">
        <v>8251</v>
      </c>
      <c r="I120">
        <v>1408986738</v>
      </c>
      <c r="J120">
        <v>1405098738</v>
      </c>
      <c r="K120" t="b">
        <v>0</v>
      </c>
      <c r="L120">
        <v>1</v>
      </c>
      <c r="M120" t="b">
        <v>0</v>
      </c>
      <c r="N120" t="s">
        <v>8272</v>
      </c>
      <c r="O120" s="6">
        <f>(E120/D120)*100</f>
        <v>1</v>
      </c>
      <c r="P120" s="7">
        <f>E120/L120</f>
        <v>300</v>
      </c>
      <c r="Q120" t="s">
        <v>8319</v>
      </c>
      <c r="R120" t="s">
        <v>8320</v>
      </c>
      <c r="S120" s="11">
        <f>(J120/86400)+25569+(-5/24)</f>
        <v>41831.508541666662</v>
      </c>
      <c r="T120" s="11">
        <f>(I120/86400)+25569+(-5/24)</f>
        <v>41876.508541666662</v>
      </c>
    </row>
    <row r="121" spans="1:20" ht="43.2" x14ac:dyDescent="0.3">
      <c r="A121">
        <v>1007</v>
      </c>
      <c r="B121" s="3" t="s">
        <v>1008</v>
      </c>
      <c r="C121" s="3" t="s">
        <v>5117</v>
      </c>
      <c r="D121">
        <v>30000</v>
      </c>
      <c r="E121">
        <v>13296</v>
      </c>
      <c r="F121" t="s">
        <v>8220</v>
      </c>
      <c r="G121" t="s">
        <v>8224</v>
      </c>
      <c r="H121" t="s">
        <v>8246</v>
      </c>
      <c r="I121">
        <v>1481727623</v>
      </c>
      <c r="J121">
        <v>1478095223</v>
      </c>
      <c r="K121" t="b">
        <v>0</v>
      </c>
      <c r="L121">
        <v>76</v>
      </c>
      <c r="M121" t="b">
        <v>0</v>
      </c>
      <c r="N121" t="s">
        <v>8273</v>
      </c>
      <c r="O121" s="6">
        <f>(E121/D121)*100</f>
        <v>44.32</v>
      </c>
      <c r="P121" s="7">
        <f>E121/L121</f>
        <v>174.94736842105263</v>
      </c>
      <c r="Q121" t="s">
        <v>8319</v>
      </c>
      <c r="R121" t="s">
        <v>8321</v>
      </c>
      <c r="S121" s="11">
        <f>(J121/86400)+25569+(-5/24)</f>
        <v>42676.3752662037</v>
      </c>
      <c r="T121" s="11">
        <f>(I121/86400)+25569+(-5/24)</f>
        <v>42718.416932870365</v>
      </c>
    </row>
    <row r="122" spans="1:20" ht="43.2" x14ac:dyDescent="0.3">
      <c r="A122">
        <v>1305</v>
      </c>
      <c r="B122" s="3" t="s">
        <v>1306</v>
      </c>
      <c r="C122" s="3" t="s">
        <v>5415</v>
      </c>
      <c r="D122">
        <v>30000</v>
      </c>
      <c r="E122">
        <v>7793</v>
      </c>
      <c r="F122" t="s">
        <v>8220</v>
      </c>
      <c r="G122" t="s">
        <v>8224</v>
      </c>
      <c r="H122" t="s">
        <v>8246</v>
      </c>
      <c r="I122">
        <v>1469122200</v>
      </c>
      <c r="J122">
        <v>1466611108</v>
      </c>
      <c r="K122" t="b">
        <v>0</v>
      </c>
      <c r="L122">
        <v>86</v>
      </c>
      <c r="M122" t="b">
        <v>0</v>
      </c>
      <c r="N122" t="s">
        <v>8273</v>
      </c>
      <c r="O122" s="6">
        <f>(E122/D122)*100</f>
        <v>25.976666666666663</v>
      </c>
      <c r="P122" s="7">
        <f>E122/L122</f>
        <v>90.616279069767444</v>
      </c>
      <c r="Q122" t="s">
        <v>8319</v>
      </c>
      <c r="R122" t="s">
        <v>8321</v>
      </c>
      <c r="S122" s="11">
        <f>(J122/86400)+25569+(-5/24)</f>
        <v>42543.457268518519</v>
      </c>
      <c r="T122" s="11">
        <f>(I122/86400)+25569+(-5/24)</f>
        <v>42572.520833333336</v>
      </c>
    </row>
    <row r="123" spans="1:20" ht="57.6" x14ac:dyDescent="0.3">
      <c r="A123">
        <v>1338</v>
      </c>
      <c r="B123" s="3" t="s">
        <v>1339</v>
      </c>
      <c r="C123" s="3" t="s">
        <v>5448</v>
      </c>
      <c r="D123">
        <v>30000</v>
      </c>
      <c r="E123">
        <v>991</v>
      </c>
      <c r="F123" t="s">
        <v>8220</v>
      </c>
      <c r="G123" t="s">
        <v>8224</v>
      </c>
      <c r="H123" t="s">
        <v>8246</v>
      </c>
      <c r="I123">
        <v>1438543033</v>
      </c>
      <c r="J123">
        <v>1435951033</v>
      </c>
      <c r="K123" t="b">
        <v>0</v>
      </c>
      <c r="L123">
        <v>15</v>
      </c>
      <c r="M123" t="b">
        <v>0</v>
      </c>
      <c r="N123" t="s">
        <v>8273</v>
      </c>
      <c r="O123" s="6">
        <f>(E123/D123)*100</f>
        <v>3.3033333333333332</v>
      </c>
      <c r="P123" s="7">
        <f>E123/L123</f>
        <v>66.066666666666663</v>
      </c>
      <c r="Q123" t="s">
        <v>8319</v>
      </c>
      <c r="R123" t="s">
        <v>8321</v>
      </c>
      <c r="S123" s="11">
        <f>(J123/86400)+25569+(-5/24)</f>
        <v>42188.595289351848</v>
      </c>
      <c r="T123" s="11">
        <f>(I123/86400)+25569+(-5/24)</f>
        <v>42218.595289351848</v>
      </c>
    </row>
    <row r="124" spans="1:20" ht="43.2" x14ac:dyDescent="0.3">
      <c r="A124">
        <v>1566</v>
      </c>
      <c r="B124" s="3" t="s">
        <v>1567</v>
      </c>
      <c r="C124" s="3" t="s">
        <v>5676</v>
      </c>
      <c r="D124">
        <v>30000</v>
      </c>
      <c r="E124">
        <v>6375</v>
      </c>
      <c r="F124" t="s">
        <v>8220</v>
      </c>
      <c r="G124" t="s">
        <v>8224</v>
      </c>
      <c r="H124" t="s">
        <v>8246</v>
      </c>
      <c r="I124">
        <v>1469656800</v>
      </c>
      <c r="J124">
        <v>1467151204</v>
      </c>
      <c r="K124" t="b">
        <v>0</v>
      </c>
      <c r="L124">
        <v>59</v>
      </c>
      <c r="M124" t="b">
        <v>0</v>
      </c>
      <c r="N124" t="s">
        <v>8290</v>
      </c>
      <c r="O124" s="6">
        <f>(E124/D124)*100</f>
        <v>21.25</v>
      </c>
      <c r="P124" s="7">
        <f>E124/L124</f>
        <v>108.05084745762711</v>
      </c>
      <c r="Q124" t="s">
        <v>8322</v>
      </c>
      <c r="R124" t="s">
        <v>8344</v>
      </c>
      <c r="S124" s="11">
        <f>(J124/86400)+25569+(-5/24)</f>
        <v>42549.708379629628</v>
      </c>
      <c r="T124" s="11">
        <f>(I124/86400)+25569+(-5/24)</f>
        <v>42578.708333333336</v>
      </c>
    </row>
    <row r="125" spans="1:20" x14ac:dyDescent="0.3">
      <c r="A125">
        <v>1569</v>
      </c>
      <c r="B125" s="3" t="s">
        <v>1570</v>
      </c>
      <c r="C125" s="3" t="s">
        <v>5679</v>
      </c>
      <c r="D125">
        <v>30000</v>
      </c>
      <c r="E125">
        <v>0</v>
      </c>
      <c r="F125" t="s">
        <v>8220</v>
      </c>
      <c r="G125" t="s">
        <v>8224</v>
      </c>
      <c r="H125" t="s">
        <v>8246</v>
      </c>
      <c r="I125">
        <v>1369498714</v>
      </c>
      <c r="J125">
        <v>1366906714</v>
      </c>
      <c r="K125" t="b">
        <v>0</v>
      </c>
      <c r="L125">
        <v>0</v>
      </c>
      <c r="M125" t="b">
        <v>0</v>
      </c>
      <c r="N125" t="s">
        <v>8290</v>
      </c>
      <c r="O125" s="6">
        <f>(E125/D125)*100</f>
        <v>0</v>
      </c>
      <c r="P125" s="7" t="e">
        <f>E125/L125</f>
        <v>#DIV/0!</v>
      </c>
      <c r="Q125" t="s">
        <v>8322</v>
      </c>
      <c r="R125" t="s">
        <v>8344</v>
      </c>
      <c r="S125" s="11">
        <f>(J125/86400)+25569+(-5/24)</f>
        <v>41389.471226851849</v>
      </c>
      <c r="T125" s="11">
        <f>(I125/86400)+25569+(-5/24)</f>
        <v>41419.471226851849</v>
      </c>
    </row>
    <row r="126" spans="1:20" ht="28.8" x14ac:dyDescent="0.3">
      <c r="A126">
        <v>2379</v>
      </c>
      <c r="B126" s="3" t="s">
        <v>2380</v>
      </c>
      <c r="C126" s="3" t="s">
        <v>6489</v>
      </c>
      <c r="D126">
        <v>30000</v>
      </c>
      <c r="E126">
        <v>0</v>
      </c>
      <c r="F126" t="s">
        <v>8220</v>
      </c>
      <c r="G126" t="s">
        <v>8224</v>
      </c>
      <c r="H126" t="s">
        <v>8246</v>
      </c>
      <c r="I126">
        <v>1444004616</v>
      </c>
      <c r="J126">
        <v>1440116616</v>
      </c>
      <c r="K126" t="b">
        <v>0</v>
      </c>
      <c r="L126">
        <v>0</v>
      </c>
      <c r="M126" t="b">
        <v>0</v>
      </c>
      <c r="N126" t="s">
        <v>8272</v>
      </c>
      <c r="O126" s="6">
        <f>(E126/D126)*100</f>
        <v>0</v>
      </c>
      <c r="P126" s="7" t="e">
        <f>E126/L126</f>
        <v>#DIV/0!</v>
      </c>
      <c r="Q126" t="s">
        <v>8319</v>
      </c>
      <c r="R126" t="s">
        <v>8320</v>
      </c>
      <c r="S126" s="11">
        <f>(J126/86400)+25569+(-5/24)</f>
        <v>42236.808055555557</v>
      </c>
      <c r="T126" s="11">
        <f>(I126/86400)+25569+(-5/24)</f>
        <v>42281.808055555557</v>
      </c>
    </row>
    <row r="127" spans="1:20" ht="43.2" x14ac:dyDescent="0.3">
      <c r="A127">
        <v>2386</v>
      </c>
      <c r="B127" s="3" t="s">
        <v>2387</v>
      </c>
      <c r="C127" s="3" t="s">
        <v>6496</v>
      </c>
      <c r="D127">
        <v>30000</v>
      </c>
      <c r="E127">
        <v>0</v>
      </c>
      <c r="F127" t="s">
        <v>8220</v>
      </c>
      <c r="G127" t="s">
        <v>8229</v>
      </c>
      <c r="H127" t="s">
        <v>8251</v>
      </c>
      <c r="I127">
        <v>1420920424</v>
      </c>
      <c r="J127">
        <v>1415736424</v>
      </c>
      <c r="K127" t="b">
        <v>0</v>
      </c>
      <c r="L127">
        <v>0</v>
      </c>
      <c r="M127" t="b">
        <v>0</v>
      </c>
      <c r="N127" t="s">
        <v>8272</v>
      </c>
      <c r="O127" s="6">
        <f>(E127/D127)*100</f>
        <v>0</v>
      </c>
      <c r="P127" s="7" t="e">
        <f>E127/L127</f>
        <v>#DIV/0!</v>
      </c>
      <c r="Q127" t="s">
        <v>8319</v>
      </c>
      <c r="R127" t="s">
        <v>8320</v>
      </c>
      <c r="S127" s="11">
        <f>(J127/86400)+25569+(-5/24)</f>
        <v>41954.629907407405</v>
      </c>
      <c r="T127" s="11">
        <f>(I127/86400)+25569+(-5/24)</f>
        <v>42014.629907407405</v>
      </c>
    </row>
    <row r="128" spans="1:20" ht="43.2" x14ac:dyDescent="0.3">
      <c r="A128">
        <v>2572</v>
      </c>
      <c r="B128" s="3" t="s">
        <v>2572</v>
      </c>
      <c r="C128" s="3" t="s">
        <v>6682</v>
      </c>
      <c r="D128">
        <v>30000</v>
      </c>
      <c r="E128">
        <v>0</v>
      </c>
      <c r="F128" t="s">
        <v>8220</v>
      </c>
      <c r="G128" t="s">
        <v>8224</v>
      </c>
      <c r="H128" t="s">
        <v>8246</v>
      </c>
      <c r="I128">
        <v>1428893517</v>
      </c>
      <c r="J128">
        <v>1426301517</v>
      </c>
      <c r="K128" t="b">
        <v>0</v>
      </c>
      <c r="L128">
        <v>0</v>
      </c>
      <c r="M128" t="b">
        <v>0</v>
      </c>
      <c r="N128" t="s">
        <v>8284</v>
      </c>
      <c r="O128" s="6">
        <f>(E128/D128)*100</f>
        <v>0</v>
      </c>
      <c r="P128" s="7" t="e">
        <f>E128/L128</f>
        <v>#DIV/0!</v>
      </c>
      <c r="Q128" t="s">
        <v>8336</v>
      </c>
      <c r="R128" t="s">
        <v>8337</v>
      </c>
      <c r="S128" s="11">
        <f>(J128/86400)+25569+(-5/24)</f>
        <v>42076.911076388882</v>
      </c>
      <c r="T128" s="11">
        <f>(I128/86400)+25569+(-5/24)</f>
        <v>42106.911076388882</v>
      </c>
    </row>
    <row r="129" spans="1:20" ht="43.2" x14ac:dyDescent="0.3">
      <c r="A129">
        <v>2657</v>
      </c>
      <c r="B129" s="3" t="s">
        <v>2657</v>
      </c>
      <c r="C129" s="3" t="s">
        <v>6767</v>
      </c>
      <c r="D129">
        <v>30000</v>
      </c>
      <c r="E129">
        <v>5621.38</v>
      </c>
      <c r="F129" t="s">
        <v>8220</v>
      </c>
      <c r="G129" t="s">
        <v>8224</v>
      </c>
      <c r="H129" t="s">
        <v>8246</v>
      </c>
      <c r="I129">
        <v>1470187800</v>
      </c>
      <c r="J129">
        <v>1467325053</v>
      </c>
      <c r="K129" t="b">
        <v>0</v>
      </c>
      <c r="L129">
        <v>59</v>
      </c>
      <c r="M129" t="b">
        <v>0</v>
      </c>
      <c r="N129" t="s">
        <v>8301</v>
      </c>
      <c r="O129" s="6">
        <f>(E129/D129)*100</f>
        <v>18.737933333333334</v>
      </c>
      <c r="P129" s="7">
        <f>E129/L129</f>
        <v>95.277627118644077</v>
      </c>
      <c r="Q129" t="s">
        <v>8319</v>
      </c>
      <c r="R129" t="s">
        <v>8355</v>
      </c>
      <c r="S129" s="11">
        <f>(J129/86400)+25569+(-5/24)</f>
        <v>42551.720520833333</v>
      </c>
      <c r="T129" s="11">
        <f>(I129/86400)+25569+(-5/24)</f>
        <v>42584.854166666664</v>
      </c>
    </row>
    <row r="130" spans="1:20" ht="43.2" x14ac:dyDescent="0.3">
      <c r="A130">
        <v>3875</v>
      </c>
      <c r="B130" s="3" t="s">
        <v>3872</v>
      </c>
      <c r="C130" s="3" t="s">
        <v>7984</v>
      </c>
      <c r="D130">
        <v>30000</v>
      </c>
      <c r="E130">
        <v>0</v>
      </c>
      <c r="F130" t="s">
        <v>8220</v>
      </c>
      <c r="G130" t="s">
        <v>8232</v>
      </c>
      <c r="H130" t="s">
        <v>8253</v>
      </c>
      <c r="I130">
        <v>1472896800</v>
      </c>
      <c r="J130">
        <v>1472804365</v>
      </c>
      <c r="K130" t="b">
        <v>0</v>
      </c>
      <c r="L130">
        <v>0</v>
      </c>
      <c r="M130" t="b">
        <v>0</v>
      </c>
      <c r="N130" t="s">
        <v>8305</v>
      </c>
      <c r="O130" s="6">
        <f>(E130/D130)*100</f>
        <v>0</v>
      </c>
      <c r="P130" s="7" t="e">
        <f>E130/L130</f>
        <v>#DIV/0!</v>
      </c>
      <c r="Q130" t="s">
        <v>8317</v>
      </c>
      <c r="R130" t="s">
        <v>8359</v>
      </c>
      <c r="S130" s="11">
        <f>(J130/86400)+25569+(-5/24)</f>
        <v>42615.138483796291</v>
      </c>
      <c r="T130" s="11">
        <f>(I130/86400)+25569+(-5/24)</f>
        <v>42616.208333333336</v>
      </c>
    </row>
    <row r="131" spans="1:20" ht="43.2" x14ac:dyDescent="0.3">
      <c r="A131">
        <v>3882</v>
      </c>
      <c r="B131" s="3" t="s">
        <v>3879</v>
      </c>
      <c r="C131" s="3" t="s">
        <v>7991</v>
      </c>
      <c r="D131">
        <v>30000</v>
      </c>
      <c r="E131">
        <v>0</v>
      </c>
      <c r="F131" t="s">
        <v>8220</v>
      </c>
      <c r="G131" t="s">
        <v>8226</v>
      </c>
      <c r="H131" t="s">
        <v>8248</v>
      </c>
      <c r="I131">
        <v>1454281380</v>
      </c>
      <c r="J131">
        <v>1451950570</v>
      </c>
      <c r="K131" t="b">
        <v>0</v>
      </c>
      <c r="L131">
        <v>0</v>
      </c>
      <c r="M131" t="b">
        <v>0</v>
      </c>
      <c r="N131" t="s">
        <v>8305</v>
      </c>
      <c r="O131" s="6">
        <f>(E131/D131)*100</f>
        <v>0</v>
      </c>
      <c r="P131" s="7" t="e">
        <f>E131/L131</f>
        <v>#DIV/0!</v>
      </c>
      <c r="Q131" t="s">
        <v>8317</v>
      </c>
      <c r="R131" t="s">
        <v>8359</v>
      </c>
      <c r="S131" s="11">
        <f>(J131/86400)+25569+(-5/24)</f>
        <v>42373.77511574074</v>
      </c>
      <c r="T131" s="11">
        <f>(I131/86400)+25569+(-5/24)</f>
        <v>42400.752083333333</v>
      </c>
    </row>
    <row r="132" spans="1:20" ht="43.2" x14ac:dyDescent="0.3">
      <c r="A132">
        <v>2357</v>
      </c>
      <c r="B132" s="3" t="s">
        <v>2358</v>
      </c>
      <c r="C132" s="3" t="s">
        <v>6467</v>
      </c>
      <c r="D132">
        <v>27000</v>
      </c>
      <c r="E132">
        <v>0</v>
      </c>
      <c r="F132" t="s">
        <v>8220</v>
      </c>
      <c r="G132" t="s">
        <v>8225</v>
      </c>
      <c r="H132" t="s">
        <v>8247</v>
      </c>
      <c r="I132">
        <v>1445093578</v>
      </c>
      <c r="J132">
        <v>1442501578</v>
      </c>
      <c r="K132" t="b">
        <v>0</v>
      </c>
      <c r="L132">
        <v>0</v>
      </c>
      <c r="M132" t="b">
        <v>0</v>
      </c>
      <c r="N132" t="s">
        <v>8272</v>
      </c>
      <c r="O132" s="6">
        <f>(E132/D132)*100</f>
        <v>0</v>
      </c>
      <c r="P132" s="7" t="e">
        <f>E132/L132</f>
        <v>#DIV/0!</v>
      </c>
      <c r="Q132" t="s">
        <v>8319</v>
      </c>
      <c r="R132" t="s">
        <v>8320</v>
      </c>
      <c r="S132" s="11">
        <f>(J132/86400)+25569+(-5/24)</f>
        <v>42264.411782407406</v>
      </c>
      <c r="T132" s="11">
        <f>(I132/86400)+25569+(-5/24)</f>
        <v>42294.411782407406</v>
      </c>
    </row>
    <row r="133" spans="1:20" ht="43.2" x14ac:dyDescent="0.3">
      <c r="A133">
        <v>126</v>
      </c>
      <c r="B133" s="3" t="s">
        <v>128</v>
      </c>
      <c r="C133" s="3" t="s">
        <v>4237</v>
      </c>
      <c r="D133">
        <v>25000</v>
      </c>
      <c r="E133">
        <v>1387</v>
      </c>
      <c r="F133" t="s">
        <v>8220</v>
      </c>
      <c r="G133" t="s">
        <v>8224</v>
      </c>
      <c r="H133" t="s">
        <v>8246</v>
      </c>
      <c r="I133">
        <v>1433988000</v>
      </c>
      <c r="J133">
        <v>1431353337</v>
      </c>
      <c r="K133" t="b">
        <v>0</v>
      </c>
      <c r="L133">
        <v>13</v>
      </c>
      <c r="M133" t="b">
        <v>0</v>
      </c>
      <c r="N133" t="s">
        <v>8267</v>
      </c>
      <c r="O133" s="6">
        <f>(E133/D133)*100</f>
        <v>5.548</v>
      </c>
      <c r="P133" s="7">
        <f>E133/L133</f>
        <v>106.69230769230769</v>
      </c>
      <c r="Q133" t="s">
        <v>8310</v>
      </c>
      <c r="R133" t="s">
        <v>8313</v>
      </c>
      <c r="S133" s="11">
        <f>(J133/86400)+25569+(-5/24)</f>
        <v>42135.381215277775</v>
      </c>
      <c r="T133" s="11">
        <f>(I133/86400)+25569+(-5/24)</f>
        <v>42165.874999999993</v>
      </c>
    </row>
    <row r="134" spans="1:20" ht="43.2" x14ac:dyDescent="0.3">
      <c r="A134">
        <v>621</v>
      </c>
      <c r="B134" s="3" t="s">
        <v>622</v>
      </c>
      <c r="C134" s="3" t="s">
        <v>4731</v>
      </c>
      <c r="D134">
        <v>25000</v>
      </c>
      <c r="E134">
        <v>261</v>
      </c>
      <c r="F134" t="s">
        <v>8220</v>
      </c>
      <c r="G134" t="s">
        <v>8224</v>
      </c>
      <c r="H134" t="s">
        <v>8246</v>
      </c>
      <c r="I134">
        <v>1467934937</v>
      </c>
      <c r="J134">
        <v>1465342937</v>
      </c>
      <c r="K134" t="b">
        <v>0</v>
      </c>
      <c r="L134">
        <v>3</v>
      </c>
      <c r="M134" t="b">
        <v>0</v>
      </c>
      <c r="N134" t="s">
        <v>8272</v>
      </c>
      <c r="O134" s="6">
        <f>(E134/D134)*100</f>
        <v>1.044</v>
      </c>
      <c r="P134" s="7">
        <f>E134/L134</f>
        <v>87</v>
      </c>
      <c r="Q134" t="s">
        <v>8319</v>
      </c>
      <c r="R134" t="s">
        <v>8320</v>
      </c>
      <c r="S134" s="11">
        <f>(J134/86400)+25569+(-5/24)</f>
        <v>42528.779363425921</v>
      </c>
      <c r="T134" s="11">
        <f>(I134/86400)+25569+(-5/24)</f>
        <v>42558.779363425921</v>
      </c>
    </row>
    <row r="135" spans="1:20" ht="43.2" x14ac:dyDescent="0.3">
      <c r="A135">
        <v>625</v>
      </c>
      <c r="B135" s="3" t="s">
        <v>626</v>
      </c>
      <c r="C135" s="3" t="s">
        <v>4735</v>
      </c>
      <c r="D135">
        <v>25000</v>
      </c>
      <c r="E135">
        <v>0</v>
      </c>
      <c r="F135" t="s">
        <v>8220</v>
      </c>
      <c r="G135" t="s">
        <v>8229</v>
      </c>
      <c r="H135" t="s">
        <v>8251</v>
      </c>
      <c r="I135">
        <v>1490560177</v>
      </c>
      <c r="J135">
        <v>1487971777</v>
      </c>
      <c r="K135" t="b">
        <v>0</v>
      </c>
      <c r="L135">
        <v>0</v>
      </c>
      <c r="M135" t="b">
        <v>0</v>
      </c>
      <c r="N135" t="s">
        <v>8272</v>
      </c>
      <c r="O135" s="6">
        <f>(E135/D135)*100</f>
        <v>0</v>
      </c>
      <c r="P135" s="7" t="e">
        <f>E135/L135</f>
        <v>#DIV/0!</v>
      </c>
      <c r="Q135" t="s">
        <v>8319</v>
      </c>
      <c r="R135" t="s">
        <v>8320</v>
      </c>
      <c r="S135" s="11">
        <f>(J135/86400)+25569+(-5/24)</f>
        <v>42790.687233796292</v>
      </c>
      <c r="T135" s="11">
        <f>(I135/86400)+25569+(-5/24)</f>
        <v>42820.645567129628</v>
      </c>
    </row>
    <row r="136" spans="1:20" ht="43.2" x14ac:dyDescent="0.3">
      <c r="A136">
        <v>626</v>
      </c>
      <c r="B136" s="3" t="s">
        <v>627</v>
      </c>
      <c r="C136" s="3" t="s">
        <v>4736</v>
      </c>
      <c r="D136">
        <v>25000</v>
      </c>
      <c r="E136">
        <v>4345</v>
      </c>
      <c r="F136" t="s">
        <v>8220</v>
      </c>
      <c r="G136" t="s">
        <v>8224</v>
      </c>
      <c r="H136" t="s">
        <v>8246</v>
      </c>
      <c r="I136">
        <v>1439644920</v>
      </c>
      <c r="J136">
        <v>1436793939</v>
      </c>
      <c r="K136" t="b">
        <v>0</v>
      </c>
      <c r="L136">
        <v>39</v>
      </c>
      <c r="M136" t="b">
        <v>0</v>
      </c>
      <c r="N136" t="s">
        <v>8272</v>
      </c>
      <c r="O136" s="6">
        <f>(E136/D136)*100</f>
        <v>17.380000000000003</v>
      </c>
      <c r="P136" s="7">
        <f>E136/L136</f>
        <v>111.41025641025641</v>
      </c>
      <c r="Q136" t="s">
        <v>8319</v>
      </c>
      <c r="R136" t="s">
        <v>8320</v>
      </c>
      <c r="S136" s="11">
        <f>(J136/86400)+25569+(-5/24)</f>
        <v>42198.351145833331</v>
      </c>
      <c r="T136" s="11">
        <f>(I136/86400)+25569+(-5/24)</f>
        <v>42231.348611111105</v>
      </c>
    </row>
    <row r="137" spans="1:20" ht="28.8" x14ac:dyDescent="0.3">
      <c r="A137">
        <v>635</v>
      </c>
      <c r="B137" s="3" t="s">
        <v>636</v>
      </c>
      <c r="C137" s="3" t="s">
        <v>4745</v>
      </c>
      <c r="D137">
        <v>25000</v>
      </c>
      <c r="E137">
        <v>2</v>
      </c>
      <c r="F137" t="s">
        <v>8220</v>
      </c>
      <c r="G137" t="s">
        <v>8224</v>
      </c>
      <c r="H137" t="s">
        <v>8246</v>
      </c>
      <c r="I137">
        <v>1428804762</v>
      </c>
      <c r="J137">
        <v>1426212762</v>
      </c>
      <c r="K137" t="b">
        <v>0</v>
      </c>
      <c r="L137">
        <v>1</v>
      </c>
      <c r="M137" t="b">
        <v>0</v>
      </c>
      <c r="N137" t="s">
        <v>8272</v>
      </c>
      <c r="O137" s="6">
        <f>(E137/D137)*100</f>
        <v>8.0000000000000002E-3</v>
      </c>
      <c r="P137" s="7">
        <f>E137/L137</f>
        <v>2</v>
      </c>
      <c r="Q137" t="s">
        <v>8319</v>
      </c>
      <c r="R137" t="s">
        <v>8320</v>
      </c>
      <c r="S137" s="11">
        <f>(J137/86400)+25569+(-5/24)</f>
        <v>42075.883819444447</v>
      </c>
      <c r="T137" s="11">
        <f>(I137/86400)+25569+(-5/24)</f>
        <v>42105.883819444447</v>
      </c>
    </row>
    <row r="138" spans="1:20" ht="28.8" x14ac:dyDescent="0.3">
      <c r="A138">
        <v>1004</v>
      </c>
      <c r="B138" s="3" t="s">
        <v>1005</v>
      </c>
      <c r="C138" s="3" t="s">
        <v>5114</v>
      </c>
      <c r="D138">
        <v>25000</v>
      </c>
      <c r="E138">
        <v>20552</v>
      </c>
      <c r="F138" t="s">
        <v>8220</v>
      </c>
      <c r="G138" t="s">
        <v>8224</v>
      </c>
      <c r="H138" t="s">
        <v>8246</v>
      </c>
      <c r="I138">
        <v>1455814827</v>
      </c>
      <c r="J138">
        <v>1453222827</v>
      </c>
      <c r="K138" t="b">
        <v>0</v>
      </c>
      <c r="L138">
        <v>95</v>
      </c>
      <c r="M138" t="b">
        <v>0</v>
      </c>
      <c r="N138" t="s">
        <v>8273</v>
      </c>
      <c r="O138" s="6">
        <f>(E138/D138)*100</f>
        <v>82.207999999999998</v>
      </c>
      <c r="P138" s="7">
        <f>E138/L138</f>
        <v>216.33684210526314</v>
      </c>
      <c r="Q138" t="s">
        <v>8319</v>
      </c>
      <c r="R138" t="s">
        <v>8321</v>
      </c>
      <c r="S138" s="11">
        <f>(J138/86400)+25569+(-5/24)</f>
        <v>42388.5003125</v>
      </c>
      <c r="T138" s="11">
        <f>(I138/86400)+25569+(-5/24)</f>
        <v>42418.5003125</v>
      </c>
    </row>
    <row r="139" spans="1:20" ht="43.2" x14ac:dyDescent="0.3">
      <c r="A139">
        <v>1013</v>
      </c>
      <c r="B139" s="3" t="s">
        <v>1014</v>
      </c>
      <c r="C139" s="3" t="s">
        <v>5123</v>
      </c>
      <c r="D139">
        <v>25000</v>
      </c>
      <c r="E139">
        <v>8632</v>
      </c>
      <c r="F139" t="s">
        <v>8220</v>
      </c>
      <c r="G139" t="s">
        <v>8224</v>
      </c>
      <c r="H139" t="s">
        <v>8246</v>
      </c>
      <c r="I139">
        <v>1451419200</v>
      </c>
      <c r="J139">
        <v>1449000056</v>
      </c>
      <c r="K139" t="b">
        <v>0</v>
      </c>
      <c r="L139">
        <v>90</v>
      </c>
      <c r="M139" t="b">
        <v>0</v>
      </c>
      <c r="N139" t="s">
        <v>8273</v>
      </c>
      <c r="O139" s="6">
        <f>(E139/D139)*100</f>
        <v>34.527999999999999</v>
      </c>
      <c r="P139" s="7">
        <f>E139/L139</f>
        <v>95.911111111111111</v>
      </c>
      <c r="Q139" t="s">
        <v>8319</v>
      </c>
      <c r="R139" t="s">
        <v>8321</v>
      </c>
      <c r="S139" s="11">
        <f>(J139/86400)+25569+(-5/24)</f>
        <v>42339.625648148147</v>
      </c>
      <c r="T139" s="11">
        <f>(I139/86400)+25569+(-5/24)</f>
        <v>42367.624999999993</v>
      </c>
    </row>
    <row r="140" spans="1:20" ht="43.2" x14ac:dyDescent="0.3">
      <c r="A140">
        <v>1237</v>
      </c>
      <c r="B140" s="3" t="s">
        <v>1238</v>
      </c>
      <c r="C140" s="3" t="s">
        <v>5347</v>
      </c>
      <c r="D140">
        <v>25000</v>
      </c>
      <c r="E140">
        <v>0</v>
      </c>
      <c r="F140" t="s">
        <v>8220</v>
      </c>
      <c r="G140" t="s">
        <v>8224</v>
      </c>
      <c r="H140" t="s">
        <v>8246</v>
      </c>
      <c r="I140">
        <v>1345790865</v>
      </c>
      <c r="J140">
        <v>1344062865</v>
      </c>
      <c r="K140" t="b">
        <v>0</v>
      </c>
      <c r="L140">
        <v>0</v>
      </c>
      <c r="M140" t="b">
        <v>0</v>
      </c>
      <c r="N140" t="s">
        <v>8286</v>
      </c>
      <c r="O140" s="6">
        <f>(E140/D140)*100</f>
        <v>0</v>
      </c>
      <c r="P140" s="7" t="e">
        <f>E140/L140</f>
        <v>#DIV/0!</v>
      </c>
      <c r="Q140" t="s">
        <v>8325</v>
      </c>
      <c r="R140" t="s">
        <v>8340</v>
      </c>
      <c r="S140" s="11">
        <f>(J140/86400)+25569+(-5/24)</f>
        <v>41125.074826388889</v>
      </c>
      <c r="T140" s="11">
        <f>(I140/86400)+25569+(-5/24)</f>
        <v>41145.074826388889</v>
      </c>
    </row>
    <row r="141" spans="1:20" ht="43.2" x14ac:dyDescent="0.3">
      <c r="A141">
        <v>1335</v>
      </c>
      <c r="B141" s="3" t="s">
        <v>1336</v>
      </c>
      <c r="C141" s="3" t="s">
        <v>5445</v>
      </c>
      <c r="D141">
        <v>25000</v>
      </c>
      <c r="E141">
        <v>4940</v>
      </c>
      <c r="F141" t="s">
        <v>8220</v>
      </c>
      <c r="G141" t="s">
        <v>8224</v>
      </c>
      <c r="H141" t="s">
        <v>8246</v>
      </c>
      <c r="I141">
        <v>1449354502</v>
      </c>
      <c r="J141">
        <v>1446762502</v>
      </c>
      <c r="K141" t="b">
        <v>0</v>
      </c>
      <c r="L141">
        <v>16</v>
      </c>
      <c r="M141" t="b">
        <v>0</v>
      </c>
      <c r="N141" t="s">
        <v>8273</v>
      </c>
      <c r="O141" s="6">
        <f>(E141/D141)*100</f>
        <v>19.759999999999998</v>
      </c>
      <c r="P141" s="7">
        <f>E141/L141</f>
        <v>308.75</v>
      </c>
      <c r="Q141" t="s">
        <v>8319</v>
      </c>
      <c r="R141" t="s">
        <v>8321</v>
      </c>
      <c r="S141" s="11">
        <f>(J141/86400)+25569+(-5/24)</f>
        <v>42313.728032407402</v>
      </c>
      <c r="T141" s="11">
        <f>(I141/86400)+25569+(-5/24)</f>
        <v>42343.728032407402</v>
      </c>
    </row>
    <row r="142" spans="1:20" ht="57.6" x14ac:dyDescent="0.3">
      <c r="A142">
        <v>1341</v>
      </c>
      <c r="B142" s="3" t="s">
        <v>1342</v>
      </c>
      <c r="C142" s="3" t="s">
        <v>5451</v>
      </c>
      <c r="D142">
        <v>25000</v>
      </c>
      <c r="E142">
        <v>17590</v>
      </c>
      <c r="F142" t="s">
        <v>8220</v>
      </c>
      <c r="G142" t="s">
        <v>8225</v>
      </c>
      <c r="H142" t="s">
        <v>8247</v>
      </c>
      <c r="I142">
        <v>1475333917</v>
      </c>
      <c r="J142">
        <v>1472569117</v>
      </c>
      <c r="K142" t="b">
        <v>0</v>
      </c>
      <c r="L142">
        <v>46</v>
      </c>
      <c r="M142" t="b">
        <v>0</v>
      </c>
      <c r="N142" t="s">
        <v>8273</v>
      </c>
      <c r="O142" s="6">
        <f>(E142/D142)*100</f>
        <v>70.36</v>
      </c>
      <c r="P142" s="7">
        <f>E142/L142</f>
        <v>382.39130434782606</v>
      </c>
      <c r="Q142" t="s">
        <v>8319</v>
      </c>
      <c r="R142" t="s">
        <v>8321</v>
      </c>
      <c r="S142" s="11">
        <f>(J142/86400)+25569+(-5/24)</f>
        <v>42612.415706018517</v>
      </c>
      <c r="T142" s="11">
        <f>(I142/86400)+25569+(-5/24)</f>
        <v>42644.415706018517</v>
      </c>
    </row>
    <row r="143" spans="1:20" ht="43.2" x14ac:dyDescent="0.3">
      <c r="A143">
        <v>1453</v>
      </c>
      <c r="B143" s="3" t="s">
        <v>1454</v>
      </c>
      <c r="C143" s="3" t="s">
        <v>5563</v>
      </c>
      <c r="D143">
        <v>25000</v>
      </c>
      <c r="E143">
        <v>0</v>
      </c>
      <c r="F143" t="s">
        <v>8220</v>
      </c>
      <c r="G143" t="s">
        <v>8230</v>
      </c>
      <c r="H143" t="s">
        <v>8249</v>
      </c>
      <c r="I143">
        <v>1492270947</v>
      </c>
      <c r="J143">
        <v>1488386547</v>
      </c>
      <c r="K143" t="b">
        <v>0</v>
      </c>
      <c r="L143">
        <v>0</v>
      </c>
      <c r="M143" t="b">
        <v>0</v>
      </c>
      <c r="N143" t="s">
        <v>8287</v>
      </c>
      <c r="O143" s="6">
        <f>(E143/D143)*100</f>
        <v>0</v>
      </c>
      <c r="P143" s="7" t="e">
        <f>E143/L143</f>
        <v>#DIV/0!</v>
      </c>
      <c r="Q143" t="s">
        <v>8322</v>
      </c>
      <c r="R143" t="s">
        <v>8341</v>
      </c>
      <c r="S143" s="11">
        <f>(J143/86400)+25569+(-5/24)</f>
        <v>42795.487812499996</v>
      </c>
      <c r="T143" s="11">
        <f>(I143/86400)+25569+(-5/24)</f>
        <v>42840.446145833332</v>
      </c>
    </row>
    <row r="144" spans="1:20" ht="43.2" x14ac:dyDescent="0.3">
      <c r="A144">
        <v>1568</v>
      </c>
      <c r="B144" s="3" t="s">
        <v>1569</v>
      </c>
      <c r="C144" s="3" t="s">
        <v>5678</v>
      </c>
      <c r="D144">
        <v>25000</v>
      </c>
      <c r="E144">
        <v>3410</v>
      </c>
      <c r="F144" t="s">
        <v>8220</v>
      </c>
      <c r="G144" t="s">
        <v>8224</v>
      </c>
      <c r="H144" t="s">
        <v>8246</v>
      </c>
      <c r="I144">
        <v>1419384585</v>
      </c>
      <c r="J144">
        <v>1416360585</v>
      </c>
      <c r="K144" t="b">
        <v>0</v>
      </c>
      <c r="L144">
        <v>22</v>
      </c>
      <c r="M144" t="b">
        <v>0</v>
      </c>
      <c r="N144" t="s">
        <v>8290</v>
      </c>
      <c r="O144" s="6">
        <f>(E144/D144)*100</f>
        <v>13.639999999999999</v>
      </c>
      <c r="P144" s="7">
        <f>E144/L144</f>
        <v>155</v>
      </c>
      <c r="Q144" t="s">
        <v>8322</v>
      </c>
      <c r="R144" t="s">
        <v>8344</v>
      </c>
      <c r="S144" s="11">
        <f>(J144/86400)+25569+(-5/24)</f>
        <v>41961.853993055549</v>
      </c>
      <c r="T144" s="11">
        <f>(I144/86400)+25569+(-5/24)</f>
        <v>41996.853993055549</v>
      </c>
    </row>
    <row r="145" spans="1:20" ht="43.2" x14ac:dyDescent="0.3">
      <c r="A145">
        <v>2366</v>
      </c>
      <c r="B145" s="3" t="s">
        <v>2367</v>
      </c>
      <c r="C145" s="3" t="s">
        <v>6476</v>
      </c>
      <c r="D145">
        <v>25000</v>
      </c>
      <c r="E145">
        <v>2630</v>
      </c>
      <c r="F145" t="s">
        <v>8220</v>
      </c>
      <c r="G145" t="s">
        <v>8225</v>
      </c>
      <c r="H145" t="s">
        <v>8247</v>
      </c>
      <c r="I145">
        <v>1445431533</v>
      </c>
      <c r="J145">
        <v>1442839533</v>
      </c>
      <c r="K145" t="b">
        <v>0</v>
      </c>
      <c r="L145">
        <v>27</v>
      </c>
      <c r="M145" t="b">
        <v>0</v>
      </c>
      <c r="N145" t="s">
        <v>8272</v>
      </c>
      <c r="O145" s="6">
        <f>(E145/D145)*100</f>
        <v>10.52</v>
      </c>
      <c r="P145" s="7">
        <f>E145/L145</f>
        <v>97.407407407407405</v>
      </c>
      <c r="Q145" t="s">
        <v>8319</v>
      </c>
      <c r="R145" t="s">
        <v>8320</v>
      </c>
      <c r="S145" s="11">
        <f>(J145/86400)+25569+(-5/24)</f>
        <v>42268.323298611103</v>
      </c>
      <c r="T145" s="11">
        <f>(I145/86400)+25569+(-5/24)</f>
        <v>42298.323298611103</v>
      </c>
    </row>
    <row r="146" spans="1:20" ht="43.2" x14ac:dyDescent="0.3">
      <c r="A146">
        <v>2369</v>
      </c>
      <c r="B146" s="3" t="s">
        <v>2370</v>
      </c>
      <c r="C146" s="3" t="s">
        <v>6479</v>
      </c>
      <c r="D146">
        <v>25000</v>
      </c>
      <c r="E146">
        <v>0</v>
      </c>
      <c r="F146" t="s">
        <v>8220</v>
      </c>
      <c r="G146" t="s">
        <v>8224</v>
      </c>
      <c r="H146" t="s">
        <v>8246</v>
      </c>
      <c r="I146">
        <v>1455132611</v>
      </c>
      <c r="J146">
        <v>1452540611</v>
      </c>
      <c r="K146" t="b">
        <v>0</v>
      </c>
      <c r="L146">
        <v>0</v>
      </c>
      <c r="M146" t="b">
        <v>0</v>
      </c>
      <c r="N146" t="s">
        <v>8272</v>
      </c>
      <c r="O146" s="6">
        <f>(E146/D146)*100</f>
        <v>0</v>
      </c>
      <c r="P146" s="7" t="e">
        <f>E146/L146</f>
        <v>#DIV/0!</v>
      </c>
      <c r="Q146" t="s">
        <v>8319</v>
      </c>
      <c r="R146" t="s">
        <v>8320</v>
      </c>
      <c r="S146" s="11">
        <f>(J146/86400)+25569+(-5/24)</f>
        <v>42380.60429398148</v>
      </c>
      <c r="T146" s="11">
        <f>(I146/86400)+25569+(-5/24)</f>
        <v>42410.60429398148</v>
      </c>
    </row>
    <row r="147" spans="1:20" ht="43.2" x14ac:dyDescent="0.3">
      <c r="A147">
        <v>2370</v>
      </c>
      <c r="B147" s="3" t="s">
        <v>2371</v>
      </c>
      <c r="C147" s="3" t="s">
        <v>6480</v>
      </c>
      <c r="D147">
        <v>25000</v>
      </c>
      <c r="E147">
        <v>82</v>
      </c>
      <c r="F147" t="s">
        <v>8220</v>
      </c>
      <c r="G147" t="s">
        <v>8224</v>
      </c>
      <c r="H147" t="s">
        <v>8246</v>
      </c>
      <c r="I147">
        <v>1418877141</v>
      </c>
      <c r="J147">
        <v>1416285141</v>
      </c>
      <c r="K147" t="b">
        <v>0</v>
      </c>
      <c r="L147">
        <v>4</v>
      </c>
      <c r="M147" t="b">
        <v>0</v>
      </c>
      <c r="N147" t="s">
        <v>8272</v>
      </c>
      <c r="O147" s="6">
        <f>(E147/D147)*100</f>
        <v>0.32800000000000001</v>
      </c>
      <c r="P147" s="7">
        <f>E147/L147</f>
        <v>20.5</v>
      </c>
      <c r="Q147" t="s">
        <v>8319</v>
      </c>
      <c r="R147" t="s">
        <v>8320</v>
      </c>
      <c r="S147" s="11">
        <f>(J147/86400)+25569+(-5/24)</f>
        <v>41960.980798611105</v>
      </c>
      <c r="T147" s="11">
        <f>(I147/86400)+25569+(-5/24)</f>
        <v>41990.980798611105</v>
      </c>
    </row>
    <row r="148" spans="1:20" ht="72" x14ac:dyDescent="0.3">
      <c r="A148">
        <v>3126</v>
      </c>
      <c r="B148" s="3" t="s">
        <v>3126</v>
      </c>
      <c r="C148" s="3" t="s">
        <v>7236</v>
      </c>
      <c r="D148">
        <v>25000</v>
      </c>
      <c r="E148">
        <v>1040</v>
      </c>
      <c r="F148" t="s">
        <v>8220</v>
      </c>
      <c r="G148" t="s">
        <v>8224</v>
      </c>
      <c r="H148" t="s">
        <v>8246</v>
      </c>
      <c r="I148">
        <v>1459121162</v>
      </c>
      <c r="J148">
        <v>1456532762</v>
      </c>
      <c r="K148" t="b">
        <v>0</v>
      </c>
      <c r="L148">
        <v>17</v>
      </c>
      <c r="M148" t="b">
        <v>0</v>
      </c>
      <c r="N148" t="s">
        <v>8303</v>
      </c>
      <c r="O148" s="6">
        <f>(E148/D148)*100</f>
        <v>4.16</v>
      </c>
      <c r="P148" s="7">
        <f>E148/L148</f>
        <v>61.176470588235297</v>
      </c>
      <c r="Q148" t="s">
        <v>8317</v>
      </c>
      <c r="R148" t="s">
        <v>8357</v>
      </c>
      <c r="S148" s="11">
        <f>(J148/86400)+25569+(-5/24)</f>
        <v>42426.809745370367</v>
      </c>
      <c r="T148" s="11">
        <f>(I148/86400)+25569+(-5/24)</f>
        <v>42456.768078703702</v>
      </c>
    </row>
    <row r="149" spans="1:20" ht="43.2" x14ac:dyDescent="0.3">
      <c r="A149">
        <v>3877</v>
      </c>
      <c r="B149" s="3" t="s">
        <v>3874</v>
      </c>
      <c r="C149" s="3" t="s">
        <v>7986</v>
      </c>
      <c r="D149">
        <v>25000</v>
      </c>
      <c r="E149">
        <v>1241</v>
      </c>
      <c r="F149" t="s">
        <v>8220</v>
      </c>
      <c r="G149" t="s">
        <v>8224</v>
      </c>
      <c r="H149" t="s">
        <v>8246</v>
      </c>
      <c r="I149">
        <v>1481213752</v>
      </c>
      <c r="J149">
        <v>1478621752</v>
      </c>
      <c r="K149" t="b">
        <v>0</v>
      </c>
      <c r="L149">
        <v>14</v>
      </c>
      <c r="M149" t="b">
        <v>0</v>
      </c>
      <c r="N149" t="s">
        <v>8305</v>
      </c>
      <c r="O149" s="6">
        <f>(E149/D149)*100</f>
        <v>4.9639999999999995</v>
      </c>
      <c r="P149" s="7">
        <f>E149/L149</f>
        <v>88.642857142857139</v>
      </c>
      <c r="Q149" t="s">
        <v>8317</v>
      </c>
      <c r="R149" t="s">
        <v>8359</v>
      </c>
      <c r="S149" s="11">
        <f>(J149/86400)+25569+(-5/24)</f>
        <v>42682.469351851854</v>
      </c>
      <c r="T149" s="11">
        <f>(I149/86400)+25569+(-5/24)</f>
        <v>42712.469351851854</v>
      </c>
    </row>
    <row r="150" spans="1:20" ht="43.2" x14ac:dyDescent="0.3">
      <c r="A150">
        <v>2374</v>
      </c>
      <c r="B150" s="3" t="s">
        <v>2375</v>
      </c>
      <c r="C150" s="3" t="s">
        <v>6484</v>
      </c>
      <c r="D150">
        <v>22000</v>
      </c>
      <c r="E150">
        <v>10</v>
      </c>
      <c r="F150" t="s">
        <v>8220</v>
      </c>
      <c r="G150" t="s">
        <v>8224</v>
      </c>
      <c r="H150" t="s">
        <v>8246</v>
      </c>
      <c r="I150">
        <v>1423772060</v>
      </c>
      <c r="J150">
        <v>1421180060</v>
      </c>
      <c r="K150" t="b">
        <v>0</v>
      </c>
      <c r="L150">
        <v>1</v>
      </c>
      <c r="M150" t="b">
        <v>0</v>
      </c>
      <c r="N150" t="s">
        <v>8272</v>
      </c>
      <c r="O150" s="6">
        <f>(E150/D150)*100</f>
        <v>4.5454545454545456E-2</v>
      </c>
      <c r="P150" s="7">
        <f>E150/L150</f>
        <v>10</v>
      </c>
      <c r="Q150" t="s">
        <v>8319</v>
      </c>
      <c r="R150" t="s">
        <v>8320</v>
      </c>
      <c r="S150" s="11">
        <f>(J150/86400)+25569+(-5/24)</f>
        <v>42017.634953703702</v>
      </c>
      <c r="T150" s="11">
        <f>(I150/86400)+25569+(-5/24)</f>
        <v>42047.634953703702</v>
      </c>
    </row>
    <row r="151" spans="1:20" ht="57.6" x14ac:dyDescent="0.3">
      <c r="A151">
        <v>129</v>
      </c>
      <c r="B151" s="3" t="s">
        <v>131</v>
      </c>
      <c r="C151" s="3" t="s">
        <v>4240</v>
      </c>
      <c r="D151">
        <v>20000</v>
      </c>
      <c r="E151">
        <v>0</v>
      </c>
      <c r="F151" t="s">
        <v>8220</v>
      </c>
      <c r="G151" t="s">
        <v>8224</v>
      </c>
      <c r="H151" t="s">
        <v>8246</v>
      </c>
      <c r="I151">
        <v>1414708183</v>
      </c>
      <c r="J151">
        <v>1409524183</v>
      </c>
      <c r="K151" t="b">
        <v>0</v>
      </c>
      <c r="L151">
        <v>0</v>
      </c>
      <c r="M151" t="b">
        <v>0</v>
      </c>
      <c r="N151" t="s">
        <v>8267</v>
      </c>
      <c r="O151" s="6">
        <f>(E151/D151)*100</f>
        <v>0</v>
      </c>
      <c r="P151" s="7" t="e">
        <f>E151/L151</f>
        <v>#DIV/0!</v>
      </c>
      <c r="Q151" t="s">
        <v>8310</v>
      </c>
      <c r="R151" t="s">
        <v>8313</v>
      </c>
      <c r="S151" s="11">
        <f>(J151/86400)+25569+(-5/24)</f>
        <v>41882.728969907403</v>
      </c>
      <c r="T151" s="11">
        <f>(I151/86400)+25569+(-5/24)</f>
        <v>41942.728969907403</v>
      </c>
    </row>
    <row r="152" spans="1:20" ht="43.2" x14ac:dyDescent="0.3">
      <c r="A152">
        <v>146</v>
      </c>
      <c r="B152" s="3" t="s">
        <v>148</v>
      </c>
      <c r="C152" s="3" t="s">
        <v>4256</v>
      </c>
      <c r="D152">
        <v>20000</v>
      </c>
      <c r="E152">
        <v>115</v>
      </c>
      <c r="F152" t="s">
        <v>8220</v>
      </c>
      <c r="G152" t="s">
        <v>8224</v>
      </c>
      <c r="H152" t="s">
        <v>8246</v>
      </c>
      <c r="I152">
        <v>1484698998</v>
      </c>
      <c r="J152">
        <v>1479514998</v>
      </c>
      <c r="K152" t="b">
        <v>0</v>
      </c>
      <c r="L152">
        <v>3</v>
      </c>
      <c r="M152" t="b">
        <v>0</v>
      </c>
      <c r="N152" t="s">
        <v>8267</v>
      </c>
      <c r="O152" s="6">
        <f>(E152/D152)*100</f>
        <v>0.57499999999999996</v>
      </c>
      <c r="P152" s="7">
        <f>E152/L152</f>
        <v>38.333333333333336</v>
      </c>
      <c r="Q152" t="s">
        <v>8310</v>
      </c>
      <c r="R152" t="s">
        <v>8313</v>
      </c>
      <c r="S152" s="11">
        <f>(J152/86400)+25569+(-5/24)</f>
        <v>42692.807847222219</v>
      </c>
      <c r="T152" s="11">
        <f>(I152/86400)+25569+(-5/24)</f>
        <v>42752.807847222219</v>
      </c>
    </row>
    <row r="153" spans="1:20" ht="28.8" x14ac:dyDescent="0.3">
      <c r="A153">
        <v>632</v>
      </c>
      <c r="B153" s="3" t="s">
        <v>633</v>
      </c>
      <c r="C153" s="3" t="s">
        <v>4742</v>
      </c>
      <c r="D153">
        <v>20000</v>
      </c>
      <c r="E153">
        <v>0</v>
      </c>
      <c r="F153" t="s">
        <v>8220</v>
      </c>
      <c r="G153" t="s">
        <v>8233</v>
      </c>
      <c r="H153" t="s">
        <v>8249</v>
      </c>
      <c r="I153">
        <v>1448470165</v>
      </c>
      <c r="J153">
        <v>1445874565</v>
      </c>
      <c r="K153" t="b">
        <v>0</v>
      </c>
      <c r="L153">
        <v>0</v>
      </c>
      <c r="M153" t="b">
        <v>0</v>
      </c>
      <c r="N153" t="s">
        <v>8272</v>
      </c>
      <c r="O153" s="6">
        <f>(E153/D153)*100</f>
        <v>0</v>
      </c>
      <c r="P153" s="7" t="e">
        <f>E153/L153</f>
        <v>#DIV/0!</v>
      </c>
      <c r="Q153" t="s">
        <v>8319</v>
      </c>
      <c r="R153" t="s">
        <v>8320</v>
      </c>
      <c r="S153" s="11">
        <f>(J153/86400)+25569+(-5/24)</f>
        <v>42303.450983796291</v>
      </c>
      <c r="T153" s="11">
        <f>(I153/86400)+25569+(-5/24)</f>
        <v>42333.492650462962</v>
      </c>
    </row>
    <row r="154" spans="1:20" ht="43.2" x14ac:dyDescent="0.3">
      <c r="A154">
        <v>1003</v>
      </c>
      <c r="B154" s="3" t="s">
        <v>1004</v>
      </c>
      <c r="C154" s="3" t="s">
        <v>5113</v>
      </c>
      <c r="D154">
        <v>20000</v>
      </c>
      <c r="E154">
        <v>3211</v>
      </c>
      <c r="F154" t="s">
        <v>8220</v>
      </c>
      <c r="G154" t="s">
        <v>8230</v>
      </c>
      <c r="H154" t="s">
        <v>8249</v>
      </c>
      <c r="I154">
        <v>1489680061</v>
      </c>
      <c r="J154">
        <v>1487091661</v>
      </c>
      <c r="K154" t="b">
        <v>0</v>
      </c>
      <c r="L154">
        <v>15</v>
      </c>
      <c r="M154" t="b">
        <v>0</v>
      </c>
      <c r="N154" t="s">
        <v>8273</v>
      </c>
      <c r="O154" s="6">
        <f>(E154/D154)*100</f>
        <v>16.055</v>
      </c>
      <c r="P154" s="7">
        <f>E154/L154</f>
        <v>214.06666666666666</v>
      </c>
      <c r="Q154" t="s">
        <v>8319</v>
      </c>
      <c r="R154" t="s">
        <v>8321</v>
      </c>
      <c r="S154" s="11">
        <f>(J154/86400)+25569+(-5/24)</f>
        <v>42780.500706018516</v>
      </c>
      <c r="T154" s="11">
        <f>(I154/86400)+25569+(-5/24)</f>
        <v>42810.459039351852</v>
      </c>
    </row>
    <row r="155" spans="1:20" ht="43.2" x14ac:dyDescent="0.3">
      <c r="A155">
        <v>1011</v>
      </c>
      <c r="B155" s="3" t="s">
        <v>1012</v>
      </c>
      <c r="C155" s="3" t="s">
        <v>5121</v>
      </c>
      <c r="D155">
        <v>20000</v>
      </c>
      <c r="E155">
        <v>75</v>
      </c>
      <c r="F155" t="s">
        <v>8220</v>
      </c>
      <c r="G155" t="s">
        <v>8224</v>
      </c>
      <c r="H155" t="s">
        <v>8246</v>
      </c>
      <c r="I155">
        <v>1418938395</v>
      </c>
      <c r="J155">
        <v>1415050395</v>
      </c>
      <c r="K155" t="b">
        <v>0</v>
      </c>
      <c r="L155">
        <v>1</v>
      </c>
      <c r="M155" t="b">
        <v>0</v>
      </c>
      <c r="N155" t="s">
        <v>8273</v>
      </c>
      <c r="O155" s="6">
        <f>(E155/D155)*100</f>
        <v>0.375</v>
      </c>
      <c r="P155" s="7">
        <f>E155/L155</f>
        <v>75</v>
      </c>
      <c r="Q155" t="s">
        <v>8319</v>
      </c>
      <c r="R155" t="s">
        <v>8321</v>
      </c>
      <c r="S155" s="11">
        <f>(J155/86400)+25569+(-5/24)</f>
        <v>41946.689756944441</v>
      </c>
      <c r="T155" s="11">
        <f>(I155/86400)+25569+(-5/24)</f>
        <v>41991.689756944441</v>
      </c>
    </row>
    <row r="156" spans="1:20" ht="43.2" x14ac:dyDescent="0.3">
      <c r="A156">
        <v>1018</v>
      </c>
      <c r="B156" s="3" t="s">
        <v>1019</v>
      </c>
      <c r="C156" s="3" t="s">
        <v>5128</v>
      </c>
      <c r="D156">
        <v>20000</v>
      </c>
      <c r="E156">
        <v>621</v>
      </c>
      <c r="F156" t="s">
        <v>8220</v>
      </c>
      <c r="G156" t="s">
        <v>8224</v>
      </c>
      <c r="H156" t="s">
        <v>8246</v>
      </c>
      <c r="I156">
        <v>1468496933</v>
      </c>
      <c r="J156">
        <v>1465904933</v>
      </c>
      <c r="K156" t="b">
        <v>0</v>
      </c>
      <c r="L156">
        <v>7</v>
      </c>
      <c r="M156" t="b">
        <v>0</v>
      </c>
      <c r="N156" t="s">
        <v>8273</v>
      </c>
      <c r="O156" s="6">
        <f>(E156/D156)*100</f>
        <v>3.105</v>
      </c>
      <c r="P156" s="7">
        <f>E156/L156</f>
        <v>88.714285714285708</v>
      </c>
      <c r="Q156" t="s">
        <v>8319</v>
      </c>
      <c r="R156" t="s">
        <v>8321</v>
      </c>
      <c r="S156" s="11">
        <f>(J156/86400)+25569+(-5/24)</f>
        <v>42535.283946759257</v>
      </c>
      <c r="T156" s="11">
        <f>(I156/86400)+25569+(-5/24)</f>
        <v>42565.283946759257</v>
      </c>
    </row>
    <row r="157" spans="1:20" ht="43.2" x14ac:dyDescent="0.3">
      <c r="A157">
        <v>1310</v>
      </c>
      <c r="B157" s="3" t="s">
        <v>1311</v>
      </c>
      <c r="C157" s="3" t="s">
        <v>5420</v>
      </c>
      <c r="D157">
        <v>20000</v>
      </c>
      <c r="E157">
        <v>3100</v>
      </c>
      <c r="F157" t="s">
        <v>8220</v>
      </c>
      <c r="G157" t="s">
        <v>8224</v>
      </c>
      <c r="H157" t="s">
        <v>8246</v>
      </c>
      <c r="I157">
        <v>1471622450</v>
      </c>
      <c r="J157">
        <v>1467734450</v>
      </c>
      <c r="K157" t="b">
        <v>0</v>
      </c>
      <c r="L157">
        <v>24</v>
      </c>
      <c r="M157" t="b">
        <v>0</v>
      </c>
      <c r="N157" t="s">
        <v>8273</v>
      </c>
      <c r="O157" s="6">
        <f>(E157/D157)*100</f>
        <v>15.5</v>
      </c>
      <c r="P157" s="7">
        <f>E157/L157</f>
        <v>129.16666666666666</v>
      </c>
      <c r="Q157" t="s">
        <v>8319</v>
      </c>
      <c r="R157" t="s">
        <v>8321</v>
      </c>
      <c r="S157" s="11">
        <f>(J157/86400)+25569+(-5/24)</f>
        <v>42556.458912037029</v>
      </c>
      <c r="T157" s="11">
        <f>(I157/86400)+25569+(-5/24)</f>
        <v>42601.458912037029</v>
      </c>
    </row>
    <row r="158" spans="1:20" ht="43.2" x14ac:dyDescent="0.3">
      <c r="A158">
        <v>1325</v>
      </c>
      <c r="B158" s="3" t="s">
        <v>1326</v>
      </c>
      <c r="C158" s="3" t="s">
        <v>5435</v>
      </c>
      <c r="D158">
        <v>20000</v>
      </c>
      <c r="E158">
        <v>486</v>
      </c>
      <c r="F158" t="s">
        <v>8220</v>
      </c>
      <c r="G158" t="s">
        <v>8224</v>
      </c>
      <c r="H158" t="s">
        <v>8246</v>
      </c>
      <c r="I158">
        <v>1483063435</v>
      </c>
      <c r="J158">
        <v>1480471435</v>
      </c>
      <c r="K158" t="b">
        <v>0</v>
      </c>
      <c r="L158">
        <v>8</v>
      </c>
      <c r="M158" t="b">
        <v>0</v>
      </c>
      <c r="N158" t="s">
        <v>8273</v>
      </c>
      <c r="O158" s="6">
        <f>(E158/D158)*100</f>
        <v>2.4299999999999997</v>
      </c>
      <c r="P158" s="7">
        <f>E158/L158</f>
        <v>60.75</v>
      </c>
      <c r="Q158" t="s">
        <v>8319</v>
      </c>
      <c r="R158" t="s">
        <v>8321</v>
      </c>
      <c r="S158" s="11">
        <f>(J158/86400)+25569+(-5/24)</f>
        <v>42703.877719907403</v>
      </c>
      <c r="T158" s="11">
        <f>(I158/86400)+25569+(-5/24)</f>
        <v>42733.877719907403</v>
      </c>
    </row>
    <row r="159" spans="1:20" ht="28.8" x14ac:dyDescent="0.3">
      <c r="A159">
        <v>2391</v>
      </c>
      <c r="B159" s="3" t="s">
        <v>2392</v>
      </c>
      <c r="C159" s="3" t="s">
        <v>6501</v>
      </c>
      <c r="D159">
        <v>20000</v>
      </c>
      <c r="E159">
        <v>25</v>
      </c>
      <c r="F159" t="s">
        <v>8220</v>
      </c>
      <c r="G159" t="s">
        <v>8224</v>
      </c>
      <c r="H159" t="s">
        <v>8246</v>
      </c>
      <c r="I159">
        <v>1427825044</v>
      </c>
      <c r="J159">
        <v>1425236644</v>
      </c>
      <c r="K159" t="b">
        <v>0</v>
      </c>
      <c r="L159">
        <v>1</v>
      </c>
      <c r="M159" t="b">
        <v>0</v>
      </c>
      <c r="N159" t="s">
        <v>8272</v>
      </c>
      <c r="O159" s="6">
        <f>(E159/D159)*100</f>
        <v>0.125</v>
      </c>
      <c r="P159" s="7">
        <f>E159/L159</f>
        <v>25</v>
      </c>
      <c r="Q159" t="s">
        <v>8319</v>
      </c>
      <c r="R159" t="s">
        <v>8320</v>
      </c>
      <c r="S159" s="11">
        <f>(J159/86400)+25569+(-5/24)</f>
        <v>42064.586157407401</v>
      </c>
      <c r="T159" s="11">
        <f>(I159/86400)+25569+(-5/24)</f>
        <v>42094.544490740744</v>
      </c>
    </row>
    <row r="160" spans="1:20" ht="28.8" x14ac:dyDescent="0.3">
      <c r="A160">
        <v>2563</v>
      </c>
      <c r="B160" s="3" t="s">
        <v>2563</v>
      </c>
      <c r="C160" s="3" t="s">
        <v>6673</v>
      </c>
      <c r="D160">
        <v>20000</v>
      </c>
      <c r="E160">
        <v>0</v>
      </c>
      <c r="F160" t="s">
        <v>8220</v>
      </c>
      <c r="G160" t="s">
        <v>8224</v>
      </c>
      <c r="H160" t="s">
        <v>8246</v>
      </c>
      <c r="I160">
        <v>1438226451</v>
      </c>
      <c r="J160">
        <v>1433042451</v>
      </c>
      <c r="K160" t="b">
        <v>0</v>
      </c>
      <c r="L160">
        <v>0</v>
      </c>
      <c r="M160" t="b">
        <v>0</v>
      </c>
      <c r="N160" t="s">
        <v>8284</v>
      </c>
      <c r="O160" s="6">
        <f>(E160/D160)*100</f>
        <v>0</v>
      </c>
      <c r="P160" s="7" t="e">
        <f>E160/L160</f>
        <v>#DIV/0!</v>
      </c>
      <c r="Q160" t="s">
        <v>8336</v>
      </c>
      <c r="R160" t="s">
        <v>8337</v>
      </c>
      <c r="S160" s="11">
        <f>(J160/86400)+25569+(-5/24)</f>
        <v>42154.931145833332</v>
      </c>
      <c r="T160" s="11">
        <f>(I160/86400)+25569+(-5/24)</f>
        <v>42214.931145833332</v>
      </c>
    </row>
    <row r="161" spans="1:20" ht="43.2" x14ac:dyDescent="0.3">
      <c r="A161">
        <v>2645</v>
      </c>
      <c r="B161" s="3" t="s">
        <v>2645</v>
      </c>
      <c r="C161" s="3" t="s">
        <v>6755</v>
      </c>
      <c r="D161">
        <v>20000</v>
      </c>
      <c r="E161">
        <v>2100</v>
      </c>
      <c r="F161" t="s">
        <v>8220</v>
      </c>
      <c r="G161" t="s">
        <v>8226</v>
      </c>
      <c r="H161" t="s">
        <v>8248</v>
      </c>
      <c r="I161">
        <v>1415481203</v>
      </c>
      <c r="J161">
        <v>1412885603</v>
      </c>
      <c r="K161" t="b">
        <v>1</v>
      </c>
      <c r="L161">
        <v>23</v>
      </c>
      <c r="M161" t="b">
        <v>0</v>
      </c>
      <c r="N161" t="s">
        <v>8301</v>
      </c>
      <c r="O161" s="6">
        <f>(E161/D161)*100</f>
        <v>10.5</v>
      </c>
      <c r="P161" s="7">
        <f>E161/L161</f>
        <v>91.304347826086953</v>
      </c>
      <c r="Q161" t="s">
        <v>8319</v>
      </c>
      <c r="R161" t="s">
        <v>8355</v>
      </c>
      <c r="S161" s="11">
        <f>(J161/86400)+25569+(-5/24)</f>
        <v>41921.634293981479</v>
      </c>
      <c r="T161" s="11">
        <f>(I161/86400)+25569+(-5/24)</f>
        <v>41951.675960648143</v>
      </c>
    </row>
    <row r="162" spans="1:20" ht="57.6" x14ac:dyDescent="0.3">
      <c r="A162">
        <v>2660</v>
      </c>
      <c r="B162" s="3" t="s">
        <v>2660</v>
      </c>
      <c r="C162" s="3" t="s">
        <v>6770</v>
      </c>
      <c r="D162">
        <v>20000</v>
      </c>
      <c r="E162">
        <v>19</v>
      </c>
      <c r="F162" t="s">
        <v>8220</v>
      </c>
      <c r="G162" t="s">
        <v>8224</v>
      </c>
      <c r="H162" t="s">
        <v>8246</v>
      </c>
      <c r="I162">
        <v>1448388418</v>
      </c>
      <c r="J162">
        <v>1443200818</v>
      </c>
      <c r="K162" t="b">
        <v>0</v>
      </c>
      <c r="L162">
        <v>5</v>
      </c>
      <c r="M162" t="b">
        <v>0</v>
      </c>
      <c r="N162" t="s">
        <v>8301</v>
      </c>
      <c r="O162" s="6">
        <f>(E162/D162)*100</f>
        <v>9.5000000000000001E-2</v>
      </c>
      <c r="P162" s="7">
        <f>E162/L162</f>
        <v>3.8</v>
      </c>
      <c r="Q162" t="s">
        <v>8319</v>
      </c>
      <c r="R162" t="s">
        <v>8355</v>
      </c>
      <c r="S162" s="11">
        <f>(J162/86400)+25569+(-5/24)</f>
        <v>42272.504837962959</v>
      </c>
      <c r="T162" s="11">
        <f>(I162/86400)+25569+(-5/24)</f>
        <v>42332.546504629623</v>
      </c>
    </row>
    <row r="163" spans="1:20" ht="43.2" x14ac:dyDescent="0.3">
      <c r="A163">
        <v>2952</v>
      </c>
      <c r="B163" s="3" t="s">
        <v>2952</v>
      </c>
      <c r="C163" s="3" t="s">
        <v>7062</v>
      </c>
      <c r="D163">
        <v>20000</v>
      </c>
      <c r="E163">
        <v>1605</v>
      </c>
      <c r="F163" t="s">
        <v>8220</v>
      </c>
      <c r="G163" t="s">
        <v>8224</v>
      </c>
      <c r="H163" t="s">
        <v>8246</v>
      </c>
      <c r="I163">
        <v>1476676800</v>
      </c>
      <c r="J163">
        <v>1473957239</v>
      </c>
      <c r="K163" t="b">
        <v>0</v>
      </c>
      <c r="L163">
        <v>8</v>
      </c>
      <c r="M163" t="b">
        <v>0</v>
      </c>
      <c r="N163" t="s">
        <v>8303</v>
      </c>
      <c r="O163" s="6">
        <f>(E163/D163)*100</f>
        <v>8.0250000000000004</v>
      </c>
      <c r="P163" s="7">
        <f>E163/L163</f>
        <v>200.625</v>
      </c>
      <c r="Q163" t="s">
        <v>8317</v>
      </c>
      <c r="R163" t="s">
        <v>8357</v>
      </c>
      <c r="S163" s="11">
        <f>(J163/86400)+25569+(-5/24)</f>
        <v>42628.481932870367</v>
      </c>
      <c r="T163" s="11">
        <f>(I163/86400)+25569+(-5/24)</f>
        <v>42659.958333333336</v>
      </c>
    </row>
    <row r="164" spans="1:20" ht="43.2" x14ac:dyDescent="0.3">
      <c r="A164">
        <v>1451</v>
      </c>
      <c r="B164" s="3" t="s">
        <v>1452</v>
      </c>
      <c r="C164" s="3" t="s">
        <v>5561</v>
      </c>
      <c r="D164">
        <v>18950</v>
      </c>
      <c r="E164">
        <v>2</v>
      </c>
      <c r="F164" t="s">
        <v>8220</v>
      </c>
      <c r="G164" t="s">
        <v>8224</v>
      </c>
      <c r="H164" t="s">
        <v>8246</v>
      </c>
      <c r="I164">
        <v>1416355259</v>
      </c>
      <c r="J164">
        <v>1413759659</v>
      </c>
      <c r="K164" t="b">
        <v>0</v>
      </c>
      <c r="L164">
        <v>2</v>
      </c>
      <c r="M164" t="b">
        <v>0</v>
      </c>
      <c r="N164" t="s">
        <v>8287</v>
      </c>
      <c r="O164" s="6">
        <f>(E164/D164)*100</f>
        <v>1.0554089709762533E-2</v>
      </c>
      <c r="P164" s="7">
        <f>E164/L164</f>
        <v>1</v>
      </c>
      <c r="Q164" t="s">
        <v>8322</v>
      </c>
      <c r="R164" t="s">
        <v>8341</v>
      </c>
      <c r="S164" s="11">
        <f>(J164/86400)+25569+(-5/24)</f>
        <v>41931.75068287037</v>
      </c>
      <c r="T164" s="11">
        <f>(I164/86400)+25569+(-5/24)</f>
        <v>41961.792349537034</v>
      </c>
    </row>
    <row r="165" spans="1:20" ht="28.8" x14ac:dyDescent="0.3">
      <c r="A165">
        <v>2351</v>
      </c>
      <c r="B165" s="3" t="s">
        <v>2352</v>
      </c>
      <c r="C165" s="3" t="s">
        <v>6461</v>
      </c>
      <c r="D165">
        <v>18900</v>
      </c>
      <c r="E165">
        <v>108</v>
      </c>
      <c r="F165" t="s">
        <v>8220</v>
      </c>
      <c r="G165" t="s">
        <v>8228</v>
      </c>
      <c r="H165" t="s">
        <v>8250</v>
      </c>
      <c r="I165">
        <v>1430360739</v>
      </c>
      <c r="J165">
        <v>1427768739</v>
      </c>
      <c r="K165" t="b">
        <v>0</v>
      </c>
      <c r="L165">
        <v>7</v>
      </c>
      <c r="M165" t="b">
        <v>0</v>
      </c>
      <c r="N165" t="s">
        <v>8272</v>
      </c>
      <c r="O165" s="6">
        <f>(E165/D165)*100</f>
        <v>0.5714285714285714</v>
      </c>
      <c r="P165" s="7">
        <f>E165/L165</f>
        <v>15.428571428571429</v>
      </c>
      <c r="Q165" t="s">
        <v>8319</v>
      </c>
      <c r="R165" t="s">
        <v>8320</v>
      </c>
      <c r="S165" s="11">
        <f>(J165/86400)+25569+(-5/24)</f>
        <v>42093.892812500002</v>
      </c>
      <c r="T165" s="11">
        <f>(I165/86400)+25569+(-5/24)</f>
        <v>42123.892812500002</v>
      </c>
    </row>
    <row r="166" spans="1:20" ht="43.2" x14ac:dyDescent="0.3">
      <c r="A166">
        <v>3878</v>
      </c>
      <c r="B166" s="3" t="s">
        <v>3875</v>
      </c>
      <c r="C166" s="3" t="s">
        <v>7987</v>
      </c>
      <c r="D166">
        <v>18000</v>
      </c>
      <c r="E166">
        <v>10</v>
      </c>
      <c r="F166" t="s">
        <v>8220</v>
      </c>
      <c r="G166" t="s">
        <v>8224</v>
      </c>
      <c r="H166" t="s">
        <v>8246</v>
      </c>
      <c r="I166">
        <v>1435636740</v>
      </c>
      <c r="J166">
        <v>1433014746</v>
      </c>
      <c r="K166" t="b">
        <v>0</v>
      </c>
      <c r="L166">
        <v>1</v>
      </c>
      <c r="M166" t="b">
        <v>0</v>
      </c>
      <c r="N166" t="s">
        <v>8305</v>
      </c>
      <c r="O166" s="6">
        <f>(E166/D166)*100</f>
        <v>5.5555555555555552E-2</v>
      </c>
      <c r="P166" s="7">
        <f>E166/L166</f>
        <v>10</v>
      </c>
      <c r="Q166" t="s">
        <v>8317</v>
      </c>
      <c r="R166" t="s">
        <v>8359</v>
      </c>
      <c r="S166" s="11">
        <f>(J166/86400)+25569+(-5/24)</f>
        <v>42154.610486111109</v>
      </c>
      <c r="T166" s="11">
        <f>(I166/86400)+25569+(-5/24)</f>
        <v>42184.957638888889</v>
      </c>
    </row>
    <row r="167" spans="1:20" ht="57.6" x14ac:dyDescent="0.3">
      <c r="A167">
        <v>2389</v>
      </c>
      <c r="B167" s="3" t="s">
        <v>2390</v>
      </c>
      <c r="C167" s="3" t="s">
        <v>6499</v>
      </c>
      <c r="D167">
        <v>16000</v>
      </c>
      <c r="E167">
        <v>30</v>
      </c>
      <c r="F167" t="s">
        <v>8220</v>
      </c>
      <c r="G167" t="s">
        <v>8230</v>
      </c>
      <c r="H167" t="s">
        <v>8249</v>
      </c>
      <c r="I167">
        <v>1437861540</v>
      </c>
      <c r="J167">
        <v>1435160452</v>
      </c>
      <c r="K167" t="b">
        <v>0</v>
      </c>
      <c r="L167">
        <v>1</v>
      </c>
      <c r="M167" t="b">
        <v>0</v>
      </c>
      <c r="N167" t="s">
        <v>8272</v>
      </c>
      <c r="O167" s="6">
        <f>(E167/D167)*100</f>
        <v>0.1875</v>
      </c>
      <c r="P167" s="7">
        <f>E167/L167</f>
        <v>30</v>
      </c>
      <c r="Q167" t="s">
        <v>8319</v>
      </c>
      <c r="R167" t="s">
        <v>8320</v>
      </c>
      <c r="S167" s="11">
        <f>(J167/86400)+25569+(-5/24)</f>
        <v>42179.445046296292</v>
      </c>
      <c r="T167" s="11">
        <f>(I167/86400)+25569+(-5/24)</f>
        <v>42210.707638888889</v>
      </c>
    </row>
    <row r="168" spans="1:20" ht="43.2" x14ac:dyDescent="0.3">
      <c r="A168">
        <v>603</v>
      </c>
      <c r="B168" s="3" t="s">
        <v>604</v>
      </c>
      <c r="C168" s="3" t="s">
        <v>4713</v>
      </c>
      <c r="D168">
        <v>15000</v>
      </c>
      <c r="E168">
        <v>590.02</v>
      </c>
      <c r="F168" t="s">
        <v>8220</v>
      </c>
      <c r="G168" t="s">
        <v>8224</v>
      </c>
      <c r="H168" t="s">
        <v>8246</v>
      </c>
      <c r="I168">
        <v>1408029623</v>
      </c>
      <c r="J168">
        <v>1405437623</v>
      </c>
      <c r="K168" t="b">
        <v>0</v>
      </c>
      <c r="L168">
        <v>13</v>
      </c>
      <c r="M168" t="b">
        <v>0</v>
      </c>
      <c r="N168" t="s">
        <v>8272</v>
      </c>
      <c r="O168" s="6">
        <f>(E168/D168)*100</f>
        <v>3.9334666666666664</v>
      </c>
      <c r="P168" s="7">
        <f>E168/L168</f>
        <v>45.386153846153846</v>
      </c>
      <c r="Q168" t="s">
        <v>8319</v>
      </c>
      <c r="R168" t="s">
        <v>8320</v>
      </c>
      <c r="S168" s="11">
        <f>(J168/86400)+25569+(-5/24)</f>
        <v>41835.430821759255</v>
      </c>
      <c r="T168" s="11">
        <f>(I168/86400)+25569+(-5/24)</f>
        <v>41865.430821759255</v>
      </c>
    </row>
    <row r="169" spans="1:20" ht="43.2" x14ac:dyDescent="0.3">
      <c r="A169">
        <v>1048</v>
      </c>
      <c r="B169" s="3" t="s">
        <v>1049</v>
      </c>
      <c r="C169" s="3" t="s">
        <v>5158</v>
      </c>
      <c r="D169">
        <v>15000</v>
      </c>
      <c r="E169">
        <v>212</v>
      </c>
      <c r="F169" t="s">
        <v>8220</v>
      </c>
      <c r="G169" t="s">
        <v>8224</v>
      </c>
      <c r="H169" t="s">
        <v>8246</v>
      </c>
      <c r="I169">
        <v>1474766189</v>
      </c>
      <c r="J169">
        <v>1471310189</v>
      </c>
      <c r="K169" t="b">
        <v>0</v>
      </c>
      <c r="L169">
        <v>4</v>
      </c>
      <c r="M169" t="b">
        <v>0</v>
      </c>
      <c r="N169" t="s">
        <v>8281</v>
      </c>
      <c r="O169" s="6">
        <f>(E169/D169)*100</f>
        <v>1.4133333333333333</v>
      </c>
      <c r="P169" s="7">
        <f>E169/L169</f>
        <v>53</v>
      </c>
      <c r="Q169" t="s">
        <v>8331</v>
      </c>
      <c r="R169" t="s">
        <v>8332</v>
      </c>
      <c r="S169" s="11">
        <f>(J169/86400)+25569+(-5/24)</f>
        <v>42597.844780092586</v>
      </c>
      <c r="T169" s="11">
        <f>(I169/86400)+25569+(-5/24)</f>
        <v>42637.844780092586</v>
      </c>
    </row>
    <row r="170" spans="1:20" ht="28.8" x14ac:dyDescent="0.3">
      <c r="A170">
        <v>1224</v>
      </c>
      <c r="B170" s="3" t="s">
        <v>1225</v>
      </c>
      <c r="C170" s="3" t="s">
        <v>5334</v>
      </c>
      <c r="D170">
        <v>15000</v>
      </c>
      <c r="E170">
        <v>1060</v>
      </c>
      <c r="F170" t="s">
        <v>8220</v>
      </c>
      <c r="G170" t="s">
        <v>8224</v>
      </c>
      <c r="H170" t="s">
        <v>8246</v>
      </c>
      <c r="I170">
        <v>1402060302</v>
      </c>
      <c r="J170">
        <v>1396876302</v>
      </c>
      <c r="K170" t="b">
        <v>0</v>
      </c>
      <c r="L170">
        <v>18</v>
      </c>
      <c r="M170" t="b">
        <v>0</v>
      </c>
      <c r="N170" t="s">
        <v>8286</v>
      </c>
      <c r="O170" s="6">
        <f>(E170/D170)*100</f>
        <v>7.0666666666666673</v>
      </c>
      <c r="P170" s="7">
        <f>E170/L170</f>
        <v>58.888888888888886</v>
      </c>
      <c r="Q170" t="s">
        <v>8325</v>
      </c>
      <c r="R170" t="s">
        <v>8340</v>
      </c>
      <c r="S170" s="11">
        <f>(J170/86400)+25569+(-5/24)</f>
        <v>41736.341458333329</v>
      </c>
      <c r="T170" s="11">
        <f>(I170/86400)+25569+(-5/24)</f>
        <v>41796.341458333329</v>
      </c>
    </row>
    <row r="171" spans="1:20" ht="43.2" x14ac:dyDescent="0.3">
      <c r="A171">
        <v>1323</v>
      </c>
      <c r="B171" s="3" t="s">
        <v>1324</v>
      </c>
      <c r="C171" s="3" t="s">
        <v>5433</v>
      </c>
      <c r="D171">
        <v>15000</v>
      </c>
      <c r="E171">
        <v>1332</v>
      </c>
      <c r="F171" t="s">
        <v>8220</v>
      </c>
      <c r="G171" t="s">
        <v>8224</v>
      </c>
      <c r="H171" t="s">
        <v>8246</v>
      </c>
      <c r="I171">
        <v>1461653700</v>
      </c>
      <c r="J171">
        <v>1458665146</v>
      </c>
      <c r="K171" t="b">
        <v>0</v>
      </c>
      <c r="L171">
        <v>44</v>
      </c>
      <c r="M171" t="b">
        <v>0</v>
      </c>
      <c r="N171" t="s">
        <v>8273</v>
      </c>
      <c r="O171" s="6">
        <f>(E171/D171)*100</f>
        <v>8.8800000000000008</v>
      </c>
      <c r="P171" s="7">
        <f>E171/L171</f>
        <v>30.272727272727273</v>
      </c>
      <c r="Q171" t="s">
        <v>8319</v>
      </c>
      <c r="R171" t="s">
        <v>8321</v>
      </c>
      <c r="S171" s="11">
        <f>(J171/86400)+25569+(-5/24)</f>
        <v>42451.490115740737</v>
      </c>
      <c r="T171" s="11">
        <f>(I171/86400)+25569+(-5/24)</f>
        <v>42486.079861111109</v>
      </c>
    </row>
    <row r="172" spans="1:20" ht="43.2" x14ac:dyDescent="0.3">
      <c r="A172">
        <v>1455</v>
      </c>
      <c r="B172" s="3" t="s">
        <v>1456</v>
      </c>
      <c r="C172" s="3" t="s">
        <v>5565</v>
      </c>
      <c r="D172">
        <v>15000</v>
      </c>
      <c r="E172">
        <v>1575</v>
      </c>
      <c r="F172" t="s">
        <v>8220</v>
      </c>
      <c r="G172" t="s">
        <v>8224</v>
      </c>
      <c r="H172" t="s">
        <v>8246</v>
      </c>
      <c r="I172">
        <v>1409924340</v>
      </c>
      <c r="J172">
        <v>1405181320</v>
      </c>
      <c r="K172" t="b">
        <v>0</v>
      </c>
      <c r="L172">
        <v>7</v>
      </c>
      <c r="M172" t="b">
        <v>0</v>
      </c>
      <c r="N172" t="s">
        <v>8287</v>
      </c>
      <c r="O172" s="6">
        <f>(E172/D172)*100</f>
        <v>10.5</v>
      </c>
      <c r="P172" s="7">
        <f>E172/L172</f>
        <v>225</v>
      </c>
      <c r="Q172" t="s">
        <v>8322</v>
      </c>
      <c r="R172" t="s">
        <v>8341</v>
      </c>
      <c r="S172" s="11">
        <f>(J172/86400)+25569+(-5/24)</f>
        <v>41832.46435185185</v>
      </c>
      <c r="T172" s="11">
        <f>(I172/86400)+25569+(-5/24)</f>
        <v>41887.360416666663</v>
      </c>
    </row>
    <row r="173" spans="1:20" ht="43.2" x14ac:dyDescent="0.3">
      <c r="A173">
        <v>2380</v>
      </c>
      <c r="B173" s="3" t="s">
        <v>2381</v>
      </c>
      <c r="C173" s="3" t="s">
        <v>6490</v>
      </c>
      <c r="D173">
        <v>15000</v>
      </c>
      <c r="E173">
        <v>55</v>
      </c>
      <c r="F173" t="s">
        <v>8220</v>
      </c>
      <c r="G173" t="s">
        <v>8224</v>
      </c>
      <c r="H173" t="s">
        <v>8246</v>
      </c>
      <c r="I173">
        <v>1443726142</v>
      </c>
      <c r="J173">
        <v>1441134142</v>
      </c>
      <c r="K173" t="b">
        <v>0</v>
      </c>
      <c r="L173">
        <v>3</v>
      </c>
      <c r="M173" t="b">
        <v>0</v>
      </c>
      <c r="N173" t="s">
        <v>8272</v>
      </c>
      <c r="O173" s="6">
        <f>(E173/D173)*100</f>
        <v>0.36666666666666664</v>
      </c>
      <c r="P173" s="7">
        <f>E173/L173</f>
        <v>18.333333333333332</v>
      </c>
      <c r="Q173" t="s">
        <v>8319</v>
      </c>
      <c r="R173" t="s">
        <v>8320</v>
      </c>
      <c r="S173" s="11">
        <f>(J173/86400)+25569+(-5/24)</f>
        <v>42248.584976851846</v>
      </c>
      <c r="T173" s="11">
        <f>(I173/86400)+25569+(-5/24)</f>
        <v>42278.584976851846</v>
      </c>
    </row>
    <row r="174" spans="1:20" ht="43.2" x14ac:dyDescent="0.3">
      <c r="A174">
        <v>2577</v>
      </c>
      <c r="B174" s="3" t="s">
        <v>2577</v>
      </c>
      <c r="C174" s="3" t="s">
        <v>6687</v>
      </c>
      <c r="D174">
        <v>15000</v>
      </c>
      <c r="E174">
        <v>0</v>
      </c>
      <c r="F174" t="s">
        <v>8220</v>
      </c>
      <c r="G174" t="s">
        <v>8224</v>
      </c>
      <c r="H174" t="s">
        <v>8246</v>
      </c>
      <c r="I174">
        <v>1407181297</v>
      </c>
      <c r="J174">
        <v>1405021297</v>
      </c>
      <c r="K174" t="b">
        <v>0</v>
      </c>
      <c r="L174">
        <v>0</v>
      </c>
      <c r="M174" t="b">
        <v>0</v>
      </c>
      <c r="N174" t="s">
        <v>8284</v>
      </c>
      <c r="O174" s="6">
        <f>(E174/D174)*100</f>
        <v>0</v>
      </c>
      <c r="P174" s="7" t="e">
        <f>E174/L174</f>
        <v>#DIV/0!</v>
      </c>
      <c r="Q174" t="s">
        <v>8336</v>
      </c>
      <c r="R174" t="s">
        <v>8337</v>
      </c>
      <c r="S174" s="11">
        <f>(J174/86400)+25569+(-5/24)</f>
        <v>41830.612233796295</v>
      </c>
      <c r="T174" s="11">
        <f>(I174/86400)+25569+(-5/24)</f>
        <v>41855.612233796295</v>
      </c>
    </row>
    <row r="175" spans="1:20" x14ac:dyDescent="0.3">
      <c r="A175">
        <v>2655</v>
      </c>
      <c r="B175" s="3" t="s">
        <v>2655</v>
      </c>
      <c r="C175" s="3" t="s">
        <v>6765</v>
      </c>
      <c r="D175">
        <v>15000</v>
      </c>
      <c r="E175">
        <v>3155</v>
      </c>
      <c r="F175" t="s">
        <v>8220</v>
      </c>
      <c r="G175" t="s">
        <v>8224</v>
      </c>
      <c r="H175" t="s">
        <v>8246</v>
      </c>
      <c r="I175">
        <v>1455048000</v>
      </c>
      <c r="J175">
        <v>1452631647</v>
      </c>
      <c r="K175" t="b">
        <v>0</v>
      </c>
      <c r="L175">
        <v>43</v>
      </c>
      <c r="M175" t="b">
        <v>0</v>
      </c>
      <c r="N175" t="s">
        <v>8301</v>
      </c>
      <c r="O175" s="6">
        <f>(E175/D175)*100</f>
        <v>21.033333333333335</v>
      </c>
      <c r="P175" s="7">
        <f>E175/L175</f>
        <v>73.372093023255815</v>
      </c>
      <c r="Q175" t="s">
        <v>8319</v>
      </c>
      <c r="R175" t="s">
        <v>8355</v>
      </c>
      <c r="S175" s="11">
        <f>(J175/86400)+25569+(-5/24)</f>
        <v>42381.657951388886</v>
      </c>
      <c r="T175" s="11">
        <f>(I175/86400)+25569+(-5/24)</f>
        <v>42409.624999999993</v>
      </c>
    </row>
    <row r="176" spans="1:20" ht="43.2" x14ac:dyDescent="0.3">
      <c r="A176">
        <v>2954</v>
      </c>
      <c r="B176" s="3" t="s">
        <v>2954</v>
      </c>
      <c r="C176" s="3" t="s">
        <v>7064</v>
      </c>
      <c r="D176">
        <v>15000</v>
      </c>
      <c r="E176">
        <v>0</v>
      </c>
      <c r="F176" t="s">
        <v>8220</v>
      </c>
      <c r="G176" t="s">
        <v>8224</v>
      </c>
      <c r="H176" t="s">
        <v>8246</v>
      </c>
      <c r="I176">
        <v>1489669203</v>
      </c>
      <c r="J176">
        <v>1487944803</v>
      </c>
      <c r="K176" t="b">
        <v>0</v>
      </c>
      <c r="L176">
        <v>0</v>
      </c>
      <c r="M176" t="b">
        <v>0</v>
      </c>
      <c r="N176" t="s">
        <v>8303</v>
      </c>
      <c r="O176" s="6">
        <f>(E176/D176)*100</f>
        <v>0</v>
      </c>
      <c r="P176" s="7" t="e">
        <f>E176/L176</f>
        <v>#DIV/0!</v>
      </c>
      <c r="Q176" t="s">
        <v>8317</v>
      </c>
      <c r="R176" t="s">
        <v>8357</v>
      </c>
      <c r="S176" s="11">
        <f>(J176/86400)+25569+(-5/24)</f>
        <v>42790.375034722216</v>
      </c>
      <c r="T176" s="11">
        <f>(I176/86400)+25569+(-5/24)</f>
        <v>42810.333368055552</v>
      </c>
    </row>
    <row r="177" spans="1:20" ht="43.2" x14ac:dyDescent="0.3">
      <c r="A177">
        <v>2957</v>
      </c>
      <c r="B177" s="3" t="s">
        <v>2957</v>
      </c>
      <c r="C177" s="3" t="s">
        <v>7067</v>
      </c>
      <c r="D177">
        <v>15000</v>
      </c>
      <c r="E177">
        <v>280</v>
      </c>
      <c r="F177" t="s">
        <v>8220</v>
      </c>
      <c r="G177" t="s">
        <v>8224</v>
      </c>
      <c r="H177" t="s">
        <v>8246</v>
      </c>
      <c r="I177">
        <v>1427498172</v>
      </c>
      <c r="J177">
        <v>1422317772</v>
      </c>
      <c r="K177" t="b">
        <v>0</v>
      </c>
      <c r="L177">
        <v>3</v>
      </c>
      <c r="M177" t="b">
        <v>0</v>
      </c>
      <c r="N177" t="s">
        <v>8303</v>
      </c>
      <c r="O177" s="6">
        <f>(E177/D177)*100</f>
        <v>1.8666666666666669</v>
      </c>
      <c r="P177" s="7">
        <f>E177/L177</f>
        <v>93.333333333333329</v>
      </c>
      <c r="Q177" t="s">
        <v>8317</v>
      </c>
      <c r="R177" t="s">
        <v>8357</v>
      </c>
      <c r="S177" s="11">
        <f>(J177/86400)+25569+(-5/24)</f>
        <v>42030.80291666666</v>
      </c>
      <c r="T177" s="11">
        <f>(I177/86400)+25569+(-5/24)</f>
        <v>42090.761249999996</v>
      </c>
    </row>
    <row r="178" spans="1:20" ht="43.2" x14ac:dyDescent="0.3">
      <c r="A178">
        <v>3872</v>
      </c>
      <c r="B178" s="3" t="s">
        <v>3869</v>
      </c>
      <c r="C178" s="3" t="s">
        <v>7981</v>
      </c>
      <c r="D178">
        <v>15000</v>
      </c>
      <c r="E178">
        <v>0</v>
      </c>
      <c r="F178" t="s">
        <v>8220</v>
      </c>
      <c r="G178" t="s">
        <v>8224</v>
      </c>
      <c r="H178" t="s">
        <v>8246</v>
      </c>
      <c r="I178">
        <v>1439522996</v>
      </c>
      <c r="J178">
        <v>1435202996</v>
      </c>
      <c r="K178" t="b">
        <v>0</v>
      </c>
      <c r="L178">
        <v>0</v>
      </c>
      <c r="M178" t="b">
        <v>0</v>
      </c>
      <c r="N178" t="s">
        <v>8305</v>
      </c>
      <c r="O178" s="6">
        <f>(E178/D178)*100</f>
        <v>0</v>
      </c>
      <c r="P178" s="7" t="e">
        <f>E178/L178</f>
        <v>#DIV/0!</v>
      </c>
      <c r="Q178" t="s">
        <v>8317</v>
      </c>
      <c r="R178" t="s">
        <v>8359</v>
      </c>
      <c r="S178" s="11">
        <f>(J178/86400)+25569+(-5/24)</f>
        <v>42179.9374537037</v>
      </c>
      <c r="T178" s="11">
        <f>(I178/86400)+25569+(-5/24)</f>
        <v>42229.9374537037</v>
      </c>
    </row>
    <row r="179" spans="1:20" ht="43.2" x14ac:dyDescent="0.3">
      <c r="A179">
        <v>3879</v>
      </c>
      <c r="B179" s="3" t="s">
        <v>3876</v>
      </c>
      <c r="C179" s="3" t="s">
        <v>7988</v>
      </c>
      <c r="D179">
        <v>15000</v>
      </c>
      <c r="E179">
        <v>0</v>
      </c>
      <c r="F179" t="s">
        <v>8220</v>
      </c>
      <c r="G179" t="s">
        <v>8225</v>
      </c>
      <c r="H179" t="s">
        <v>8247</v>
      </c>
      <c r="I179">
        <v>1422218396</v>
      </c>
      <c r="J179">
        <v>1419626396</v>
      </c>
      <c r="K179" t="b">
        <v>0</v>
      </c>
      <c r="L179">
        <v>0</v>
      </c>
      <c r="M179" t="b">
        <v>0</v>
      </c>
      <c r="N179" t="s">
        <v>8305</v>
      </c>
      <c r="O179" s="6">
        <f>(E179/D179)*100</f>
        <v>0</v>
      </c>
      <c r="P179" s="7" t="e">
        <f>E179/L179</f>
        <v>#DIV/0!</v>
      </c>
      <c r="Q179" t="s">
        <v>8317</v>
      </c>
      <c r="R179" t="s">
        <v>8359</v>
      </c>
      <c r="S179" s="11">
        <f>(J179/86400)+25569+(-5/24)</f>
        <v>41999.652731481481</v>
      </c>
      <c r="T179" s="11">
        <f>(I179/86400)+25569+(-5/24)</f>
        <v>42029.652731481481</v>
      </c>
    </row>
    <row r="180" spans="1:20" ht="57.6" x14ac:dyDescent="0.3">
      <c r="A180">
        <v>3883</v>
      </c>
      <c r="B180" s="3" t="s">
        <v>3880</v>
      </c>
      <c r="C180" s="3" t="s">
        <v>7992</v>
      </c>
      <c r="D180">
        <v>15000</v>
      </c>
      <c r="E180">
        <v>0</v>
      </c>
      <c r="F180" t="s">
        <v>8220</v>
      </c>
      <c r="G180" t="s">
        <v>8225</v>
      </c>
      <c r="H180" t="s">
        <v>8247</v>
      </c>
      <c r="I180">
        <v>1409668069</v>
      </c>
      <c r="J180">
        <v>1407076069</v>
      </c>
      <c r="K180" t="b">
        <v>0</v>
      </c>
      <c r="L180">
        <v>0</v>
      </c>
      <c r="M180" t="b">
        <v>0</v>
      </c>
      <c r="N180" t="s">
        <v>8305</v>
      </c>
      <c r="O180" s="6">
        <f>(E180/D180)*100</f>
        <v>0</v>
      </c>
      <c r="P180" s="7" t="e">
        <f>E180/L180</f>
        <v>#DIV/0!</v>
      </c>
      <c r="Q180" t="s">
        <v>8317</v>
      </c>
      <c r="R180" t="s">
        <v>8359</v>
      </c>
      <c r="S180" s="11">
        <f>(J180/86400)+25569+(-5/24)</f>
        <v>41854.394317129627</v>
      </c>
      <c r="T180" s="11">
        <f>(I180/86400)+25569+(-5/24)</f>
        <v>41884.394317129627</v>
      </c>
    </row>
    <row r="181" spans="1:20" ht="28.8" x14ac:dyDescent="0.3">
      <c r="A181">
        <v>1452</v>
      </c>
      <c r="B181" s="3" t="s">
        <v>1453</v>
      </c>
      <c r="C181" s="3" t="s">
        <v>5562</v>
      </c>
      <c r="D181">
        <v>14000</v>
      </c>
      <c r="E181">
        <v>0</v>
      </c>
      <c r="F181" t="s">
        <v>8220</v>
      </c>
      <c r="G181" t="s">
        <v>8224</v>
      </c>
      <c r="H181" t="s">
        <v>8246</v>
      </c>
      <c r="I181">
        <v>1406566363</v>
      </c>
      <c r="J181">
        <v>1403974363</v>
      </c>
      <c r="K181" t="b">
        <v>0</v>
      </c>
      <c r="L181">
        <v>0</v>
      </c>
      <c r="M181" t="b">
        <v>0</v>
      </c>
      <c r="N181" t="s">
        <v>8287</v>
      </c>
      <c r="O181" s="6">
        <f>(E181/D181)*100</f>
        <v>0</v>
      </c>
      <c r="P181" s="7" t="e">
        <f>E181/L181</f>
        <v>#DIV/0!</v>
      </c>
      <c r="Q181" t="s">
        <v>8322</v>
      </c>
      <c r="R181" t="s">
        <v>8341</v>
      </c>
      <c r="S181" s="11">
        <f>(J181/86400)+25569+(-5/24)</f>
        <v>41818.494942129626</v>
      </c>
      <c r="T181" s="11">
        <f>(I181/86400)+25569+(-5/24)</f>
        <v>41848.494942129626</v>
      </c>
    </row>
    <row r="182" spans="1:20" ht="43.2" x14ac:dyDescent="0.3">
      <c r="A182">
        <v>610</v>
      </c>
      <c r="B182" s="3" t="s">
        <v>611</v>
      </c>
      <c r="C182" s="3" t="s">
        <v>4720</v>
      </c>
      <c r="D182">
        <v>13803</v>
      </c>
      <c r="E182">
        <v>0</v>
      </c>
      <c r="F182" t="s">
        <v>8220</v>
      </c>
      <c r="G182" t="s">
        <v>8224</v>
      </c>
      <c r="H182" t="s">
        <v>8246</v>
      </c>
      <c r="I182">
        <v>1429732586</v>
      </c>
      <c r="J182">
        <v>1427140586</v>
      </c>
      <c r="K182" t="b">
        <v>0</v>
      </c>
      <c r="L182">
        <v>0</v>
      </c>
      <c r="M182" t="b">
        <v>0</v>
      </c>
      <c r="N182" t="s">
        <v>8272</v>
      </c>
      <c r="O182" s="6">
        <f>(E182/D182)*100</f>
        <v>0</v>
      </c>
      <c r="P182" s="7" t="e">
        <f>E182/L182</f>
        <v>#DIV/0!</v>
      </c>
      <c r="Q182" t="s">
        <v>8319</v>
      </c>
      <c r="R182" t="s">
        <v>8320</v>
      </c>
      <c r="S182" s="11">
        <f>(J182/86400)+25569+(-5/24)</f>
        <v>42086.622523148144</v>
      </c>
      <c r="T182" s="11">
        <f>(I182/86400)+25569+(-5/24)</f>
        <v>42116.622523148144</v>
      </c>
    </row>
    <row r="183" spans="1:20" ht="28.8" x14ac:dyDescent="0.3">
      <c r="A183">
        <v>3869</v>
      </c>
      <c r="B183" s="3" t="s">
        <v>3866</v>
      </c>
      <c r="C183" s="3" t="s">
        <v>7978</v>
      </c>
      <c r="D183">
        <v>13111</v>
      </c>
      <c r="E183">
        <v>452</v>
      </c>
      <c r="F183" t="s">
        <v>8220</v>
      </c>
      <c r="G183" t="s">
        <v>8224</v>
      </c>
      <c r="H183" t="s">
        <v>8246</v>
      </c>
      <c r="I183">
        <v>1426302660</v>
      </c>
      <c r="J183">
        <v>1423761792</v>
      </c>
      <c r="K183" t="b">
        <v>0</v>
      </c>
      <c r="L183">
        <v>15</v>
      </c>
      <c r="M183" t="b">
        <v>0</v>
      </c>
      <c r="N183" t="s">
        <v>8305</v>
      </c>
      <c r="O183" s="6">
        <f>(E183/D183)*100</f>
        <v>3.4474868431088401</v>
      </c>
      <c r="P183" s="7">
        <f>E183/L183</f>
        <v>30.133333333333333</v>
      </c>
      <c r="Q183" t="s">
        <v>8317</v>
      </c>
      <c r="R183" t="s">
        <v>8359</v>
      </c>
      <c r="S183" s="11">
        <f>(J183/86400)+25569+(-5/24)</f>
        <v>42047.516111111108</v>
      </c>
      <c r="T183" s="11">
        <f>(I183/86400)+25569+(-5/24)</f>
        <v>42076.924305555549</v>
      </c>
    </row>
    <row r="184" spans="1:20" ht="43.2" x14ac:dyDescent="0.3">
      <c r="A184">
        <v>2399</v>
      </c>
      <c r="B184" s="3" t="s">
        <v>2400</v>
      </c>
      <c r="C184" s="3" t="s">
        <v>6509</v>
      </c>
      <c r="D184">
        <v>13000</v>
      </c>
      <c r="E184">
        <v>0</v>
      </c>
      <c r="F184" t="s">
        <v>8220</v>
      </c>
      <c r="G184" t="s">
        <v>8235</v>
      </c>
      <c r="H184" t="s">
        <v>8255</v>
      </c>
      <c r="I184">
        <v>1418934506</v>
      </c>
      <c r="J184">
        <v>1415910506</v>
      </c>
      <c r="K184" t="b">
        <v>0</v>
      </c>
      <c r="L184">
        <v>0</v>
      </c>
      <c r="M184" t="b">
        <v>0</v>
      </c>
      <c r="N184" t="s">
        <v>8272</v>
      </c>
      <c r="O184" s="6">
        <f>(E184/D184)*100</f>
        <v>0</v>
      </c>
      <c r="P184" s="7" t="e">
        <f>E184/L184</f>
        <v>#DIV/0!</v>
      </c>
      <c r="Q184" t="s">
        <v>8319</v>
      </c>
      <c r="R184" t="s">
        <v>8320</v>
      </c>
      <c r="S184" s="11">
        <f>(J184/86400)+25569+(-5/24)</f>
        <v>41956.644745370366</v>
      </c>
      <c r="T184" s="11">
        <f>(I184/86400)+25569+(-5/24)</f>
        <v>41991.644745370366</v>
      </c>
    </row>
    <row r="185" spans="1:20" ht="57.6" x14ac:dyDescent="0.3">
      <c r="A185">
        <v>1571</v>
      </c>
      <c r="B185" s="3" t="s">
        <v>1572</v>
      </c>
      <c r="C185" s="3" t="s">
        <v>5681</v>
      </c>
      <c r="D185">
        <v>12100</v>
      </c>
      <c r="E185">
        <v>80</v>
      </c>
      <c r="F185" t="s">
        <v>8220</v>
      </c>
      <c r="G185" t="s">
        <v>8225</v>
      </c>
      <c r="H185" t="s">
        <v>8247</v>
      </c>
      <c r="I185">
        <v>1434738483</v>
      </c>
      <c r="J185">
        <v>1432146483</v>
      </c>
      <c r="K185" t="b">
        <v>0</v>
      </c>
      <c r="L185">
        <v>4</v>
      </c>
      <c r="M185" t="b">
        <v>0</v>
      </c>
      <c r="N185" t="s">
        <v>8290</v>
      </c>
      <c r="O185" s="6">
        <f>(E185/D185)*100</f>
        <v>0.66115702479338845</v>
      </c>
      <c r="P185" s="7">
        <f>E185/L185</f>
        <v>20</v>
      </c>
      <c r="Q185" t="s">
        <v>8322</v>
      </c>
      <c r="R185" t="s">
        <v>8344</v>
      </c>
      <c r="S185" s="11">
        <f>(J185/86400)+25569+(-5/24)</f>
        <v>42144.56114583333</v>
      </c>
      <c r="T185" s="11">
        <f>(I185/86400)+25569+(-5/24)</f>
        <v>42174.56114583333</v>
      </c>
    </row>
    <row r="186" spans="1:20" ht="43.2" x14ac:dyDescent="0.3">
      <c r="A186">
        <v>141</v>
      </c>
      <c r="B186" s="3" t="s">
        <v>143</v>
      </c>
      <c r="C186" s="3" t="s">
        <v>4251</v>
      </c>
      <c r="D186">
        <v>12000</v>
      </c>
      <c r="E186">
        <v>1293</v>
      </c>
      <c r="F186" t="s">
        <v>8220</v>
      </c>
      <c r="G186" t="s">
        <v>8224</v>
      </c>
      <c r="H186" t="s">
        <v>8246</v>
      </c>
      <c r="I186">
        <v>1433043623</v>
      </c>
      <c r="J186">
        <v>1429155623</v>
      </c>
      <c r="K186" t="b">
        <v>0</v>
      </c>
      <c r="L186">
        <v>28</v>
      </c>
      <c r="M186" t="b">
        <v>0</v>
      </c>
      <c r="N186" t="s">
        <v>8267</v>
      </c>
      <c r="O186" s="6">
        <f>(E186/D186)*100</f>
        <v>10.775</v>
      </c>
      <c r="P186" s="7">
        <f>E186/L186</f>
        <v>46.178571428571431</v>
      </c>
      <c r="Q186" t="s">
        <v>8310</v>
      </c>
      <c r="R186" t="s">
        <v>8313</v>
      </c>
      <c r="S186" s="11">
        <f>(J186/86400)+25569+(-5/24)</f>
        <v>42109.944710648146</v>
      </c>
      <c r="T186" s="11">
        <f>(I186/86400)+25569+(-5/24)</f>
        <v>42154.944710648146</v>
      </c>
    </row>
    <row r="187" spans="1:20" x14ac:dyDescent="0.3">
      <c r="A187">
        <v>1049</v>
      </c>
      <c r="B187" s="3" t="s">
        <v>1050</v>
      </c>
      <c r="C187" s="3" t="s">
        <v>5159</v>
      </c>
      <c r="D187">
        <v>12000</v>
      </c>
      <c r="E187">
        <v>0</v>
      </c>
      <c r="F187" t="s">
        <v>8220</v>
      </c>
      <c r="G187" t="s">
        <v>8224</v>
      </c>
      <c r="H187" t="s">
        <v>8246</v>
      </c>
      <c r="I187">
        <v>1455272445</v>
      </c>
      <c r="J187">
        <v>1452680445</v>
      </c>
      <c r="K187" t="b">
        <v>0</v>
      </c>
      <c r="L187">
        <v>0</v>
      </c>
      <c r="M187" t="b">
        <v>0</v>
      </c>
      <c r="N187" t="s">
        <v>8281</v>
      </c>
      <c r="O187" s="6">
        <f>(E187/D187)*100</f>
        <v>0</v>
      </c>
      <c r="P187" s="7" t="e">
        <f>E187/L187</f>
        <v>#DIV/0!</v>
      </c>
      <c r="Q187" t="s">
        <v>8331</v>
      </c>
      <c r="R187" t="s">
        <v>8332</v>
      </c>
      <c r="S187" s="11">
        <f>(J187/86400)+25569+(-5/24)</f>
        <v>42382.222743055558</v>
      </c>
      <c r="T187" s="11">
        <f>(I187/86400)+25569+(-5/24)</f>
        <v>42412.222743055558</v>
      </c>
    </row>
    <row r="188" spans="1:20" ht="43.2" x14ac:dyDescent="0.3">
      <c r="A188">
        <v>1243</v>
      </c>
      <c r="B188" s="3" t="s">
        <v>1244</v>
      </c>
      <c r="C188" s="3" t="s">
        <v>5353</v>
      </c>
      <c r="D188">
        <v>12000</v>
      </c>
      <c r="E188">
        <v>1691</v>
      </c>
      <c r="F188" t="s">
        <v>8220</v>
      </c>
      <c r="G188" t="s">
        <v>8224</v>
      </c>
      <c r="H188" t="s">
        <v>8246</v>
      </c>
      <c r="I188">
        <v>1310158800</v>
      </c>
      <c r="J188">
        <v>1304888771</v>
      </c>
      <c r="K188" t="b">
        <v>0</v>
      </c>
      <c r="L188">
        <v>38</v>
      </c>
      <c r="M188" t="b">
        <v>0</v>
      </c>
      <c r="N188" t="s">
        <v>8286</v>
      </c>
      <c r="O188" s="6">
        <f>(E188/D188)*100</f>
        <v>14.091666666666667</v>
      </c>
      <c r="P188" s="7">
        <f>E188/L188</f>
        <v>44.5</v>
      </c>
      <c r="Q188" t="s">
        <v>8325</v>
      </c>
      <c r="R188" t="s">
        <v>8340</v>
      </c>
      <c r="S188" s="11">
        <f>(J188/86400)+25569+(-5/24)</f>
        <v>40671.670960648145</v>
      </c>
      <c r="T188" s="11">
        <f>(I188/86400)+25569+(-5/24)</f>
        <v>40732.666666666664</v>
      </c>
    </row>
    <row r="189" spans="1:20" ht="57.6" x14ac:dyDescent="0.3">
      <c r="A189">
        <v>2648</v>
      </c>
      <c r="B189" s="3" t="s">
        <v>2648</v>
      </c>
      <c r="C189" s="3" t="s">
        <v>6758</v>
      </c>
      <c r="D189">
        <v>12000</v>
      </c>
      <c r="E189">
        <v>106</v>
      </c>
      <c r="F189" t="s">
        <v>8220</v>
      </c>
      <c r="G189" t="s">
        <v>8224</v>
      </c>
      <c r="H189" t="s">
        <v>8246</v>
      </c>
      <c r="I189">
        <v>1457543360</v>
      </c>
      <c r="J189">
        <v>1454951360</v>
      </c>
      <c r="K189" t="b">
        <v>0</v>
      </c>
      <c r="L189">
        <v>6</v>
      </c>
      <c r="M189" t="b">
        <v>0</v>
      </c>
      <c r="N189" t="s">
        <v>8301</v>
      </c>
      <c r="O189" s="6">
        <f>(E189/D189)*100</f>
        <v>0.88333333333333341</v>
      </c>
      <c r="P189" s="7">
        <f>E189/L189</f>
        <v>17.666666666666668</v>
      </c>
      <c r="Q189" t="s">
        <v>8319</v>
      </c>
      <c r="R189" t="s">
        <v>8355</v>
      </c>
      <c r="S189" s="11">
        <f>(J189/86400)+25569+(-5/24)</f>
        <v>42408.506481481476</v>
      </c>
      <c r="T189" s="11">
        <f>(I189/86400)+25569+(-5/24)</f>
        <v>42438.506481481476</v>
      </c>
    </row>
    <row r="190" spans="1:20" ht="57.6" x14ac:dyDescent="0.3">
      <c r="A190">
        <v>630</v>
      </c>
      <c r="B190" s="3" t="s">
        <v>631</v>
      </c>
      <c r="C190" s="3" t="s">
        <v>4740</v>
      </c>
      <c r="D190">
        <v>11999</v>
      </c>
      <c r="E190">
        <v>10</v>
      </c>
      <c r="F190" t="s">
        <v>8220</v>
      </c>
      <c r="G190" t="s">
        <v>8224</v>
      </c>
      <c r="H190" t="s">
        <v>8246</v>
      </c>
      <c r="I190">
        <v>1441516200</v>
      </c>
      <c r="J190">
        <v>1438959121</v>
      </c>
      <c r="K190" t="b">
        <v>0</v>
      </c>
      <c r="L190">
        <v>1</v>
      </c>
      <c r="M190" t="b">
        <v>0</v>
      </c>
      <c r="N190" t="s">
        <v>8272</v>
      </c>
      <c r="O190" s="6">
        <f>(E190/D190)*100</f>
        <v>8.3340278356529712E-2</v>
      </c>
      <c r="P190" s="7">
        <f>E190/L190</f>
        <v>10</v>
      </c>
      <c r="Q190" t="s">
        <v>8319</v>
      </c>
      <c r="R190" t="s">
        <v>8320</v>
      </c>
      <c r="S190" s="11">
        <f>(J190/86400)+25569+(-5/24)</f>
        <v>42223.411122685182</v>
      </c>
      <c r="T190" s="11">
        <f>(I190/86400)+25569+(-5/24)</f>
        <v>42253.006944444445</v>
      </c>
    </row>
    <row r="191" spans="1:20" ht="43.2" x14ac:dyDescent="0.3">
      <c r="A191">
        <v>1309</v>
      </c>
      <c r="B191" s="3" t="s">
        <v>1310</v>
      </c>
      <c r="C191" s="3" t="s">
        <v>5419</v>
      </c>
      <c r="D191">
        <v>11500</v>
      </c>
      <c r="E191">
        <v>12879</v>
      </c>
      <c r="F191" t="s">
        <v>8220</v>
      </c>
      <c r="G191" t="s">
        <v>8224</v>
      </c>
      <c r="H191" t="s">
        <v>8246</v>
      </c>
      <c r="I191">
        <v>1444943468</v>
      </c>
      <c r="J191">
        <v>1441919468</v>
      </c>
      <c r="K191" t="b">
        <v>0</v>
      </c>
      <c r="L191">
        <v>35</v>
      </c>
      <c r="M191" t="b">
        <v>0</v>
      </c>
      <c r="N191" t="s">
        <v>8273</v>
      </c>
      <c r="O191" s="6">
        <f>(E191/D191)*100</f>
        <v>111.99130434782609</v>
      </c>
      <c r="P191" s="7">
        <f>E191/L191</f>
        <v>367.97142857142859</v>
      </c>
      <c r="Q191" t="s">
        <v>8319</v>
      </c>
      <c r="R191" t="s">
        <v>8321</v>
      </c>
      <c r="S191" s="11">
        <f>(J191/86400)+25569+(-5/24)</f>
        <v>42257.674398148149</v>
      </c>
      <c r="T191" s="11">
        <f>(I191/86400)+25569+(-5/24)</f>
        <v>42292.674398148149</v>
      </c>
    </row>
    <row r="192" spans="1:20" ht="43.2" x14ac:dyDescent="0.3">
      <c r="A192">
        <v>1332</v>
      </c>
      <c r="B192" s="3" t="s">
        <v>1333</v>
      </c>
      <c r="C192" s="3" t="s">
        <v>5442</v>
      </c>
      <c r="D192">
        <v>10115</v>
      </c>
      <c r="E192">
        <v>0</v>
      </c>
      <c r="F192" t="s">
        <v>8220</v>
      </c>
      <c r="G192" t="s">
        <v>8240</v>
      </c>
      <c r="H192" t="s">
        <v>8257</v>
      </c>
      <c r="I192">
        <v>1485480408</v>
      </c>
      <c r="J192">
        <v>1482888408</v>
      </c>
      <c r="K192" t="b">
        <v>0</v>
      </c>
      <c r="L192">
        <v>0</v>
      </c>
      <c r="M192" t="b">
        <v>0</v>
      </c>
      <c r="N192" t="s">
        <v>8273</v>
      </c>
      <c r="O192" s="6">
        <f>(E192/D192)*100</f>
        <v>0</v>
      </c>
      <c r="P192" s="7" t="e">
        <f>E192/L192</f>
        <v>#DIV/0!</v>
      </c>
      <c r="Q192" t="s">
        <v>8319</v>
      </c>
      <c r="R192" t="s">
        <v>8321</v>
      </c>
      <c r="S192" s="11">
        <f>(J192/86400)+25569+(-5/24)</f>
        <v>42731.851944444446</v>
      </c>
      <c r="T192" s="11">
        <f>(I192/86400)+25569+(-5/24)</f>
        <v>42761.851944444446</v>
      </c>
    </row>
    <row r="193" spans="1:20" ht="43.2" x14ac:dyDescent="0.3">
      <c r="A193">
        <v>149</v>
      </c>
      <c r="B193" s="3" t="s">
        <v>151</v>
      </c>
      <c r="C193" s="3" t="s">
        <v>4259</v>
      </c>
      <c r="D193">
        <v>10000</v>
      </c>
      <c r="E193">
        <v>92</v>
      </c>
      <c r="F193" t="s">
        <v>8220</v>
      </c>
      <c r="G193" t="s">
        <v>8224</v>
      </c>
      <c r="H193" t="s">
        <v>8246</v>
      </c>
      <c r="I193">
        <v>1419494400</v>
      </c>
      <c r="J193">
        <v>1416888470</v>
      </c>
      <c r="K193" t="b">
        <v>0</v>
      </c>
      <c r="L193">
        <v>6</v>
      </c>
      <c r="M193" t="b">
        <v>0</v>
      </c>
      <c r="N193" t="s">
        <v>8267</v>
      </c>
      <c r="O193" s="6">
        <f>(E193/D193)*100</f>
        <v>0.91999999999999993</v>
      </c>
      <c r="P193" s="7">
        <f>E193/L193</f>
        <v>15.333333333333334</v>
      </c>
      <c r="Q193" t="s">
        <v>8310</v>
      </c>
      <c r="R193" t="s">
        <v>8313</v>
      </c>
      <c r="S193" s="11">
        <f>(J193/86400)+25569+(-5/24)</f>
        <v>41967.963773148142</v>
      </c>
      <c r="T193" s="11">
        <f>(I193/86400)+25569+(-5/24)</f>
        <v>41998.124999999993</v>
      </c>
    </row>
    <row r="194" spans="1:20" ht="43.2" x14ac:dyDescent="0.3">
      <c r="A194">
        <v>601</v>
      </c>
      <c r="B194" s="3" t="s">
        <v>602</v>
      </c>
      <c r="C194" s="3" t="s">
        <v>4711</v>
      </c>
      <c r="D194">
        <v>10000</v>
      </c>
      <c r="E194">
        <v>140</v>
      </c>
      <c r="F194" t="s">
        <v>8220</v>
      </c>
      <c r="G194" t="s">
        <v>8229</v>
      </c>
      <c r="H194" t="s">
        <v>8251</v>
      </c>
      <c r="I194">
        <v>1419626139</v>
      </c>
      <c r="J194">
        <v>1417034139</v>
      </c>
      <c r="K194" t="b">
        <v>0</v>
      </c>
      <c r="L194">
        <v>6</v>
      </c>
      <c r="M194" t="b">
        <v>0</v>
      </c>
      <c r="N194" t="s">
        <v>8272</v>
      </c>
      <c r="O194" s="6">
        <f>(E194/D194)*100</f>
        <v>1.4000000000000001</v>
      </c>
      <c r="P194" s="7">
        <f>E194/L194</f>
        <v>23.333333333333332</v>
      </c>
      <c r="Q194" t="s">
        <v>8319</v>
      </c>
      <c r="R194" t="s">
        <v>8320</v>
      </c>
      <c r="S194" s="11">
        <f>(J194/86400)+25569+(-5/24)</f>
        <v>41969.64975694444</v>
      </c>
      <c r="T194" s="11">
        <f>(I194/86400)+25569+(-5/24)</f>
        <v>41999.64975694444</v>
      </c>
    </row>
    <row r="195" spans="1:20" ht="28.8" x14ac:dyDescent="0.3">
      <c r="A195">
        <v>612</v>
      </c>
      <c r="B195" s="3" t="s">
        <v>613</v>
      </c>
      <c r="C195" s="3" t="s">
        <v>4722</v>
      </c>
      <c r="D195">
        <v>10000</v>
      </c>
      <c r="E195">
        <v>0</v>
      </c>
      <c r="F195" t="s">
        <v>8220</v>
      </c>
      <c r="G195" t="s">
        <v>8237</v>
      </c>
      <c r="H195" t="s">
        <v>8249</v>
      </c>
      <c r="I195">
        <v>1472777146</v>
      </c>
      <c r="J195">
        <v>1470185146</v>
      </c>
      <c r="K195" t="b">
        <v>0</v>
      </c>
      <c r="L195">
        <v>0</v>
      </c>
      <c r="M195" t="b">
        <v>0</v>
      </c>
      <c r="N195" t="s">
        <v>8272</v>
      </c>
      <c r="O195" s="6">
        <f>(E195/D195)*100</f>
        <v>0</v>
      </c>
      <c r="P195" s="7" t="e">
        <f>E195/L195</f>
        <v>#DIV/0!</v>
      </c>
      <c r="Q195" t="s">
        <v>8319</v>
      </c>
      <c r="R195" t="s">
        <v>8320</v>
      </c>
      <c r="S195" s="11">
        <f>(J195/86400)+25569+(-5/24)</f>
        <v>42584.823449074072</v>
      </c>
      <c r="T195" s="11">
        <f>(I195/86400)+25569+(-5/24)</f>
        <v>42614.823449074072</v>
      </c>
    </row>
    <row r="196" spans="1:20" ht="43.2" x14ac:dyDescent="0.3">
      <c r="A196">
        <v>614</v>
      </c>
      <c r="B196" s="3" t="s">
        <v>615</v>
      </c>
      <c r="C196" s="3" t="s">
        <v>4724</v>
      </c>
      <c r="D196">
        <v>10000</v>
      </c>
      <c r="E196">
        <v>0</v>
      </c>
      <c r="F196" t="s">
        <v>8220</v>
      </c>
      <c r="G196" t="s">
        <v>8224</v>
      </c>
      <c r="H196" t="s">
        <v>8246</v>
      </c>
      <c r="I196">
        <v>1466731740</v>
      </c>
      <c r="J196">
        <v>1464139740</v>
      </c>
      <c r="K196" t="b">
        <v>0</v>
      </c>
      <c r="L196">
        <v>0</v>
      </c>
      <c r="M196" t="b">
        <v>0</v>
      </c>
      <c r="N196" t="s">
        <v>8272</v>
      </c>
      <c r="O196" s="6">
        <f>(E196/D196)*100</f>
        <v>0</v>
      </c>
      <c r="P196" s="7" t="e">
        <f>E196/L196</f>
        <v>#DIV/0!</v>
      </c>
      <c r="Q196" t="s">
        <v>8319</v>
      </c>
      <c r="R196" t="s">
        <v>8320</v>
      </c>
      <c r="S196" s="11">
        <f>(J196/86400)+25569+(-5/24)</f>
        <v>42514.853472222218</v>
      </c>
      <c r="T196" s="11">
        <f>(I196/86400)+25569+(-5/24)</f>
        <v>42544.853472222218</v>
      </c>
    </row>
    <row r="197" spans="1:20" ht="43.2" x14ac:dyDescent="0.3">
      <c r="A197">
        <v>633</v>
      </c>
      <c r="B197" s="3" t="s">
        <v>634</v>
      </c>
      <c r="C197" s="3" t="s">
        <v>4743</v>
      </c>
      <c r="D197">
        <v>10000</v>
      </c>
      <c r="E197">
        <v>1245</v>
      </c>
      <c r="F197" t="s">
        <v>8220</v>
      </c>
      <c r="G197" t="s">
        <v>8224</v>
      </c>
      <c r="H197" t="s">
        <v>8246</v>
      </c>
      <c r="I197">
        <v>1466204400</v>
      </c>
      <c r="J197">
        <v>1463469062</v>
      </c>
      <c r="K197" t="b">
        <v>0</v>
      </c>
      <c r="L197">
        <v>25</v>
      </c>
      <c r="M197" t="b">
        <v>0</v>
      </c>
      <c r="N197" t="s">
        <v>8272</v>
      </c>
      <c r="O197" s="6">
        <f>(E197/D197)*100</f>
        <v>12.45</v>
      </c>
      <c r="P197" s="7">
        <f>E197/L197</f>
        <v>49.8</v>
      </c>
      <c r="Q197" t="s">
        <v>8319</v>
      </c>
      <c r="R197" t="s">
        <v>8320</v>
      </c>
      <c r="S197" s="11">
        <f>(J197/86400)+25569+(-5/24)</f>
        <v>42507.090995370367</v>
      </c>
      <c r="T197" s="11">
        <f>(I197/86400)+25569+(-5/24)</f>
        <v>42538.749999999993</v>
      </c>
    </row>
    <row r="198" spans="1:20" ht="28.8" x14ac:dyDescent="0.3">
      <c r="A198">
        <v>1014</v>
      </c>
      <c r="B198" s="3" t="s">
        <v>1015</v>
      </c>
      <c r="C198" s="3" t="s">
        <v>5124</v>
      </c>
      <c r="D198">
        <v>10000</v>
      </c>
      <c r="E198">
        <v>3060</v>
      </c>
      <c r="F198" t="s">
        <v>8220</v>
      </c>
      <c r="G198" t="s">
        <v>8224</v>
      </c>
      <c r="H198" t="s">
        <v>8246</v>
      </c>
      <c r="I198">
        <v>1420070615</v>
      </c>
      <c r="J198">
        <v>1415750615</v>
      </c>
      <c r="K198" t="b">
        <v>0</v>
      </c>
      <c r="L198">
        <v>16</v>
      </c>
      <c r="M198" t="b">
        <v>0</v>
      </c>
      <c r="N198" t="s">
        <v>8273</v>
      </c>
      <c r="O198" s="6">
        <f>(E198/D198)*100</f>
        <v>30.599999999999998</v>
      </c>
      <c r="P198" s="7">
        <f>E198/L198</f>
        <v>191.25</v>
      </c>
      <c r="Q198" t="s">
        <v>8319</v>
      </c>
      <c r="R198" t="s">
        <v>8321</v>
      </c>
      <c r="S198" s="11">
        <f>(J198/86400)+25569+(-5/24)</f>
        <v>41954.79415509259</v>
      </c>
      <c r="T198" s="11">
        <f>(I198/86400)+25569+(-5/24)</f>
        <v>42004.79415509259</v>
      </c>
    </row>
    <row r="199" spans="1:20" ht="43.2" x14ac:dyDescent="0.3">
      <c r="A199">
        <v>1045</v>
      </c>
      <c r="B199" s="3" t="s">
        <v>1046</v>
      </c>
      <c r="C199" s="3" t="s">
        <v>5155</v>
      </c>
      <c r="D199">
        <v>10000</v>
      </c>
      <c r="E199">
        <v>266</v>
      </c>
      <c r="F199" t="s">
        <v>8220</v>
      </c>
      <c r="G199" t="s">
        <v>8224</v>
      </c>
      <c r="H199" t="s">
        <v>8246</v>
      </c>
      <c r="I199">
        <v>1408827550</v>
      </c>
      <c r="J199">
        <v>1406235550</v>
      </c>
      <c r="K199" t="b">
        <v>0</v>
      </c>
      <c r="L199">
        <v>8</v>
      </c>
      <c r="M199" t="b">
        <v>0</v>
      </c>
      <c r="N199" t="s">
        <v>8281</v>
      </c>
      <c r="O199" s="6">
        <f>(E199/D199)*100</f>
        <v>2.6599999999999997</v>
      </c>
      <c r="P199" s="7">
        <f>E199/L199</f>
        <v>33.25</v>
      </c>
      <c r="Q199" t="s">
        <v>8331</v>
      </c>
      <c r="R199" t="s">
        <v>8332</v>
      </c>
      <c r="S199" s="11">
        <f>(J199/86400)+25569+(-5/24)</f>
        <v>41844.666087962956</v>
      </c>
      <c r="T199" s="11">
        <f>(I199/86400)+25569+(-5/24)</f>
        <v>41874.666087962956</v>
      </c>
    </row>
    <row r="200" spans="1:20" ht="43.2" x14ac:dyDescent="0.3">
      <c r="A200">
        <v>1056</v>
      </c>
      <c r="B200" s="3" t="s">
        <v>1057</v>
      </c>
      <c r="C200" s="3" t="s">
        <v>5166</v>
      </c>
      <c r="D200">
        <v>10000</v>
      </c>
      <c r="E200">
        <v>0</v>
      </c>
      <c r="F200" t="s">
        <v>8220</v>
      </c>
      <c r="G200" t="s">
        <v>8224</v>
      </c>
      <c r="H200" t="s">
        <v>8246</v>
      </c>
      <c r="I200">
        <v>1429892177</v>
      </c>
      <c r="J200">
        <v>1424711777</v>
      </c>
      <c r="K200" t="b">
        <v>0</v>
      </c>
      <c r="L200">
        <v>0</v>
      </c>
      <c r="M200" t="b">
        <v>0</v>
      </c>
      <c r="N200" t="s">
        <v>8281</v>
      </c>
      <c r="O200" s="6">
        <f>(E200/D200)*100</f>
        <v>0</v>
      </c>
      <c r="P200" s="7" t="e">
        <f>E200/L200</f>
        <v>#DIV/0!</v>
      </c>
      <c r="Q200" t="s">
        <v>8331</v>
      </c>
      <c r="R200" t="s">
        <v>8332</v>
      </c>
      <c r="S200" s="11">
        <f>(J200/86400)+25569+(-5/24)</f>
        <v>42058.511307870365</v>
      </c>
      <c r="T200" s="11">
        <f>(I200/86400)+25569+(-5/24)</f>
        <v>42118.469641203701</v>
      </c>
    </row>
    <row r="201" spans="1:20" ht="43.2" x14ac:dyDescent="0.3">
      <c r="A201">
        <v>1057</v>
      </c>
      <c r="B201" s="3" t="s">
        <v>1058</v>
      </c>
      <c r="C201" s="3" t="s">
        <v>5167</v>
      </c>
      <c r="D201">
        <v>10000</v>
      </c>
      <c r="E201">
        <v>0</v>
      </c>
      <c r="F201" t="s">
        <v>8220</v>
      </c>
      <c r="G201" t="s">
        <v>8224</v>
      </c>
      <c r="H201" t="s">
        <v>8246</v>
      </c>
      <c r="I201">
        <v>1480888483</v>
      </c>
      <c r="J201">
        <v>1478292883</v>
      </c>
      <c r="K201" t="b">
        <v>0</v>
      </c>
      <c r="L201">
        <v>0</v>
      </c>
      <c r="M201" t="b">
        <v>0</v>
      </c>
      <c r="N201" t="s">
        <v>8281</v>
      </c>
      <c r="O201" s="6">
        <f>(E201/D201)*100</f>
        <v>0</v>
      </c>
      <c r="P201" s="7" t="e">
        <f>E201/L201</f>
        <v>#DIV/0!</v>
      </c>
      <c r="Q201" t="s">
        <v>8331</v>
      </c>
      <c r="R201" t="s">
        <v>8332</v>
      </c>
      <c r="S201" s="11">
        <f>(J201/86400)+25569+(-5/24)</f>
        <v>42678.662997685184</v>
      </c>
      <c r="T201" s="11">
        <f>(I201/86400)+25569+(-5/24)</f>
        <v>42708.704664351848</v>
      </c>
    </row>
    <row r="202" spans="1:20" ht="28.8" x14ac:dyDescent="0.3">
      <c r="A202">
        <v>1308</v>
      </c>
      <c r="B202" s="3" t="s">
        <v>1309</v>
      </c>
      <c r="C202" s="3" t="s">
        <v>5418</v>
      </c>
      <c r="D202">
        <v>10000</v>
      </c>
      <c r="E202">
        <v>1136</v>
      </c>
      <c r="F202" t="s">
        <v>8220</v>
      </c>
      <c r="G202" t="s">
        <v>8224</v>
      </c>
      <c r="H202" t="s">
        <v>8246</v>
      </c>
      <c r="I202">
        <v>1475937812</v>
      </c>
      <c r="J202">
        <v>1472481812</v>
      </c>
      <c r="K202" t="b">
        <v>0</v>
      </c>
      <c r="L202">
        <v>38</v>
      </c>
      <c r="M202" t="b">
        <v>0</v>
      </c>
      <c r="N202" t="s">
        <v>8273</v>
      </c>
      <c r="O202" s="6">
        <f>(E202/D202)*100</f>
        <v>11.360000000000001</v>
      </c>
      <c r="P202" s="7">
        <f>E202/L202</f>
        <v>29.894736842105264</v>
      </c>
      <c r="Q202" t="s">
        <v>8319</v>
      </c>
      <c r="R202" t="s">
        <v>8321</v>
      </c>
      <c r="S202" s="11">
        <f>(J202/86400)+25569+(-5/24)</f>
        <v>42611.405231481483</v>
      </c>
      <c r="T202" s="11">
        <f>(I202/86400)+25569+(-5/24)</f>
        <v>42651.405231481483</v>
      </c>
    </row>
    <row r="203" spans="1:20" ht="43.2" x14ac:dyDescent="0.3">
      <c r="A203">
        <v>1561</v>
      </c>
      <c r="B203" s="3" t="s">
        <v>1562</v>
      </c>
      <c r="C203" s="3" t="s">
        <v>5671</v>
      </c>
      <c r="D203">
        <v>10000</v>
      </c>
      <c r="E203">
        <v>67</v>
      </c>
      <c r="F203" t="s">
        <v>8220</v>
      </c>
      <c r="G203" t="s">
        <v>8224</v>
      </c>
      <c r="H203" t="s">
        <v>8246</v>
      </c>
      <c r="I203">
        <v>1383789603</v>
      </c>
      <c r="J203">
        <v>1381194003</v>
      </c>
      <c r="K203" t="b">
        <v>0</v>
      </c>
      <c r="L203">
        <v>1</v>
      </c>
      <c r="M203" t="b">
        <v>0</v>
      </c>
      <c r="N203" t="s">
        <v>8290</v>
      </c>
      <c r="O203" s="6">
        <f>(E203/D203)*100</f>
        <v>0.67</v>
      </c>
      <c r="P203" s="7">
        <f>E203/L203</f>
        <v>67</v>
      </c>
      <c r="Q203" t="s">
        <v>8322</v>
      </c>
      <c r="R203" t="s">
        <v>8344</v>
      </c>
      <c r="S203" s="11">
        <f>(J203/86400)+25569+(-5/24)</f>
        <v>41554.833368055552</v>
      </c>
      <c r="T203" s="11">
        <f>(I203/86400)+25569+(-5/24)</f>
        <v>41584.875034722216</v>
      </c>
    </row>
    <row r="204" spans="1:20" ht="43.2" x14ac:dyDescent="0.3">
      <c r="A204">
        <v>1564</v>
      </c>
      <c r="B204" s="3" t="s">
        <v>1565</v>
      </c>
      <c r="C204" s="3" t="s">
        <v>5674</v>
      </c>
      <c r="D204">
        <v>10000</v>
      </c>
      <c r="E204">
        <v>10</v>
      </c>
      <c r="F204" t="s">
        <v>8220</v>
      </c>
      <c r="G204" t="s">
        <v>8224</v>
      </c>
      <c r="H204" t="s">
        <v>8246</v>
      </c>
      <c r="I204">
        <v>1432843500</v>
      </c>
      <c r="J204">
        <v>1430124509</v>
      </c>
      <c r="K204" t="b">
        <v>0</v>
      </c>
      <c r="L204">
        <v>1</v>
      </c>
      <c r="M204" t="b">
        <v>0</v>
      </c>
      <c r="N204" t="s">
        <v>8290</v>
      </c>
      <c r="O204" s="6">
        <f>(E204/D204)*100</f>
        <v>0.1</v>
      </c>
      <c r="P204" s="7">
        <f>E204/L204</f>
        <v>10</v>
      </c>
      <c r="Q204" t="s">
        <v>8322</v>
      </c>
      <c r="R204" t="s">
        <v>8344</v>
      </c>
      <c r="S204" s="11">
        <f>(J204/86400)+25569+(-5/24)</f>
        <v>42121.158668981479</v>
      </c>
      <c r="T204" s="11">
        <f>(I204/86400)+25569+(-5/24)</f>
        <v>42152.628472222219</v>
      </c>
    </row>
    <row r="205" spans="1:20" ht="43.2" x14ac:dyDescent="0.3">
      <c r="A205">
        <v>1574</v>
      </c>
      <c r="B205" s="3" t="s">
        <v>1575</v>
      </c>
      <c r="C205" s="3" t="s">
        <v>5684</v>
      </c>
      <c r="D205">
        <v>10000</v>
      </c>
      <c r="E205">
        <v>506</v>
      </c>
      <c r="F205" t="s">
        <v>8220</v>
      </c>
      <c r="G205" t="s">
        <v>8224</v>
      </c>
      <c r="H205" t="s">
        <v>8246</v>
      </c>
      <c r="I205">
        <v>1424211329</v>
      </c>
      <c r="J205">
        <v>1421187329</v>
      </c>
      <c r="K205" t="b">
        <v>0</v>
      </c>
      <c r="L205">
        <v>6</v>
      </c>
      <c r="M205" t="b">
        <v>0</v>
      </c>
      <c r="N205" t="s">
        <v>8290</v>
      </c>
      <c r="O205" s="6">
        <f>(E205/D205)*100</f>
        <v>5.0599999999999996</v>
      </c>
      <c r="P205" s="7">
        <f>E205/L205</f>
        <v>84.333333333333329</v>
      </c>
      <c r="Q205" t="s">
        <v>8322</v>
      </c>
      <c r="R205" t="s">
        <v>8344</v>
      </c>
      <c r="S205" s="11">
        <f>(J205/86400)+25569+(-5/24)</f>
        <v>42017.719085648147</v>
      </c>
      <c r="T205" s="11">
        <f>(I205/86400)+25569+(-5/24)</f>
        <v>42052.719085648147</v>
      </c>
    </row>
    <row r="206" spans="1:20" ht="43.2" x14ac:dyDescent="0.3">
      <c r="A206">
        <v>1575</v>
      </c>
      <c r="B206" s="3" t="s">
        <v>1576</v>
      </c>
      <c r="C206" s="3" t="s">
        <v>5685</v>
      </c>
      <c r="D206">
        <v>10000</v>
      </c>
      <c r="E206">
        <v>2291</v>
      </c>
      <c r="F206" t="s">
        <v>8220</v>
      </c>
      <c r="G206" t="s">
        <v>8224</v>
      </c>
      <c r="H206" t="s">
        <v>8246</v>
      </c>
      <c r="I206">
        <v>1404909296</v>
      </c>
      <c r="J206">
        <v>1402317296</v>
      </c>
      <c r="K206" t="b">
        <v>0</v>
      </c>
      <c r="L206">
        <v>35</v>
      </c>
      <c r="M206" t="b">
        <v>0</v>
      </c>
      <c r="N206" t="s">
        <v>8290</v>
      </c>
      <c r="O206" s="6">
        <f>(E206/D206)*100</f>
        <v>22.91</v>
      </c>
      <c r="P206" s="7">
        <f>E206/L206</f>
        <v>65.457142857142856</v>
      </c>
      <c r="Q206" t="s">
        <v>8322</v>
      </c>
      <c r="R206" t="s">
        <v>8344</v>
      </c>
      <c r="S206" s="11">
        <f>(J206/86400)+25569+(-5/24)</f>
        <v>41799.315925925919</v>
      </c>
      <c r="T206" s="11">
        <f>(I206/86400)+25569+(-5/24)</f>
        <v>41829.315925925919</v>
      </c>
    </row>
    <row r="207" spans="1:20" ht="43.2" x14ac:dyDescent="0.3">
      <c r="A207">
        <v>1577</v>
      </c>
      <c r="B207" s="3" t="s">
        <v>1578</v>
      </c>
      <c r="C207" s="3" t="s">
        <v>5687</v>
      </c>
      <c r="D207">
        <v>10000</v>
      </c>
      <c r="E207">
        <v>55</v>
      </c>
      <c r="F207" t="s">
        <v>8220</v>
      </c>
      <c r="G207" t="s">
        <v>8224</v>
      </c>
      <c r="H207" t="s">
        <v>8246</v>
      </c>
      <c r="I207">
        <v>1343161248</v>
      </c>
      <c r="J207">
        <v>1337977248</v>
      </c>
      <c r="K207" t="b">
        <v>0</v>
      </c>
      <c r="L207">
        <v>2</v>
      </c>
      <c r="M207" t="b">
        <v>0</v>
      </c>
      <c r="N207" t="s">
        <v>8290</v>
      </c>
      <c r="O207" s="6">
        <f>(E207/D207)*100</f>
        <v>0.54999999999999993</v>
      </c>
      <c r="P207" s="7">
        <f>E207/L207</f>
        <v>27.5</v>
      </c>
      <c r="Q207" t="s">
        <v>8322</v>
      </c>
      <c r="R207" t="s">
        <v>8344</v>
      </c>
      <c r="S207" s="11">
        <f>(J207/86400)+25569+(-5/24)</f>
        <v>41054.639444444438</v>
      </c>
      <c r="T207" s="11">
        <f>(I207/86400)+25569+(-5/24)</f>
        <v>41114.639444444438</v>
      </c>
    </row>
    <row r="208" spans="1:20" ht="43.2" x14ac:dyDescent="0.3">
      <c r="A208">
        <v>2343</v>
      </c>
      <c r="B208" s="3" t="s">
        <v>2344</v>
      </c>
      <c r="C208" s="3" t="s">
        <v>6453</v>
      </c>
      <c r="D208">
        <v>10000</v>
      </c>
      <c r="E208">
        <v>300</v>
      </c>
      <c r="F208" t="s">
        <v>8220</v>
      </c>
      <c r="G208" t="s">
        <v>8224</v>
      </c>
      <c r="H208" t="s">
        <v>8246</v>
      </c>
      <c r="I208">
        <v>1452282420</v>
      </c>
      <c r="J208">
        <v>1447962505</v>
      </c>
      <c r="K208" t="b">
        <v>0</v>
      </c>
      <c r="L208">
        <v>1</v>
      </c>
      <c r="M208" t="b">
        <v>0</v>
      </c>
      <c r="N208" t="s">
        <v>8272</v>
      </c>
      <c r="O208" s="6">
        <f>(E208/D208)*100</f>
        <v>3</v>
      </c>
      <c r="P208" s="7">
        <f>E208/L208</f>
        <v>300</v>
      </c>
      <c r="Q208" t="s">
        <v>8319</v>
      </c>
      <c r="R208" t="s">
        <v>8320</v>
      </c>
      <c r="S208" s="11">
        <f>(J208/86400)+25569+(-5/24)</f>
        <v>42327.616956018515</v>
      </c>
      <c r="T208" s="11">
        <f>(I208/86400)+25569+(-5/24)</f>
        <v>42377.615972222215</v>
      </c>
    </row>
    <row r="209" spans="1:20" ht="28.8" x14ac:dyDescent="0.3">
      <c r="A209">
        <v>2356</v>
      </c>
      <c r="B209" s="3" t="s">
        <v>2357</v>
      </c>
      <c r="C209" s="3" t="s">
        <v>6466</v>
      </c>
      <c r="D209">
        <v>10000</v>
      </c>
      <c r="E209">
        <v>0</v>
      </c>
      <c r="F209" t="s">
        <v>8220</v>
      </c>
      <c r="G209" t="s">
        <v>8233</v>
      </c>
      <c r="H209" t="s">
        <v>8249</v>
      </c>
      <c r="I209">
        <v>1433530104</v>
      </c>
      <c r="J209">
        <v>1430938104</v>
      </c>
      <c r="K209" t="b">
        <v>0</v>
      </c>
      <c r="L209">
        <v>0</v>
      </c>
      <c r="M209" t="b">
        <v>0</v>
      </c>
      <c r="N209" t="s">
        <v>8272</v>
      </c>
      <c r="O209" s="6">
        <f>(E209/D209)*100</f>
        <v>0</v>
      </c>
      <c r="P209" s="7" t="e">
        <f>E209/L209</f>
        <v>#DIV/0!</v>
      </c>
      <c r="Q209" t="s">
        <v>8319</v>
      </c>
      <c r="R209" t="s">
        <v>8320</v>
      </c>
      <c r="S209" s="11">
        <f>(J209/86400)+25569+(-5/24)</f>
        <v>42130.575277777774</v>
      </c>
      <c r="T209" s="11">
        <f>(I209/86400)+25569+(-5/24)</f>
        <v>42160.575277777774</v>
      </c>
    </row>
    <row r="210" spans="1:20" ht="43.2" x14ac:dyDescent="0.3">
      <c r="A210">
        <v>2375</v>
      </c>
      <c r="B210" s="3" t="s">
        <v>2376</v>
      </c>
      <c r="C210" s="3" t="s">
        <v>6485</v>
      </c>
      <c r="D210">
        <v>10000</v>
      </c>
      <c r="E210">
        <v>0</v>
      </c>
      <c r="F210" t="s">
        <v>8220</v>
      </c>
      <c r="G210" t="s">
        <v>8224</v>
      </c>
      <c r="H210" t="s">
        <v>8246</v>
      </c>
      <c r="I210">
        <v>1473451437</v>
      </c>
      <c r="J210">
        <v>1470859437</v>
      </c>
      <c r="K210" t="b">
        <v>0</v>
      </c>
      <c r="L210">
        <v>0</v>
      </c>
      <c r="M210" t="b">
        <v>0</v>
      </c>
      <c r="N210" t="s">
        <v>8272</v>
      </c>
      <c r="O210" s="6">
        <f>(E210/D210)*100</f>
        <v>0</v>
      </c>
      <c r="P210" s="7" t="e">
        <f>E210/L210</f>
        <v>#DIV/0!</v>
      </c>
      <c r="Q210" t="s">
        <v>8319</v>
      </c>
      <c r="R210" t="s">
        <v>8320</v>
      </c>
      <c r="S210" s="11">
        <f>(J210/86400)+25569+(-5/24)</f>
        <v>42592.627743055556</v>
      </c>
      <c r="T210" s="11">
        <f>(I210/86400)+25569+(-5/24)</f>
        <v>42622.627743055556</v>
      </c>
    </row>
    <row r="211" spans="1:20" ht="43.2" x14ac:dyDescent="0.3">
      <c r="A211">
        <v>2383</v>
      </c>
      <c r="B211" s="3" t="s">
        <v>2384</v>
      </c>
      <c r="C211" s="3" t="s">
        <v>6493</v>
      </c>
      <c r="D211">
        <v>10000</v>
      </c>
      <c r="E211">
        <v>435</v>
      </c>
      <c r="F211" t="s">
        <v>8220</v>
      </c>
      <c r="G211" t="s">
        <v>8228</v>
      </c>
      <c r="H211" t="s">
        <v>8250</v>
      </c>
      <c r="I211">
        <v>1424568107</v>
      </c>
      <c r="J211">
        <v>1421976107</v>
      </c>
      <c r="K211" t="b">
        <v>0</v>
      </c>
      <c r="L211">
        <v>3</v>
      </c>
      <c r="M211" t="b">
        <v>0</v>
      </c>
      <c r="N211" t="s">
        <v>8272</v>
      </c>
      <c r="O211" s="6">
        <f>(E211/D211)*100</f>
        <v>4.3499999999999996</v>
      </c>
      <c r="P211" s="7">
        <f>E211/L211</f>
        <v>145</v>
      </c>
      <c r="Q211" t="s">
        <v>8319</v>
      </c>
      <c r="R211" t="s">
        <v>8320</v>
      </c>
      <c r="S211" s="11">
        <f>(J211/86400)+25569+(-5/24)</f>
        <v>42026.848460648143</v>
      </c>
      <c r="T211" s="11">
        <f>(I211/86400)+25569+(-5/24)</f>
        <v>42056.848460648143</v>
      </c>
    </row>
    <row r="212" spans="1:20" ht="57.6" x14ac:dyDescent="0.3">
      <c r="A212">
        <v>2562</v>
      </c>
      <c r="B212" s="3" t="s">
        <v>2562</v>
      </c>
      <c r="C212" s="3" t="s">
        <v>6672</v>
      </c>
      <c r="D212">
        <v>10000</v>
      </c>
      <c r="E212">
        <v>75</v>
      </c>
      <c r="F212" t="s">
        <v>8220</v>
      </c>
      <c r="G212" t="s">
        <v>8236</v>
      </c>
      <c r="H212" t="s">
        <v>8249</v>
      </c>
      <c r="I212">
        <v>1476189339</v>
      </c>
      <c r="J212">
        <v>1471005339</v>
      </c>
      <c r="K212" t="b">
        <v>0</v>
      </c>
      <c r="L212">
        <v>3</v>
      </c>
      <c r="M212" t="b">
        <v>0</v>
      </c>
      <c r="N212" t="s">
        <v>8284</v>
      </c>
      <c r="O212" s="6">
        <f>(E212/D212)*100</f>
        <v>0.75</v>
      </c>
      <c r="P212" s="7">
        <f>E212/L212</f>
        <v>25</v>
      </c>
      <c r="Q212" t="s">
        <v>8336</v>
      </c>
      <c r="R212" t="s">
        <v>8337</v>
      </c>
      <c r="S212" s="11">
        <f>(J212/86400)+25569+(-5/24)</f>
        <v>42594.316423611112</v>
      </c>
      <c r="T212" s="11">
        <f>(I212/86400)+25569+(-5/24)</f>
        <v>42654.316423611112</v>
      </c>
    </row>
    <row r="213" spans="1:20" ht="43.2" x14ac:dyDescent="0.3">
      <c r="A213">
        <v>2565</v>
      </c>
      <c r="B213" s="3" t="s">
        <v>2565</v>
      </c>
      <c r="C213" s="3" t="s">
        <v>6675</v>
      </c>
      <c r="D213">
        <v>10000</v>
      </c>
      <c r="E213">
        <v>100</v>
      </c>
      <c r="F213" t="s">
        <v>8220</v>
      </c>
      <c r="G213" t="s">
        <v>8224</v>
      </c>
      <c r="H213" t="s">
        <v>8246</v>
      </c>
      <c r="I213">
        <v>1462827000</v>
      </c>
      <c r="J213">
        <v>1457710589</v>
      </c>
      <c r="K213" t="b">
        <v>0</v>
      </c>
      <c r="L213">
        <v>1</v>
      </c>
      <c r="M213" t="b">
        <v>0</v>
      </c>
      <c r="N213" t="s">
        <v>8284</v>
      </c>
      <c r="O213" s="6">
        <f>(E213/D213)*100</f>
        <v>1</v>
      </c>
      <c r="P213" s="7">
        <f>E213/L213</f>
        <v>100</v>
      </c>
      <c r="Q213" t="s">
        <v>8336</v>
      </c>
      <c r="R213" t="s">
        <v>8337</v>
      </c>
      <c r="S213" s="11">
        <f>(J213/86400)+25569+(-5/24)</f>
        <v>42440.442002314812</v>
      </c>
      <c r="T213" s="11">
        <f>(I213/86400)+25569+(-5/24)</f>
        <v>42499.659722222219</v>
      </c>
    </row>
    <row r="214" spans="1:20" ht="43.2" x14ac:dyDescent="0.3">
      <c r="A214">
        <v>2568</v>
      </c>
      <c r="B214" s="3" t="s">
        <v>2568</v>
      </c>
      <c r="C214" s="3" t="s">
        <v>6678</v>
      </c>
      <c r="D214">
        <v>10000</v>
      </c>
      <c r="E214">
        <v>50</v>
      </c>
      <c r="F214" t="s">
        <v>8220</v>
      </c>
      <c r="G214" t="s">
        <v>8225</v>
      </c>
      <c r="H214" t="s">
        <v>8247</v>
      </c>
      <c r="I214">
        <v>1472745594</v>
      </c>
      <c r="J214">
        <v>1470153594</v>
      </c>
      <c r="K214" t="b">
        <v>0</v>
      </c>
      <c r="L214">
        <v>1</v>
      </c>
      <c r="M214" t="b">
        <v>0</v>
      </c>
      <c r="N214" t="s">
        <v>8284</v>
      </c>
      <c r="O214" s="6">
        <f>(E214/D214)*100</f>
        <v>0.5</v>
      </c>
      <c r="P214" s="7">
        <f>E214/L214</f>
        <v>50</v>
      </c>
      <c r="Q214" t="s">
        <v>8336</v>
      </c>
      <c r="R214" t="s">
        <v>8337</v>
      </c>
      <c r="S214" s="11">
        <f>(J214/86400)+25569+(-5/24)</f>
        <v>42584.45826388889</v>
      </c>
      <c r="T214" s="11">
        <f>(I214/86400)+25569+(-5/24)</f>
        <v>42614.45826388889</v>
      </c>
    </row>
    <row r="215" spans="1:20" ht="43.2" x14ac:dyDescent="0.3">
      <c r="A215">
        <v>2574</v>
      </c>
      <c r="B215" s="3" t="s">
        <v>2574</v>
      </c>
      <c r="C215" s="3" t="s">
        <v>6684</v>
      </c>
      <c r="D215">
        <v>10000</v>
      </c>
      <c r="E215">
        <v>0</v>
      </c>
      <c r="F215" t="s">
        <v>8220</v>
      </c>
      <c r="G215" t="s">
        <v>8224</v>
      </c>
      <c r="H215" t="s">
        <v>8246</v>
      </c>
      <c r="I215">
        <v>1463600945</v>
      </c>
      <c r="J215">
        <v>1461786545</v>
      </c>
      <c r="K215" t="b">
        <v>0</v>
      </c>
      <c r="L215">
        <v>0</v>
      </c>
      <c r="M215" t="b">
        <v>0</v>
      </c>
      <c r="N215" t="s">
        <v>8284</v>
      </c>
      <c r="O215" s="6">
        <f>(E215/D215)*100</f>
        <v>0</v>
      </c>
      <c r="P215" s="7" t="e">
        <f>E215/L215</f>
        <v>#DIV/0!</v>
      </c>
      <c r="Q215" t="s">
        <v>8336</v>
      </c>
      <c r="R215" t="s">
        <v>8337</v>
      </c>
      <c r="S215" s="11">
        <f>(J215/86400)+25569+(-5/24)</f>
        <v>42487.617418981477</v>
      </c>
      <c r="T215" s="11">
        <f>(I215/86400)+25569+(-5/24)</f>
        <v>42508.617418981477</v>
      </c>
    </row>
    <row r="216" spans="1:20" ht="28.8" x14ac:dyDescent="0.3">
      <c r="A216">
        <v>2576</v>
      </c>
      <c r="B216" s="3" t="s">
        <v>2576</v>
      </c>
      <c r="C216" s="3" t="s">
        <v>6686</v>
      </c>
      <c r="D216">
        <v>10000</v>
      </c>
      <c r="E216">
        <v>0</v>
      </c>
      <c r="F216" t="s">
        <v>8220</v>
      </c>
      <c r="G216" t="s">
        <v>8224</v>
      </c>
      <c r="H216" t="s">
        <v>8246</v>
      </c>
      <c r="I216">
        <v>1428707647</v>
      </c>
      <c r="J216">
        <v>1424823247</v>
      </c>
      <c r="K216" t="b">
        <v>0</v>
      </c>
      <c r="L216">
        <v>0</v>
      </c>
      <c r="M216" t="b">
        <v>0</v>
      </c>
      <c r="N216" t="s">
        <v>8284</v>
      </c>
      <c r="O216" s="6">
        <f>(E216/D216)*100</f>
        <v>0</v>
      </c>
      <c r="P216" s="7" t="e">
        <f>E216/L216</f>
        <v>#DIV/0!</v>
      </c>
      <c r="Q216" t="s">
        <v>8336</v>
      </c>
      <c r="R216" t="s">
        <v>8337</v>
      </c>
      <c r="S216" s="11">
        <f>(J216/86400)+25569+(-5/24)</f>
        <v>42059.801469907405</v>
      </c>
      <c r="T216" s="11">
        <f>(I216/86400)+25569+(-5/24)</f>
        <v>42104.759803240733</v>
      </c>
    </row>
    <row r="217" spans="1:20" ht="43.2" x14ac:dyDescent="0.3">
      <c r="A217">
        <v>2959</v>
      </c>
      <c r="B217" s="3" t="s">
        <v>2959</v>
      </c>
      <c r="C217" s="3" t="s">
        <v>7069</v>
      </c>
      <c r="D217">
        <v>10000</v>
      </c>
      <c r="E217">
        <v>0</v>
      </c>
      <c r="F217" t="s">
        <v>8220</v>
      </c>
      <c r="G217" t="s">
        <v>8225</v>
      </c>
      <c r="H217" t="s">
        <v>8247</v>
      </c>
      <c r="I217">
        <v>1465258325</v>
      </c>
      <c r="J217">
        <v>1462666325</v>
      </c>
      <c r="K217" t="b">
        <v>0</v>
      </c>
      <c r="L217">
        <v>0</v>
      </c>
      <c r="M217" t="b">
        <v>0</v>
      </c>
      <c r="N217" t="s">
        <v>8303</v>
      </c>
      <c r="O217" s="6">
        <f>(E217/D217)*100</f>
        <v>0</v>
      </c>
      <c r="P217" s="7" t="e">
        <f>E217/L217</f>
        <v>#DIV/0!</v>
      </c>
      <c r="Q217" t="s">
        <v>8317</v>
      </c>
      <c r="R217" t="s">
        <v>8357</v>
      </c>
      <c r="S217" s="11">
        <f>(J217/86400)+25569+(-5/24)</f>
        <v>42497.800057870372</v>
      </c>
      <c r="T217" s="11">
        <f>(I217/86400)+25569+(-5/24)</f>
        <v>42527.800057870372</v>
      </c>
    </row>
    <row r="218" spans="1:20" ht="57.6" x14ac:dyDescent="0.3">
      <c r="A218">
        <v>3870</v>
      </c>
      <c r="B218" s="3" t="s">
        <v>3867</v>
      </c>
      <c r="C218" s="3" t="s">
        <v>7979</v>
      </c>
      <c r="D218">
        <v>10000</v>
      </c>
      <c r="E218">
        <v>1500</v>
      </c>
      <c r="F218" t="s">
        <v>8220</v>
      </c>
      <c r="G218" t="s">
        <v>8224</v>
      </c>
      <c r="H218" t="s">
        <v>8246</v>
      </c>
      <c r="I218">
        <v>1404360478</v>
      </c>
      <c r="J218">
        <v>1401768478</v>
      </c>
      <c r="K218" t="b">
        <v>0</v>
      </c>
      <c r="L218">
        <v>10</v>
      </c>
      <c r="M218" t="b">
        <v>0</v>
      </c>
      <c r="N218" t="s">
        <v>8305</v>
      </c>
      <c r="O218" s="6">
        <f>(E218/D218)*100</f>
        <v>15</v>
      </c>
      <c r="P218" s="7">
        <f>E218/L218</f>
        <v>150</v>
      </c>
      <c r="Q218" t="s">
        <v>8317</v>
      </c>
      <c r="R218" t="s">
        <v>8359</v>
      </c>
      <c r="S218" s="11">
        <f>(J218/86400)+25569+(-5/24)</f>
        <v>41792.963865740741</v>
      </c>
      <c r="T218" s="11">
        <f>(I218/86400)+25569+(-5/24)</f>
        <v>41822.963865740741</v>
      </c>
    </row>
    <row r="219" spans="1:20" ht="43.2" x14ac:dyDescent="0.3">
      <c r="A219">
        <v>3884</v>
      </c>
      <c r="B219" s="3" t="s">
        <v>3881</v>
      </c>
      <c r="C219" s="3" t="s">
        <v>7993</v>
      </c>
      <c r="D219">
        <v>10000</v>
      </c>
      <c r="E219">
        <v>0</v>
      </c>
      <c r="F219" t="s">
        <v>8220</v>
      </c>
      <c r="G219" t="s">
        <v>8224</v>
      </c>
      <c r="H219" t="s">
        <v>8246</v>
      </c>
      <c r="I219">
        <v>1427479192</v>
      </c>
      <c r="J219">
        <v>1425322792</v>
      </c>
      <c r="K219" t="b">
        <v>0</v>
      </c>
      <c r="L219">
        <v>0</v>
      </c>
      <c r="M219" t="b">
        <v>0</v>
      </c>
      <c r="N219" t="s">
        <v>8305</v>
      </c>
      <c r="O219" s="6">
        <f>(E219/D219)*100</f>
        <v>0</v>
      </c>
      <c r="P219" s="7" t="e">
        <f>E219/L219</f>
        <v>#DIV/0!</v>
      </c>
      <c r="Q219" t="s">
        <v>8317</v>
      </c>
      <c r="R219" t="s">
        <v>8359</v>
      </c>
      <c r="S219" s="11">
        <f>(J219/86400)+25569+(-5/24)</f>
        <v>42065.583240740736</v>
      </c>
      <c r="T219" s="11">
        <f>(I219/86400)+25569+(-5/24)</f>
        <v>42090.541574074072</v>
      </c>
    </row>
    <row r="220" spans="1:20" x14ac:dyDescent="0.3">
      <c r="A220">
        <v>3886</v>
      </c>
      <c r="B220" s="3" t="s">
        <v>3883</v>
      </c>
      <c r="C220" s="3">
        <v>1</v>
      </c>
      <c r="D220">
        <v>10000</v>
      </c>
      <c r="E220">
        <v>0</v>
      </c>
      <c r="F220" t="s">
        <v>8220</v>
      </c>
      <c r="G220" t="s">
        <v>8226</v>
      </c>
      <c r="H220" t="s">
        <v>8248</v>
      </c>
      <c r="I220">
        <v>1418275702</v>
      </c>
      <c r="J220">
        <v>1415683702</v>
      </c>
      <c r="K220" t="b">
        <v>0</v>
      </c>
      <c r="L220">
        <v>0</v>
      </c>
      <c r="M220" t="b">
        <v>0</v>
      </c>
      <c r="N220" t="s">
        <v>8305</v>
      </c>
      <c r="O220" s="6">
        <f>(E220/D220)*100</f>
        <v>0</v>
      </c>
      <c r="P220" s="7" t="e">
        <f>E220/L220</f>
        <v>#DIV/0!</v>
      </c>
      <c r="Q220" t="s">
        <v>8317</v>
      </c>
      <c r="R220" t="s">
        <v>8359</v>
      </c>
      <c r="S220" s="11">
        <f>(J220/86400)+25569+(-5/24)</f>
        <v>41954.019699074073</v>
      </c>
      <c r="T220" s="11">
        <f>(I220/86400)+25569+(-5/24)</f>
        <v>41984.019699074073</v>
      </c>
    </row>
    <row r="221" spans="1:20" ht="43.2" x14ac:dyDescent="0.3">
      <c r="A221">
        <v>1002</v>
      </c>
      <c r="B221" s="3" t="s">
        <v>1003</v>
      </c>
      <c r="C221" s="3" t="s">
        <v>5112</v>
      </c>
      <c r="D221">
        <v>9999</v>
      </c>
      <c r="E221">
        <v>2960</v>
      </c>
      <c r="F221" t="s">
        <v>8220</v>
      </c>
      <c r="G221" t="s">
        <v>8224</v>
      </c>
      <c r="H221" t="s">
        <v>8246</v>
      </c>
      <c r="I221">
        <v>1450331940</v>
      </c>
      <c r="J221">
        <v>1447777514</v>
      </c>
      <c r="K221" t="b">
        <v>0</v>
      </c>
      <c r="L221">
        <v>22</v>
      </c>
      <c r="M221" t="b">
        <v>0</v>
      </c>
      <c r="N221" t="s">
        <v>8273</v>
      </c>
      <c r="O221" s="6">
        <f>(E221/D221)*100</f>
        <v>29.6029602960296</v>
      </c>
      <c r="P221" s="7">
        <f>E221/L221</f>
        <v>134.54545454545453</v>
      </c>
      <c r="Q221" t="s">
        <v>8319</v>
      </c>
      <c r="R221" t="s">
        <v>8321</v>
      </c>
      <c r="S221" s="11">
        <f>(J221/86400)+25569+(-5/24)</f>
        <v>42325.475856481477</v>
      </c>
      <c r="T221" s="11">
        <f>(I221/86400)+25569+(-5/24)</f>
        <v>42355.040972222218</v>
      </c>
    </row>
    <row r="222" spans="1:20" ht="28.8" x14ac:dyDescent="0.3">
      <c r="A222">
        <v>1015</v>
      </c>
      <c r="B222" s="3" t="s">
        <v>1016</v>
      </c>
      <c r="C222" s="3" t="s">
        <v>5125</v>
      </c>
      <c r="D222">
        <v>9000</v>
      </c>
      <c r="E222">
        <v>240</v>
      </c>
      <c r="F222" t="s">
        <v>8220</v>
      </c>
      <c r="G222" t="s">
        <v>8240</v>
      </c>
      <c r="H222" t="s">
        <v>8257</v>
      </c>
      <c r="I222">
        <v>1448489095</v>
      </c>
      <c r="J222">
        <v>1445893495</v>
      </c>
      <c r="K222" t="b">
        <v>0</v>
      </c>
      <c r="L222">
        <v>6</v>
      </c>
      <c r="M222" t="b">
        <v>0</v>
      </c>
      <c r="N222" t="s">
        <v>8273</v>
      </c>
      <c r="O222" s="6">
        <f>(E222/D222)*100</f>
        <v>2.666666666666667</v>
      </c>
      <c r="P222" s="7">
        <f>E222/L222</f>
        <v>40</v>
      </c>
      <c r="Q222" t="s">
        <v>8319</v>
      </c>
      <c r="R222" t="s">
        <v>8321</v>
      </c>
      <c r="S222" s="11">
        <f>(J222/86400)+25569+(-5/24)</f>
        <v>42303.670081018521</v>
      </c>
      <c r="T222" s="11">
        <f>(I222/86400)+25569+(-5/24)</f>
        <v>42333.711747685178</v>
      </c>
    </row>
    <row r="223" spans="1:20" ht="43.2" x14ac:dyDescent="0.3">
      <c r="A223">
        <v>1573</v>
      </c>
      <c r="B223" s="3" t="s">
        <v>1574</v>
      </c>
      <c r="C223" s="3" t="s">
        <v>5683</v>
      </c>
      <c r="D223">
        <v>9000</v>
      </c>
      <c r="E223">
        <v>223</v>
      </c>
      <c r="F223" t="s">
        <v>8220</v>
      </c>
      <c r="G223" t="s">
        <v>8229</v>
      </c>
      <c r="H223" t="s">
        <v>8251</v>
      </c>
      <c r="I223">
        <v>1491019140</v>
      </c>
      <c r="J223">
        <v>1487548802</v>
      </c>
      <c r="K223" t="b">
        <v>0</v>
      </c>
      <c r="L223">
        <v>3</v>
      </c>
      <c r="M223" t="b">
        <v>0</v>
      </c>
      <c r="N223" t="s">
        <v>8290</v>
      </c>
      <c r="O223" s="6">
        <f>(E223/D223)*100</f>
        <v>2.4777777777777779</v>
      </c>
      <c r="P223" s="7">
        <f>E223/L223</f>
        <v>74.333333333333329</v>
      </c>
      <c r="Q223" t="s">
        <v>8322</v>
      </c>
      <c r="R223" t="s">
        <v>8344</v>
      </c>
      <c r="S223" s="11">
        <f>(J223/86400)+25569+(-5/24)</f>
        <v>42785.791689814818</v>
      </c>
      <c r="T223" s="11">
        <f>(I223/86400)+25569+(-5/24)</f>
        <v>42825.957638888889</v>
      </c>
    </row>
    <row r="224" spans="1:20" ht="43.2" x14ac:dyDescent="0.3">
      <c r="A224">
        <v>1567</v>
      </c>
      <c r="B224" s="3" t="s">
        <v>1568</v>
      </c>
      <c r="C224" s="3" t="s">
        <v>5677</v>
      </c>
      <c r="D224">
        <v>8500</v>
      </c>
      <c r="E224">
        <v>350</v>
      </c>
      <c r="F224" t="s">
        <v>8220</v>
      </c>
      <c r="G224" t="s">
        <v>8224</v>
      </c>
      <c r="H224" t="s">
        <v>8246</v>
      </c>
      <c r="I224">
        <v>1392595200</v>
      </c>
      <c r="J224">
        <v>1391293745</v>
      </c>
      <c r="K224" t="b">
        <v>0</v>
      </c>
      <c r="L224">
        <v>13</v>
      </c>
      <c r="M224" t="b">
        <v>0</v>
      </c>
      <c r="N224" t="s">
        <v>8290</v>
      </c>
      <c r="O224" s="6">
        <f>(E224/D224)*100</f>
        <v>4.117647058823529</v>
      </c>
      <c r="P224" s="7">
        <f>E224/L224</f>
        <v>26.923076923076923</v>
      </c>
      <c r="Q224" t="s">
        <v>8322</v>
      </c>
      <c r="R224" t="s">
        <v>8344</v>
      </c>
      <c r="S224" s="11">
        <f>(J224/86400)+25569+(-5/24)</f>
        <v>41671.728530092594</v>
      </c>
      <c r="T224" s="11">
        <f>(I224/86400)+25569+(-5/24)</f>
        <v>41686.791666666664</v>
      </c>
    </row>
    <row r="225" spans="1:20" ht="43.2" x14ac:dyDescent="0.3">
      <c r="A225">
        <v>2580</v>
      </c>
      <c r="B225" s="3" t="s">
        <v>2580</v>
      </c>
      <c r="C225" s="3" t="s">
        <v>6690</v>
      </c>
      <c r="D225">
        <v>8500</v>
      </c>
      <c r="E225">
        <v>51</v>
      </c>
      <c r="F225" t="s">
        <v>8220</v>
      </c>
      <c r="G225" t="s">
        <v>8224</v>
      </c>
      <c r="H225" t="s">
        <v>8246</v>
      </c>
      <c r="I225">
        <v>1431745200</v>
      </c>
      <c r="J225">
        <v>1429170603</v>
      </c>
      <c r="K225" t="b">
        <v>0</v>
      </c>
      <c r="L225">
        <v>2</v>
      </c>
      <c r="M225" t="b">
        <v>0</v>
      </c>
      <c r="N225" t="s">
        <v>8284</v>
      </c>
      <c r="O225" s="6">
        <f>(E225/D225)*100</f>
        <v>0.6</v>
      </c>
      <c r="P225" s="7">
        <f>E225/L225</f>
        <v>25.5</v>
      </c>
      <c r="Q225" t="s">
        <v>8336</v>
      </c>
      <c r="R225" t="s">
        <v>8337</v>
      </c>
      <c r="S225" s="11">
        <f>(J225/86400)+25569+(-5/24)</f>
        <v>42110.118090277778</v>
      </c>
      <c r="T225" s="11">
        <f>(I225/86400)+25569+(-5/24)</f>
        <v>42139.916666666664</v>
      </c>
    </row>
    <row r="226" spans="1:20" ht="43.2" x14ac:dyDescent="0.3">
      <c r="A226">
        <v>127</v>
      </c>
      <c r="B226" s="3" t="s">
        <v>129</v>
      </c>
      <c r="C226" s="3" t="s">
        <v>4238</v>
      </c>
      <c r="D226">
        <v>8000</v>
      </c>
      <c r="E226">
        <v>190</v>
      </c>
      <c r="F226" t="s">
        <v>8220</v>
      </c>
      <c r="G226" t="s">
        <v>8224</v>
      </c>
      <c r="H226" t="s">
        <v>8246</v>
      </c>
      <c r="I226">
        <v>1428069541</v>
      </c>
      <c r="J226">
        <v>1425481141</v>
      </c>
      <c r="K226" t="b">
        <v>0</v>
      </c>
      <c r="L226">
        <v>4</v>
      </c>
      <c r="M226" t="b">
        <v>0</v>
      </c>
      <c r="N226" t="s">
        <v>8267</v>
      </c>
      <c r="O226" s="6">
        <f>(E226/D226)*100</f>
        <v>2.375</v>
      </c>
      <c r="P226" s="7">
        <f>E226/L226</f>
        <v>47.5</v>
      </c>
      <c r="Q226" t="s">
        <v>8310</v>
      </c>
      <c r="R226" t="s">
        <v>8313</v>
      </c>
      <c r="S226" s="11">
        <f>(J226/86400)+25569+(-5/24)</f>
        <v>42067.415983796294</v>
      </c>
      <c r="T226" s="11">
        <f>(I226/86400)+25569+(-5/24)</f>
        <v>42097.37431712963</v>
      </c>
    </row>
    <row r="227" spans="1:20" ht="43.2" x14ac:dyDescent="0.3">
      <c r="A227">
        <v>1240</v>
      </c>
      <c r="B227" s="3" t="s">
        <v>1241</v>
      </c>
      <c r="C227" s="3" t="s">
        <v>5350</v>
      </c>
      <c r="D227">
        <v>8000</v>
      </c>
      <c r="E227">
        <v>241</v>
      </c>
      <c r="F227" t="s">
        <v>8220</v>
      </c>
      <c r="G227" t="s">
        <v>8224</v>
      </c>
      <c r="H227" t="s">
        <v>8246</v>
      </c>
      <c r="I227">
        <v>1373665860</v>
      </c>
      <c r="J227">
        <v>1368579457</v>
      </c>
      <c r="K227" t="b">
        <v>0</v>
      </c>
      <c r="L227">
        <v>8</v>
      </c>
      <c r="M227" t="b">
        <v>0</v>
      </c>
      <c r="N227" t="s">
        <v>8286</v>
      </c>
      <c r="O227" s="6">
        <f>(E227/D227)*100</f>
        <v>3.0124999999999997</v>
      </c>
      <c r="P227" s="7">
        <f>E227/L227</f>
        <v>30.125</v>
      </c>
      <c r="Q227" t="s">
        <v>8325</v>
      </c>
      <c r="R227" t="s">
        <v>8340</v>
      </c>
      <c r="S227" s="11">
        <f>(J227/86400)+25569+(-5/24)</f>
        <v>41408.831678240742</v>
      </c>
      <c r="T227" s="11">
        <f>(I227/86400)+25569+(-5/24)</f>
        <v>41467.70208333333</v>
      </c>
    </row>
    <row r="228" spans="1:20" ht="43.2" x14ac:dyDescent="0.3">
      <c r="A228">
        <v>2355</v>
      </c>
      <c r="B228" s="3" t="s">
        <v>2356</v>
      </c>
      <c r="C228" s="3" t="s">
        <v>6465</v>
      </c>
      <c r="D228">
        <v>8000</v>
      </c>
      <c r="E228">
        <v>55</v>
      </c>
      <c r="F228" t="s">
        <v>8220</v>
      </c>
      <c r="G228" t="s">
        <v>8226</v>
      </c>
      <c r="H228" t="s">
        <v>8248</v>
      </c>
      <c r="I228">
        <v>1430604136</v>
      </c>
      <c r="J228">
        <v>1428012136</v>
      </c>
      <c r="K228" t="b">
        <v>0</v>
      </c>
      <c r="L228">
        <v>2</v>
      </c>
      <c r="M228" t="b">
        <v>0</v>
      </c>
      <c r="N228" t="s">
        <v>8272</v>
      </c>
      <c r="O228" s="6">
        <f>(E228/D228)*100</f>
        <v>0.6875</v>
      </c>
      <c r="P228" s="7">
        <f>E228/L228</f>
        <v>27.5</v>
      </c>
      <c r="Q228" t="s">
        <v>8319</v>
      </c>
      <c r="R228" t="s">
        <v>8320</v>
      </c>
      <c r="S228" s="11">
        <f>(J228/86400)+25569+(-5/24)</f>
        <v>42096.709907407407</v>
      </c>
      <c r="T228" s="11">
        <f>(I228/86400)+25569+(-5/24)</f>
        <v>42126.709907407407</v>
      </c>
    </row>
    <row r="229" spans="1:20" ht="43.2" x14ac:dyDescent="0.3">
      <c r="A229">
        <v>2573</v>
      </c>
      <c r="B229" s="3" t="s">
        <v>2573</v>
      </c>
      <c r="C229" s="3" t="s">
        <v>6683</v>
      </c>
      <c r="D229">
        <v>8000</v>
      </c>
      <c r="E229">
        <v>0</v>
      </c>
      <c r="F229" t="s">
        <v>8220</v>
      </c>
      <c r="G229" t="s">
        <v>8224</v>
      </c>
      <c r="H229" t="s">
        <v>8246</v>
      </c>
      <c r="I229">
        <v>1408803149</v>
      </c>
      <c r="J229">
        <v>1404915149</v>
      </c>
      <c r="K229" t="b">
        <v>0</v>
      </c>
      <c r="L229">
        <v>0</v>
      </c>
      <c r="M229" t="b">
        <v>0</v>
      </c>
      <c r="N229" t="s">
        <v>8284</v>
      </c>
      <c r="O229" s="6">
        <f>(E229/D229)*100</f>
        <v>0</v>
      </c>
      <c r="P229" s="7" t="e">
        <f>E229/L229</f>
        <v>#DIV/0!</v>
      </c>
      <c r="Q229" t="s">
        <v>8336</v>
      </c>
      <c r="R229" t="s">
        <v>8337</v>
      </c>
      <c r="S229" s="11">
        <f>(J229/86400)+25569+(-5/24)</f>
        <v>41829.383668981478</v>
      </c>
      <c r="T229" s="11">
        <f>(I229/86400)+25569+(-5/24)</f>
        <v>41874.383668981478</v>
      </c>
    </row>
    <row r="230" spans="1:20" ht="43.2" x14ac:dyDescent="0.3">
      <c r="A230">
        <v>2956</v>
      </c>
      <c r="B230" s="3" t="s">
        <v>2956</v>
      </c>
      <c r="C230" s="3" t="s">
        <v>7066</v>
      </c>
      <c r="D230">
        <v>7900</v>
      </c>
      <c r="E230">
        <v>1322</v>
      </c>
      <c r="F230" t="s">
        <v>8220</v>
      </c>
      <c r="G230" t="s">
        <v>8224</v>
      </c>
      <c r="H230" t="s">
        <v>8246</v>
      </c>
      <c r="I230">
        <v>1462402850</v>
      </c>
      <c r="J230">
        <v>1459810850</v>
      </c>
      <c r="K230" t="b">
        <v>0</v>
      </c>
      <c r="L230">
        <v>20</v>
      </c>
      <c r="M230" t="b">
        <v>0</v>
      </c>
      <c r="N230" t="s">
        <v>8303</v>
      </c>
      <c r="O230" s="6">
        <f>(E230/D230)*100</f>
        <v>16.734177215189874</v>
      </c>
      <c r="P230" s="7">
        <f>E230/L230</f>
        <v>66.099999999999994</v>
      </c>
      <c r="Q230" t="s">
        <v>8317</v>
      </c>
      <c r="R230" t="s">
        <v>8357</v>
      </c>
      <c r="S230" s="11">
        <f>(J230/86400)+25569+(-5/24)</f>
        <v>42464.750578703701</v>
      </c>
      <c r="T230" s="11">
        <f>(I230/86400)+25569+(-5/24)</f>
        <v>42494.750578703701</v>
      </c>
    </row>
    <row r="231" spans="1:20" ht="43.2" x14ac:dyDescent="0.3">
      <c r="A231">
        <v>1235</v>
      </c>
      <c r="B231" s="3" t="s">
        <v>1236</v>
      </c>
      <c r="C231" s="3" t="s">
        <v>5345</v>
      </c>
      <c r="D231">
        <v>7534</v>
      </c>
      <c r="E231">
        <v>210</v>
      </c>
      <c r="F231" t="s">
        <v>8220</v>
      </c>
      <c r="G231" t="s">
        <v>8224</v>
      </c>
      <c r="H231" t="s">
        <v>8246</v>
      </c>
      <c r="I231">
        <v>1387077299</v>
      </c>
      <c r="J231">
        <v>1383621299</v>
      </c>
      <c r="K231" t="b">
        <v>0</v>
      </c>
      <c r="L231">
        <v>6</v>
      </c>
      <c r="M231" t="b">
        <v>0</v>
      </c>
      <c r="N231" t="s">
        <v>8286</v>
      </c>
      <c r="O231" s="6">
        <f>(E231/D231)*100</f>
        <v>2.7873639500929119</v>
      </c>
      <c r="P231" s="7">
        <f>E231/L231</f>
        <v>35</v>
      </c>
      <c r="Q231" t="s">
        <v>8325</v>
      </c>
      <c r="R231" t="s">
        <v>8340</v>
      </c>
      <c r="S231" s="11">
        <f>(J231/86400)+25569+(-5/24)</f>
        <v>41582.927071759259</v>
      </c>
      <c r="T231" s="11">
        <f>(I231/86400)+25569+(-5/24)</f>
        <v>41622.927071759259</v>
      </c>
    </row>
    <row r="232" spans="1:20" ht="43.2" x14ac:dyDescent="0.3">
      <c r="A232">
        <v>144</v>
      </c>
      <c r="B232" s="3" t="s">
        <v>146</v>
      </c>
      <c r="C232" s="3" t="s">
        <v>4254</v>
      </c>
      <c r="D232">
        <v>7500</v>
      </c>
      <c r="E232">
        <v>2070</v>
      </c>
      <c r="F232" t="s">
        <v>8220</v>
      </c>
      <c r="G232" t="s">
        <v>8229</v>
      </c>
      <c r="H232" t="s">
        <v>8251</v>
      </c>
      <c r="I232">
        <v>1428945472</v>
      </c>
      <c r="J232">
        <v>1423765072</v>
      </c>
      <c r="K232" t="b">
        <v>0</v>
      </c>
      <c r="L232">
        <v>37</v>
      </c>
      <c r="M232" t="b">
        <v>0</v>
      </c>
      <c r="N232" t="s">
        <v>8267</v>
      </c>
      <c r="O232" s="6">
        <f>(E232/D232)*100</f>
        <v>27.6</v>
      </c>
      <c r="P232" s="7">
        <f>E232/L232</f>
        <v>55.945945945945944</v>
      </c>
      <c r="Q232" t="s">
        <v>8310</v>
      </c>
      <c r="R232" t="s">
        <v>8313</v>
      </c>
      <c r="S232" s="11">
        <f>(J232/86400)+25569+(-5/24)</f>
        <v>42047.554074074076</v>
      </c>
      <c r="T232" s="11">
        <f>(I232/86400)+25569+(-5/24)</f>
        <v>42107.512407407405</v>
      </c>
    </row>
    <row r="233" spans="1:20" ht="43.2" x14ac:dyDescent="0.3">
      <c r="A233">
        <v>2359</v>
      </c>
      <c r="B233" s="3" t="s">
        <v>2360</v>
      </c>
      <c r="C233" s="3" t="s">
        <v>6469</v>
      </c>
      <c r="D233">
        <v>7500</v>
      </c>
      <c r="E233">
        <v>1101</v>
      </c>
      <c r="F233" t="s">
        <v>8220</v>
      </c>
      <c r="G233" t="s">
        <v>8224</v>
      </c>
      <c r="H233" t="s">
        <v>8246</v>
      </c>
      <c r="I233">
        <v>1438616124</v>
      </c>
      <c r="J233">
        <v>1433432124</v>
      </c>
      <c r="K233" t="b">
        <v>0</v>
      </c>
      <c r="L233">
        <v>3</v>
      </c>
      <c r="M233" t="b">
        <v>0</v>
      </c>
      <c r="N233" t="s">
        <v>8272</v>
      </c>
      <c r="O233" s="6">
        <f>(E233/D233)*100</f>
        <v>14.680000000000001</v>
      </c>
      <c r="P233" s="7">
        <f>E233/L233</f>
        <v>367</v>
      </c>
      <c r="Q233" t="s">
        <v>8319</v>
      </c>
      <c r="R233" t="s">
        <v>8320</v>
      </c>
      <c r="S233" s="11">
        <f>(J233/86400)+25569+(-5/24)</f>
        <v>42159.441249999996</v>
      </c>
      <c r="T233" s="11">
        <f>(I233/86400)+25569+(-5/24)</f>
        <v>42219.441249999996</v>
      </c>
    </row>
    <row r="234" spans="1:20" ht="43.2" x14ac:dyDescent="0.3">
      <c r="A234">
        <v>3880</v>
      </c>
      <c r="B234" s="3" t="s">
        <v>3877</v>
      </c>
      <c r="C234" s="3" t="s">
        <v>7989</v>
      </c>
      <c r="D234">
        <v>7500</v>
      </c>
      <c r="E234">
        <v>980</v>
      </c>
      <c r="F234" t="s">
        <v>8220</v>
      </c>
      <c r="G234" t="s">
        <v>8225</v>
      </c>
      <c r="H234" t="s">
        <v>8247</v>
      </c>
      <c r="I234">
        <v>1406761200</v>
      </c>
      <c r="J234">
        <v>1403724820</v>
      </c>
      <c r="K234" t="b">
        <v>0</v>
      </c>
      <c r="L234">
        <v>17</v>
      </c>
      <c r="M234" t="b">
        <v>0</v>
      </c>
      <c r="N234" t="s">
        <v>8305</v>
      </c>
      <c r="O234" s="6">
        <f>(E234/D234)*100</f>
        <v>13.066666666666665</v>
      </c>
      <c r="P234" s="7">
        <f>E234/L234</f>
        <v>57.647058823529413</v>
      </c>
      <c r="Q234" t="s">
        <v>8317</v>
      </c>
      <c r="R234" t="s">
        <v>8359</v>
      </c>
      <c r="S234" s="11">
        <f>(J234/86400)+25569+(-5/24)</f>
        <v>41815.606712962959</v>
      </c>
      <c r="T234" s="11">
        <f>(I234/86400)+25569+(-5/24)</f>
        <v>41850.75</v>
      </c>
    </row>
    <row r="235" spans="1:20" ht="28.8" x14ac:dyDescent="0.3">
      <c r="A235">
        <v>147</v>
      </c>
      <c r="B235" s="3" t="s">
        <v>149</v>
      </c>
      <c r="C235" s="3" t="s">
        <v>4257</v>
      </c>
      <c r="D235">
        <v>7000</v>
      </c>
      <c r="E235">
        <v>0</v>
      </c>
      <c r="F235" t="s">
        <v>8220</v>
      </c>
      <c r="G235" t="s">
        <v>8225</v>
      </c>
      <c r="H235" t="s">
        <v>8247</v>
      </c>
      <c r="I235">
        <v>1420741080</v>
      </c>
      <c r="J235">
        <v>1417026340</v>
      </c>
      <c r="K235" t="b">
        <v>0</v>
      </c>
      <c r="L235">
        <v>0</v>
      </c>
      <c r="M235" t="b">
        <v>0</v>
      </c>
      <c r="N235" t="s">
        <v>8267</v>
      </c>
      <c r="O235" s="6">
        <f>(E235/D235)*100</f>
        <v>0</v>
      </c>
      <c r="P235" s="7" t="e">
        <f>E235/L235</f>
        <v>#DIV/0!</v>
      </c>
      <c r="Q235" t="s">
        <v>8310</v>
      </c>
      <c r="R235" t="s">
        <v>8313</v>
      </c>
      <c r="S235" s="11">
        <f>(J235/86400)+25569+(-5/24)</f>
        <v>41969.559490740743</v>
      </c>
      <c r="T235" s="11">
        <f>(I235/86400)+25569+(-5/24)</f>
        <v>42012.554166666661</v>
      </c>
    </row>
    <row r="236" spans="1:20" ht="43.2" x14ac:dyDescent="0.3">
      <c r="A236">
        <v>1044</v>
      </c>
      <c r="B236" s="3" t="s">
        <v>1045</v>
      </c>
      <c r="C236" s="3" t="s">
        <v>5154</v>
      </c>
      <c r="D236">
        <v>7000</v>
      </c>
      <c r="E236">
        <v>6</v>
      </c>
      <c r="F236" t="s">
        <v>8220</v>
      </c>
      <c r="G236" t="s">
        <v>8224</v>
      </c>
      <c r="H236" t="s">
        <v>8246</v>
      </c>
      <c r="I236">
        <v>1425587220</v>
      </c>
      <c r="J236">
        <v>1420668801</v>
      </c>
      <c r="K236" t="b">
        <v>0</v>
      </c>
      <c r="L236">
        <v>2</v>
      </c>
      <c r="M236" t="b">
        <v>0</v>
      </c>
      <c r="N236" t="s">
        <v>8281</v>
      </c>
      <c r="O236" s="6">
        <f>(E236/D236)*100</f>
        <v>8.5714285714285715E-2</v>
      </c>
      <c r="P236" s="7">
        <f>E236/L236</f>
        <v>3</v>
      </c>
      <c r="Q236" t="s">
        <v>8331</v>
      </c>
      <c r="R236" t="s">
        <v>8332</v>
      </c>
      <c r="S236" s="11">
        <f>(J236/86400)+25569+(-5/24)</f>
        <v>42011.717604166661</v>
      </c>
      <c r="T236" s="11">
        <f>(I236/86400)+25569+(-5/24)</f>
        <v>42068.643749999996</v>
      </c>
    </row>
    <row r="237" spans="1:20" ht="43.2" x14ac:dyDescent="0.3">
      <c r="A237">
        <v>2570</v>
      </c>
      <c r="B237" s="3" t="s">
        <v>2570</v>
      </c>
      <c r="C237" s="3" t="s">
        <v>6680</v>
      </c>
      <c r="D237">
        <v>7000</v>
      </c>
      <c r="E237">
        <v>59</v>
      </c>
      <c r="F237" t="s">
        <v>8220</v>
      </c>
      <c r="G237" t="s">
        <v>8224</v>
      </c>
      <c r="H237" t="s">
        <v>8246</v>
      </c>
      <c r="I237">
        <v>1486590035</v>
      </c>
      <c r="J237">
        <v>1483998035</v>
      </c>
      <c r="K237" t="b">
        <v>0</v>
      </c>
      <c r="L237">
        <v>2</v>
      </c>
      <c r="M237" t="b">
        <v>0</v>
      </c>
      <c r="N237" t="s">
        <v>8284</v>
      </c>
      <c r="O237" s="6">
        <f>(E237/D237)*100</f>
        <v>0.84285714285714297</v>
      </c>
      <c r="P237" s="7">
        <f>E237/L237</f>
        <v>29.5</v>
      </c>
      <c r="Q237" t="s">
        <v>8336</v>
      </c>
      <c r="R237" t="s">
        <v>8337</v>
      </c>
      <c r="S237" s="11">
        <f>(J237/86400)+25569+(-5/24)</f>
        <v>42744.694849537038</v>
      </c>
      <c r="T237" s="11">
        <f>(I237/86400)+25569+(-5/24)</f>
        <v>42774.694849537038</v>
      </c>
    </row>
    <row r="238" spans="1:20" ht="43.2" x14ac:dyDescent="0.3">
      <c r="A238">
        <v>2569</v>
      </c>
      <c r="B238" s="3" t="s">
        <v>2569</v>
      </c>
      <c r="C238" s="3" t="s">
        <v>6679</v>
      </c>
      <c r="D238">
        <v>6500</v>
      </c>
      <c r="E238">
        <v>145</v>
      </c>
      <c r="F238" t="s">
        <v>8220</v>
      </c>
      <c r="G238" t="s">
        <v>8224</v>
      </c>
      <c r="H238" t="s">
        <v>8246</v>
      </c>
      <c r="I238">
        <v>1442457112</v>
      </c>
      <c r="J238">
        <v>1439865112</v>
      </c>
      <c r="K238" t="b">
        <v>0</v>
      </c>
      <c r="L238">
        <v>2</v>
      </c>
      <c r="M238" t="b">
        <v>0</v>
      </c>
      <c r="N238" t="s">
        <v>8284</v>
      </c>
      <c r="O238" s="6">
        <f>(E238/D238)*100</f>
        <v>2.2307692307692308</v>
      </c>
      <c r="P238" s="7">
        <f>E238/L238</f>
        <v>72.5</v>
      </c>
      <c r="Q238" t="s">
        <v>8336</v>
      </c>
      <c r="R238" t="s">
        <v>8337</v>
      </c>
      <c r="S238" s="11">
        <f>(J238/86400)+25569+(-5/24)</f>
        <v>42233.897129629629</v>
      </c>
      <c r="T238" s="11">
        <f>(I238/86400)+25569+(-5/24)</f>
        <v>42263.897129629629</v>
      </c>
    </row>
    <row r="239" spans="1:20" ht="43.2" x14ac:dyDescent="0.3">
      <c r="A239">
        <v>622</v>
      </c>
      <c r="B239" s="3" t="s">
        <v>623</v>
      </c>
      <c r="C239" s="3" t="s">
        <v>4732</v>
      </c>
      <c r="D239">
        <v>6000</v>
      </c>
      <c r="E239">
        <v>341</v>
      </c>
      <c r="F239" t="s">
        <v>8220</v>
      </c>
      <c r="G239" t="s">
        <v>8224</v>
      </c>
      <c r="H239" t="s">
        <v>8246</v>
      </c>
      <c r="I239">
        <v>1467398138</v>
      </c>
      <c r="J239">
        <v>1465670138</v>
      </c>
      <c r="K239" t="b">
        <v>0</v>
      </c>
      <c r="L239">
        <v>9</v>
      </c>
      <c r="M239" t="b">
        <v>0</v>
      </c>
      <c r="N239" t="s">
        <v>8272</v>
      </c>
      <c r="O239" s="6">
        <f>(E239/D239)*100</f>
        <v>5.6833333333333336</v>
      </c>
      <c r="P239" s="7">
        <f>E239/L239</f>
        <v>37.888888888888886</v>
      </c>
      <c r="Q239" t="s">
        <v>8319</v>
      </c>
      <c r="R239" t="s">
        <v>8320</v>
      </c>
      <c r="S239" s="11">
        <f>(J239/86400)+25569+(-5/24)</f>
        <v>42532.566412037035</v>
      </c>
      <c r="T239" s="11">
        <f>(I239/86400)+25569+(-5/24)</f>
        <v>42552.566412037035</v>
      </c>
    </row>
    <row r="240" spans="1:20" ht="28.8" x14ac:dyDescent="0.3">
      <c r="A240">
        <v>1457</v>
      </c>
      <c r="B240" s="3" t="s">
        <v>1458</v>
      </c>
      <c r="C240" s="3" t="s">
        <v>5567</v>
      </c>
      <c r="D240">
        <v>6000</v>
      </c>
      <c r="E240">
        <v>0</v>
      </c>
      <c r="F240" t="s">
        <v>8220</v>
      </c>
      <c r="G240" t="s">
        <v>8224</v>
      </c>
      <c r="H240" t="s">
        <v>8246</v>
      </c>
      <c r="I240">
        <v>1447281044</v>
      </c>
      <c r="J240">
        <v>1444685444</v>
      </c>
      <c r="K240" t="b">
        <v>0</v>
      </c>
      <c r="L240">
        <v>0</v>
      </c>
      <c r="M240" t="b">
        <v>0</v>
      </c>
      <c r="N240" t="s">
        <v>8287</v>
      </c>
      <c r="O240" s="6">
        <f>(E240/D240)*100</f>
        <v>0</v>
      </c>
      <c r="P240" s="7" t="e">
        <f>E240/L240</f>
        <v>#DIV/0!</v>
      </c>
      <c r="Q240" t="s">
        <v>8322</v>
      </c>
      <c r="R240" t="s">
        <v>8341</v>
      </c>
      <c r="S240" s="11">
        <f>(J240/86400)+25569+(-5/24)</f>
        <v>42289.688009259255</v>
      </c>
      <c r="T240" s="11">
        <f>(I240/86400)+25569+(-5/24)</f>
        <v>42319.729675925926</v>
      </c>
    </row>
    <row r="241" spans="1:20" ht="43.2" x14ac:dyDescent="0.3">
      <c r="A241">
        <v>1563</v>
      </c>
      <c r="B241" s="3" t="s">
        <v>1564</v>
      </c>
      <c r="C241" s="3" t="s">
        <v>5673</v>
      </c>
      <c r="D241">
        <v>6000</v>
      </c>
      <c r="E241">
        <v>85</v>
      </c>
      <c r="F241" t="s">
        <v>8220</v>
      </c>
      <c r="G241" t="s">
        <v>8225</v>
      </c>
      <c r="H241" t="s">
        <v>8247</v>
      </c>
      <c r="I241">
        <v>1394815751</v>
      </c>
      <c r="J241">
        <v>1389635351</v>
      </c>
      <c r="K241" t="b">
        <v>0</v>
      </c>
      <c r="L241">
        <v>2</v>
      </c>
      <c r="M241" t="b">
        <v>0</v>
      </c>
      <c r="N241" t="s">
        <v>8290</v>
      </c>
      <c r="O241" s="6">
        <f>(E241/D241)*100</f>
        <v>1.4166666666666665</v>
      </c>
      <c r="P241" s="7">
        <f>E241/L241</f>
        <v>42.5</v>
      </c>
      <c r="Q241" t="s">
        <v>8322</v>
      </c>
      <c r="R241" t="s">
        <v>8344</v>
      </c>
      <c r="S241" s="11">
        <f>(J241/86400)+25569+(-5/24)</f>
        <v>41652.534155092588</v>
      </c>
      <c r="T241" s="11">
        <f>(I241/86400)+25569+(-5/24)</f>
        <v>41712.492488425924</v>
      </c>
    </row>
    <row r="242" spans="1:20" ht="28.8" x14ac:dyDescent="0.3">
      <c r="A242">
        <v>1570</v>
      </c>
      <c r="B242" s="3" t="s">
        <v>1571</v>
      </c>
      <c r="C242" s="3" t="s">
        <v>5680</v>
      </c>
      <c r="D242">
        <v>6000</v>
      </c>
      <c r="E242">
        <v>2484</v>
      </c>
      <c r="F242" t="s">
        <v>8220</v>
      </c>
      <c r="G242" t="s">
        <v>8224</v>
      </c>
      <c r="H242" t="s">
        <v>8246</v>
      </c>
      <c r="I242">
        <v>1460140282</v>
      </c>
      <c r="J242">
        <v>1457551882</v>
      </c>
      <c r="K242" t="b">
        <v>0</v>
      </c>
      <c r="L242">
        <v>52</v>
      </c>
      <c r="M242" t="b">
        <v>0</v>
      </c>
      <c r="N242" t="s">
        <v>8290</v>
      </c>
      <c r="O242" s="6">
        <f>(E242/D242)*100</f>
        <v>41.4</v>
      </c>
      <c r="P242" s="7">
        <f>E242/L242</f>
        <v>47.769230769230766</v>
      </c>
      <c r="Q242" t="s">
        <v>8322</v>
      </c>
      <c r="R242" t="s">
        <v>8344</v>
      </c>
      <c r="S242" s="11">
        <f>(J242/86400)+25569+(-5/24)</f>
        <v>42438.605115740742</v>
      </c>
      <c r="T242" s="11">
        <f>(I242/86400)+25569+(-5/24)</f>
        <v>42468.56344907407</v>
      </c>
    </row>
    <row r="243" spans="1:20" ht="57.6" x14ac:dyDescent="0.3">
      <c r="A243">
        <v>2578</v>
      </c>
      <c r="B243" s="3" t="s">
        <v>2578</v>
      </c>
      <c r="C243" s="3" t="s">
        <v>6688</v>
      </c>
      <c r="D243">
        <v>6000</v>
      </c>
      <c r="E243">
        <v>0</v>
      </c>
      <c r="F243" t="s">
        <v>8220</v>
      </c>
      <c r="G243" t="s">
        <v>8224</v>
      </c>
      <c r="H243" t="s">
        <v>8246</v>
      </c>
      <c r="I243">
        <v>1444410000</v>
      </c>
      <c r="J243">
        <v>1440203579</v>
      </c>
      <c r="K243" t="b">
        <v>0</v>
      </c>
      <c r="L243">
        <v>0</v>
      </c>
      <c r="M243" t="b">
        <v>0</v>
      </c>
      <c r="N243" t="s">
        <v>8284</v>
      </c>
      <c r="O243" s="6">
        <f>(E243/D243)*100</f>
        <v>0</v>
      </c>
      <c r="P243" s="7" t="e">
        <f>E243/L243</f>
        <v>#DIV/0!</v>
      </c>
      <c r="Q243" t="s">
        <v>8336</v>
      </c>
      <c r="R243" t="s">
        <v>8337</v>
      </c>
      <c r="S243" s="11">
        <f>(J243/86400)+25569+(-5/24)</f>
        <v>42237.814571759256</v>
      </c>
      <c r="T243" s="11">
        <f>(I243/86400)+25569+(-5/24)</f>
        <v>42286.499999999993</v>
      </c>
    </row>
    <row r="244" spans="1:20" ht="43.2" x14ac:dyDescent="0.3">
      <c r="A244">
        <v>1319</v>
      </c>
      <c r="B244" s="3" t="s">
        <v>1320</v>
      </c>
      <c r="C244" s="3" t="s">
        <v>5429</v>
      </c>
      <c r="D244">
        <v>5800</v>
      </c>
      <c r="E244">
        <v>876</v>
      </c>
      <c r="F244" t="s">
        <v>8220</v>
      </c>
      <c r="G244" t="s">
        <v>8225</v>
      </c>
      <c r="H244" t="s">
        <v>8247</v>
      </c>
      <c r="I244">
        <v>1405094400</v>
      </c>
      <c r="J244">
        <v>1403810965</v>
      </c>
      <c r="K244" t="b">
        <v>0</v>
      </c>
      <c r="L244">
        <v>9</v>
      </c>
      <c r="M244" t="b">
        <v>0</v>
      </c>
      <c r="N244" t="s">
        <v>8273</v>
      </c>
      <c r="O244" s="6">
        <f>(E244/D244)*100</f>
        <v>15.103448275862069</v>
      </c>
      <c r="P244" s="7">
        <f>E244/L244</f>
        <v>97.333333333333329</v>
      </c>
      <c r="Q244" t="s">
        <v>8319</v>
      </c>
      <c r="R244" t="s">
        <v>8321</v>
      </c>
      <c r="S244" s="11">
        <f>(J244/86400)+25569+(-5/24)</f>
        <v>41816.603761574072</v>
      </c>
      <c r="T244" s="11">
        <f>(I244/86400)+25569+(-5/24)</f>
        <v>41831.458333333328</v>
      </c>
    </row>
    <row r="245" spans="1:20" ht="43.2" x14ac:dyDescent="0.3">
      <c r="A245">
        <v>143</v>
      </c>
      <c r="B245" s="3" t="s">
        <v>145</v>
      </c>
      <c r="C245" s="3" t="s">
        <v>4253</v>
      </c>
      <c r="D245">
        <v>5500</v>
      </c>
      <c r="E245">
        <v>0</v>
      </c>
      <c r="F245" t="s">
        <v>8220</v>
      </c>
      <c r="G245" t="s">
        <v>8226</v>
      </c>
      <c r="H245" t="s">
        <v>8248</v>
      </c>
      <c r="I245">
        <v>1472882100</v>
      </c>
      <c r="J245">
        <v>1467941542</v>
      </c>
      <c r="K245" t="b">
        <v>0</v>
      </c>
      <c r="L245">
        <v>0</v>
      </c>
      <c r="M245" t="b">
        <v>0</v>
      </c>
      <c r="N245" t="s">
        <v>8267</v>
      </c>
      <c r="O245" s="6">
        <f>(E245/D245)*100</f>
        <v>0</v>
      </c>
      <c r="P245" s="7" t="e">
        <f>E245/L245</f>
        <v>#DIV/0!</v>
      </c>
      <c r="Q245" t="s">
        <v>8310</v>
      </c>
      <c r="R245" t="s">
        <v>8313</v>
      </c>
      <c r="S245" s="11">
        <f>(J245/86400)+25569+(-5/24)</f>
        <v>42558.855810185181</v>
      </c>
      <c r="T245" s="11">
        <f>(I245/86400)+25569+(-5/24)</f>
        <v>42616.038194444445</v>
      </c>
    </row>
    <row r="246" spans="1:20" ht="43.2" x14ac:dyDescent="0.3">
      <c r="A246">
        <v>2342</v>
      </c>
      <c r="B246" s="3" t="s">
        <v>2343</v>
      </c>
      <c r="C246" s="3" t="s">
        <v>6452</v>
      </c>
      <c r="D246">
        <v>5500</v>
      </c>
      <c r="E246">
        <v>0</v>
      </c>
      <c r="F246" t="s">
        <v>8220</v>
      </c>
      <c r="G246" t="s">
        <v>8224</v>
      </c>
      <c r="H246" t="s">
        <v>8246</v>
      </c>
      <c r="I246">
        <v>1412571600</v>
      </c>
      <c r="J246">
        <v>1410799870</v>
      </c>
      <c r="K246" t="b">
        <v>0</v>
      </c>
      <c r="L246">
        <v>0</v>
      </c>
      <c r="M246" t="b">
        <v>0</v>
      </c>
      <c r="N246" t="s">
        <v>8272</v>
      </c>
      <c r="O246" s="6">
        <f>(E246/D246)*100</f>
        <v>0</v>
      </c>
      <c r="P246" s="7" t="e">
        <f>E246/L246</f>
        <v>#DIV/0!</v>
      </c>
      <c r="Q246" t="s">
        <v>8319</v>
      </c>
      <c r="R246" t="s">
        <v>8320</v>
      </c>
      <c r="S246" s="11">
        <f>(J246/86400)+25569+(-5/24)</f>
        <v>41897.49386574074</v>
      </c>
      <c r="T246" s="11">
        <f>(I246/86400)+25569+(-5/24)</f>
        <v>41918</v>
      </c>
    </row>
    <row r="247" spans="1:20" ht="43.2" x14ac:dyDescent="0.3">
      <c r="A247">
        <v>2372</v>
      </c>
      <c r="B247" s="3" t="s">
        <v>2373</v>
      </c>
      <c r="C247" s="3" t="s">
        <v>6482</v>
      </c>
      <c r="D247">
        <v>5500</v>
      </c>
      <c r="E247">
        <v>180</v>
      </c>
      <c r="F247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6">
        <f>(E247/D247)*100</f>
        <v>3.2727272727272729</v>
      </c>
      <c r="P247" s="7">
        <f>E247/L247</f>
        <v>30</v>
      </c>
      <c r="Q247" t="s">
        <v>8319</v>
      </c>
      <c r="R247" t="s">
        <v>8320</v>
      </c>
      <c r="S247" s="11">
        <f>(J247/86400)+25569+(-5/24)</f>
        <v>42087.860775462956</v>
      </c>
      <c r="T247" s="11">
        <f>(I247/86400)+25569+(-5/24)</f>
        <v>42117.860775462956</v>
      </c>
    </row>
    <row r="248" spans="1:20" ht="43.2" x14ac:dyDescent="0.3">
      <c r="A248">
        <v>3873</v>
      </c>
      <c r="B248" s="3" t="s">
        <v>3870</v>
      </c>
      <c r="C248" s="3" t="s">
        <v>7982</v>
      </c>
      <c r="D248">
        <v>5500</v>
      </c>
      <c r="E248">
        <v>0</v>
      </c>
      <c r="F248" t="s">
        <v>8220</v>
      </c>
      <c r="G248" t="s">
        <v>8224</v>
      </c>
      <c r="H248" t="s">
        <v>8246</v>
      </c>
      <c r="I248">
        <v>1444322535</v>
      </c>
      <c r="J248">
        <v>1441730535</v>
      </c>
      <c r="K248" t="b">
        <v>0</v>
      </c>
      <c r="L248">
        <v>0</v>
      </c>
      <c r="M248" t="b">
        <v>0</v>
      </c>
      <c r="N248" t="s">
        <v>8305</v>
      </c>
      <c r="O248" s="6">
        <f>(E248/D248)*100</f>
        <v>0</v>
      </c>
      <c r="P248" s="7" t="e">
        <f>E248/L248</f>
        <v>#DIV/0!</v>
      </c>
      <c r="Q248" t="s">
        <v>8317</v>
      </c>
      <c r="R248" t="s">
        <v>8359</v>
      </c>
      <c r="S248" s="11">
        <f>(J248/86400)+25569+(-5/24)</f>
        <v>42255.487673611111</v>
      </c>
      <c r="T248" s="11">
        <f>(I248/86400)+25569+(-5/24)</f>
        <v>42285.487673611111</v>
      </c>
    </row>
    <row r="249" spans="1:20" ht="28.8" x14ac:dyDescent="0.3">
      <c r="A249">
        <v>134</v>
      </c>
      <c r="B249" s="3" t="s">
        <v>136</v>
      </c>
      <c r="C249" s="3" t="s">
        <v>4245</v>
      </c>
      <c r="D249">
        <v>5000</v>
      </c>
      <c r="E249">
        <v>0</v>
      </c>
      <c r="F249" t="s">
        <v>8220</v>
      </c>
      <c r="G249" t="s">
        <v>8224</v>
      </c>
      <c r="H249" t="s">
        <v>8246</v>
      </c>
      <c r="I249">
        <v>1441386000</v>
      </c>
      <c r="J249">
        <v>1438811418</v>
      </c>
      <c r="K249" t="b">
        <v>0</v>
      </c>
      <c r="L249">
        <v>0</v>
      </c>
      <c r="M249" t="b">
        <v>0</v>
      </c>
      <c r="N249" t="s">
        <v>8267</v>
      </c>
      <c r="O249" s="6">
        <f>(E249/D249)*100</f>
        <v>0</v>
      </c>
      <c r="P249" s="7" t="e">
        <f>E249/L249</f>
        <v>#DIV/0!</v>
      </c>
      <c r="Q249" t="s">
        <v>8310</v>
      </c>
      <c r="R249" t="s">
        <v>8313</v>
      </c>
      <c r="S249" s="11">
        <f>(J249/86400)+25569+(-5/24)</f>
        <v>42221.701597222222</v>
      </c>
      <c r="T249" s="11">
        <f>(I249/86400)+25569+(-5/24)</f>
        <v>42251.499999999993</v>
      </c>
    </row>
    <row r="250" spans="1:20" ht="43.2" x14ac:dyDescent="0.3">
      <c r="A250">
        <v>158</v>
      </c>
      <c r="B250" s="3" t="s">
        <v>160</v>
      </c>
      <c r="C250" s="3" t="s">
        <v>4268</v>
      </c>
      <c r="D250">
        <v>5000</v>
      </c>
      <c r="E250">
        <v>0</v>
      </c>
      <c r="F250" t="s">
        <v>8220</v>
      </c>
      <c r="G250" t="s">
        <v>8224</v>
      </c>
      <c r="H250" t="s">
        <v>8246</v>
      </c>
      <c r="I250">
        <v>1413942628</v>
      </c>
      <c r="J250">
        <v>1411350628</v>
      </c>
      <c r="K250" t="b">
        <v>0</v>
      </c>
      <c r="L250">
        <v>0</v>
      </c>
      <c r="M250" t="b">
        <v>0</v>
      </c>
      <c r="N250" t="s">
        <v>8267</v>
      </c>
      <c r="O250" s="6">
        <f>(E250/D250)*100</f>
        <v>0</v>
      </c>
      <c r="P250" s="7" t="e">
        <f>E250/L250</f>
        <v>#DIV/0!</v>
      </c>
      <c r="Q250" t="s">
        <v>8310</v>
      </c>
      <c r="R250" t="s">
        <v>8313</v>
      </c>
      <c r="S250" s="11">
        <f>(J250/86400)+25569+(-5/24)</f>
        <v>41903.868379629625</v>
      </c>
      <c r="T250" s="11">
        <f>(I250/86400)+25569+(-5/24)</f>
        <v>41933.868379629625</v>
      </c>
    </row>
    <row r="251" spans="1:20" ht="28.8" x14ac:dyDescent="0.3">
      <c r="A251">
        <v>600</v>
      </c>
      <c r="B251" s="3" t="s">
        <v>601</v>
      </c>
      <c r="C251" s="3" t="s">
        <v>4710</v>
      </c>
      <c r="D251">
        <v>5000</v>
      </c>
      <c r="E251">
        <v>100</v>
      </c>
      <c r="F251" t="s">
        <v>8220</v>
      </c>
      <c r="G251" t="s">
        <v>8224</v>
      </c>
      <c r="H251" t="s">
        <v>8246</v>
      </c>
      <c r="I251">
        <v>1431198562</v>
      </c>
      <c r="J251">
        <v>1426014562</v>
      </c>
      <c r="K251" t="b">
        <v>0</v>
      </c>
      <c r="L251">
        <v>1</v>
      </c>
      <c r="M251" t="b">
        <v>0</v>
      </c>
      <c r="N251" t="s">
        <v>8272</v>
      </c>
      <c r="O251" s="6">
        <f>(E251/D251)*100</f>
        <v>2</v>
      </c>
      <c r="P251" s="7">
        <f>E251/L251</f>
        <v>100</v>
      </c>
      <c r="Q251" t="s">
        <v>8319</v>
      </c>
      <c r="R251" t="s">
        <v>8320</v>
      </c>
      <c r="S251" s="11">
        <f>(J251/86400)+25569+(-5/24)</f>
        <v>42073.589837962958</v>
      </c>
      <c r="T251" s="11">
        <f>(I251/86400)+25569+(-5/24)</f>
        <v>42133.589837962958</v>
      </c>
    </row>
    <row r="252" spans="1:20" ht="28.8" x14ac:dyDescent="0.3">
      <c r="A252">
        <v>605</v>
      </c>
      <c r="B252" s="3" t="s">
        <v>606</v>
      </c>
      <c r="C252" s="3" t="s">
        <v>4715</v>
      </c>
      <c r="D252">
        <v>5000</v>
      </c>
      <c r="E252">
        <v>131</v>
      </c>
      <c r="F252" t="s">
        <v>8220</v>
      </c>
      <c r="G252" t="s">
        <v>8224</v>
      </c>
      <c r="H252" t="s">
        <v>8246</v>
      </c>
      <c r="I252">
        <v>1440318908</v>
      </c>
      <c r="J252">
        <v>1436430908</v>
      </c>
      <c r="K252" t="b">
        <v>0</v>
      </c>
      <c r="L252">
        <v>8</v>
      </c>
      <c r="M252" t="b">
        <v>0</v>
      </c>
      <c r="N252" t="s">
        <v>8272</v>
      </c>
      <c r="O252" s="6">
        <f>(E252/D252)*100</f>
        <v>2.62</v>
      </c>
      <c r="P252" s="7">
        <f>E252/L252</f>
        <v>16.375</v>
      </c>
      <c r="Q252" t="s">
        <v>8319</v>
      </c>
      <c r="R252" t="s">
        <v>8320</v>
      </c>
      <c r="S252" s="11">
        <f>(J252/86400)+25569+(-5/24)</f>
        <v>42194.149398148147</v>
      </c>
      <c r="T252" s="11">
        <f>(I252/86400)+25569+(-5/24)</f>
        <v>42239.149398148147</v>
      </c>
    </row>
    <row r="253" spans="1:20" ht="57.6" x14ac:dyDescent="0.3">
      <c r="A253">
        <v>606</v>
      </c>
      <c r="B253" s="3" t="s">
        <v>607</v>
      </c>
      <c r="C253" s="3" t="s">
        <v>4716</v>
      </c>
      <c r="D253">
        <v>5000</v>
      </c>
      <c r="E253">
        <v>10</v>
      </c>
      <c r="F253" t="s">
        <v>8220</v>
      </c>
      <c r="G253" t="s">
        <v>8233</v>
      </c>
      <c r="H253" t="s">
        <v>8249</v>
      </c>
      <c r="I253">
        <v>1432479600</v>
      </c>
      <c r="J253">
        <v>1428507409</v>
      </c>
      <c r="K253" t="b">
        <v>0</v>
      </c>
      <c r="L253">
        <v>1</v>
      </c>
      <c r="M253" t="b">
        <v>0</v>
      </c>
      <c r="N253" t="s">
        <v>8272</v>
      </c>
      <c r="O253" s="6">
        <f>(E253/D253)*100</f>
        <v>0.2</v>
      </c>
      <c r="P253" s="7">
        <f>E253/L253</f>
        <v>10</v>
      </c>
      <c r="Q253" t="s">
        <v>8319</v>
      </c>
      <c r="R253" t="s">
        <v>8320</v>
      </c>
      <c r="S253" s="11">
        <f>(J253/86400)+25569+(-5/24)</f>
        <v>42102.442233796297</v>
      </c>
      <c r="T253" s="11">
        <f>(I253/86400)+25569+(-5/24)</f>
        <v>42148.416666666664</v>
      </c>
    </row>
    <row r="254" spans="1:20" ht="43.2" x14ac:dyDescent="0.3">
      <c r="A254">
        <v>616</v>
      </c>
      <c r="B254" s="3" t="s">
        <v>617</v>
      </c>
      <c r="C254" s="3" t="s">
        <v>4726</v>
      </c>
      <c r="D254">
        <v>5000</v>
      </c>
      <c r="E254">
        <v>0</v>
      </c>
      <c r="F254" t="s">
        <v>8220</v>
      </c>
      <c r="G254" t="s">
        <v>8230</v>
      </c>
      <c r="H254" t="s">
        <v>8249</v>
      </c>
      <c r="I254">
        <v>1488013307</v>
      </c>
      <c r="J254">
        <v>1485421307</v>
      </c>
      <c r="K254" t="b">
        <v>0</v>
      </c>
      <c r="L254">
        <v>0</v>
      </c>
      <c r="M254" t="b">
        <v>0</v>
      </c>
      <c r="N254" t="s">
        <v>8272</v>
      </c>
      <c r="O254" s="6">
        <f>(E254/D254)*100</f>
        <v>0</v>
      </c>
      <c r="P254" s="7" t="e">
        <f>E254/L254</f>
        <v>#DIV/0!</v>
      </c>
      <c r="Q254" t="s">
        <v>8319</v>
      </c>
      <c r="R254" t="s">
        <v>8320</v>
      </c>
      <c r="S254" s="11">
        <f>(J254/86400)+25569+(-5/24)</f>
        <v>42761.167905092589</v>
      </c>
      <c r="T254" s="11">
        <f>(I254/86400)+25569+(-5/24)</f>
        <v>42791.167905092589</v>
      </c>
    </row>
    <row r="255" spans="1:20" ht="43.2" x14ac:dyDescent="0.3">
      <c r="A255">
        <v>624</v>
      </c>
      <c r="B255" s="3" t="s">
        <v>625</v>
      </c>
      <c r="C255" s="3" t="s">
        <v>4734</v>
      </c>
      <c r="D255">
        <v>5000</v>
      </c>
      <c r="E255">
        <v>0</v>
      </c>
      <c r="F255" t="s">
        <v>8220</v>
      </c>
      <c r="G255" t="s">
        <v>8224</v>
      </c>
      <c r="H255" t="s">
        <v>8246</v>
      </c>
      <c r="I255">
        <v>1431647041</v>
      </c>
      <c r="J255">
        <v>1429055041</v>
      </c>
      <c r="K255" t="b">
        <v>0</v>
      </c>
      <c r="L255">
        <v>0</v>
      </c>
      <c r="M255" t="b">
        <v>0</v>
      </c>
      <c r="N255" t="s">
        <v>8272</v>
      </c>
      <c r="O255" s="6">
        <f>(E255/D255)*100</f>
        <v>0</v>
      </c>
      <c r="P255" s="7" t="e">
        <f>E255/L255</f>
        <v>#DIV/0!</v>
      </c>
      <c r="Q255" t="s">
        <v>8319</v>
      </c>
      <c r="R255" t="s">
        <v>8320</v>
      </c>
      <c r="S255" s="11">
        <f>(J255/86400)+25569+(-5/24)</f>
        <v>42108.78056712963</v>
      </c>
      <c r="T255" s="11">
        <f>(I255/86400)+25569+(-5/24)</f>
        <v>42138.78056712963</v>
      </c>
    </row>
    <row r="256" spans="1:20" ht="43.2" x14ac:dyDescent="0.3">
      <c r="A256">
        <v>628</v>
      </c>
      <c r="B256" s="3" t="s">
        <v>629</v>
      </c>
      <c r="C256" s="3" t="s">
        <v>4738</v>
      </c>
      <c r="D256">
        <v>5000</v>
      </c>
      <c r="E256">
        <v>0</v>
      </c>
      <c r="F256" t="s">
        <v>8220</v>
      </c>
      <c r="G256" t="s">
        <v>8224</v>
      </c>
      <c r="H256" t="s">
        <v>8246</v>
      </c>
      <c r="I256">
        <v>1405269457</v>
      </c>
      <c r="J256">
        <v>1402677457</v>
      </c>
      <c r="K256" t="b">
        <v>0</v>
      </c>
      <c r="L256">
        <v>0</v>
      </c>
      <c r="M256" t="b">
        <v>0</v>
      </c>
      <c r="N256" t="s">
        <v>8272</v>
      </c>
      <c r="O256" s="6">
        <f>(E256/D256)*100</f>
        <v>0</v>
      </c>
      <c r="P256" s="7" t="e">
        <f>E256/L256</f>
        <v>#DIV/0!</v>
      </c>
      <c r="Q256" t="s">
        <v>8319</v>
      </c>
      <c r="R256" t="s">
        <v>8320</v>
      </c>
      <c r="S256" s="11">
        <f>(J256/86400)+25569+(-5/24)</f>
        <v>41803.484456018516</v>
      </c>
      <c r="T256" s="11">
        <f>(I256/86400)+25569+(-5/24)</f>
        <v>41833.484456018516</v>
      </c>
    </row>
    <row r="257" spans="1:20" ht="28.8" x14ac:dyDescent="0.3">
      <c r="A257">
        <v>634</v>
      </c>
      <c r="B257" s="3" t="s">
        <v>635</v>
      </c>
      <c r="C257" s="3" t="s">
        <v>4744</v>
      </c>
      <c r="D257">
        <v>5000</v>
      </c>
      <c r="E257">
        <v>1</v>
      </c>
      <c r="F257" t="s">
        <v>8220</v>
      </c>
      <c r="G257" t="s">
        <v>8224</v>
      </c>
      <c r="H257" t="s">
        <v>8246</v>
      </c>
      <c r="I257">
        <v>1424989029</v>
      </c>
      <c r="J257">
        <v>1422397029</v>
      </c>
      <c r="K257" t="b">
        <v>0</v>
      </c>
      <c r="L257">
        <v>1</v>
      </c>
      <c r="M257" t="b">
        <v>0</v>
      </c>
      <c r="N257" t="s">
        <v>8272</v>
      </c>
      <c r="O257" s="6">
        <f>(E257/D257)*100</f>
        <v>0.02</v>
      </c>
      <c r="P257" s="7">
        <f>E257/L257</f>
        <v>1</v>
      </c>
      <c r="Q257" t="s">
        <v>8319</v>
      </c>
      <c r="R257" t="s">
        <v>8320</v>
      </c>
      <c r="S257" s="11">
        <f>(J257/86400)+25569+(-5/24)</f>
        <v>42031.720243055555</v>
      </c>
      <c r="T257" s="11">
        <f>(I257/86400)+25569+(-5/24)</f>
        <v>42061.720243055555</v>
      </c>
    </row>
    <row r="258" spans="1:20" ht="57.6" x14ac:dyDescent="0.3">
      <c r="A258">
        <v>1001</v>
      </c>
      <c r="B258" s="3" t="s">
        <v>1002</v>
      </c>
      <c r="C258" s="3" t="s">
        <v>5111</v>
      </c>
      <c r="D258">
        <v>5000</v>
      </c>
      <c r="E258">
        <v>5200</v>
      </c>
      <c r="F258" t="s">
        <v>8220</v>
      </c>
      <c r="G258" t="s">
        <v>8225</v>
      </c>
      <c r="H258" t="s">
        <v>8247</v>
      </c>
      <c r="I258">
        <v>1485796613</v>
      </c>
      <c r="J258">
        <v>1481908613</v>
      </c>
      <c r="K258" t="b">
        <v>0</v>
      </c>
      <c r="L258">
        <v>4</v>
      </c>
      <c r="M258" t="b">
        <v>0</v>
      </c>
      <c r="N258" t="s">
        <v>8273</v>
      </c>
      <c r="O258" s="6">
        <f>(E258/D258)*100</f>
        <v>104</v>
      </c>
      <c r="P258" s="7">
        <f>E258/L258</f>
        <v>1300</v>
      </c>
      <c r="Q258" t="s">
        <v>8319</v>
      </c>
      <c r="R258" t="s">
        <v>8321</v>
      </c>
      <c r="S258" s="11">
        <f>(J258/86400)+25569+(-5/24)</f>
        <v>42720.511724537035</v>
      </c>
      <c r="T258" s="11">
        <f>(I258/86400)+25569+(-5/24)</f>
        <v>42765.511724537035</v>
      </c>
    </row>
    <row r="259" spans="1:20" ht="57.6" x14ac:dyDescent="0.3">
      <c r="A259">
        <v>1012</v>
      </c>
      <c r="B259" s="3" t="s">
        <v>1013</v>
      </c>
      <c r="C259" s="3" t="s">
        <v>5122</v>
      </c>
      <c r="D259">
        <v>5000</v>
      </c>
      <c r="E259">
        <v>1076751.05</v>
      </c>
      <c r="F259" t="s">
        <v>8220</v>
      </c>
      <c r="G259" t="s">
        <v>8224</v>
      </c>
      <c r="H259" t="s">
        <v>8246</v>
      </c>
      <c r="I259">
        <v>1485254052</v>
      </c>
      <c r="J259">
        <v>1481366052</v>
      </c>
      <c r="K259" t="b">
        <v>0</v>
      </c>
      <c r="L259">
        <v>775</v>
      </c>
      <c r="M259" t="b">
        <v>0</v>
      </c>
      <c r="N259" t="s">
        <v>8273</v>
      </c>
      <c r="O259" s="6">
        <f>(E259/D259)*100</f>
        <v>21535.021000000001</v>
      </c>
      <c r="P259" s="7">
        <f>E259/L259</f>
        <v>1389.3561935483872</v>
      </c>
      <c r="Q259" t="s">
        <v>8319</v>
      </c>
      <c r="R259" t="s">
        <v>8321</v>
      </c>
      <c r="S259" s="11">
        <f>(J259/86400)+25569+(-5/24)</f>
        <v>42714.232083333329</v>
      </c>
      <c r="T259" s="11">
        <f>(I259/86400)+25569+(-5/24)</f>
        <v>42759.232083333329</v>
      </c>
    </row>
    <row r="260" spans="1:20" ht="43.2" x14ac:dyDescent="0.3">
      <c r="A260">
        <v>1060</v>
      </c>
      <c r="B260" s="3" t="s">
        <v>1061</v>
      </c>
      <c r="C260" s="3" t="s">
        <v>5170</v>
      </c>
      <c r="D260">
        <v>5000</v>
      </c>
      <c r="E260">
        <v>50</v>
      </c>
      <c r="F260" t="s">
        <v>8220</v>
      </c>
      <c r="G260" t="s">
        <v>8224</v>
      </c>
      <c r="H260" t="s">
        <v>8246</v>
      </c>
      <c r="I260">
        <v>1429134893</v>
      </c>
      <c r="J260">
        <v>1426542893</v>
      </c>
      <c r="K260" t="b">
        <v>0</v>
      </c>
      <c r="L260">
        <v>1</v>
      </c>
      <c r="M260" t="b">
        <v>0</v>
      </c>
      <c r="N260" t="s">
        <v>8281</v>
      </c>
      <c r="O260" s="6">
        <f>(E260/D260)*100</f>
        <v>1</v>
      </c>
      <c r="P260" s="7">
        <f>E260/L260</f>
        <v>50</v>
      </c>
      <c r="Q260" t="s">
        <v>8331</v>
      </c>
      <c r="R260" t="s">
        <v>8332</v>
      </c>
      <c r="S260" s="11">
        <f>(J260/86400)+25569+(-5/24)</f>
        <v>42079.704780092587</v>
      </c>
      <c r="T260" s="11">
        <f>(I260/86400)+25569+(-5/24)</f>
        <v>42109.704780092587</v>
      </c>
    </row>
    <row r="261" spans="1:20" ht="43.2" x14ac:dyDescent="0.3">
      <c r="A261">
        <v>1228</v>
      </c>
      <c r="B261" s="3" t="s">
        <v>1229</v>
      </c>
      <c r="C261" s="3" t="s">
        <v>5338</v>
      </c>
      <c r="D261">
        <v>5000</v>
      </c>
      <c r="E261">
        <v>1465</v>
      </c>
      <c r="F261" t="s">
        <v>8220</v>
      </c>
      <c r="G261" t="s">
        <v>8224</v>
      </c>
      <c r="H261" t="s">
        <v>8246</v>
      </c>
      <c r="I261">
        <v>1317231008</v>
      </c>
      <c r="J261">
        <v>1312047008</v>
      </c>
      <c r="K261" t="b">
        <v>0</v>
      </c>
      <c r="L261">
        <v>24</v>
      </c>
      <c r="M261" t="b">
        <v>0</v>
      </c>
      <c r="N261" t="s">
        <v>8286</v>
      </c>
      <c r="O261" s="6">
        <f>(E261/D261)*100</f>
        <v>29.299999999999997</v>
      </c>
      <c r="P261" s="7">
        <f>E261/L261</f>
        <v>61.041666666666664</v>
      </c>
      <c r="Q261" t="s">
        <v>8325</v>
      </c>
      <c r="R261" t="s">
        <v>8340</v>
      </c>
      <c r="S261" s="11">
        <f>(J261/86400)+25569+(-5/24)</f>
        <v>40754.520925925921</v>
      </c>
      <c r="T261" s="11">
        <f>(I261/86400)+25569+(-5/24)</f>
        <v>40814.520925925921</v>
      </c>
    </row>
    <row r="262" spans="1:20" ht="43.2" x14ac:dyDescent="0.3">
      <c r="A262">
        <v>1231</v>
      </c>
      <c r="B262" s="3" t="s">
        <v>1232</v>
      </c>
      <c r="C262" s="3" t="s">
        <v>5341</v>
      </c>
      <c r="D262">
        <v>5000</v>
      </c>
      <c r="E262">
        <v>0</v>
      </c>
      <c r="F262" t="s">
        <v>8220</v>
      </c>
      <c r="G262" t="s">
        <v>8224</v>
      </c>
      <c r="H262" t="s">
        <v>8246</v>
      </c>
      <c r="I262">
        <v>1440723600</v>
      </c>
      <c r="J262">
        <v>1436394968</v>
      </c>
      <c r="K262" t="b">
        <v>0</v>
      </c>
      <c r="L262">
        <v>0</v>
      </c>
      <c r="M262" t="b">
        <v>0</v>
      </c>
      <c r="N262" t="s">
        <v>8286</v>
      </c>
      <c r="O262" s="6">
        <f>(E262/D262)*100</f>
        <v>0</v>
      </c>
      <c r="P262" s="7" t="e">
        <f>E262/L262</f>
        <v>#DIV/0!</v>
      </c>
      <c r="Q262" t="s">
        <v>8325</v>
      </c>
      <c r="R262" t="s">
        <v>8340</v>
      </c>
      <c r="S262" s="11">
        <f>(J262/86400)+25569+(-5/24)</f>
        <v>42193.733425925922</v>
      </c>
      <c r="T262" s="11">
        <f>(I262/86400)+25569+(-5/24)</f>
        <v>42243.833333333336</v>
      </c>
    </row>
    <row r="263" spans="1:20" ht="43.2" x14ac:dyDescent="0.3">
      <c r="A263">
        <v>1232</v>
      </c>
      <c r="B263" s="3" t="s">
        <v>1233</v>
      </c>
      <c r="C263" s="3" t="s">
        <v>5342</v>
      </c>
      <c r="D263">
        <v>5000</v>
      </c>
      <c r="E263">
        <v>40</v>
      </c>
      <c r="F263" t="s">
        <v>8220</v>
      </c>
      <c r="G263" t="s">
        <v>8224</v>
      </c>
      <c r="H263" t="s">
        <v>8246</v>
      </c>
      <c r="I263">
        <v>1381090870</v>
      </c>
      <c r="J263">
        <v>1377030070</v>
      </c>
      <c r="K263" t="b">
        <v>0</v>
      </c>
      <c r="L263">
        <v>1</v>
      </c>
      <c r="M263" t="b">
        <v>0</v>
      </c>
      <c r="N263" t="s">
        <v>8286</v>
      </c>
      <c r="O263" s="6">
        <f>(E263/D263)*100</f>
        <v>0.8</v>
      </c>
      <c r="P263" s="7">
        <f>E263/L263</f>
        <v>40</v>
      </c>
      <c r="Q263" t="s">
        <v>8325</v>
      </c>
      <c r="R263" t="s">
        <v>8340</v>
      </c>
      <c r="S263" s="11">
        <f>(J263/86400)+25569+(-5/24)</f>
        <v>41506.639699074069</v>
      </c>
      <c r="T263" s="11">
        <f>(I263/86400)+25569+(-5/24)</f>
        <v>41553.639699074069</v>
      </c>
    </row>
    <row r="264" spans="1:20" ht="57.6" x14ac:dyDescent="0.3">
      <c r="A264">
        <v>1241</v>
      </c>
      <c r="B264" s="3" t="s">
        <v>1242</v>
      </c>
      <c r="C264" s="3" t="s">
        <v>5351</v>
      </c>
      <c r="D264">
        <v>5000</v>
      </c>
      <c r="E264">
        <v>2537</v>
      </c>
      <c r="F264" t="s">
        <v>8220</v>
      </c>
      <c r="G264" t="s">
        <v>8224</v>
      </c>
      <c r="H264" t="s">
        <v>8246</v>
      </c>
      <c r="I264">
        <v>1414994340</v>
      </c>
      <c r="J264">
        <v>1413057980</v>
      </c>
      <c r="K264" t="b">
        <v>0</v>
      </c>
      <c r="L264">
        <v>34</v>
      </c>
      <c r="M264" t="b">
        <v>0</v>
      </c>
      <c r="N264" t="s">
        <v>8286</v>
      </c>
      <c r="O264" s="6">
        <f>(E264/D264)*100</f>
        <v>50.739999999999995</v>
      </c>
      <c r="P264" s="7">
        <f>E264/L264</f>
        <v>74.617647058823536</v>
      </c>
      <c r="Q264" t="s">
        <v>8325</v>
      </c>
      <c r="R264" t="s">
        <v>8340</v>
      </c>
      <c r="S264" s="11">
        <f>(J264/86400)+25569+(-5/24)</f>
        <v>41923.629398148143</v>
      </c>
      <c r="T264" s="11">
        <f>(I264/86400)+25569+(-5/24)</f>
        <v>41946.040972222218</v>
      </c>
    </row>
    <row r="265" spans="1:20" x14ac:dyDescent="0.3">
      <c r="A265">
        <v>1456</v>
      </c>
      <c r="B265" s="3" t="s">
        <v>1457</v>
      </c>
      <c r="C265" s="3" t="s">
        <v>5566</v>
      </c>
      <c r="D265">
        <v>5000</v>
      </c>
      <c r="E265">
        <v>145</v>
      </c>
      <c r="F265" t="s">
        <v>8220</v>
      </c>
      <c r="G265" t="s">
        <v>8237</v>
      </c>
      <c r="H265" t="s">
        <v>8249</v>
      </c>
      <c r="I265">
        <v>1483459365</v>
      </c>
      <c r="J265">
        <v>1480867365</v>
      </c>
      <c r="K265" t="b">
        <v>0</v>
      </c>
      <c r="L265">
        <v>3</v>
      </c>
      <c r="M265" t="b">
        <v>0</v>
      </c>
      <c r="N265" t="s">
        <v>8287</v>
      </c>
      <c r="O265" s="6">
        <f>(E265/D265)*100</f>
        <v>2.9000000000000004</v>
      </c>
      <c r="P265" s="7">
        <f>E265/L265</f>
        <v>48.333333333333336</v>
      </c>
      <c r="Q265" t="s">
        <v>8322</v>
      </c>
      <c r="R265" t="s">
        <v>8341</v>
      </c>
      <c r="S265" s="11">
        <f>(J265/86400)+25569+(-5/24)</f>
        <v>42708.460243055553</v>
      </c>
      <c r="T265" s="11">
        <f>(I265/86400)+25569+(-5/24)</f>
        <v>42738.460243055553</v>
      </c>
    </row>
    <row r="266" spans="1:20" ht="57.6" x14ac:dyDescent="0.3">
      <c r="A266">
        <v>1458</v>
      </c>
      <c r="B266" s="3" t="s">
        <v>1459</v>
      </c>
      <c r="C266" s="3" t="s">
        <v>5568</v>
      </c>
      <c r="D266">
        <v>5000</v>
      </c>
      <c r="E266">
        <v>0</v>
      </c>
      <c r="F266" t="s">
        <v>8220</v>
      </c>
      <c r="G266" t="s">
        <v>8224</v>
      </c>
      <c r="H266" t="s">
        <v>8246</v>
      </c>
      <c r="I266">
        <v>1407729600</v>
      </c>
      <c r="J266">
        <v>1405097760</v>
      </c>
      <c r="K266" t="b">
        <v>0</v>
      </c>
      <c r="L266">
        <v>0</v>
      </c>
      <c r="M266" t="b">
        <v>0</v>
      </c>
      <c r="N266" t="s">
        <v>8287</v>
      </c>
      <c r="O266" s="6">
        <f>(E266/D266)*100</f>
        <v>0</v>
      </c>
      <c r="P266" s="7" t="e">
        <f>E266/L266</f>
        <v>#DIV/0!</v>
      </c>
      <c r="Q266" t="s">
        <v>8322</v>
      </c>
      <c r="R266" t="s">
        <v>8341</v>
      </c>
      <c r="S266" s="11">
        <f>(J266/86400)+25569+(-5/24)</f>
        <v>41831.49722222222</v>
      </c>
      <c r="T266" s="11">
        <f>(I266/86400)+25569+(-5/24)</f>
        <v>41861.958333333328</v>
      </c>
    </row>
    <row r="267" spans="1:20" ht="28.8" x14ac:dyDescent="0.3">
      <c r="A267">
        <v>1576</v>
      </c>
      <c r="B267" s="3" t="s">
        <v>1577</v>
      </c>
      <c r="C267" s="3" t="s">
        <v>5686</v>
      </c>
      <c r="D267">
        <v>5000</v>
      </c>
      <c r="E267">
        <v>650</v>
      </c>
      <c r="F267" t="s">
        <v>8220</v>
      </c>
      <c r="G267" t="s">
        <v>8224</v>
      </c>
      <c r="H267" t="s">
        <v>8246</v>
      </c>
      <c r="I267">
        <v>1435698368</v>
      </c>
      <c r="J267">
        <v>1431810368</v>
      </c>
      <c r="K267" t="b">
        <v>0</v>
      </c>
      <c r="L267">
        <v>10</v>
      </c>
      <c r="M267" t="b">
        <v>0</v>
      </c>
      <c r="N267" t="s">
        <v>8290</v>
      </c>
      <c r="O267" s="6">
        <f>(E267/D267)*100</f>
        <v>13</v>
      </c>
      <c r="P267" s="7">
        <f>E267/L267</f>
        <v>65</v>
      </c>
      <c r="Q267" t="s">
        <v>8322</v>
      </c>
      <c r="R267" t="s">
        <v>8344</v>
      </c>
      <c r="S267" s="11">
        <f>(J267/86400)+25569+(-5/24)</f>
        <v>42140.670925925922</v>
      </c>
      <c r="T267" s="11">
        <f>(I267/86400)+25569+(-5/24)</f>
        <v>42185.670925925922</v>
      </c>
    </row>
    <row r="268" spans="1:20" ht="43.2" x14ac:dyDescent="0.3">
      <c r="A268">
        <v>2341</v>
      </c>
      <c r="B268" s="3" t="s">
        <v>2342</v>
      </c>
      <c r="C268" s="3" t="s">
        <v>6451</v>
      </c>
      <c r="D268">
        <v>5000</v>
      </c>
      <c r="E268">
        <v>0</v>
      </c>
      <c r="F268" t="s">
        <v>8220</v>
      </c>
      <c r="G268" t="s">
        <v>8224</v>
      </c>
      <c r="H268" t="s">
        <v>8246</v>
      </c>
      <c r="I268">
        <v>1436729504</v>
      </c>
      <c r="J268">
        <v>1434137504</v>
      </c>
      <c r="K268" t="b">
        <v>0</v>
      </c>
      <c r="L268">
        <v>0</v>
      </c>
      <c r="M268" t="b">
        <v>0</v>
      </c>
      <c r="N268" t="s">
        <v>8272</v>
      </c>
      <c r="O268" s="6">
        <f>(E268/D268)*100</f>
        <v>0</v>
      </c>
      <c r="P268" s="7" t="e">
        <f>E268/L268</f>
        <v>#DIV/0!</v>
      </c>
      <c r="Q268" t="s">
        <v>8319</v>
      </c>
      <c r="R268" t="s">
        <v>8320</v>
      </c>
      <c r="S268" s="11">
        <f>(J268/86400)+25569+(-5/24)</f>
        <v>42167.605370370373</v>
      </c>
      <c r="T268" s="11">
        <f>(I268/86400)+25569+(-5/24)</f>
        <v>42197.605370370373</v>
      </c>
    </row>
    <row r="269" spans="1:20" ht="43.2" x14ac:dyDescent="0.3">
      <c r="A269">
        <v>2360</v>
      </c>
      <c r="B269" s="3" t="s">
        <v>2361</v>
      </c>
      <c r="C269" s="3" t="s">
        <v>6470</v>
      </c>
      <c r="D269">
        <v>5000</v>
      </c>
      <c r="E269">
        <v>2</v>
      </c>
      <c r="F269" t="s">
        <v>8220</v>
      </c>
      <c r="G269" t="s">
        <v>8229</v>
      </c>
      <c r="H269" t="s">
        <v>8251</v>
      </c>
      <c r="I269">
        <v>1454864280</v>
      </c>
      <c r="J269">
        <v>1452272280</v>
      </c>
      <c r="K269" t="b">
        <v>0</v>
      </c>
      <c r="L269">
        <v>1</v>
      </c>
      <c r="M269" t="b">
        <v>0</v>
      </c>
      <c r="N269" t="s">
        <v>8272</v>
      </c>
      <c r="O269" s="6">
        <f>(E269/D269)*100</f>
        <v>0.04</v>
      </c>
      <c r="P269" s="7">
        <f>E269/L269</f>
        <v>2</v>
      </c>
      <c r="Q269" t="s">
        <v>8319</v>
      </c>
      <c r="R269" t="s">
        <v>8320</v>
      </c>
      <c r="S269" s="11">
        <f>(J269/86400)+25569+(-5/24)</f>
        <v>42377.498611111114</v>
      </c>
      <c r="T269" s="11">
        <f>(I269/86400)+25569+(-5/24)</f>
        <v>42407.498611111114</v>
      </c>
    </row>
    <row r="270" spans="1:20" ht="43.2" x14ac:dyDescent="0.3">
      <c r="A270">
        <v>2394</v>
      </c>
      <c r="B270" s="3" t="s">
        <v>2395</v>
      </c>
      <c r="C270" s="3" t="s">
        <v>6504</v>
      </c>
      <c r="D270">
        <v>5000</v>
      </c>
      <c r="E270">
        <v>3</v>
      </c>
      <c r="F270" t="s">
        <v>8220</v>
      </c>
      <c r="G270" t="s">
        <v>8241</v>
      </c>
      <c r="H270" t="s">
        <v>8249</v>
      </c>
      <c r="I270">
        <v>1424940093</v>
      </c>
      <c r="J270">
        <v>1422348093</v>
      </c>
      <c r="K270" t="b">
        <v>0</v>
      </c>
      <c r="L270">
        <v>2</v>
      </c>
      <c r="M270" t="b">
        <v>0</v>
      </c>
      <c r="N270" t="s">
        <v>8272</v>
      </c>
      <c r="O270" s="6">
        <f>(E270/D270)*100</f>
        <v>0.06</v>
      </c>
      <c r="P270" s="7">
        <f>E270/L270</f>
        <v>1.5</v>
      </c>
      <c r="Q270" t="s">
        <v>8319</v>
      </c>
      <c r="R270" t="s">
        <v>8320</v>
      </c>
      <c r="S270" s="11">
        <f>(J270/86400)+25569+(-5/24)</f>
        <v>42031.15385416666</v>
      </c>
      <c r="T270" s="11">
        <f>(I270/86400)+25569+(-5/24)</f>
        <v>42061.15385416666</v>
      </c>
    </row>
    <row r="271" spans="1:20" ht="43.2" x14ac:dyDescent="0.3">
      <c r="A271">
        <v>2396</v>
      </c>
      <c r="B271" s="3" t="s">
        <v>2397</v>
      </c>
      <c r="C271" s="3" t="s">
        <v>6506</v>
      </c>
      <c r="D271">
        <v>5000</v>
      </c>
      <c r="E271">
        <v>10</v>
      </c>
      <c r="F271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6">
        <f>(E271/D271)*100</f>
        <v>0.2</v>
      </c>
      <c r="P271" s="7">
        <f>E271/L271</f>
        <v>10</v>
      </c>
      <c r="Q271" t="s">
        <v>8319</v>
      </c>
      <c r="R271" t="s">
        <v>8320</v>
      </c>
      <c r="S271" s="11">
        <f>(J271/86400)+25569+(-5/24)</f>
        <v>42262.640717592592</v>
      </c>
      <c r="T271" s="11">
        <f>(I271/86400)+25569+(-5/24)</f>
        <v>42292.640717592592</v>
      </c>
    </row>
    <row r="272" spans="1:20" x14ac:dyDescent="0.3">
      <c r="A272">
        <v>3868</v>
      </c>
      <c r="B272" s="3" t="s">
        <v>3865</v>
      </c>
      <c r="C272" s="3" t="s">
        <v>7977</v>
      </c>
      <c r="D272">
        <v>5000</v>
      </c>
      <c r="E272">
        <v>10</v>
      </c>
      <c r="F272" t="s">
        <v>8220</v>
      </c>
      <c r="G272" t="s">
        <v>8225</v>
      </c>
      <c r="H272" t="s">
        <v>8247</v>
      </c>
      <c r="I272">
        <v>1410191405</v>
      </c>
      <c r="J272">
        <v>1408031405</v>
      </c>
      <c r="K272" t="b">
        <v>0</v>
      </c>
      <c r="L272">
        <v>1</v>
      </c>
      <c r="M272" t="b">
        <v>0</v>
      </c>
      <c r="N272" t="s">
        <v>8305</v>
      </c>
      <c r="O272" s="6">
        <f>(E272/D272)*100</f>
        <v>0.2</v>
      </c>
      <c r="P272" s="7">
        <f>E272/L272</f>
        <v>10</v>
      </c>
      <c r="Q272" t="s">
        <v>8317</v>
      </c>
      <c r="R272" t="s">
        <v>8359</v>
      </c>
      <c r="S272" s="11">
        <f>(J272/86400)+25569+(-5/24)</f>
        <v>41865.45144675926</v>
      </c>
      <c r="T272" s="11">
        <f>(I272/86400)+25569+(-5/24)</f>
        <v>41890.45144675926</v>
      </c>
    </row>
    <row r="273" spans="1:20" ht="43.2" x14ac:dyDescent="0.3">
      <c r="A273">
        <v>1312</v>
      </c>
      <c r="B273" s="3" t="s">
        <v>1313</v>
      </c>
      <c r="C273" s="3" t="s">
        <v>5422</v>
      </c>
      <c r="D273">
        <v>4600</v>
      </c>
      <c r="E273">
        <v>28</v>
      </c>
      <c r="F273" t="s">
        <v>8220</v>
      </c>
      <c r="G273" t="s">
        <v>8224</v>
      </c>
      <c r="H273" t="s">
        <v>8246</v>
      </c>
      <c r="I273">
        <v>1429375922</v>
      </c>
      <c r="J273">
        <v>1426783922</v>
      </c>
      <c r="K273" t="b">
        <v>0</v>
      </c>
      <c r="L273">
        <v>1</v>
      </c>
      <c r="M273" t="b">
        <v>0</v>
      </c>
      <c r="N273" t="s">
        <v>8273</v>
      </c>
      <c r="O273" s="6">
        <f>(E273/D273)*100</f>
        <v>0.60869565217391308</v>
      </c>
      <c r="P273" s="7">
        <f>E273/L273</f>
        <v>28</v>
      </c>
      <c r="Q273" t="s">
        <v>8319</v>
      </c>
      <c r="R273" t="s">
        <v>8321</v>
      </c>
      <c r="S273" s="11">
        <f>(J273/86400)+25569+(-5/24)</f>
        <v>42082.494467592587</v>
      </c>
      <c r="T273" s="11">
        <f>(I273/86400)+25569+(-5/24)</f>
        <v>42112.494467592587</v>
      </c>
    </row>
    <row r="274" spans="1:20" ht="43.2" x14ac:dyDescent="0.3">
      <c r="A274">
        <v>145</v>
      </c>
      <c r="B274" s="3" t="s">
        <v>147</v>
      </c>
      <c r="C274" s="3" t="s">
        <v>4255</v>
      </c>
      <c r="D274">
        <v>4500</v>
      </c>
      <c r="E274">
        <v>338</v>
      </c>
      <c r="F274" t="s">
        <v>8220</v>
      </c>
      <c r="G274" t="s">
        <v>8224</v>
      </c>
      <c r="H274" t="s">
        <v>8246</v>
      </c>
      <c r="I274">
        <v>1439298052</v>
      </c>
      <c r="J274">
        <v>1436965252</v>
      </c>
      <c r="K274" t="b">
        <v>0</v>
      </c>
      <c r="L274">
        <v>9</v>
      </c>
      <c r="M274" t="b">
        <v>0</v>
      </c>
      <c r="N274" t="s">
        <v>8267</v>
      </c>
      <c r="O274" s="6">
        <f>(E274/D274)*100</f>
        <v>7.5111111111111111</v>
      </c>
      <c r="P274" s="7">
        <f>E274/L274</f>
        <v>37.555555555555557</v>
      </c>
      <c r="Q274" t="s">
        <v>8310</v>
      </c>
      <c r="R274" t="s">
        <v>8313</v>
      </c>
      <c r="S274" s="11">
        <f>(J274/86400)+25569+(-5/24)</f>
        <v>42200.333935185183</v>
      </c>
      <c r="T274" s="11">
        <f>(I274/86400)+25569+(-5/24)</f>
        <v>42227.333935185183</v>
      </c>
    </row>
    <row r="275" spans="1:20" ht="57.6" x14ac:dyDescent="0.3">
      <c r="A275">
        <v>1052</v>
      </c>
      <c r="B275" s="3" t="s">
        <v>1053</v>
      </c>
      <c r="C275" s="3" t="s">
        <v>5162</v>
      </c>
      <c r="D275">
        <v>4336</v>
      </c>
      <c r="E275">
        <v>0</v>
      </c>
      <c r="F275" t="s">
        <v>8220</v>
      </c>
      <c r="G275" t="s">
        <v>8224</v>
      </c>
      <c r="H275" t="s">
        <v>8246</v>
      </c>
      <c r="I275">
        <v>1465243740</v>
      </c>
      <c r="J275">
        <v>1461438495</v>
      </c>
      <c r="K275" t="b">
        <v>0</v>
      </c>
      <c r="L275">
        <v>0</v>
      </c>
      <c r="M275" t="b">
        <v>0</v>
      </c>
      <c r="N275" t="s">
        <v>8281</v>
      </c>
      <c r="O275" s="6">
        <f>(E275/D275)*100</f>
        <v>0</v>
      </c>
      <c r="P275" s="7" t="e">
        <f>E275/L275</f>
        <v>#DIV/0!</v>
      </c>
      <c r="Q275" t="s">
        <v>8331</v>
      </c>
      <c r="R275" t="s">
        <v>8332</v>
      </c>
      <c r="S275" s="11">
        <f>(J275/86400)+25569+(-5/24)</f>
        <v>42483.589062499996</v>
      </c>
      <c r="T275" s="11">
        <f>(I275/86400)+25569+(-5/24)</f>
        <v>42527.631249999999</v>
      </c>
    </row>
    <row r="276" spans="1:20" ht="43.2" x14ac:dyDescent="0.3">
      <c r="A276">
        <v>2392</v>
      </c>
      <c r="B276" s="3" t="s">
        <v>2393</v>
      </c>
      <c r="C276" s="3" t="s">
        <v>6502</v>
      </c>
      <c r="D276">
        <v>4200</v>
      </c>
      <c r="E276">
        <v>0</v>
      </c>
      <c r="F276" t="s">
        <v>8220</v>
      </c>
      <c r="G276" t="s">
        <v>8224</v>
      </c>
      <c r="H276" t="s">
        <v>8246</v>
      </c>
      <c r="I276">
        <v>1446087223</v>
      </c>
      <c r="J276">
        <v>1443495223</v>
      </c>
      <c r="K276" t="b">
        <v>0</v>
      </c>
      <c r="L276">
        <v>0</v>
      </c>
      <c r="M276" t="b">
        <v>0</v>
      </c>
      <c r="N276" t="s">
        <v>8272</v>
      </c>
      <c r="O276" s="6">
        <f>(E276/D276)*100</f>
        <v>0</v>
      </c>
      <c r="P276" s="7" t="e">
        <f>E276/L276</f>
        <v>#DIV/0!</v>
      </c>
      <c r="Q276" t="s">
        <v>8319</v>
      </c>
      <c r="R276" t="s">
        <v>8320</v>
      </c>
      <c r="S276" s="11">
        <f>(J276/86400)+25569+(-5/24)</f>
        <v>42275.912303240737</v>
      </c>
      <c r="T276" s="11">
        <f>(I276/86400)+25569+(-5/24)</f>
        <v>42305.912303240737</v>
      </c>
    </row>
    <row r="277" spans="1:20" ht="43.2" x14ac:dyDescent="0.3">
      <c r="A277">
        <v>124</v>
      </c>
      <c r="B277" s="3" t="s">
        <v>126</v>
      </c>
      <c r="C277" s="3" t="s">
        <v>4235</v>
      </c>
      <c r="D277">
        <v>4000</v>
      </c>
      <c r="E277">
        <v>0</v>
      </c>
      <c r="F277" t="s">
        <v>8220</v>
      </c>
      <c r="G277" t="s">
        <v>8224</v>
      </c>
      <c r="H277" t="s">
        <v>8246</v>
      </c>
      <c r="I277">
        <v>1431728242</v>
      </c>
      <c r="J277">
        <v>1429568242</v>
      </c>
      <c r="K277" t="b">
        <v>0</v>
      </c>
      <c r="L277">
        <v>0</v>
      </c>
      <c r="M277" t="b">
        <v>0</v>
      </c>
      <c r="N277" t="s">
        <v>8267</v>
      </c>
      <c r="O277" s="6">
        <f>(E277/D277)*100</f>
        <v>0</v>
      </c>
      <c r="P277" s="7" t="e">
        <f>E277/L277</f>
        <v>#DIV/0!</v>
      </c>
      <c r="Q277" t="s">
        <v>8310</v>
      </c>
      <c r="R277" t="s">
        <v>8313</v>
      </c>
      <c r="S277" s="11">
        <f>(J277/86400)+25569+(-5/24)</f>
        <v>42114.720393518517</v>
      </c>
      <c r="T277" s="11">
        <f>(I277/86400)+25569+(-5/24)</f>
        <v>42139.720393518517</v>
      </c>
    </row>
    <row r="278" spans="1:20" ht="43.2" x14ac:dyDescent="0.3">
      <c r="A278">
        <v>1006</v>
      </c>
      <c r="B278" s="3" t="s">
        <v>1007</v>
      </c>
      <c r="C278" s="3" t="s">
        <v>5116</v>
      </c>
      <c r="D278">
        <v>4000</v>
      </c>
      <c r="E278">
        <v>234</v>
      </c>
      <c r="F278" t="s">
        <v>8220</v>
      </c>
      <c r="G278" t="s">
        <v>8224</v>
      </c>
      <c r="H278" t="s">
        <v>8246</v>
      </c>
      <c r="I278">
        <v>1418368260</v>
      </c>
      <c r="J278">
        <v>1417654672</v>
      </c>
      <c r="K278" t="b">
        <v>0</v>
      </c>
      <c r="L278">
        <v>8</v>
      </c>
      <c r="M278" t="b">
        <v>0</v>
      </c>
      <c r="N278" t="s">
        <v>8273</v>
      </c>
      <c r="O278" s="6">
        <f>(E278/D278)*100</f>
        <v>5.8500000000000005</v>
      </c>
      <c r="P278" s="7">
        <f>E278/L278</f>
        <v>29.25</v>
      </c>
      <c r="Q278" t="s">
        <v>8319</v>
      </c>
      <c r="R278" t="s">
        <v>8321</v>
      </c>
      <c r="S278" s="11">
        <f>(J278/86400)+25569+(-5/24)</f>
        <v>41976.83185185185</v>
      </c>
      <c r="T278" s="11">
        <f>(I278/86400)+25569+(-5/24)</f>
        <v>41985.09097222222</v>
      </c>
    </row>
    <row r="279" spans="1:20" ht="28.8" x14ac:dyDescent="0.3">
      <c r="A279">
        <v>1061</v>
      </c>
      <c r="B279" s="3" t="s">
        <v>1062</v>
      </c>
      <c r="C279" s="3" t="s">
        <v>5171</v>
      </c>
      <c r="D279">
        <v>4000</v>
      </c>
      <c r="E279">
        <v>0</v>
      </c>
      <c r="F279" t="s">
        <v>8220</v>
      </c>
      <c r="G279" t="s">
        <v>8224</v>
      </c>
      <c r="H279" t="s">
        <v>8246</v>
      </c>
      <c r="I279">
        <v>1462150800</v>
      </c>
      <c r="J279">
        <v>1456987108</v>
      </c>
      <c r="K279" t="b">
        <v>0</v>
      </c>
      <c r="L279">
        <v>0</v>
      </c>
      <c r="M279" t="b">
        <v>0</v>
      </c>
      <c r="N279" t="s">
        <v>8281</v>
      </c>
      <c r="O279" s="6">
        <f>(E279/D279)*100</f>
        <v>0</v>
      </c>
      <c r="P279" s="7" t="e">
        <f>E279/L279</f>
        <v>#DIV/0!</v>
      </c>
      <c r="Q279" t="s">
        <v>8331</v>
      </c>
      <c r="R279" t="s">
        <v>8332</v>
      </c>
      <c r="S279" s="11">
        <f>(J279/86400)+25569+(-5/24)</f>
        <v>42432.068379629629</v>
      </c>
      <c r="T279" s="11">
        <f>(I279/86400)+25569+(-5/24)</f>
        <v>42491.833333333336</v>
      </c>
    </row>
    <row r="280" spans="1:20" ht="57.6" x14ac:dyDescent="0.3">
      <c r="A280">
        <v>1562</v>
      </c>
      <c r="B280" s="3" t="s">
        <v>1563</v>
      </c>
      <c r="C280" s="3" t="s">
        <v>5672</v>
      </c>
      <c r="D280">
        <v>4000</v>
      </c>
      <c r="E280">
        <v>0</v>
      </c>
      <c r="F280" t="s">
        <v>8220</v>
      </c>
      <c r="G280" t="s">
        <v>8224</v>
      </c>
      <c r="H280" t="s">
        <v>8246</v>
      </c>
      <c r="I280">
        <v>1259715000</v>
      </c>
      <c r="J280">
        <v>1253712916</v>
      </c>
      <c r="K280" t="b">
        <v>0</v>
      </c>
      <c r="L280">
        <v>0</v>
      </c>
      <c r="M280" t="b">
        <v>0</v>
      </c>
      <c r="N280" t="s">
        <v>8290</v>
      </c>
      <c r="O280" s="6">
        <f>(E280/D280)*100</f>
        <v>0</v>
      </c>
      <c r="P280" s="7" t="e">
        <f>E280/L280</f>
        <v>#DIV/0!</v>
      </c>
      <c r="Q280" t="s">
        <v>8322</v>
      </c>
      <c r="R280" t="s">
        <v>8344</v>
      </c>
      <c r="S280" s="11">
        <f>(J280/86400)+25569+(-5/24)</f>
        <v>40079.357824074068</v>
      </c>
      <c r="T280" s="11">
        <f>(I280/86400)+25569+(-5/24)</f>
        <v>40148.826388888883</v>
      </c>
    </row>
    <row r="281" spans="1:20" ht="43.2" x14ac:dyDescent="0.3">
      <c r="A281">
        <v>1565</v>
      </c>
      <c r="B281" s="3" t="s">
        <v>1566</v>
      </c>
      <c r="C281" s="3" t="s">
        <v>5675</v>
      </c>
      <c r="D281">
        <v>4000</v>
      </c>
      <c r="E281">
        <v>100</v>
      </c>
      <c r="F281" t="s">
        <v>8220</v>
      </c>
      <c r="G281" t="s">
        <v>8224</v>
      </c>
      <c r="H281" t="s">
        <v>8246</v>
      </c>
      <c r="I281">
        <v>1307554261</v>
      </c>
      <c r="J281">
        <v>1304962261</v>
      </c>
      <c r="K281" t="b">
        <v>0</v>
      </c>
      <c r="L281">
        <v>1</v>
      </c>
      <c r="M281" t="b">
        <v>0</v>
      </c>
      <c r="N281" t="s">
        <v>8290</v>
      </c>
      <c r="O281" s="6">
        <f>(E281/D281)*100</f>
        <v>2.5</v>
      </c>
      <c r="P281" s="7">
        <f>E281/L281</f>
        <v>100</v>
      </c>
      <c r="Q281" t="s">
        <v>8322</v>
      </c>
      <c r="R281" t="s">
        <v>8344</v>
      </c>
      <c r="S281" s="11">
        <f>(J281/86400)+25569+(-5/24)</f>
        <v>40672.521539351852</v>
      </c>
      <c r="T281" s="11">
        <f>(I281/86400)+25569+(-5/24)</f>
        <v>40702.521539351852</v>
      </c>
    </row>
    <row r="282" spans="1:20" ht="43.2" x14ac:dyDescent="0.3">
      <c r="A282">
        <v>2398</v>
      </c>
      <c r="B282" s="3" t="s">
        <v>2399</v>
      </c>
      <c r="C282" s="3" t="s">
        <v>6508</v>
      </c>
      <c r="D282">
        <v>4000</v>
      </c>
      <c r="E282">
        <v>0</v>
      </c>
      <c r="F282" t="s">
        <v>8220</v>
      </c>
      <c r="G282" t="s">
        <v>8224</v>
      </c>
      <c r="H282" t="s">
        <v>8246</v>
      </c>
      <c r="I282">
        <v>1435874384</v>
      </c>
      <c r="J282">
        <v>1433282384</v>
      </c>
      <c r="K282" t="b">
        <v>0</v>
      </c>
      <c r="L282">
        <v>0</v>
      </c>
      <c r="M282" t="b">
        <v>0</v>
      </c>
      <c r="N282" t="s">
        <v>8272</v>
      </c>
      <c r="O282" s="6">
        <f>(E282/D282)*100</f>
        <v>0</v>
      </c>
      <c r="P282" s="7" t="e">
        <f>E282/L282</f>
        <v>#DIV/0!</v>
      </c>
      <c r="Q282" t="s">
        <v>8319</v>
      </c>
      <c r="R282" t="s">
        <v>8320</v>
      </c>
      <c r="S282" s="11">
        <f>(J282/86400)+25569+(-5/24)</f>
        <v>42157.708148148151</v>
      </c>
      <c r="T282" s="11">
        <f>(I282/86400)+25569+(-5/24)</f>
        <v>42187.708148148151</v>
      </c>
    </row>
    <row r="283" spans="1:20" ht="57.6" x14ac:dyDescent="0.3">
      <c r="A283">
        <v>3876</v>
      </c>
      <c r="B283" s="3" t="s">
        <v>3873</v>
      </c>
      <c r="C283" s="3" t="s">
        <v>7985</v>
      </c>
      <c r="D283">
        <v>3900</v>
      </c>
      <c r="E283">
        <v>2059</v>
      </c>
      <c r="F283" t="s">
        <v>8220</v>
      </c>
      <c r="G283" t="s">
        <v>8225</v>
      </c>
      <c r="H283" t="s">
        <v>8247</v>
      </c>
      <c r="I283">
        <v>1454425128</v>
      </c>
      <c r="J283">
        <v>1451833128</v>
      </c>
      <c r="K283" t="b">
        <v>0</v>
      </c>
      <c r="L283">
        <v>46</v>
      </c>
      <c r="M283" t="b">
        <v>0</v>
      </c>
      <c r="N283" t="s">
        <v>8305</v>
      </c>
      <c r="O283" s="6">
        <f>(E283/D283)*100</f>
        <v>52.794871794871788</v>
      </c>
      <c r="P283" s="7">
        <f>E283/L283</f>
        <v>44.760869565217391</v>
      </c>
      <c r="Q283" t="s">
        <v>8317</v>
      </c>
      <c r="R283" t="s">
        <v>8359</v>
      </c>
      <c r="S283" s="11">
        <f>(J283/86400)+25569+(-5/24)</f>
        <v>42372.415833333333</v>
      </c>
      <c r="T283" s="11">
        <f>(I283/86400)+25569+(-5/24)</f>
        <v>42402.415833333333</v>
      </c>
    </row>
    <row r="284" spans="1:20" ht="43.2" x14ac:dyDescent="0.3">
      <c r="A284">
        <v>1055</v>
      </c>
      <c r="B284" s="3" t="s">
        <v>1056</v>
      </c>
      <c r="C284" s="3" t="s">
        <v>5165</v>
      </c>
      <c r="D284">
        <v>3500</v>
      </c>
      <c r="E284">
        <v>0</v>
      </c>
      <c r="F284" t="s">
        <v>8220</v>
      </c>
      <c r="G284" t="s">
        <v>8224</v>
      </c>
      <c r="H284" t="s">
        <v>8246</v>
      </c>
      <c r="I284">
        <v>1457394545</v>
      </c>
      <c r="J284">
        <v>1454802545</v>
      </c>
      <c r="K284" t="b">
        <v>0</v>
      </c>
      <c r="L284">
        <v>0</v>
      </c>
      <c r="M284" t="b">
        <v>0</v>
      </c>
      <c r="N284" t="s">
        <v>8281</v>
      </c>
      <c r="O284" s="6">
        <f>(E284/D284)*100</f>
        <v>0</v>
      </c>
      <c r="P284" s="7" t="e">
        <f>E284/L284</f>
        <v>#DIV/0!</v>
      </c>
      <c r="Q284" t="s">
        <v>8331</v>
      </c>
      <c r="R284" t="s">
        <v>8332</v>
      </c>
      <c r="S284" s="11">
        <f>(J284/86400)+25569+(-5/24)</f>
        <v>42406.784085648142</v>
      </c>
      <c r="T284" s="11">
        <f>(I284/86400)+25569+(-5/24)</f>
        <v>42436.784085648142</v>
      </c>
    </row>
    <row r="285" spans="1:20" ht="28.8" x14ac:dyDescent="0.3">
      <c r="A285">
        <v>1579</v>
      </c>
      <c r="B285" s="3" t="s">
        <v>1580</v>
      </c>
      <c r="C285" s="3" t="s">
        <v>5689</v>
      </c>
      <c r="D285">
        <v>3333</v>
      </c>
      <c r="E285">
        <v>28</v>
      </c>
      <c r="F285" t="s">
        <v>8220</v>
      </c>
      <c r="G285" t="s">
        <v>8224</v>
      </c>
      <c r="H285" t="s">
        <v>8246</v>
      </c>
      <c r="I285">
        <v>1377734091</v>
      </c>
      <c r="J285">
        <v>1374882891</v>
      </c>
      <c r="K285" t="b">
        <v>0</v>
      </c>
      <c r="L285">
        <v>2</v>
      </c>
      <c r="M285" t="b">
        <v>0</v>
      </c>
      <c r="N285" t="s">
        <v>8290</v>
      </c>
      <c r="O285" s="6">
        <f>(E285/D285)*100</f>
        <v>0.84008400840084008</v>
      </c>
      <c r="P285" s="7">
        <f>E285/L285</f>
        <v>14</v>
      </c>
      <c r="Q285" t="s">
        <v>8322</v>
      </c>
      <c r="R285" t="s">
        <v>8344</v>
      </c>
      <c r="S285" s="11">
        <f>(J285/86400)+25569+(-5/24)</f>
        <v>41481.788090277776</v>
      </c>
      <c r="T285" s="11">
        <f>(I285/86400)+25569+(-5/24)</f>
        <v>41514.788090277776</v>
      </c>
    </row>
    <row r="286" spans="1:20" ht="57.6" x14ac:dyDescent="0.3">
      <c r="A286">
        <v>121</v>
      </c>
      <c r="B286" s="3" t="s">
        <v>123</v>
      </c>
      <c r="C286" s="3" t="s">
        <v>4232</v>
      </c>
      <c r="D286">
        <v>3000</v>
      </c>
      <c r="E286">
        <v>1</v>
      </c>
      <c r="F286" t="s">
        <v>8220</v>
      </c>
      <c r="G286" t="s">
        <v>8224</v>
      </c>
      <c r="H286" t="s">
        <v>8246</v>
      </c>
      <c r="I286">
        <v>1429352160</v>
      </c>
      <c r="J286">
        <v>1427993710</v>
      </c>
      <c r="K286" t="b">
        <v>0</v>
      </c>
      <c r="L286">
        <v>1</v>
      </c>
      <c r="M286" t="b">
        <v>0</v>
      </c>
      <c r="N286" t="s">
        <v>8267</v>
      </c>
      <c r="O286" s="6">
        <f>(E286/D286)*100</f>
        <v>3.3333333333333333E-2</v>
      </c>
      <c r="P286" s="7">
        <f>E286/L286</f>
        <v>1</v>
      </c>
      <c r="Q286" t="s">
        <v>8310</v>
      </c>
      <c r="R286" t="s">
        <v>8313</v>
      </c>
      <c r="S286" s="11">
        <f>(J286/86400)+25569+(-5/24)</f>
        <v>42096.496643518512</v>
      </c>
      <c r="T286" s="11">
        <f>(I286/86400)+25569+(-5/24)</f>
        <v>42112.219444444439</v>
      </c>
    </row>
    <row r="287" spans="1:20" ht="43.2" x14ac:dyDescent="0.3">
      <c r="A287">
        <v>135</v>
      </c>
      <c r="B287" s="3" t="s">
        <v>137</v>
      </c>
      <c r="C287" s="3" t="s">
        <v>4246</v>
      </c>
      <c r="D287">
        <v>3000</v>
      </c>
      <c r="E287">
        <v>403</v>
      </c>
      <c r="F287" t="s">
        <v>8220</v>
      </c>
      <c r="G287" t="s">
        <v>8224</v>
      </c>
      <c r="H287" t="s">
        <v>8246</v>
      </c>
      <c r="I287">
        <v>1404241200</v>
      </c>
      <c r="J287">
        <v>1401354597</v>
      </c>
      <c r="K287" t="b">
        <v>0</v>
      </c>
      <c r="L287">
        <v>5</v>
      </c>
      <c r="M287" t="b">
        <v>0</v>
      </c>
      <c r="N287" t="s">
        <v>8267</v>
      </c>
      <c r="O287" s="6">
        <f>(E287/D287)*100</f>
        <v>13.433333333333334</v>
      </c>
      <c r="P287" s="7">
        <f>E287/L287</f>
        <v>80.599999999999994</v>
      </c>
      <c r="Q287" t="s">
        <v>8310</v>
      </c>
      <c r="R287" t="s">
        <v>8313</v>
      </c>
      <c r="S287" s="11">
        <f>(J287/86400)+25569+(-5/24)</f>
        <v>41788.173576388886</v>
      </c>
      <c r="T287" s="11">
        <f>(I287/86400)+25569+(-5/24)</f>
        <v>41821.583333333328</v>
      </c>
    </row>
    <row r="288" spans="1:20" ht="57.6" x14ac:dyDescent="0.3">
      <c r="A288">
        <v>136</v>
      </c>
      <c r="B288" s="3" t="s">
        <v>138</v>
      </c>
      <c r="C288" s="3" t="s">
        <v>4232</v>
      </c>
      <c r="D288">
        <v>3000</v>
      </c>
      <c r="E288">
        <v>0</v>
      </c>
      <c r="F288" t="s">
        <v>8220</v>
      </c>
      <c r="G288" t="s">
        <v>8224</v>
      </c>
      <c r="H288" t="s">
        <v>8246</v>
      </c>
      <c r="I288">
        <v>1431771360</v>
      </c>
      <c r="J288">
        <v>1427968234</v>
      </c>
      <c r="K288" t="b">
        <v>0</v>
      </c>
      <c r="L288">
        <v>0</v>
      </c>
      <c r="M288" t="b">
        <v>0</v>
      </c>
      <c r="N288" t="s">
        <v>8267</v>
      </c>
      <c r="O288" s="6">
        <f>(E288/D288)*100</f>
        <v>0</v>
      </c>
      <c r="P288" s="7" t="e">
        <f>E288/L288</f>
        <v>#DIV/0!</v>
      </c>
      <c r="Q288" t="s">
        <v>8310</v>
      </c>
      <c r="R288" t="s">
        <v>8313</v>
      </c>
      <c r="S288" s="11">
        <f>(J288/86400)+25569+(-5/24)</f>
        <v>42096.201782407406</v>
      </c>
      <c r="T288" s="11">
        <f>(I288/86400)+25569+(-5/24)</f>
        <v>42140.219444444439</v>
      </c>
    </row>
    <row r="289" spans="1:20" ht="43.2" x14ac:dyDescent="0.3">
      <c r="A289">
        <v>142</v>
      </c>
      <c r="B289" s="3" t="s">
        <v>144</v>
      </c>
      <c r="C289" s="3" t="s">
        <v>4252</v>
      </c>
      <c r="D289">
        <v>3000</v>
      </c>
      <c r="E289">
        <v>10</v>
      </c>
      <c r="F289" t="s">
        <v>8220</v>
      </c>
      <c r="G289" t="s">
        <v>8224</v>
      </c>
      <c r="H289" t="s">
        <v>8246</v>
      </c>
      <c r="I289">
        <v>1416176778</v>
      </c>
      <c r="J289">
        <v>1414358778</v>
      </c>
      <c r="K289" t="b">
        <v>0</v>
      </c>
      <c r="L289">
        <v>1</v>
      </c>
      <c r="M289" t="b">
        <v>0</v>
      </c>
      <c r="N289" t="s">
        <v>8267</v>
      </c>
      <c r="O289" s="6">
        <f>(E289/D289)*100</f>
        <v>0.33333333333333337</v>
      </c>
      <c r="P289" s="7">
        <f>E289/L289</f>
        <v>10</v>
      </c>
      <c r="Q289" t="s">
        <v>8310</v>
      </c>
      <c r="R289" t="s">
        <v>8313</v>
      </c>
      <c r="S289" s="11">
        <f>(J289/86400)+25569+(-5/24)</f>
        <v>41938.684930555552</v>
      </c>
      <c r="T289" s="11">
        <f>(I289/86400)+25569+(-5/24)</f>
        <v>41959.726597222216</v>
      </c>
    </row>
    <row r="290" spans="1:20" ht="43.2" x14ac:dyDescent="0.3">
      <c r="A290">
        <v>1046</v>
      </c>
      <c r="B290" s="3" t="s">
        <v>1047</v>
      </c>
      <c r="C290" s="3" t="s">
        <v>5156</v>
      </c>
      <c r="D290">
        <v>3000</v>
      </c>
      <c r="E290">
        <v>0</v>
      </c>
      <c r="F290" t="s">
        <v>8220</v>
      </c>
      <c r="G290" t="s">
        <v>8236</v>
      </c>
      <c r="H290" t="s">
        <v>8249</v>
      </c>
      <c r="I290">
        <v>1451161560</v>
      </c>
      <c r="J290">
        <v>1447273560</v>
      </c>
      <c r="K290" t="b">
        <v>0</v>
      </c>
      <c r="L290">
        <v>0</v>
      </c>
      <c r="M290" t="b">
        <v>0</v>
      </c>
      <c r="N290" t="s">
        <v>8281</v>
      </c>
      <c r="O290" s="6">
        <f>(E290/D290)*100</f>
        <v>0</v>
      </c>
      <c r="P290" s="7" t="e">
        <f>E290/L290</f>
        <v>#DIV/0!</v>
      </c>
      <c r="Q290" t="s">
        <v>8331</v>
      </c>
      <c r="R290" t="s">
        <v>8332</v>
      </c>
      <c r="S290" s="11">
        <f>(J290/86400)+25569+(-5/24)</f>
        <v>42319.643055555549</v>
      </c>
      <c r="T290" s="11">
        <f>(I290/86400)+25569+(-5/24)</f>
        <v>42364.643055555549</v>
      </c>
    </row>
    <row r="291" spans="1:20" ht="43.2" x14ac:dyDescent="0.3">
      <c r="A291">
        <v>1225</v>
      </c>
      <c r="B291" s="3" t="s">
        <v>1226</v>
      </c>
      <c r="C291" s="3" t="s">
        <v>5335</v>
      </c>
      <c r="D291">
        <v>3000</v>
      </c>
      <c r="E291">
        <v>132</v>
      </c>
      <c r="F291" t="s">
        <v>8220</v>
      </c>
      <c r="G291" t="s">
        <v>8224</v>
      </c>
      <c r="H291" t="s">
        <v>8246</v>
      </c>
      <c r="I291">
        <v>1382478278</v>
      </c>
      <c r="J291">
        <v>1377294278</v>
      </c>
      <c r="K291" t="b">
        <v>0</v>
      </c>
      <c r="L291">
        <v>3</v>
      </c>
      <c r="M291" t="b">
        <v>0</v>
      </c>
      <c r="N291" t="s">
        <v>8286</v>
      </c>
      <c r="O291" s="6">
        <f>(E291/D291)*100</f>
        <v>4.3999999999999995</v>
      </c>
      <c r="P291" s="7">
        <f>E291/L291</f>
        <v>44</v>
      </c>
      <c r="Q291" t="s">
        <v>8325</v>
      </c>
      <c r="R291" t="s">
        <v>8340</v>
      </c>
      <c r="S291" s="11">
        <f>(J291/86400)+25569+(-5/24)</f>
        <v>41509.697662037033</v>
      </c>
      <c r="T291" s="11">
        <f>(I291/86400)+25569+(-5/24)</f>
        <v>41569.697662037033</v>
      </c>
    </row>
    <row r="292" spans="1:20" ht="43.2" x14ac:dyDescent="0.3">
      <c r="A292">
        <v>2345</v>
      </c>
      <c r="B292" s="3" t="s">
        <v>2346</v>
      </c>
      <c r="C292" s="3" t="s">
        <v>6455</v>
      </c>
      <c r="D292">
        <v>3000</v>
      </c>
      <c r="E292">
        <v>0</v>
      </c>
      <c r="F292" t="s">
        <v>8220</v>
      </c>
      <c r="G292" t="s">
        <v>8224</v>
      </c>
      <c r="H292" t="s">
        <v>8246</v>
      </c>
      <c r="I292">
        <v>1427845140</v>
      </c>
      <c r="J292">
        <v>1424822556</v>
      </c>
      <c r="K292" t="b">
        <v>0</v>
      </c>
      <c r="L292">
        <v>0</v>
      </c>
      <c r="M292" t="b">
        <v>0</v>
      </c>
      <c r="N292" t="s">
        <v>8272</v>
      </c>
      <c r="O292" s="6">
        <f>(E292/D292)*100</f>
        <v>0</v>
      </c>
      <c r="P292" s="7" t="e">
        <f>E292/L292</f>
        <v>#DIV/0!</v>
      </c>
      <c r="Q292" t="s">
        <v>8319</v>
      </c>
      <c r="R292" t="s">
        <v>8320</v>
      </c>
      <c r="S292" s="11">
        <f>(J292/86400)+25569+(-5/24)</f>
        <v>42059.79347222222</v>
      </c>
      <c r="T292" s="11">
        <f>(I292/86400)+25569+(-5/24)</f>
        <v>42094.777083333327</v>
      </c>
    </row>
    <row r="293" spans="1:20" ht="43.2" x14ac:dyDescent="0.3">
      <c r="A293">
        <v>2376</v>
      </c>
      <c r="B293" s="3" t="s">
        <v>2377</v>
      </c>
      <c r="C293" s="3" t="s">
        <v>6486</v>
      </c>
      <c r="D293">
        <v>3000</v>
      </c>
      <c r="E293">
        <v>326.33</v>
      </c>
      <c r="F293" t="s">
        <v>8220</v>
      </c>
      <c r="G293" t="s">
        <v>8224</v>
      </c>
      <c r="H293" t="s">
        <v>8246</v>
      </c>
      <c r="I293">
        <v>1449785566</v>
      </c>
      <c r="J293">
        <v>1447193566</v>
      </c>
      <c r="K293" t="b">
        <v>0</v>
      </c>
      <c r="L293">
        <v>4</v>
      </c>
      <c r="M293" t="b">
        <v>0</v>
      </c>
      <c r="N293" t="s">
        <v>8272</v>
      </c>
      <c r="O293" s="6">
        <f>(E293/D293)*100</f>
        <v>10.877666666666666</v>
      </c>
      <c r="P293" s="7">
        <f>E293/L293</f>
        <v>81.582499999999996</v>
      </c>
      <c r="Q293" t="s">
        <v>8319</v>
      </c>
      <c r="R293" t="s">
        <v>8320</v>
      </c>
      <c r="S293" s="11">
        <f>(J293/86400)+25569+(-5/24)</f>
        <v>42318.717199074068</v>
      </c>
      <c r="T293" s="11">
        <f>(I293/86400)+25569+(-5/24)</f>
        <v>42348.717199074068</v>
      </c>
    </row>
    <row r="294" spans="1:20" ht="57.6" x14ac:dyDescent="0.3">
      <c r="A294">
        <v>2382</v>
      </c>
      <c r="B294" s="3" t="s">
        <v>2383</v>
      </c>
      <c r="C294" s="3" t="s">
        <v>6492</v>
      </c>
      <c r="D294">
        <v>3000</v>
      </c>
      <c r="E294">
        <v>75</v>
      </c>
      <c r="F294" t="s">
        <v>8220</v>
      </c>
      <c r="G294" t="s">
        <v>8224</v>
      </c>
      <c r="H294" t="s">
        <v>8246</v>
      </c>
      <c r="I294">
        <v>1438662603</v>
      </c>
      <c r="J294">
        <v>1436502603</v>
      </c>
      <c r="K294" t="b">
        <v>0</v>
      </c>
      <c r="L294">
        <v>2</v>
      </c>
      <c r="M294" t="b">
        <v>0</v>
      </c>
      <c r="N294" t="s">
        <v>8272</v>
      </c>
      <c r="O294" s="6">
        <f>(E294/D294)*100</f>
        <v>2.5</v>
      </c>
      <c r="P294" s="7">
        <f>E294/L294</f>
        <v>37.5</v>
      </c>
      <c r="Q294" t="s">
        <v>8319</v>
      </c>
      <c r="R294" t="s">
        <v>8320</v>
      </c>
      <c r="S294" s="11">
        <f>(J294/86400)+25569+(-5/24)</f>
        <v>42194.979201388887</v>
      </c>
      <c r="T294" s="11">
        <f>(I294/86400)+25569+(-5/24)</f>
        <v>42219.979201388887</v>
      </c>
    </row>
    <row r="295" spans="1:20" ht="43.2" x14ac:dyDescent="0.3">
      <c r="A295">
        <v>157</v>
      </c>
      <c r="B295" s="3" t="s">
        <v>159</v>
      </c>
      <c r="C295" s="3" t="s">
        <v>4267</v>
      </c>
      <c r="D295">
        <v>2995</v>
      </c>
      <c r="E295">
        <v>8</v>
      </c>
      <c r="F295" t="s">
        <v>8220</v>
      </c>
      <c r="G295" t="s">
        <v>8224</v>
      </c>
      <c r="H295" t="s">
        <v>8246</v>
      </c>
      <c r="I295">
        <v>1456523572</v>
      </c>
      <c r="J295">
        <v>1453931572</v>
      </c>
      <c r="K295" t="b">
        <v>0</v>
      </c>
      <c r="L295">
        <v>2</v>
      </c>
      <c r="M295" t="b">
        <v>0</v>
      </c>
      <c r="N295" t="s">
        <v>8267</v>
      </c>
      <c r="O295" s="6">
        <f>(E295/D295)*100</f>
        <v>0.26711185308848079</v>
      </c>
      <c r="P295" s="7">
        <f>E295/L295</f>
        <v>4</v>
      </c>
      <c r="Q295" t="s">
        <v>8310</v>
      </c>
      <c r="R295" t="s">
        <v>8313</v>
      </c>
      <c r="S295" s="11">
        <f>(J295/86400)+25569+(-5/24)</f>
        <v>42396.703379629624</v>
      </c>
      <c r="T295" s="11">
        <f>(I295/86400)+25569+(-5/24)</f>
        <v>42426.703379629624</v>
      </c>
    </row>
    <row r="296" spans="1:20" ht="57.6" x14ac:dyDescent="0.3">
      <c r="A296">
        <v>1229</v>
      </c>
      <c r="B296" s="3" t="s">
        <v>1230</v>
      </c>
      <c r="C296" s="3" t="s">
        <v>5339</v>
      </c>
      <c r="D296">
        <v>2750</v>
      </c>
      <c r="E296">
        <v>25</v>
      </c>
      <c r="F296" t="s">
        <v>8220</v>
      </c>
      <c r="G296" t="s">
        <v>8224</v>
      </c>
      <c r="H296" t="s">
        <v>8246</v>
      </c>
      <c r="I296">
        <v>1334592000</v>
      </c>
      <c r="J296">
        <v>1331982127</v>
      </c>
      <c r="K296" t="b">
        <v>0</v>
      </c>
      <c r="L296">
        <v>1</v>
      </c>
      <c r="M296" t="b">
        <v>0</v>
      </c>
      <c r="N296" t="s">
        <v>8286</v>
      </c>
      <c r="O296" s="6">
        <f>(E296/D296)*100</f>
        <v>0.90909090909090906</v>
      </c>
      <c r="P296" s="7">
        <f>E296/L296</f>
        <v>25</v>
      </c>
      <c r="Q296" t="s">
        <v>8325</v>
      </c>
      <c r="R296" t="s">
        <v>8340</v>
      </c>
      <c r="S296" s="11">
        <f>(J296/86400)+25569+(-5/24)</f>
        <v>40985.251469907402</v>
      </c>
      <c r="T296" s="11">
        <f>(I296/86400)+25569+(-5/24)</f>
        <v>41015.458333333328</v>
      </c>
    </row>
    <row r="297" spans="1:20" ht="28.8" x14ac:dyDescent="0.3">
      <c r="A297">
        <v>1050</v>
      </c>
      <c r="B297" s="3" t="s">
        <v>1051</v>
      </c>
      <c r="C297" s="3" t="s">
        <v>5160</v>
      </c>
      <c r="D297">
        <v>2500</v>
      </c>
      <c r="E297">
        <v>0</v>
      </c>
      <c r="F297" t="s">
        <v>8220</v>
      </c>
      <c r="G297" t="s">
        <v>8224</v>
      </c>
      <c r="H297" t="s">
        <v>8246</v>
      </c>
      <c r="I297">
        <v>1442257677</v>
      </c>
      <c r="J297">
        <v>1439665677</v>
      </c>
      <c r="K297" t="b">
        <v>0</v>
      </c>
      <c r="L297">
        <v>0</v>
      </c>
      <c r="M297" t="b">
        <v>0</v>
      </c>
      <c r="N297" t="s">
        <v>8281</v>
      </c>
      <c r="O297" s="6">
        <f>(E297/D297)*100</f>
        <v>0</v>
      </c>
      <c r="P297" s="7" t="e">
        <f>E297/L297</f>
        <v>#DIV/0!</v>
      </c>
      <c r="Q297" t="s">
        <v>8331</v>
      </c>
      <c r="R297" t="s">
        <v>8332</v>
      </c>
      <c r="S297" s="11">
        <f>(J297/86400)+25569+(-5/24)</f>
        <v>42231.588854166665</v>
      </c>
      <c r="T297" s="11">
        <f>(I297/86400)+25569+(-5/24)</f>
        <v>42261.588854166665</v>
      </c>
    </row>
    <row r="298" spans="1:20" ht="57.6" x14ac:dyDescent="0.3">
      <c r="A298">
        <v>1054</v>
      </c>
      <c r="B298" s="3" t="s">
        <v>1055</v>
      </c>
      <c r="C298" s="3" t="s">
        <v>5164</v>
      </c>
      <c r="D298">
        <v>2500</v>
      </c>
      <c r="E298">
        <v>0</v>
      </c>
      <c r="F298" t="s">
        <v>8220</v>
      </c>
      <c r="G298" t="s">
        <v>8224</v>
      </c>
      <c r="H298" t="s">
        <v>8246</v>
      </c>
      <c r="I298">
        <v>1407708000</v>
      </c>
      <c r="J298">
        <v>1405110399</v>
      </c>
      <c r="K298" t="b">
        <v>0</v>
      </c>
      <c r="L298">
        <v>0</v>
      </c>
      <c r="M298" t="b">
        <v>0</v>
      </c>
      <c r="N298" t="s">
        <v>8281</v>
      </c>
      <c r="O298" s="6">
        <f>(E298/D298)*100</f>
        <v>0</v>
      </c>
      <c r="P298" s="7" t="e">
        <f>E298/L298</f>
        <v>#DIV/0!</v>
      </c>
      <c r="Q298" t="s">
        <v>8331</v>
      </c>
      <c r="R298" t="s">
        <v>8332</v>
      </c>
      <c r="S298" s="11">
        <f>(J298/86400)+25569+(-5/24)</f>
        <v>41831.643506944441</v>
      </c>
      <c r="T298" s="11">
        <f>(I298/86400)+25569+(-5/24)</f>
        <v>41861.708333333328</v>
      </c>
    </row>
    <row r="299" spans="1:20" x14ac:dyDescent="0.3">
      <c r="A299">
        <v>1236</v>
      </c>
      <c r="B299" s="3" t="s">
        <v>1237</v>
      </c>
      <c r="C299" s="3" t="s">
        <v>5346</v>
      </c>
      <c r="D299">
        <v>2500</v>
      </c>
      <c r="E299">
        <v>0</v>
      </c>
      <c r="F299" t="s">
        <v>8220</v>
      </c>
      <c r="G299" t="s">
        <v>8224</v>
      </c>
      <c r="H299" t="s">
        <v>8246</v>
      </c>
      <c r="I299">
        <v>1343491200</v>
      </c>
      <c r="J299">
        <v>1342801164</v>
      </c>
      <c r="K299" t="b">
        <v>0</v>
      </c>
      <c r="L299">
        <v>0</v>
      </c>
      <c r="M299" t="b">
        <v>0</v>
      </c>
      <c r="N299" t="s">
        <v>8286</v>
      </c>
      <c r="O299" s="6">
        <f>(E299/D299)*100</f>
        <v>0</v>
      </c>
      <c r="P299" s="7" t="e">
        <f>E299/L299</f>
        <v>#DIV/0!</v>
      </c>
      <c r="Q299" t="s">
        <v>8325</v>
      </c>
      <c r="R299" t="s">
        <v>8340</v>
      </c>
      <c r="S299" s="11">
        <f>(J299/86400)+25569+(-5/24)</f>
        <v>41110.47180555555</v>
      </c>
      <c r="T299" s="11">
        <f>(I299/86400)+25569+(-5/24)</f>
        <v>41118.458333333328</v>
      </c>
    </row>
    <row r="300" spans="1:20" ht="28.8" x14ac:dyDescent="0.3">
      <c r="A300">
        <v>1239</v>
      </c>
      <c r="B300" s="3" t="s">
        <v>1240</v>
      </c>
      <c r="C300" s="3" t="s">
        <v>5349</v>
      </c>
      <c r="D300">
        <v>2500</v>
      </c>
      <c r="E300">
        <v>0</v>
      </c>
      <c r="F300" t="s">
        <v>8220</v>
      </c>
      <c r="G300" t="s">
        <v>8224</v>
      </c>
      <c r="H300" t="s">
        <v>8246</v>
      </c>
      <c r="I300">
        <v>1325804767</v>
      </c>
      <c r="J300">
        <v>1323212767</v>
      </c>
      <c r="K300" t="b">
        <v>0</v>
      </c>
      <c r="L300">
        <v>0</v>
      </c>
      <c r="M300" t="b">
        <v>0</v>
      </c>
      <c r="N300" t="s">
        <v>8286</v>
      </c>
      <c r="O300" s="6">
        <f>(E300/D300)*100</f>
        <v>0</v>
      </c>
      <c r="P300" s="7" t="e">
        <f>E300/L300</f>
        <v>#DIV/0!</v>
      </c>
      <c r="Q300" t="s">
        <v>8325</v>
      </c>
      <c r="R300" t="s">
        <v>8340</v>
      </c>
      <c r="S300" s="11">
        <f>(J300/86400)+25569+(-5/24)</f>
        <v>40883.754247685181</v>
      </c>
      <c r="T300" s="11">
        <f>(I300/86400)+25569+(-5/24)</f>
        <v>40913.754247685181</v>
      </c>
    </row>
    <row r="301" spans="1:20" ht="43.2" x14ac:dyDescent="0.3">
      <c r="A301">
        <v>1333</v>
      </c>
      <c r="B301" s="3" t="s">
        <v>1334</v>
      </c>
      <c r="C301" s="3" t="s">
        <v>5443</v>
      </c>
      <c r="D301">
        <v>2500</v>
      </c>
      <c r="E301">
        <v>0</v>
      </c>
      <c r="F301" t="s">
        <v>8220</v>
      </c>
      <c r="G301" t="s">
        <v>8226</v>
      </c>
      <c r="H301" t="s">
        <v>8248</v>
      </c>
      <c r="I301">
        <v>1405478025</v>
      </c>
      <c r="J301">
        <v>1402886025</v>
      </c>
      <c r="K301" t="b">
        <v>0</v>
      </c>
      <c r="L301">
        <v>0</v>
      </c>
      <c r="M301" t="b">
        <v>0</v>
      </c>
      <c r="N301" t="s">
        <v>8273</v>
      </c>
      <c r="O301" s="6">
        <f>(E301/D301)*100</f>
        <v>0</v>
      </c>
      <c r="P301" s="7" t="e">
        <f>E301/L301</f>
        <v>#DIV/0!</v>
      </c>
      <c r="Q301" t="s">
        <v>8319</v>
      </c>
      <c r="R301" t="s">
        <v>8321</v>
      </c>
      <c r="S301" s="11">
        <f>(J301/86400)+25569+(-5/24)</f>
        <v>41805.8984375</v>
      </c>
      <c r="T301" s="11">
        <f>(I301/86400)+25569+(-5/24)</f>
        <v>41835.8984375</v>
      </c>
    </row>
    <row r="302" spans="1:20" ht="43.2" x14ac:dyDescent="0.3">
      <c r="A302">
        <v>1572</v>
      </c>
      <c r="B302" s="3" t="s">
        <v>1573</v>
      </c>
      <c r="C302" s="3" t="s">
        <v>5682</v>
      </c>
      <c r="D302">
        <v>2500</v>
      </c>
      <c r="E302">
        <v>125</v>
      </c>
      <c r="F302" t="s">
        <v>8220</v>
      </c>
      <c r="G302" t="s">
        <v>8225</v>
      </c>
      <c r="H302" t="s">
        <v>8247</v>
      </c>
      <c r="I302">
        <v>1456703940</v>
      </c>
      <c r="J302">
        <v>1454546859</v>
      </c>
      <c r="K302" t="b">
        <v>0</v>
      </c>
      <c r="L302">
        <v>3</v>
      </c>
      <c r="M302" t="b">
        <v>0</v>
      </c>
      <c r="N302" t="s">
        <v>8290</v>
      </c>
      <c r="O302" s="6">
        <f>(E302/D302)*100</f>
        <v>5</v>
      </c>
      <c r="P302" s="7">
        <f>E302/L302</f>
        <v>41.666666666666664</v>
      </c>
      <c r="Q302" t="s">
        <v>8322</v>
      </c>
      <c r="R302" t="s">
        <v>8344</v>
      </c>
      <c r="S302" s="11">
        <f>(J302/86400)+25569+(-5/24)</f>
        <v>42403.824756944443</v>
      </c>
      <c r="T302" s="11">
        <f>(I302/86400)+25569+(-5/24)</f>
        <v>42428.790972222218</v>
      </c>
    </row>
    <row r="303" spans="1:20" ht="43.2" x14ac:dyDescent="0.3">
      <c r="A303">
        <v>2377</v>
      </c>
      <c r="B303" s="3" t="s">
        <v>2378</v>
      </c>
      <c r="C303" s="3" t="s">
        <v>6487</v>
      </c>
      <c r="D303">
        <v>2500</v>
      </c>
      <c r="E303">
        <v>0</v>
      </c>
      <c r="F303" t="s">
        <v>8220</v>
      </c>
      <c r="G303" t="s">
        <v>8229</v>
      </c>
      <c r="H303" t="s">
        <v>8251</v>
      </c>
      <c r="I303">
        <v>1480110783</v>
      </c>
      <c r="J303">
        <v>1477515183</v>
      </c>
      <c r="K303" t="b">
        <v>0</v>
      </c>
      <c r="L303">
        <v>0</v>
      </c>
      <c r="M303" t="b">
        <v>0</v>
      </c>
      <c r="N303" t="s">
        <v>8272</v>
      </c>
      <c r="O303" s="6">
        <f>(E303/D303)*100</f>
        <v>0</v>
      </c>
      <c r="P303" s="7" t="e">
        <f>E303/L303</f>
        <v>#DIV/0!</v>
      </c>
      <c r="Q303" t="s">
        <v>8319</v>
      </c>
      <c r="R303" t="s">
        <v>8320</v>
      </c>
      <c r="S303" s="11">
        <f>(J303/86400)+25569+(-5/24)</f>
        <v>42669.661840277775</v>
      </c>
      <c r="T303" s="11">
        <f>(I303/86400)+25569+(-5/24)</f>
        <v>42699.703506944446</v>
      </c>
    </row>
    <row r="304" spans="1:20" ht="43.2" x14ac:dyDescent="0.3">
      <c r="A304">
        <v>2647</v>
      </c>
      <c r="B304" s="3" t="s">
        <v>2647</v>
      </c>
      <c r="C304" s="3" t="s">
        <v>6757</v>
      </c>
      <c r="D304">
        <v>2500</v>
      </c>
      <c r="E304">
        <v>36</v>
      </c>
      <c r="F304" t="s">
        <v>8220</v>
      </c>
      <c r="G304" t="s">
        <v>8229</v>
      </c>
      <c r="H304" t="s">
        <v>8251</v>
      </c>
      <c r="I304">
        <v>1439533019</v>
      </c>
      <c r="J304">
        <v>1436941019</v>
      </c>
      <c r="K304" t="b">
        <v>0</v>
      </c>
      <c r="L304">
        <v>3</v>
      </c>
      <c r="M304" t="b">
        <v>0</v>
      </c>
      <c r="N304" t="s">
        <v>8301</v>
      </c>
      <c r="O304" s="6">
        <f>(E304/D304)*100</f>
        <v>1.44</v>
      </c>
      <c r="P304" s="7">
        <f>E304/L304</f>
        <v>12</v>
      </c>
      <c r="Q304" t="s">
        <v>8319</v>
      </c>
      <c r="R304" t="s">
        <v>8355</v>
      </c>
      <c r="S304" s="11">
        <f>(J304/86400)+25569+(-5/24)</f>
        <v>42200.053460648145</v>
      </c>
      <c r="T304" s="11">
        <f>(I304/86400)+25569+(-5/24)</f>
        <v>42230.053460648145</v>
      </c>
    </row>
    <row r="305" spans="1:20" ht="57.6" x14ac:dyDescent="0.3">
      <c r="A305">
        <v>617</v>
      </c>
      <c r="B305" s="3" t="s">
        <v>618</v>
      </c>
      <c r="C305" s="3" t="s">
        <v>4727</v>
      </c>
      <c r="D305">
        <v>2000</v>
      </c>
      <c r="E305">
        <v>60</v>
      </c>
      <c r="F305" t="s">
        <v>8220</v>
      </c>
      <c r="G305" t="s">
        <v>8225</v>
      </c>
      <c r="H305" t="s">
        <v>8247</v>
      </c>
      <c r="I305">
        <v>1431072843</v>
      </c>
      <c r="J305">
        <v>1427184843</v>
      </c>
      <c r="K305" t="b">
        <v>0</v>
      </c>
      <c r="L305">
        <v>3</v>
      </c>
      <c r="M305" t="b">
        <v>0</v>
      </c>
      <c r="N305" t="s">
        <v>8272</v>
      </c>
      <c r="O305" s="6">
        <f>(E305/D305)*100</f>
        <v>3</v>
      </c>
      <c r="P305" s="7">
        <f>E305/L305</f>
        <v>20</v>
      </c>
      <c r="Q305" t="s">
        <v>8319</v>
      </c>
      <c r="R305" t="s">
        <v>8320</v>
      </c>
      <c r="S305" s="11">
        <f>(J305/86400)+25569+(-5/24)</f>
        <v>42087.134756944441</v>
      </c>
      <c r="T305" s="11">
        <f>(I305/86400)+25569+(-5/24)</f>
        <v>42132.134756944441</v>
      </c>
    </row>
    <row r="306" spans="1:20" ht="43.2" x14ac:dyDescent="0.3">
      <c r="A306">
        <v>636</v>
      </c>
      <c r="B306" s="3" t="s">
        <v>637</v>
      </c>
      <c r="C306" s="3" t="s">
        <v>4746</v>
      </c>
      <c r="D306">
        <v>2000</v>
      </c>
      <c r="E306">
        <v>4</v>
      </c>
      <c r="F306" t="s">
        <v>8220</v>
      </c>
      <c r="G306" t="s">
        <v>8225</v>
      </c>
      <c r="H306" t="s">
        <v>8247</v>
      </c>
      <c r="I306">
        <v>1433587620</v>
      </c>
      <c r="J306">
        <v>1430996150</v>
      </c>
      <c r="K306" t="b">
        <v>0</v>
      </c>
      <c r="L306">
        <v>1</v>
      </c>
      <c r="M306" t="b">
        <v>0</v>
      </c>
      <c r="N306" t="s">
        <v>8272</v>
      </c>
      <c r="O306" s="6">
        <f>(E306/D306)*100</f>
        <v>0.2</v>
      </c>
      <c r="P306" s="7">
        <f>E306/L306</f>
        <v>4</v>
      </c>
      <c r="Q306" t="s">
        <v>8319</v>
      </c>
      <c r="R306" t="s">
        <v>8320</v>
      </c>
      <c r="S306" s="11">
        <f>(J306/86400)+25569+(-5/24)</f>
        <v>42131.247106481482</v>
      </c>
      <c r="T306" s="11">
        <f>(I306/86400)+25569+(-5/24)</f>
        <v>42161.240972222215</v>
      </c>
    </row>
    <row r="307" spans="1:20" ht="43.2" x14ac:dyDescent="0.3">
      <c r="A307">
        <v>1047</v>
      </c>
      <c r="B307" s="3" t="s">
        <v>1048</v>
      </c>
      <c r="C307" s="3" t="s">
        <v>5157</v>
      </c>
      <c r="D307">
        <v>2000</v>
      </c>
      <c r="E307">
        <v>1</v>
      </c>
      <c r="F307" t="s">
        <v>8220</v>
      </c>
      <c r="G307" t="s">
        <v>8224</v>
      </c>
      <c r="H307" t="s">
        <v>8246</v>
      </c>
      <c r="I307">
        <v>1415219915</v>
      </c>
      <c r="J307">
        <v>1412624315</v>
      </c>
      <c r="K307" t="b">
        <v>0</v>
      </c>
      <c r="L307">
        <v>1</v>
      </c>
      <c r="M307" t="b">
        <v>0</v>
      </c>
      <c r="N307" t="s">
        <v>8281</v>
      </c>
      <c r="O307" s="6">
        <f>(E307/D307)*100</f>
        <v>0.05</v>
      </c>
      <c r="P307" s="7">
        <f>E307/L307</f>
        <v>1</v>
      </c>
      <c r="Q307" t="s">
        <v>8331</v>
      </c>
      <c r="R307" t="s">
        <v>8332</v>
      </c>
      <c r="S307" s="11">
        <f>(J307/86400)+25569+(-5/24)</f>
        <v>41918.610127314816</v>
      </c>
      <c r="T307" s="11">
        <f>(I307/86400)+25569+(-5/24)</f>
        <v>41948.65179398148</v>
      </c>
    </row>
    <row r="308" spans="1:20" ht="43.2" x14ac:dyDescent="0.3">
      <c r="A308">
        <v>1227</v>
      </c>
      <c r="B308" s="3" t="s">
        <v>1228</v>
      </c>
      <c r="C308" s="3" t="s">
        <v>5337</v>
      </c>
      <c r="D308">
        <v>2000</v>
      </c>
      <c r="E308">
        <v>0</v>
      </c>
      <c r="F308" t="s">
        <v>8220</v>
      </c>
      <c r="G308" t="s">
        <v>8224</v>
      </c>
      <c r="H308" t="s">
        <v>8246</v>
      </c>
      <c r="I308">
        <v>1407394800</v>
      </c>
      <c r="J308">
        <v>1404770616</v>
      </c>
      <c r="K308" t="b">
        <v>0</v>
      </c>
      <c r="L308">
        <v>0</v>
      </c>
      <c r="M308" t="b">
        <v>0</v>
      </c>
      <c r="N308" t="s">
        <v>8286</v>
      </c>
      <c r="O308" s="6">
        <f>(E308/D308)*100</f>
        <v>0</v>
      </c>
      <c r="P308" s="7" t="e">
        <f>E308/L308</f>
        <v>#DIV/0!</v>
      </c>
      <c r="Q308" t="s">
        <v>8325</v>
      </c>
      <c r="R308" t="s">
        <v>8340</v>
      </c>
      <c r="S308" s="11">
        <f>(J308/86400)+25569+(-5/24)</f>
        <v>41827.710833333331</v>
      </c>
      <c r="T308" s="11">
        <f>(I308/86400)+25569+(-5/24)</f>
        <v>41858.083333333328</v>
      </c>
    </row>
    <row r="309" spans="1:20" ht="43.2" x14ac:dyDescent="0.3">
      <c r="A309">
        <v>2352</v>
      </c>
      <c r="B309" s="3" t="s">
        <v>2353</v>
      </c>
      <c r="C309" s="3" t="s">
        <v>6462</v>
      </c>
      <c r="D309">
        <v>2000</v>
      </c>
      <c r="E309">
        <v>0</v>
      </c>
      <c r="F309" t="s">
        <v>8220</v>
      </c>
      <c r="G309" t="s">
        <v>8224</v>
      </c>
      <c r="H309" t="s">
        <v>8246</v>
      </c>
      <c r="I309">
        <v>1433603552</v>
      </c>
      <c r="J309">
        <v>1428419552</v>
      </c>
      <c r="K309" t="b">
        <v>0</v>
      </c>
      <c r="L309">
        <v>0</v>
      </c>
      <c r="M309" t="b">
        <v>0</v>
      </c>
      <c r="N309" t="s">
        <v>8272</v>
      </c>
      <c r="O309" s="6">
        <f>(E309/D309)*100</f>
        <v>0</v>
      </c>
      <c r="P309" s="7" t="e">
        <f>E309/L309</f>
        <v>#DIV/0!</v>
      </c>
      <c r="Q309" t="s">
        <v>8319</v>
      </c>
      <c r="R309" t="s">
        <v>8320</v>
      </c>
      <c r="S309" s="11">
        <f>(J309/86400)+25569+(-5/24)</f>
        <v>42101.425370370365</v>
      </c>
      <c r="T309" s="11">
        <f>(I309/86400)+25569+(-5/24)</f>
        <v>42161.425370370365</v>
      </c>
    </row>
    <row r="310" spans="1:20" ht="43.2" x14ac:dyDescent="0.3">
      <c r="A310">
        <v>2371</v>
      </c>
      <c r="B310" s="3" t="s">
        <v>2372</v>
      </c>
      <c r="C310" s="3" t="s">
        <v>6481</v>
      </c>
      <c r="D310">
        <v>2000</v>
      </c>
      <c r="E310">
        <v>0</v>
      </c>
      <c r="F310" t="s">
        <v>8220</v>
      </c>
      <c r="G310" t="s">
        <v>8224</v>
      </c>
      <c r="H310" t="s">
        <v>8246</v>
      </c>
      <c r="I310">
        <v>1435257596</v>
      </c>
      <c r="J310">
        <v>1432665596</v>
      </c>
      <c r="K310" t="b">
        <v>0</v>
      </c>
      <c r="L310">
        <v>0</v>
      </c>
      <c r="M310" t="b">
        <v>0</v>
      </c>
      <c r="N310" t="s">
        <v>8272</v>
      </c>
      <c r="O310" s="6">
        <f>(E310/D310)*100</f>
        <v>0</v>
      </c>
      <c r="P310" s="7" t="e">
        <f>E310/L310</f>
        <v>#DIV/0!</v>
      </c>
      <c r="Q310" t="s">
        <v>8319</v>
      </c>
      <c r="R310" t="s">
        <v>8320</v>
      </c>
      <c r="S310" s="11">
        <f>(J310/86400)+25569+(-5/24)</f>
        <v>42150.569398148145</v>
      </c>
      <c r="T310" s="11">
        <f>(I310/86400)+25569+(-5/24)</f>
        <v>42180.569398148145</v>
      </c>
    </row>
    <row r="311" spans="1:20" ht="43.2" x14ac:dyDescent="0.3">
      <c r="A311">
        <v>3887</v>
      </c>
      <c r="B311" s="3" t="s">
        <v>3884</v>
      </c>
      <c r="C311" s="3" t="s">
        <v>7995</v>
      </c>
      <c r="D311">
        <v>2000</v>
      </c>
      <c r="E311">
        <v>35</v>
      </c>
      <c r="F311" t="s">
        <v>8220</v>
      </c>
      <c r="G311" t="s">
        <v>8224</v>
      </c>
      <c r="H311" t="s">
        <v>8246</v>
      </c>
      <c r="I311">
        <v>1430517600</v>
      </c>
      <c r="J311">
        <v>1426538129</v>
      </c>
      <c r="K311" t="b">
        <v>0</v>
      </c>
      <c r="L311">
        <v>2</v>
      </c>
      <c r="M311" t="b">
        <v>0</v>
      </c>
      <c r="N311" t="s">
        <v>8305</v>
      </c>
      <c r="O311" s="6">
        <f>(E311/D311)*100</f>
        <v>1.7500000000000002</v>
      </c>
      <c r="P311" s="7">
        <f>E311/L311</f>
        <v>17.5</v>
      </c>
      <c r="Q311" t="s">
        <v>8317</v>
      </c>
      <c r="R311" t="s">
        <v>8359</v>
      </c>
      <c r="S311" s="11">
        <f>(J311/86400)+25569+(-5/24)</f>
        <v>42079.649641203701</v>
      </c>
      <c r="T311" s="11">
        <f>(I311/86400)+25569+(-5/24)</f>
        <v>42125.708333333336</v>
      </c>
    </row>
    <row r="312" spans="1:20" ht="57.6" x14ac:dyDescent="0.3">
      <c r="A312">
        <v>1578</v>
      </c>
      <c r="B312" s="3" t="s">
        <v>1579</v>
      </c>
      <c r="C312" s="3" t="s">
        <v>5688</v>
      </c>
      <c r="D312">
        <v>1897</v>
      </c>
      <c r="E312">
        <v>205</v>
      </c>
      <c r="F312" t="s">
        <v>8220</v>
      </c>
      <c r="G312" t="s">
        <v>8224</v>
      </c>
      <c r="H312" t="s">
        <v>8246</v>
      </c>
      <c r="I312">
        <v>1283392800</v>
      </c>
      <c r="J312">
        <v>1281317691</v>
      </c>
      <c r="K312" t="b">
        <v>0</v>
      </c>
      <c r="L312">
        <v>4</v>
      </c>
      <c r="M312" t="b">
        <v>0</v>
      </c>
      <c r="N312" t="s">
        <v>8290</v>
      </c>
      <c r="O312" s="6">
        <f>(E312/D312)*100</f>
        <v>10.806536636794938</v>
      </c>
      <c r="P312" s="7">
        <f>E312/L312</f>
        <v>51.25</v>
      </c>
      <c r="Q312" t="s">
        <v>8322</v>
      </c>
      <c r="R312" t="s">
        <v>8344</v>
      </c>
      <c r="S312" s="11">
        <f>(J312/86400)+25569+(-5/24)</f>
        <v>40398.857534722221</v>
      </c>
      <c r="T312" s="11">
        <f>(I312/86400)+25569+(-5/24)</f>
        <v>40422.875</v>
      </c>
    </row>
    <row r="313" spans="1:20" ht="43.2" x14ac:dyDescent="0.3">
      <c r="A313">
        <v>1454</v>
      </c>
      <c r="B313" s="3" t="s">
        <v>1455</v>
      </c>
      <c r="C313" s="3" t="s">
        <v>5564</v>
      </c>
      <c r="D313">
        <v>1750</v>
      </c>
      <c r="E313">
        <v>15</v>
      </c>
      <c r="F313" t="s">
        <v>8220</v>
      </c>
      <c r="G313" t="s">
        <v>8227</v>
      </c>
      <c r="H313" t="s">
        <v>8249</v>
      </c>
      <c r="I313">
        <v>1461535140</v>
      </c>
      <c r="J313">
        <v>1459716480</v>
      </c>
      <c r="K313" t="b">
        <v>0</v>
      </c>
      <c r="L313">
        <v>1</v>
      </c>
      <c r="M313" t="b">
        <v>0</v>
      </c>
      <c r="N313" t="s">
        <v>8287</v>
      </c>
      <c r="O313" s="6">
        <f>(E313/D313)*100</f>
        <v>0.85714285714285721</v>
      </c>
      <c r="P313" s="7">
        <f>E313/L313</f>
        <v>15</v>
      </c>
      <c r="Q313" t="s">
        <v>8322</v>
      </c>
      <c r="R313" t="s">
        <v>8341</v>
      </c>
      <c r="S313" s="11">
        <f>(J313/86400)+25569+(-5/24)</f>
        <v>42463.658333333333</v>
      </c>
      <c r="T313" s="11">
        <f>(I313/86400)+25569+(-5/24)</f>
        <v>42484.707638888889</v>
      </c>
    </row>
    <row r="314" spans="1:20" ht="43.2" x14ac:dyDescent="0.3">
      <c r="A314">
        <v>1580</v>
      </c>
      <c r="B314" s="3" t="s">
        <v>1581</v>
      </c>
      <c r="C314" s="3" t="s">
        <v>5690</v>
      </c>
      <c r="D314">
        <v>1750</v>
      </c>
      <c r="E314">
        <v>0</v>
      </c>
      <c r="F314" t="s">
        <v>8220</v>
      </c>
      <c r="G314" t="s">
        <v>8224</v>
      </c>
      <c r="H314" t="s">
        <v>8246</v>
      </c>
      <c r="I314">
        <v>1337562726</v>
      </c>
      <c r="J314">
        <v>1332378726</v>
      </c>
      <c r="K314" t="b">
        <v>0</v>
      </c>
      <c r="L314">
        <v>0</v>
      </c>
      <c r="M314" t="b">
        <v>0</v>
      </c>
      <c r="N314" t="s">
        <v>8290</v>
      </c>
      <c r="O314" s="6">
        <f>(E314/D314)*100</f>
        <v>0</v>
      </c>
      <c r="P314" s="7" t="e">
        <f>E314/L314</f>
        <v>#DIV/0!</v>
      </c>
      <c r="Q314" t="s">
        <v>8322</v>
      </c>
      <c r="R314" t="s">
        <v>8344</v>
      </c>
      <c r="S314" s="11">
        <f>(J314/86400)+25569+(-5/24)</f>
        <v>40989.841736111106</v>
      </c>
      <c r="T314" s="11">
        <f>(I314/86400)+25569+(-5/24)</f>
        <v>41049.841736111106</v>
      </c>
    </row>
    <row r="315" spans="1:20" ht="43.2" x14ac:dyDescent="0.3">
      <c r="A315">
        <v>1340</v>
      </c>
      <c r="B315" s="3" t="s">
        <v>1341</v>
      </c>
      <c r="C315" s="3" t="s">
        <v>5450</v>
      </c>
      <c r="D315">
        <v>1680</v>
      </c>
      <c r="E315">
        <v>0</v>
      </c>
      <c r="F315" t="s">
        <v>8220</v>
      </c>
      <c r="G315" t="s">
        <v>8224</v>
      </c>
      <c r="H315" t="s">
        <v>8246</v>
      </c>
      <c r="I315">
        <v>1408112253</v>
      </c>
      <c r="J315">
        <v>1405520253</v>
      </c>
      <c r="K315" t="b">
        <v>0</v>
      </c>
      <c r="L315">
        <v>0</v>
      </c>
      <c r="M315" t="b">
        <v>0</v>
      </c>
      <c r="N315" t="s">
        <v>8273</v>
      </c>
      <c r="O315" s="6">
        <f>(E315/D315)*100</f>
        <v>0</v>
      </c>
      <c r="P315" s="7" t="e">
        <f>E315/L315</f>
        <v>#DIV/0!</v>
      </c>
      <c r="Q315" t="s">
        <v>8319</v>
      </c>
      <c r="R315" t="s">
        <v>8321</v>
      </c>
      <c r="S315" s="11">
        <f>(J315/86400)+25569+(-5/24)</f>
        <v>41836.387187499997</v>
      </c>
      <c r="T315" s="11">
        <f>(I315/86400)+25569+(-5/24)</f>
        <v>41866.387187499997</v>
      </c>
    </row>
    <row r="316" spans="1:20" ht="43.2" x14ac:dyDescent="0.3">
      <c r="A316">
        <v>154</v>
      </c>
      <c r="B316" s="3" t="s">
        <v>156</v>
      </c>
      <c r="C316" s="3" t="s">
        <v>4264</v>
      </c>
      <c r="D316">
        <v>1500</v>
      </c>
      <c r="E316">
        <v>40</v>
      </c>
      <c r="F316" t="s">
        <v>8220</v>
      </c>
      <c r="G316" t="s">
        <v>8224</v>
      </c>
      <c r="H316" t="s">
        <v>8246</v>
      </c>
      <c r="I316">
        <v>1433336895</v>
      </c>
      <c r="J316">
        <v>1429621695</v>
      </c>
      <c r="K316" t="b">
        <v>0</v>
      </c>
      <c r="L316">
        <v>3</v>
      </c>
      <c r="M316" t="b">
        <v>0</v>
      </c>
      <c r="N316" t="s">
        <v>8267</v>
      </c>
      <c r="O316" s="6">
        <f>(E316/D316)*100</f>
        <v>2.666666666666667</v>
      </c>
      <c r="P316" s="7">
        <f>E316/L316</f>
        <v>13.333333333333334</v>
      </c>
      <c r="Q316" t="s">
        <v>8310</v>
      </c>
      <c r="R316" t="s">
        <v>8313</v>
      </c>
      <c r="S316" s="11">
        <f>(J316/86400)+25569+(-5/24)</f>
        <v>42115.339062499996</v>
      </c>
      <c r="T316" s="11">
        <f>(I316/86400)+25569+(-5/24)</f>
        <v>42158.339062499996</v>
      </c>
    </row>
    <row r="317" spans="1:20" ht="43.2" x14ac:dyDescent="0.3">
      <c r="A317">
        <v>604</v>
      </c>
      <c r="B317" s="3" t="s">
        <v>605</v>
      </c>
      <c r="C317" s="3" t="s">
        <v>4714</v>
      </c>
      <c r="D317">
        <v>1500</v>
      </c>
      <c r="E317">
        <v>0</v>
      </c>
      <c r="F317" t="s">
        <v>8220</v>
      </c>
      <c r="G317" t="s">
        <v>8224</v>
      </c>
      <c r="H317" t="s">
        <v>8246</v>
      </c>
      <c r="I317">
        <v>1409187056</v>
      </c>
      <c r="J317">
        <v>1406595056</v>
      </c>
      <c r="K317" t="b">
        <v>0</v>
      </c>
      <c r="L317">
        <v>0</v>
      </c>
      <c r="M317" t="b">
        <v>0</v>
      </c>
      <c r="N317" t="s">
        <v>8272</v>
      </c>
      <c r="O317" s="6">
        <f>(E317/D317)*100</f>
        <v>0</v>
      </c>
      <c r="P317" s="7" t="e">
        <f>E317/L317</f>
        <v>#DIV/0!</v>
      </c>
      <c r="Q317" t="s">
        <v>8319</v>
      </c>
      <c r="R317" t="s">
        <v>8320</v>
      </c>
      <c r="S317" s="11">
        <f>(J317/86400)+25569+(-5/24)</f>
        <v>41848.827037037037</v>
      </c>
      <c r="T317" s="11">
        <f>(I317/86400)+25569+(-5/24)</f>
        <v>41878.827037037037</v>
      </c>
    </row>
    <row r="318" spans="1:20" ht="43.2" x14ac:dyDescent="0.3">
      <c r="A318">
        <v>1053</v>
      </c>
      <c r="B318" s="3" t="s">
        <v>1054</v>
      </c>
      <c r="C318" s="3" t="s">
        <v>5163</v>
      </c>
      <c r="D318">
        <v>1500</v>
      </c>
      <c r="E318">
        <v>15</v>
      </c>
      <c r="F318" t="s">
        <v>8220</v>
      </c>
      <c r="G318" t="s">
        <v>8224</v>
      </c>
      <c r="H318" t="s">
        <v>8246</v>
      </c>
      <c r="I318">
        <v>1488773332</v>
      </c>
      <c r="J318">
        <v>1486613332</v>
      </c>
      <c r="K318" t="b">
        <v>0</v>
      </c>
      <c r="L318">
        <v>1</v>
      </c>
      <c r="M318" t="b">
        <v>0</v>
      </c>
      <c r="N318" t="s">
        <v>8281</v>
      </c>
      <c r="O318" s="6">
        <f>(E318/D318)*100</f>
        <v>1</v>
      </c>
      <c r="P318" s="7">
        <f>E318/L318</f>
        <v>15</v>
      </c>
      <c r="Q318" t="s">
        <v>8331</v>
      </c>
      <c r="R318" t="s">
        <v>8332</v>
      </c>
      <c r="S318" s="11">
        <f>(J318/86400)+25569+(-5/24)</f>
        <v>42774.964490740742</v>
      </c>
      <c r="T318" s="11">
        <f>(I318/86400)+25569+(-5/24)</f>
        <v>42799.964490740742</v>
      </c>
    </row>
    <row r="319" spans="1:20" ht="43.2" x14ac:dyDescent="0.3">
      <c r="A319">
        <v>2358</v>
      </c>
      <c r="B319" s="3" t="s">
        <v>2359</v>
      </c>
      <c r="C319" s="3" t="s">
        <v>6468</v>
      </c>
      <c r="D319">
        <v>1500</v>
      </c>
      <c r="E319">
        <v>0</v>
      </c>
      <c r="F319" t="s">
        <v>8220</v>
      </c>
      <c r="G319" t="s">
        <v>8225</v>
      </c>
      <c r="H319" t="s">
        <v>8247</v>
      </c>
      <c r="I319">
        <v>1422664740</v>
      </c>
      <c r="J319">
        <v>1417818036</v>
      </c>
      <c r="K319" t="b">
        <v>0</v>
      </c>
      <c r="L319">
        <v>0</v>
      </c>
      <c r="M319" t="b">
        <v>0</v>
      </c>
      <c r="N319" t="s">
        <v>8272</v>
      </c>
      <c r="O319" s="6">
        <f>(E319/D319)*100</f>
        <v>0</v>
      </c>
      <c r="P319" s="7" t="e">
        <f>E319/L319</f>
        <v>#DIV/0!</v>
      </c>
      <c r="Q319" t="s">
        <v>8319</v>
      </c>
      <c r="R319" t="s">
        <v>8320</v>
      </c>
      <c r="S319" s="11">
        <f>(J319/86400)+25569+(-5/24)</f>
        <v>41978.722638888888</v>
      </c>
      <c r="T319" s="11">
        <f>(I319/86400)+25569+(-5/24)</f>
        <v>42034.818749999999</v>
      </c>
    </row>
    <row r="320" spans="1:20" ht="28.8" x14ac:dyDescent="0.3">
      <c r="A320">
        <v>3121</v>
      </c>
      <c r="B320" s="3" t="s">
        <v>3121</v>
      </c>
      <c r="C320" s="3" t="s">
        <v>7231</v>
      </c>
      <c r="D320">
        <v>1500</v>
      </c>
      <c r="E320">
        <v>10</v>
      </c>
      <c r="F320" t="s">
        <v>8220</v>
      </c>
      <c r="G320" t="s">
        <v>8229</v>
      </c>
      <c r="H320" t="s">
        <v>8251</v>
      </c>
      <c r="I320">
        <v>1411748335</v>
      </c>
      <c r="J320">
        <v>1406564335</v>
      </c>
      <c r="K320" t="b">
        <v>0</v>
      </c>
      <c r="L320">
        <v>1</v>
      </c>
      <c r="M320" t="b">
        <v>0</v>
      </c>
      <c r="N320" t="s">
        <v>8303</v>
      </c>
      <c r="O320" s="6">
        <f>(E320/D320)*100</f>
        <v>0.66666666666666674</v>
      </c>
      <c r="P320" s="7">
        <f>E320/L320</f>
        <v>10</v>
      </c>
      <c r="Q320" t="s">
        <v>8317</v>
      </c>
      <c r="R320" t="s">
        <v>8357</v>
      </c>
      <c r="S320" s="11">
        <f>(J320/86400)+25569+(-5/24)</f>
        <v>41848.471469907403</v>
      </c>
      <c r="T320" s="11">
        <f>(I320/86400)+25569+(-5/24)</f>
        <v>41908.471469907403</v>
      </c>
    </row>
    <row r="321" spans="1:20" ht="28.8" x14ac:dyDescent="0.3">
      <c r="A321">
        <v>3871</v>
      </c>
      <c r="B321" s="3" t="s">
        <v>3868</v>
      </c>
      <c r="C321" s="3" t="s">
        <v>7980</v>
      </c>
      <c r="D321">
        <v>1500</v>
      </c>
      <c r="E321">
        <v>40</v>
      </c>
      <c r="F321" t="s">
        <v>8220</v>
      </c>
      <c r="G321" t="s">
        <v>8224</v>
      </c>
      <c r="H321" t="s">
        <v>8246</v>
      </c>
      <c r="I321">
        <v>1490809450</v>
      </c>
      <c r="J321">
        <v>1485629050</v>
      </c>
      <c r="K321" t="b">
        <v>0</v>
      </c>
      <c r="L321">
        <v>3</v>
      </c>
      <c r="M321" t="b">
        <v>0</v>
      </c>
      <c r="N321" t="s">
        <v>8305</v>
      </c>
      <c r="O321" s="6">
        <f>(E321/D321)*100</f>
        <v>2.666666666666667</v>
      </c>
      <c r="P321" s="7">
        <f>E321/L321</f>
        <v>13.333333333333334</v>
      </c>
      <c r="Q321" t="s">
        <v>8317</v>
      </c>
      <c r="R321" t="s">
        <v>8359</v>
      </c>
      <c r="S321" s="11">
        <f>(J321/86400)+25569+(-5/24)</f>
        <v>42763.572337962956</v>
      </c>
      <c r="T321" s="11">
        <f>(I321/86400)+25569+(-5/24)</f>
        <v>42823.530671296299</v>
      </c>
    </row>
    <row r="322" spans="1:20" x14ac:dyDescent="0.3">
      <c r="A322">
        <v>131</v>
      </c>
      <c r="B322" s="3" t="s">
        <v>133</v>
      </c>
      <c r="C322" s="3" t="s">
        <v>4242</v>
      </c>
      <c r="D322">
        <v>1200</v>
      </c>
      <c r="E322">
        <v>0</v>
      </c>
      <c r="F322" t="s">
        <v>8220</v>
      </c>
      <c r="G322" t="s">
        <v>8224</v>
      </c>
      <c r="H322" t="s">
        <v>8246</v>
      </c>
      <c r="I322">
        <v>1467763200</v>
      </c>
      <c r="J322">
        <v>1466453161</v>
      </c>
      <c r="K322" t="b">
        <v>0</v>
      </c>
      <c r="L322">
        <v>0</v>
      </c>
      <c r="M322" t="b">
        <v>0</v>
      </c>
      <c r="N322" t="s">
        <v>8267</v>
      </c>
      <c r="O322" s="6">
        <f>(E322/D322)*100</f>
        <v>0</v>
      </c>
      <c r="P322" s="7" t="e">
        <f>E322/L322</f>
        <v>#DIV/0!</v>
      </c>
      <c r="Q322" t="s">
        <v>8310</v>
      </c>
      <c r="R322" t="s">
        <v>8313</v>
      </c>
      <c r="S322" s="11">
        <f>(J322/86400)+25569+(-5/24)</f>
        <v>42541.629178240742</v>
      </c>
      <c r="T322" s="11">
        <f>(I322/86400)+25569+(-5/24)</f>
        <v>42556.791666666664</v>
      </c>
    </row>
    <row r="323" spans="1:20" ht="28.8" x14ac:dyDescent="0.3">
      <c r="A323">
        <v>2955</v>
      </c>
      <c r="B323" s="3" t="s">
        <v>2955</v>
      </c>
      <c r="C323" s="3" t="s">
        <v>7065</v>
      </c>
      <c r="D323">
        <v>1200</v>
      </c>
      <c r="E323">
        <v>715</v>
      </c>
      <c r="F323" t="s">
        <v>8220</v>
      </c>
      <c r="G323" t="s">
        <v>8224</v>
      </c>
      <c r="H323" t="s">
        <v>8246</v>
      </c>
      <c r="I323">
        <v>1434476849</v>
      </c>
      <c r="J323">
        <v>1431884849</v>
      </c>
      <c r="K323" t="b">
        <v>0</v>
      </c>
      <c r="L323">
        <v>11</v>
      </c>
      <c r="M323" t="b">
        <v>0</v>
      </c>
      <c r="N323" t="s">
        <v>8303</v>
      </c>
      <c r="O323" s="6">
        <f>(E323/D323)*100</f>
        <v>59.583333333333336</v>
      </c>
      <c r="P323" s="7">
        <f>E323/L323</f>
        <v>65</v>
      </c>
      <c r="Q323" t="s">
        <v>8317</v>
      </c>
      <c r="R323" t="s">
        <v>8357</v>
      </c>
      <c r="S323" s="11">
        <f>(J323/86400)+25569+(-5/24)</f>
        <v>42141.532974537033</v>
      </c>
      <c r="T323" s="11">
        <f>(I323/86400)+25569+(-5/24)</f>
        <v>42171.532974537033</v>
      </c>
    </row>
    <row r="324" spans="1:20" x14ac:dyDescent="0.3">
      <c r="A324">
        <v>1059</v>
      </c>
      <c r="B324" s="3" t="s">
        <v>1060</v>
      </c>
      <c r="C324" s="3" t="s">
        <v>5169</v>
      </c>
      <c r="D324">
        <v>1100</v>
      </c>
      <c r="E324">
        <v>0</v>
      </c>
      <c r="F324" t="s">
        <v>8220</v>
      </c>
      <c r="G324" t="s">
        <v>8224</v>
      </c>
      <c r="H324" t="s">
        <v>8246</v>
      </c>
      <c r="I324">
        <v>1426269456</v>
      </c>
      <c r="J324">
        <v>1423681056</v>
      </c>
      <c r="K324" t="b">
        <v>0</v>
      </c>
      <c r="L324">
        <v>0</v>
      </c>
      <c r="M324" t="b">
        <v>0</v>
      </c>
      <c r="N324" t="s">
        <v>8281</v>
      </c>
      <c r="O324" s="6">
        <f>(E324/D324)*100</f>
        <v>0</v>
      </c>
      <c r="P324" s="7" t="e">
        <f>E324/L324</f>
        <v>#DIV/0!</v>
      </c>
      <c r="Q324" t="s">
        <v>8331</v>
      </c>
      <c r="R324" t="s">
        <v>8332</v>
      </c>
      <c r="S324" s="11">
        <f>(J324/86400)+25569+(-5/24)</f>
        <v>42046.581666666665</v>
      </c>
      <c r="T324" s="11">
        <f>(I324/86400)+25569+(-5/24)</f>
        <v>42076.54</v>
      </c>
    </row>
    <row r="325" spans="1:20" ht="43.2" x14ac:dyDescent="0.3">
      <c r="A325">
        <v>1063</v>
      </c>
      <c r="B325" s="3" t="s">
        <v>1064</v>
      </c>
      <c r="C325" s="3" t="s">
        <v>5173</v>
      </c>
      <c r="D325">
        <v>1000</v>
      </c>
      <c r="E325">
        <v>0</v>
      </c>
      <c r="F325" t="s">
        <v>8220</v>
      </c>
      <c r="G325" t="s">
        <v>8224</v>
      </c>
      <c r="H325" t="s">
        <v>8246</v>
      </c>
      <c r="I325">
        <v>1472604262</v>
      </c>
      <c r="J325">
        <v>1470012262</v>
      </c>
      <c r="K325" t="b">
        <v>0</v>
      </c>
      <c r="L325">
        <v>0</v>
      </c>
      <c r="M325" t="b">
        <v>0</v>
      </c>
      <c r="N325" t="s">
        <v>8281</v>
      </c>
      <c r="O325" s="6">
        <f>(E325/D325)*100</f>
        <v>0</v>
      </c>
      <c r="P325" s="7" t="e">
        <f>E325/L325</f>
        <v>#DIV/0!</v>
      </c>
      <c r="Q325" t="s">
        <v>8331</v>
      </c>
      <c r="R325" t="s">
        <v>8332</v>
      </c>
      <c r="S325" s="11">
        <f>(J325/86400)+25569+(-5/24)</f>
        <v>42582.822476851848</v>
      </c>
      <c r="T325" s="11">
        <f>(I325/86400)+25569+(-5/24)</f>
        <v>42612.822476851848</v>
      </c>
    </row>
    <row r="326" spans="1:20" ht="43.2" x14ac:dyDescent="0.3">
      <c r="A326">
        <v>1233</v>
      </c>
      <c r="B326" s="3" t="s">
        <v>1234</v>
      </c>
      <c r="C326" s="3" t="s">
        <v>5343</v>
      </c>
      <c r="D326">
        <v>1000</v>
      </c>
      <c r="E326">
        <v>116</v>
      </c>
      <c r="F326" t="s">
        <v>8220</v>
      </c>
      <c r="G326" t="s">
        <v>8224</v>
      </c>
      <c r="H326" t="s">
        <v>8246</v>
      </c>
      <c r="I326">
        <v>1329864374</v>
      </c>
      <c r="J326">
        <v>1328049974</v>
      </c>
      <c r="K326" t="b">
        <v>0</v>
      </c>
      <c r="L326">
        <v>6</v>
      </c>
      <c r="M326" t="b">
        <v>0</v>
      </c>
      <c r="N326" t="s">
        <v>8286</v>
      </c>
      <c r="O326" s="6">
        <f>(E326/D326)*100</f>
        <v>11.600000000000001</v>
      </c>
      <c r="P326" s="7">
        <f>E326/L326</f>
        <v>19.333333333333332</v>
      </c>
      <c r="Q326" t="s">
        <v>8325</v>
      </c>
      <c r="R326" t="s">
        <v>8340</v>
      </c>
      <c r="S326" s="11">
        <f>(J326/86400)+25569+(-5/24)</f>
        <v>40939.740439814814</v>
      </c>
      <c r="T326" s="11">
        <f>(I326/86400)+25569+(-5/24)</f>
        <v>40960.740439814814</v>
      </c>
    </row>
    <row r="327" spans="1:20" ht="57.6" x14ac:dyDescent="0.3">
      <c r="A327">
        <v>1238</v>
      </c>
      <c r="B327" s="3" t="s">
        <v>1239</v>
      </c>
      <c r="C327" s="3" t="s">
        <v>5348</v>
      </c>
      <c r="D327">
        <v>1000</v>
      </c>
      <c r="E327">
        <v>178</v>
      </c>
      <c r="F327" t="s">
        <v>8220</v>
      </c>
      <c r="G327" t="s">
        <v>8224</v>
      </c>
      <c r="H327" t="s">
        <v>8246</v>
      </c>
      <c r="I327">
        <v>1312641536</v>
      </c>
      <c r="J327">
        <v>1310049536</v>
      </c>
      <c r="K327" t="b">
        <v>0</v>
      </c>
      <c r="L327">
        <v>3</v>
      </c>
      <c r="M327" t="b">
        <v>0</v>
      </c>
      <c r="N327" t="s">
        <v>8286</v>
      </c>
      <c r="O327" s="6">
        <f>(E327/D327)*100</f>
        <v>17.8</v>
      </c>
      <c r="P327" s="7">
        <f>E327/L327</f>
        <v>59.333333333333336</v>
      </c>
      <c r="Q327" t="s">
        <v>8325</v>
      </c>
      <c r="R327" t="s">
        <v>8340</v>
      </c>
      <c r="S327" s="11">
        <f>(J327/86400)+25569+(-5/24)</f>
        <v>40731.402037037034</v>
      </c>
      <c r="T327" s="11">
        <f>(I327/86400)+25569+(-5/24)</f>
        <v>40761.402037037034</v>
      </c>
    </row>
    <row r="328" spans="1:20" ht="43.2" x14ac:dyDescent="0.3">
      <c r="A328">
        <v>2344</v>
      </c>
      <c r="B328" s="3" t="s">
        <v>2345</v>
      </c>
      <c r="C328" s="3" t="s">
        <v>6454</v>
      </c>
      <c r="D328">
        <v>1000</v>
      </c>
      <c r="E328">
        <v>1</v>
      </c>
      <c r="F328" t="s">
        <v>8220</v>
      </c>
      <c r="G328" t="s">
        <v>8229</v>
      </c>
      <c r="H328" t="s">
        <v>8251</v>
      </c>
      <c r="I328">
        <v>1466789269</v>
      </c>
      <c r="J328">
        <v>1464197269</v>
      </c>
      <c r="K328" t="b">
        <v>0</v>
      </c>
      <c r="L328">
        <v>1</v>
      </c>
      <c r="M328" t="b">
        <v>0</v>
      </c>
      <c r="N328" t="s">
        <v>8272</v>
      </c>
      <c r="O328" s="6">
        <f>(E328/D328)*100</f>
        <v>0.1</v>
      </c>
      <c r="P328" s="7">
        <f>E328/L328</f>
        <v>1</v>
      </c>
      <c r="Q328" t="s">
        <v>8319</v>
      </c>
      <c r="R328" t="s">
        <v>8320</v>
      </c>
      <c r="S328" s="11">
        <f>(J328/86400)+25569+(-5/24)</f>
        <v>42515.519317129627</v>
      </c>
      <c r="T328" s="11">
        <f>(I328/86400)+25569+(-5/24)</f>
        <v>42545.519317129627</v>
      </c>
    </row>
    <row r="329" spans="1:20" ht="43.2" x14ac:dyDescent="0.3">
      <c r="A329">
        <v>2347</v>
      </c>
      <c r="B329" s="3" t="s">
        <v>2348</v>
      </c>
      <c r="C329" s="3" t="s">
        <v>6457</v>
      </c>
      <c r="D329">
        <v>1000</v>
      </c>
      <c r="E329">
        <v>15</v>
      </c>
      <c r="F329" t="s">
        <v>8220</v>
      </c>
      <c r="G329" t="s">
        <v>8224</v>
      </c>
      <c r="H329" t="s">
        <v>8246</v>
      </c>
      <c r="I329">
        <v>1472135676</v>
      </c>
      <c r="J329">
        <v>1469543676</v>
      </c>
      <c r="K329" t="b">
        <v>0</v>
      </c>
      <c r="L329">
        <v>1</v>
      </c>
      <c r="M329" t="b">
        <v>0</v>
      </c>
      <c r="N329" t="s">
        <v>8272</v>
      </c>
      <c r="O329" s="6">
        <f>(E329/D329)*100</f>
        <v>1.5</v>
      </c>
      <c r="P329" s="7">
        <f>E329/L329</f>
        <v>15</v>
      </c>
      <c r="Q329" t="s">
        <v>8319</v>
      </c>
      <c r="R329" t="s">
        <v>8320</v>
      </c>
      <c r="S329" s="11">
        <f>(J329/86400)+25569+(-5/24)</f>
        <v>42577.39902777777</v>
      </c>
      <c r="T329" s="11">
        <f>(I329/86400)+25569+(-5/24)</f>
        <v>42607.39902777777</v>
      </c>
    </row>
    <row r="330" spans="1:20" ht="43.2" x14ac:dyDescent="0.3">
      <c r="A330">
        <v>2353</v>
      </c>
      <c r="B330" s="3" t="s">
        <v>2354</v>
      </c>
      <c r="C330" s="3" t="s">
        <v>6463</v>
      </c>
      <c r="D330">
        <v>1000</v>
      </c>
      <c r="E330">
        <v>0</v>
      </c>
      <c r="F330" t="s">
        <v>8220</v>
      </c>
      <c r="G330" t="s">
        <v>8224</v>
      </c>
      <c r="H330" t="s">
        <v>8246</v>
      </c>
      <c r="I330">
        <v>1429632822</v>
      </c>
      <c r="J330">
        <v>1428596022</v>
      </c>
      <c r="K330" t="b">
        <v>0</v>
      </c>
      <c r="L330">
        <v>0</v>
      </c>
      <c r="M330" t="b">
        <v>0</v>
      </c>
      <c r="N330" t="s">
        <v>8272</v>
      </c>
      <c r="O330" s="6">
        <f>(E330/D330)*100</f>
        <v>0</v>
      </c>
      <c r="P330" s="7" t="e">
        <f>E330/L330</f>
        <v>#DIV/0!</v>
      </c>
      <c r="Q330" t="s">
        <v>8319</v>
      </c>
      <c r="R330" t="s">
        <v>8320</v>
      </c>
      <c r="S330" s="11">
        <f>(J330/86400)+25569+(-5/24)</f>
        <v>42103.467847222222</v>
      </c>
      <c r="T330" s="11">
        <f>(I330/86400)+25569+(-5/24)</f>
        <v>42115.467847222222</v>
      </c>
    </row>
    <row r="331" spans="1:20" ht="43.2" x14ac:dyDescent="0.3">
      <c r="A331">
        <v>2365</v>
      </c>
      <c r="B331" s="3" t="s">
        <v>2366</v>
      </c>
      <c r="C331" s="3" t="s">
        <v>6475</v>
      </c>
      <c r="D331">
        <v>1000</v>
      </c>
      <c r="E331">
        <v>0</v>
      </c>
      <c r="F331" t="s">
        <v>8220</v>
      </c>
      <c r="G331" t="s">
        <v>8237</v>
      </c>
      <c r="H331" t="s">
        <v>8249</v>
      </c>
      <c r="I331">
        <v>1453071600</v>
      </c>
      <c r="J331">
        <v>1449596425</v>
      </c>
      <c r="K331" t="b">
        <v>0</v>
      </c>
      <c r="L331">
        <v>0</v>
      </c>
      <c r="M331" t="b">
        <v>0</v>
      </c>
      <c r="N331" t="s">
        <v>8272</v>
      </c>
      <c r="O331" s="6">
        <f>(E331/D331)*100</f>
        <v>0</v>
      </c>
      <c r="P331" s="7" t="e">
        <f>E331/L331</f>
        <v>#DIV/0!</v>
      </c>
      <c r="Q331" t="s">
        <v>8319</v>
      </c>
      <c r="R331" t="s">
        <v>8320</v>
      </c>
      <c r="S331" s="11">
        <f>(J331/86400)+25569+(-5/24)</f>
        <v>42346.528067129628</v>
      </c>
      <c r="T331" s="11">
        <f>(I331/86400)+25569+(-5/24)</f>
        <v>42386.749999999993</v>
      </c>
    </row>
    <row r="332" spans="1:20" ht="57.6" x14ac:dyDescent="0.3">
      <c r="A332">
        <v>2384</v>
      </c>
      <c r="B332" s="3" t="s">
        <v>2385</v>
      </c>
      <c r="C332" s="3" t="s">
        <v>6494</v>
      </c>
      <c r="D332">
        <v>1000</v>
      </c>
      <c r="E332">
        <v>8</v>
      </c>
      <c r="F332" t="s">
        <v>8220</v>
      </c>
      <c r="G332" t="s">
        <v>8224</v>
      </c>
      <c r="H332" t="s">
        <v>8246</v>
      </c>
      <c r="I332">
        <v>1415932643</v>
      </c>
      <c r="J332">
        <v>1413337043</v>
      </c>
      <c r="K332" t="b">
        <v>0</v>
      </c>
      <c r="L332">
        <v>8</v>
      </c>
      <c r="M332" t="b">
        <v>0</v>
      </c>
      <c r="N332" t="s">
        <v>8272</v>
      </c>
      <c r="O332" s="6">
        <f>(E332/D332)*100</f>
        <v>0.8</v>
      </c>
      <c r="P332" s="7">
        <f>E332/L332</f>
        <v>1</v>
      </c>
      <c r="Q332" t="s">
        <v>8319</v>
      </c>
      <c r="R332" t="s">
        <v>8320</v>
      </c>
      <c r="S332" s="11">
        <f>(J332/86400)+25569+(-5/24)</f>
        <v>41926.859293981477</v>
      </c>
      <c r="T332" s="11">
        <f>(I332/86400)+25569+(-5/24)</f>
        <v>41956.900960648149</v>
      </c>
    </row>
    <row r="333" spans="1:20" ht="43.2" x14ac:dyDescent="0.3">
      <c r="A333">
        <v>1242</v>
      </c>
      <c r="B333" s="3" t="s">
        <v>1243</v>
      </c>
      <c r="C333" s="3" t="s">
        <v>5352</v>
      </c>
      <c r="D333">
        <v>911</v>
      </c>
      <c r="E333">
        <v>5</v>
      </c>
      <c r="F333" t="s">
        <v>8220</v>
      </c>
      <c r="G333" t="s">
        <v>8224</v>
      </c>
      <c r="H333" t="s">
        <v>8246</v>
      </c>
      <c r="I333">
        <v>1315747080</v>
      </c>
      <c r="J333">
        <v>1314417502</v>
      </c>
      <c r="K333" t="b">
        <v>0</v>
      </c>
      <c r="L333">
        <v>1</v>
      </c>
      <c r="M333" t="b">
        <v>0</v>
      </c>
      <c r="N333" t="s">
        <v>8286</v>
      </c>
      <c r="O333" s="6">
        <f>(E333/D333)*100</f>
        <v>0.54884742041712409</v>
      </c>
      <c r="P333" s="7">
        <f>E333/L333</f>
        <v>5</v>
      </c>
      <c r="Q333" t="s">
        <v>8325</v>
      </c>
      <c r="R333" t="s">
        <v>8340</v>
      </c>
      <c r="S333" s="11">
        <f>(J333/86400)+25569+(-5/24)</f>
        <v>40781.957199074073</v>
      </c>
      <c r="T333" s="11">
        <f>(I333/86400)+25569+(-5/24)</f>
        <v>40797.345833333333</v>
      </c>
    </row>
    <row r="334" spans="1:20" ht="43.2" x14ac:dyDescent="0.3">
      <c r="A334">
        <v>609</v>
      </c>
      <c r="B334" s="3" t="s">
        <v>610</v>
      </c>
      <c r="C334" s="3" t="s">
        <v>4719</v>
      </c>
      <c r="D334">
        <v>780</v>
      </c>
      <c r="E334">
        <v>5</v>
      </c>
      <c r="F334" t="s">
        <v>8220</v>
      </c>
      <c r="G334" t="s">
        <v>8225</v>
      </c>
      <c r="H334" t="s">
        <v>8247</v>
      </c>
      <c r="I334">
        <v>1448761744</v>
      </c>
      <c r="J334">
        <v>1446166144</v>
      </c>
      <c r="K334" t="b">
        <v>0</v>
      </c>
      <c r="L334">
        <v>1</v>
      </c>
      <c r="M334" t="b">
        <v>0</v>
      </c>
      <c r="N334" t="s">
        <v>8272</v>
      </c>
      <c r="O334" s="6">
        <f>(E334/D334)*100</f>
        <v>0.64102564102564097</v>
      </c>
      <c r="P334" s="7">
        <f>E334/L334</f>
        <v>5</v>
      </c>
      <c r="Q334" t="s">
        <v>8319</v>
      </c>
      <c r="R334" t="s">
        <v>8320</v>
      </c>
      <c r="S334" s="11">
        <f>(J334/86400)+25569+(-5/24)</f>
        <v>42306.825740740744</v>
      </c>
      <c r="T334" s="11">
        <f>(I334/86400)+25569+(-5/24)</f>
        <v>42336.867407407401</v>
      </c>
    </row>
    <row r="335" spans="1:20" ht="43.2" x14ac:dyDescent="0.3">
      <c r="A335">
        <v>1042</v>
      </c>
      <c r="B335" s="3" t="s">
        <v>1043</v>
      </c>
      <c r="C335" s="3" t="s">
        <v>5152</v>
      </c>
      <c r="D335">
        <v>650</v>
      </c>
      <c r="E335">
        <v>10</v>
      </c>
      <c r="F335" t="s">
        <v>8220</v>
      </c>
      <c r="G335" t="s">
        <v>8224</v>
      </c>
      <c r="H335" t="s">
        <v>8246</v>
      </c>
      <c r="I335">
        <v>1410516000</v>
      </c>
      <c r="J335">
        <v>1406824948</v>
      </c>
      <c r="K335" t="b">
        <v>0</v>
      </c>
      <c r="L335">
        <v>1</v>
      </c>
      <c r="M335" t="b">
        <v>0</v>
      </c>
      <c r="N335" t="s">
        <v>8281</v>
      </c>
      <c r="O335" s="6">
        <f>(E335/D335)*100</f>
        <v>1.5384615384615385</v>
      </c>
      <c r="P335" s="7">
        <f>E335/L335</f>
        <v>10</v>
      </c>
      <c r="Q335" t="s">
        <v>8331</v>
      </c>
      <c r="R335" t="s">
        <v>8332</v>
      </c>
      <c r="S335" s="11">
        <f>(J335/86400)+25569+(-5/24)</f>
        <v>41851.487824074073</v>
      </c>
      <c r="T335" s="11">
        <f>(I335/86400)+25569+(-5/24)</f>
        <v>41894.208333333328</v>
      </c>
    </row>
    <row r="336" spans="1:20" ht="57.6" x14ac:dyDescent="0.3">
      <c r="A336">
        <v>3874</v>
      </c>
      <c r="B336" s="3" t="s">
        <v>3871</v>
      </c>
      <c r="C336" s="3" t="s">
        <v>7983</v>
      </c>
      <c r="D336">
        <v>620</v>
      </c>
      <c r="E336">
        <v>0</v>
      </c>
      <c r="F336" t="s">
        <v>8220</v>
      </c>
      <c r="G336" t="s">
        <v>8228</v>
      </c>
      <c r="H336" t="s">
        <v>8250</v>
      </c>
      <c r="I336">
        <v>1422061200</v>
      </c>
      <c r="J336">
        <v>1420244622</v>
      </c>
      <c r="K336" t="b">
        <v>0</v>
      </c>
      <c r="L336">
        <v>0</v>
      </c>
      <c r="M336" t="b">
        <v>0</v>
      </c>
      <c r="N336" t="s">
        <v>8305</v>
      </c>
      <c r="O336" s="6">
        <f>(E336/D336)*100</f>
        <v>0</v>
      </c>
      <c r="P336" s="7" t="e">
        <f>E336/L336</f>
        <v>#DIV/0!</v>
      </c>
      <c r="Q336" t="s">
        <v>8317</v>
      </c>
      <c r="R336" t="s">
        <v>8359</v>
      </c>
      <c r="S336" s="11">
        <f>(J336/86400)+25569+(-5/24)</f>
        <v>42006.808124999996</v>
      </c>
      <c r="T336" s="11">
        <f>(I336/86400)+25569+(-5/24)</f>
        <v>42027.833333333336</v>
      </c>
    </row>
    <row r="337" spans="1:20" ht="43.2" x14ac:dyDescent="0.3">
      <c r="A337">
        <v>130</v>
      </c>
      <c r="B337" s="3" t="s">
        <v>132</v>
      </c>
      <c r="C337" s="3" t="s">
        <v>4241</v>
      </c>
      <c r="D337">
        <v>600</v>
      </c>
      <c r="E337">
        <v>0</v>
      </c>
      <c r="F337" t="s">
        <v>8220</v>
      </c>
      <c r="G337" t="s">
        <v>8225</v>
      </c>
      <c r="H337" t="s">
        <v>8247</v>
      </c>
      <c r="I337">
        <v>1402949760</v>
      </c>
      <c r="J337">
        <v>1400536692</v>
      </c>
      <c r="K337" t="b">
        <v>0</v>
      </c>
      <c r="L337">
        <v>0</v>
      </c>
      <c r="M337" t="b">
        <v>0</v>
      </c>
      <c r="N337" t="s">
        <v>8267</v>
      </c>
      <c r="O337" s="6">
        <f>(E337/D337)*100</f>
        <v>0</v>
      </c>
      <c r="P337" s="7" t="e">
        <f>E337/L337</f>
        <v>#DIV/0!</v>
      </c>
      <c r="Q337" t="s">
        <v>8310</v>
      </c>
      <c r="R337" t="s">
        <v>8313</v>
      </c>
      <c r="S337" s="11">
        <f>(J337/86400)+25569+(-5/24)</f>
        <v>41778.707083333335</v>
      </c>
      <c r="T337" s="11">
        <f>(I337/86400)+25569+(-5/24)</f>
        <v>41806.636111111111</v>
      </c>
    </row>
    <row r="338" spans="1:20" ht="43.2" x14ac:dyDescent="0.3">
      <c r="A338">
        <v>615</v>
      </c>
      <c r="B338" s="3" t="s">
        <v>616</v>
      </c>
      <c r="C338" s="3" t="s">
        <v>4725</v>
      </c>
      <c r="D338">
        <v>515</v>
      </c>
      <c r="E338">
        <v>0</v>
      </c>
      <c r="F338" t="s">
        <v>8220</v>
      </c>
      <c r="G338" t="s">
        <v>8228</v>
      </c>
      <c r="H338" t="s">
        <v>8250</v>
      </c>
      <c r="I338">
        <v>1443149759</v>
      </c>
      <c r="J338">
        <v>1440557759</v>
      </c>
      <c r="K338" t="b">
        <v>0</v>
      </c>
      <c r="L338">
        <v>0</v>
      </c>
      <c r="M338" t="b">
        <v>0</v>
      </c>
      <c r="N338" t="s">
        <v>8272</v>
      </c>
      <c r="O338" s="6">
        <f>(E338/D338)*100</f>
        <v>0</v>
      </c>
      <c r="P338" s="7" t="e">
        <f>E338/L338</f>
        <v>#DIV/0!</v>
      </c>
      <c r="Q338" t="s">
        <v>8319</v>
      </c>
      <c r="R338" t="s">
        <v>8320</v>
      </c>
      <c r="S338" s="11">
        <f>(J338/86400)+25569+(-5/24)</f>
        <v>42241.913877314808</v>
      </c>
      <c r="T338" s="11">
        <f>(I338/86400)+25569+(-5/24)</f>
        <v>42271.913877314808</v>
      </c>
    </row>
    <row r="339" spans="1:20" ht="43.2" x14ac:dyDescent="0.3">
      <c r="A339">
        <v>125</v>
      </c>
      <c r="B339" s="3" t="s">
        <v>127</v>
      </c>
      <c r="C339" s="3" t="s">
        <v>4236</v>
      </c>
      <c r="D339">
        <v>500</v>
      </c>
      <c r="E339">
        <v>70</v>
      </c>
      <c r="F339" t="s">
        <v>8220</v>
      </c>
      <c r="G339" t="s">
        <v>8229</v>
      </c>
      <c r="H339" t="s">
        <v>8251</v>
      </c>
      <c r="I339">
        <v>1486165880</v>
      </c>
      <c r="J339">
        <v>1480981880</v>
      </c>
      <c r="K339" t="b">
        <v>0</v>
      </c>
      <c r="L339">
        <v>6</v>
      </c>
      <c r="M339" t="b">
        <v>0</v>
      </c>
      <c r="N339" t="s">
        <v>8267</v>
      </c>
      <c r="O339" s="6">
        <f>(E339/D339)*100</f>
        <v>14.000000000000002</v>
      </c>
      <c r="P339" s="7">
        <f>E339/L339</f>
        <v>11.666666666666666</v>
      </c>
      <c r="Q339" t="s">
        <v>8310</v>
      </c>
      <c r="R339" t="s">
        <v>8313</v>
      </c>
      <c r="S339" s="11">
        <f>(J339/86400)+25569+(-5/24)</f>
        <v>42709.78564814815</v>
      </c>
      <c r="T339" s="11">
        <f>(I339/86400)+25569+(-5/24)</f>
        <v>42769.78564814815</v>
      </c>
    </row>
    <row r="340" spans="1:20" ht="43.2" x14ac:dyDescent="0.3">
      <c r="A340">
        <v>139</v>
      </c>
      <c r="B340" s="3" t="s">
        <v>141</v>
      </c>
      <c r="C340" s="3" t="s">
        <v>4249</v>
      </c>
      <c r="D340">
        <v>500</v>
      </c>
      <c r="E340">
        <v>500</v>
      </c>
      <c r="F340" t="s">
        <v>8220</v>
      </c>
      <c r="G340" t="s">
        <v>8224</v>
      </c>
      <c r="H340" t="s">
        <v>8246</v>
      </c>
      <c r="I340">
        <v>1436738772</v>
      </c>
      <c r="J340">
        <v>1435874772</v>
      </c>
      <c r="K340" t="b">
        <v>0</v>
      </c>
      <c r="L340">
        <v>1</v>
      </c>
      <c r="M340" t="b">
        <v>0</v>
      </c>
      <c r="N340" t="s">
        <v>8267</v>
      </c>
      <c r="O340" s="6">
        <f>(E340/D340)*100</f>
        <v>100</v>
      </c>
      <c r="P340" s="7">
        <f>E340/L340</f>
        <v>500</v>
      </c>
      <c r="Q340" t="s">
        <v>8310</v>
      </c>
      <c r="R340" t="s">
        <v>8313</v>
      </c>
      <c r="S340" s="11">
        <f>(J340/86400)+25569+(-5/24)</f>
        <v>42187.712638888886</v>
      </c>
      <c r="T340" s="11">
        <f>(I340/86400)+25569+(-5/24)</f>
        <v>42197.712638888886</v>
      </c>
    </row>
    <row r="341" spans="1:20" ht="43.2" x14ac:dyDescent="0.3">
      <c r="A341">
        <v>1051</v>
      </c>
      <c r="B341" s="3" t="s">
        <v>1052</v>
      </c>
      <c r="C341" s="3" t="s">
        <v>5161</v>
      </c>
      <c r="D341">
        <v>500</v>
      </c>
      <c r="E341">
        <v>0</v>
      </c>
      <c r="F341" t="s">
        <v>8220</v>
      </c>
      <c r="G341" t="s">
        <v>8224</v>
      </c>
      <c r="H341" t="s">
        <v>8246</v>
      </c>
      <c r="I341">
        <v>1409098825</v>
      </c>
      <c r="J341">
        <v>1406679625</v>
      </c>
      <c r="K341" t="b">
        <v>0</v>
      </c>
      <c r="L341">
        <v>0</v>
      </c>
      <c r="M341" t="b">
        <v>0</v>
      </c>
      <c r="N341" t="s">
        <v>8281</v>
      </c>
      <c r="O341" s="6">
        <f>(E341/D341)*100</f>
        <v>0</v>
      </c>
      <c r="P341" s="7" t="e">
        <f>E341/L341</f>
        <v>#DIV/0!</v>
      </c>
      <c r="Q341" t="s">
        <v>8331</v>
      </c>
      <c r="R341" t="s">
        <v>8332</v>
      </c>
      <c r="S341" s="11">
        <f>(J341/86400)+25569+(-5/24)</f>
        <v>41849.805844907409</v>
      </c>
      <c r="T341" s="11">
        <f>(I341/86400)+25569+(-5/24)</f>
        <v>41877.805844907409</v>
      </c>
    </row>
    <row r="342" spans="1:20" ht="28.8" x14ac:dyDescent="0.3">
      <c r="A342">
        <v>3881</v>
      </c>
      <c r="B342" s="3" t="s">
        <v>3878</v>
      </c>
      <c r="C342" s="3" t="s">
        <v>7990</v>
      </c>
      <c r="D342">
        <v>500</v>
      </c>
      <c r="E342">
        <v>25</v>
      </c>
      <c r="F342" t="s">
        <v>8220</v>
      </c>
      <c r="G342" t="s">
        <v>8224</v>
      </c>
      <c r="H342" t="s">
        <v>8246</v>
      </c>
      <c r="I342">
        <v>1487550399</v>
      </c>
      <c r="J342">
        <v>1484958399</v>
      </c>
      <c r="K342" t="b">
        <v>0</v>
      </c>
      <c r="L342">
        <v>1</v>
      </c>
      <c r="M342" t="b">
        <v>0</v>
      </c>
      <c r="N342" t="s">
        <v>8305</v>
      </c>
      <c r="O342" s="6">
        <f>(E342/D342)*100</f>
        <v>5</v>
      </c>
      <c r="P342" s="7">
        <f>E342/L342</f>
        <v>25</v>
      </c>
      <c r="Q342" t="s">
        <v>8317</v>
      </c>
      <c r="R342" t="s">
        <v>8359</v>
      </c>
      <c r="S342" s="11">
        <f>(J342/86400)+25569+(-5/24)</f>
        <v>42755.810173611106</v>
      </c>
      <c r="T342" s="11">
        <f>(I342/86400)+25569+(-5/24)</f>
        <v>42785.810173611106</v>
      </c>
    </row>
    <row r="343" spans="1:20" ht="43.2" x14ac:dyDescent="0.3">
      <c r="A343">
        <v>2362</v>
      </c>
      <c r="B343" s="3" t="s">
        <v>2363</v>
      </c>
      <c r="C343" s="3" t="s">
        <v>6472</v>
      </c>
      <c r="D343">
        <v>420</v>
      </c>
      <c r="E343">
        <v>120</v>
      </c>
      <c r="F343" t="s">
        <v>8220</v>
      </c>
      <c r="G343" t="s">
        <v>8224</v>
      </c>
      <c r="H343" t="s">
        <v>8246</v>
      </c>
      <c r="I343">
        <v>1418315470</v>
      </c>
      <c r="J343">
        <v>1415723470</v>
      </c>
      <c r="K343" t="b">
        <v>0</v>
      </c>
      <c r="L343">
        <v>2</v>
      </c>
      <c r="M343" t="b">
        <v>0</v>
      </c>
      <c r="N343" t="s">
        <v>8272</v>
      </c>
      <c r="O343" s="6">
        <f>(E343/D343)*100</f>
        <v>28.571428571428569</v>
      </c>
      <c r="P343" s="7">
        <f>E343/L343</f>
        <v>60</v>
      </c>
      <c r="Q343" t="s">
        <v>8319</v>
      </c>
      <c r="R343" t="s">
        <v>8320</v>
      </c>
      <c r="S343" s="11">
        <f>(J343/86400)+25569+(-5/24)</f>
        <v>41954.47997685185</v>
      </c>
      <c r="T343" s="11">
        <f>(I343/86400)+25569+(-5/24)</f>
        <v>41984.47997685185</v>
      </c>
    </row>
    <row r="344" spans="1:20" ht="43.2" x14ac:dyDescent="0.3">
      <c r="A344">
        <v>618</v>
      </c>
      <c r="B344" s="3" t="s">
        <v>619</v>
      </c>
      <c r="C344" s="3" t="s">
        <v>4728</v>
      </c>
      <c r="D344">
        <v>400</v>
      </c>
      <c r="E344">
        <v>0</v>
      </c>
      <c r="F344" t="s">
        <v>8220</v>
      </c>
      <c r="G344" t="s">
        <v>8224</v>
      </c>
      <c r="H344" t="s">
        <v>8246</v>
      </c>
      <c r="I344">
        <v>1449689203</v>
      </c>
      <c r="J344">
        <v>1447097203</v>
      </c>
      <c r="K344" t="b">
        <v>0</v>
      </c>
      <c r="L344">
        <v>0</v>
      </c>
      <c r="M344" t="b">
        <v>0</v>
      </c>
      <c r="N344" t="s">
        <v>8272</v>
      </c>
      <c r="O344" s="6">
        <f>(E344/D344)*100</f>
        <v>0</v>
      </c>
      <c r="P344" s="7" t="e">
        <f>E344/L344</f>
        <v>#DIV/0!</v>
      </c>
      <c r="Q344" t="s">
        <v>8319</v>
      </c>
      <c r="R344" t="s">
        <v>8320</v>
      </c>
      <c r="S344" s="11">
        <f>(J344/86400)+25569+(-5/24)</f>
        <v>42317.60188657407</v>
      </c>
      <c r="T344" s="11">
        <f>(I344/86400)+25569+(-5/24)</f>
        <v>42347.60188657407</v>
      </c>
    </row>
    <row r="345" spans="1:20" ht="43.2" x14ac:dyDescent="0.3">
      <c r="A345">
        <v>607</v>
      </c>
      <c r="B345" s="3" t="s">
        <v>608</v>
      </c>
      <c r="C345" s="3" t="s">
        <v>4717</v>
      </c>
      <c r="D345">
        <v>250</v>
      </c>
      <c r="E345">
        <v>0</v>
      </c>
      <c r="F345" t="s">
        <v>8220</v>
      </c>
      <c r="G345" t="s">
        <v>8224</v>
      </c>
      <c r="H345" t="s">
        <v>8246</v>
      </c>
      <c r="I345">
        <v>1448225336</v>
      </c>
      <c r="J345">
        <v>1445629736</v>
      </c>
      <c r="K345" t="b">
        <v>0</v>
      </c>
      <c r="L345">
        <v>0</v>
      </c>
      <c r="M345" t="b">
        <v>0</v>
      </c>
      <c r="N345" t="s">
        <v>8272</v>
      </c>
      <c r="O345" s="6">
        <f>(E345/D345)*100</f>
        <v>0</v>
      </c>
      <c r="P345" s="7" t="e">
        <f>E345/L345</f>
        <v>#DIV/0!</v>
      </c>
      <c r="Q345" t="s">
        <v>8319</v>
      </c>
      <c r="R345" t="s">
        <v>8320</v>
      </c>
      <c r="S345" s="11">
        <f>(J345/86400)+25569+(-5/24)</f>
        <v>42300.617314814815</v>
      </c>
      <c r="T345" s="11">
        <f>(I345/86400)+25569+(-5/24)</f>
        <v>42330.65898148148</v>
      </c>
    </row>
    <row r="346" spans="1:20" ht="43.2" x14ac:dyDescent="0.3">
      <c r="A346">
        <v>2361</v>
      </c>
      <c r="B346" s="3" t="s">
        <v>2362</v>
      </c>
      <c r="C346" s="3" t="s">
        <v>6471</v>
      </c>
      <c r="D346">
        <v>200</v>
      </c>
      <c r="E346">
        <v>0</v>
      </c>
      <c r="F346" t="s">
        <v>8220</v>
      </c>
      <c r="G346" t="s">
        <v>8229</v>
      </c>
      <c r="H346" t="s">
        <v>8251</v>
      </c>
      <c r="I346">
        <v>1462053600</v>
      </c>
      <c r="J346">
        <v>1459975008</v>
      </c>
      <c r="K346" t="b">
        <v>0</v>
      </c>
      <c r="L346">
        <v>0</v>
      </c>
      <c r="M346" t="b">
        <v>0</v>
      </c>
      <c r="N346" t="s">
        <v>8272</v>
      </c>
      <c r="O346" s="6">
        <f>(E346/D346)*100</f>
        <v>0</v>
      </c>
      <c r="P346" s="7" t="e">
        <f>E346/L346</f>
        <v>#DIV/0!</v>
      </c>
      <c r="Q346" t="s">
        <v>8319</v>
      </c>
      <c r="R346" t="s">
        <v>8320</v>
      </c>
      <c r="S346" s="11">
        <f>(J346/86400)+25569+(-5/24)</f>
        <v>42466.650555555556</v>
      </c>
      <c r="T346" s="11">
        <f>(I346/86400)+25569+(-5/24)</f>
        <v>42490.708333333336</v>
      </c>
    </row>
    <row r="347" spans="1:20" x14ac:dyDescent="0.3">
      <c r="A347">
        <v>1062</v>
      </c>
      <c r="B347" s="3" t="s">
        <v>1063</v>
      </c>
      <c r="C347" s="3" t="s">
        <v>5172</v>
      </c>
      <c r="D347">
        <v>199</v>
      </c>
      <c r="E347">
        <v>190</v>
      </c>
      <c r="F347" t="s">
        <v>8220</v>
      </c>
      <c r="G347" t="s">
        <v>8224</v>
      </c>
      <c r="H347" t="s">
        <v>8246</v>
      </c>
      <c r="I347">
        <v>1468351341</v>
      </c>
      <c r="J347">
        <v>1467746541</v>
      </c>
      <c r="K347" t="b">
        <v>0</v>
      </c>
      <c r="L347">
        <v>4</v>
      </c>
      <c r="M347" t="b">
        <v>0</v>
      </c>
      <c r="N347" t="s">
        <v>8281</v>
      </c>
      <c r="O347" s="6">
        <f>(E347/D347)*100</f>
        <v>95.477386934673376</v>
      </c>
      <c r="P347" s="7">
        <f>E347/L347</f>
        <v>47.5</v>
      </c>
      <c r="Q347" t="s">
        <v>8331</v>
      </c>
      <c r="R347" t="s">
        <v>8332</v>
      </c>
      <c r="S347" s="11">
        <f>(J347/86400)+25569+(-5/24)</f>
        <v>42556.598854166667</v>
      </c>
      <c r="T347" s="11">
        <f>(I347/86400)+25569+(-5/24)</f>
        <v>42563.598854166667</v>
      </c>
    </row>
    <row r="348" spans="1:20" x14ac:dyDescent="0.3">
      <c r="A348">
        <v>3122</v>
      </c>
      <c r="B348" s="3" t="s">
        <v>3122</v>
      </c>
      <c r="C348" s="3" t="s">
        <v>7232</v>
      </c>
      <c r="D348">
        <v>199</v>
      </c>
      <c r="E348">
        <v>116</v>
      </c>
      <c r="F348" t="s">
        <v>8220</v>
      </c>
      <c r="G348" t="s">
        <v>8224</v>
      </c>
      <c r="H348" t="s">
        <v>8246</v>
      </c>
      <c r="I348">
        <v>1478733732</v>
      </c>
      <c r="J348">
        <v>1478298132</v>
      </c>
      <c r="K348" t="b">
        <v>0</v>
      </c>
      <c r="L348">
        <v>2</v>
      </c>
      <c r="M348" t="b">
        <v>0</v>
      </c>
      <c r="N348" t="s">
        <v>8303</v>
      </c>
      <c r="O348" s="6">
        <f>(E348/D348)*100</f>
        <v>58.291457286432156</v>
      </c>
      <c r="P348" s="7">
        <f>E348/L348</f>
        <v>58</v>
      </c>
      <c r="Q348" t="s">
        <v>8317</v>
      </c>
      <c r="R348" t="s">
        <v>8357</v>
      </c>
      <c r="S348" s="11">
        <f>(J348/86400)+25569+(-5/24)</f>
        <v>42678.723749999997</v>
      </c>
      <c r="T348" s="11">
        <f>(I348/86400)+25569+(-5/24)</f>
        <v>42683.765416666669</v>
      </c>
    </row>
    <row r="349" spans="1:20" ht="28.8" x14ac:dyDescent="0.3">
      <c r="A349">
        <v>2364</v>
      </c>
      <c r="B349" s="3" t="s">
        <v>2365</v>
      </c>
      <c r="C349" s="3" t="s">
        <v>6474</v>
      </c>
      <c r="D349">
        <v>128</v>
      </c>
      <c r="E349">
        <v>0</v>
      </c>
      <c r="F349" t="s">
        <v>8220</v>
      </c>
      <c r="G349" t="s">
        <v>8224</v>
      </c>
      <c r="H349" t="s">
        <v>8246</v>
      </c>
      <c r="I349">
        <v>1445898356</v>
      </c>
      <c r="J349">
        <v>1441146356</v>
      </c>
      <c r="K349" t="b">
        <v>0</v>
      </c>
      <c r="L349">
        <v>0</v>
      </c>
      <c r="M349" t="b">
        <v>0</v>
      </c>
      <c r="N349" t="s">
        <v>8272</v>
      </c>
      <c r="O349" s="6">
        <f>(E349/D349)*100</f>
        <v>0</v>
      </c>
      <c r="P349" s="7" t="e">
        <f>E349/L349</f>
        <v>#DIV/0!</v>
      </c>
      <c r="Q349" t="s">
        <v>8319</v>
      </c>
      <c r="R349" t="s">
        <v>8320</v>
      </c>
      <c r="S349" s="11">
        <f>(J349/86400)+25569+(-5/24)</f>
        <v>42248.726342592585</v>
      </c>
      <c r="T349" s="11">
        <f>(I349/86400)+25569+(-5/24)</f>
        <v>42303.726342592585</v>
      </c>
    </row>
    <row r="350" spans="1:20" ht="43.2" x14ac:dyDescent="0.3">
      <c r="A350">
        <v>1041</v>
      </c>
      <c r="B350" s="3" t="s">
        <v>1042</v>
      </c>
      <c r="C350" s="3" t="s">
        <v>5151</v>
      </c>
      <c r="D350">
        <v>50</v>
      </c>
      <c r="E350">
        <v>0</v>
      </c>
      <c r="F350" t="s">
        <v>8220</v>
      </c>
      <c r="G350" t="s">
        <v>8224</v>
      </c>
      <c r="H350" t="s">
        <v>8246</v>
      </c>
      <c r="I350">
        <v>1406769992</v>
      </c>
      <c r="J350">
        <v>1405041992</v>
      </c>
      <c r="K350" t="b">
        <v>0</v>
      </c>
      <c r="L350">
        <v>0</v>
      </c>
      <c r="M350" t="b">
        <v>0</v>
      </c>
      <c r="N350" t="s">
        <v>8281</v>
      </c>
      <c r="O350" s="6">
        <f>(E350/D350)*100</f>
        <v>0</v>
      </c>
      <c r="P350" s="7" t="e">
        <f>E350/L350</f>
        <v>#DIV/0!</v>
      </c>
      <c r="Q350" t="s">
        <v>8331</v>
      </c>
      <c r="R350" t="s">
        <v>8332</v>
      </c>
      <c r="S350" s="11">
        <f>(J350/86400)+25569+(-5/24)</f>
        <v>41830.851759259254</v>
      </c>
      <c r="T350" s="11">
        <f>(I350/86400)+25569+(-5/24)</f>
        <v>41850.851759259254</v>
      </c>
    </row>
    <row r="351" spans="1:20" ht="43.2" x14ac:dyDescent="0.3">
      <c r="A351">
        <v>492</v>
      </c>
      <c r="B351" s="3" t="s">
        <v>493</v>
      </c>
      <c r="C351" s="3" t="s">
        <v>4602</v>
      </c>
      <c r="D351">
        <v>10000000</v>
      </c>
      <c r="E351">
        <v>0</v>
      </c>
      <c r="F351" t="s">
        <v>8221</v>
      </c>
      <c r="G351" t="s">
        <v>8235</v>
      </c>
      <c r="H351" t="s">
        <v>8255</v>
      </c>
      <c r="I351">
        <v>1476319830</v>
      </c>
      <c r="J351">
        <v>1471135830</v>
      </c>
      <c r="K351" t="b">
        <v>0</v>
      </c>
      <c r="L351">
        <v>0</v>
      </c>
      <c r="M351" t="b">
        <v>0</v>
      </c>
      <c r="N351" t="s">
        <v>8270</v>
      </c>
      <c r="O351" s="6">
        <f>(E351/D351)*100</f>
        <v>0</v>
      </c>
      <c r="P351" s="7" t="e">
        <f>E351/L351</f>
        <v>#DIV/0!</v>
      </c>
      <c r="Q351" t="s">
        <v>8310</v>
      </c>
      <c r="R351" t="s">
        <v>8316</v>
      </c>
      <c r="S351" s="11">
        <f>(J351/86400)+25569+(-5/24)</f>
        <v>42595.826736111114</v>
      </c>
      <c r="T351" s="11">
        <f>(I351/86400)+25569+(-5/24)</f>
        <v>42655.826736111114</v>
      </c>
    </row>
    <row r="352" spans="1:20" ht="43.2" x14ac:dyDescent="0.3">
      <c r="A352">
        <v>2678</v>
      </c>
      <c r="B352" s="3" t="s">
        <v>2678</v>
      </c>
      <c r="C352" s="3" t="s">
        <v>6788</v>
      </c>
      <c r="D352">
        <v>8000000</v>
      </c>
      <c r="E352">
        <v>1100</v>
      </c>
      <c r="F352" t="s">
        <v>8221</v>
      </c>
      <c r="G352" t="s">
        <v>8227</v>
      </c>
      <c r="H352" t="s">
        <v>8249</v>
      </c>
      <c r="I352">
        <v>1443121765</v>
      </c>
      <c r="J352">
        <v>1440529765</v>
      </c>
      <c r="K352" t="b">
        <v>0</v>
      </c>
      <c r="L352">
        <v>2</v>
      </c>
      <c r="M352" t="b">
        <v>0</v>
      </c>
      <c r="N352" t="s">
        <v>8302</v>
      </c>
      <c r="O352" s="6">
        <f>(E352/D352)*100</f>
        <v>1.375E-2</v>
      </c>
      <c r="P352" s="7">
        <f>E352/L352</f>
        <v>550</v>
      </c>
      <c r="Q352" t="s">
        <v>8319</v>
      </c>
      <c r="R352" t="s">
        <v>8356</v>
      </c>
      <c r="S352" s="11">
        <f>(J352/86400)+25569+(-5/24)</f>
        <v>42241.589872685181</v>
      </c>
      <c r="T352" s="11">
        <f>(I352/86400)+25569+(-5/24)</f>
        <v>42271.589872685181</v>
      </c>
    </row>
    <row r="353" spans="1:20" ht="43.2" x14ac:dyDescent="0.3">
      <c r="A353">
        <v>224</v>
      </c>
      <c r="B353" s="3" t="s">
        <v>226</v>
      </c>
      <c r="C353" s="3" t="s">
        <v>4334</v>
      </c>
      <c r="D353">
        <v>6000000</v>
      </c>
      <c r="E353">
        <v>0</v>
      </c>
      <c r="F353" t="s">
        <v>8221</v>
      </c>
      <c r="G353" t="s">
        <v>8226</v>
      </c>
      <c r="H353" t="s">
        <v>8248</v>
      </c>
      <c r="I353">
        <v>1436506726</v>
      </c>
      <c r="J353">
        <v>1431322726</v>
      </c>
      <c r="K353" t="b">
        <v>0</v>
      </c>
      <c r="L353">
        <v>0</v>
      </c>
      <c r="M353" t="b">
        <v>0</v>
      </c>
      <c r="N353" t="s">
        <v>8268</v>
      </c>
      <c r="O353" s="6">
        <f>(E353/D353)*100</f>
        <v>0</v>
      </c>
      <c r="P353" s="7" t="e">
        <f>E353/L353</f>
        <v>#DIV/0!</v>
      </c>
      <c r="Q353" t="s">
        <v>8310</v>
      </c>
      <c r="R353" t="s">
        <v>8314</v>
      </c>
      <c r="S353" s="11">
        <f>(J353/86400)+25569+(-5/24)</f>
        <v>42135.026921296296</v>
      </c>
      <c r="T353" s="11">
        <f>(I353/86400)+25569+(-5/24)</f>
        <v>42195.026921296296</v>
      </c>
    </row>
    <row r="354" spans="1:20" ht="43.2" x14ac:dyDescent="0.3">
      <c r="A354">
        <v>2950</v>
      </c>
      <c r="B354" s="3" t="s">
        <v>2950</v>
      </c>
      <c r="C354" s="3" t="s">
        <v>7060</v>
      </c>
      <c r="D354">
        <v>5000000</v>
      </c>
      <c r="E354">
        <v>0</v>
      </c>
      <c r="F354" t="s">
        <v>8221</v>
      </c>
      <c r="G354" t="s">
        <v>8224</v>
      </c>
      <c r="H354" t="s">
        <v>8246</v>
      </c>
      <c r="I354">
        <v>1453538752</v>
      </c>
      <c r="J354">
        <v>1450946752</v>
      </c>
      <c r="K354" t="b">
        <v>0</v>
      </c>
      <c r="L354">
        <v>0</v>
      </c>
      <c r="M354" t="b">
        <v>0</v>
      </c>
      <c r="N354" t="s">
        <v>8303</v>
      </c>
      <c r="O354" s="6">
        <f>(E354/D354)*100</f>
        <v>0</v>
      </c>
      <c r="P354" s="7" t="e">
        <f>E354/L354</f>
        <v>#DIV/0!</v>
      </c>
      <c r="Q354" t="s">
        <v>8317</v>
      </c>
      <c r="R354" t="s">
        <v>8357</v>
      </c>
      <c r="S354" s="11">
        <f>(J354/86400)+25569+(-5/24)</f>
        <v>42362.156851851854</v>
      </c>
      <c r="T354" s="11">
        <f>(I354/86400)+25569+(-5/24)</f>
        <v>42392.156851851854</v>
      </c>
    </row>
    <row r="355" spans="1:20" ht="43.2" x14ac:dyDescent="0.3">
      <c r="A355">
        <v>3196</v>
      </c>
      <c r="B355" s="3" t="s">
        <v>3196</v>
      </c>
      <c r="C355" s="3" t="s">
        <v>7306</v>
      </c>
      <c r="D355">
        <v>3000000</v>
      </c>
      <c r="E355">
        <v>1800</v>
      </c>
      <c r="F355" t="s">
        <v>8221</v>
      </c>
      <c r="G355" t="s">
        <v>8224</v>
      </c>
      <c r="H355" t="s">
        <v>8246</v>
      </c>
      <c r="I355">
        <v>1438437600</v>
      </c>
      <c r="J355">
        <v>1433254875</v>
      </c>
      <c r="K355" t="b">
        <v>0</v>
      </c>
      <c r="L355">
        <v>6</v>
      </c>
      <c r="M355" t="b">
        <v>0</v>
      </c>
      <c r="N355" t="s">
        <v>8305</v>
      </c>
      <c r="O355" s="6">
        <f>(E355/D355)*100</f>
        <v>0.06</v>
      </c>
      <c r="P355" s="7">
        <f>E355/L355</f>
        <v>300</v>
      </c>
      <c r="Q355" t="s">
        <v>8317</v>
      </c>
      <c r="R355" t="s">
        <v>8359</v>
      </c>
      <c r="S355" s="11">
        <f>(J355/86400)+25569+(-5/24)</f>
        <v>42157.389756944445</v>
      </c>
      <c r="T355" s="11">
        <f>(I355/86400)+25569+(-5/24)</f>
        <v>42217.374999999993</v>
      </c>
    </row>
    <row r="356" spans="1:20" ht="43.2" x14ac:dyDescent="0.3">
      <c r="A356">
        <v>3073</v>
      </c>
      <c r="B356" s="3" t="s">
        <v>3073</v>
      </c>
      <c r="C356" s="3" t="s">
        <v>7183</v>
      </c>
      <c r="D356">
        <v>2800000</v>
      </c>
      <c r="E356">
        <v>645</v>
      </c>
      <c r="F356" t="s">
        <v>8221</v>
      </c>
      <c r="G356" t="s">
        <v>8224</v>
      </c>
      <c r="H356" t="s">
        <v>8246</v>
      </c>
      <c r="I356">
        <v>1434309540</v>
      </c>
      <c r="J356">
        <v>1429287900</v>
      </c>
      <c r="K356" t="b">
        <v>0</v>
      </c>
      <c r="L356">
        <v>7</v>
      </c>
      <c r="M356" t="b">
        <v>0</v>
      </c>
      <c r="N356" t="s">
        <v>8303</v>
      </c>
      <c r="O356" s="6">
        <f>(E356/D356)*100</f>
        <v>2.3035714285714284E-2</v>
      </c>
      <c r="P356" s="7">
        <f>E356/L356</f>
        <v>92.142857142857139</v>
      </c>
      <c r="Q356" t="s">
        <v>8317</v>
      </c>
      <c r="R356" t="s">
        <v>8357</v>
      </c>
      <c r="S356" s="11">
        <f>(J356/86400)+25569+(-5/24)</f>
        <v>42111.475694444445</v>
      </c>
      <c r="T356" s="11">
        <f>(I356/86400)+25569+(-5/24)</f>
        <v>42169.59652777778</v>
      </c>
    </row>
    <row r="357" spans="1:20" ht="57.6" x14ac:dyDescent="0.3">
      <c r="A357">
        <v>163</v>
      </c>
      <c r="B357" s="3" t="s">
        <v>165</v>
      </c>
      <c r="C357" s="3" t="s">
        <v>4273</v>
      </c>
      <c r="D357">
        <v>2000000</v>
      </c>
      <c r="E357">
        <v>0</v>
      </c>
      <c r="F357" t="s">
        <v>8221</v>
      </c>
      <c r="G357" t="s">
        <v>8224</v>
      </c>
      <c r="H357" t="s">
        <v>8246</v>
      </c>
      <c r="I357">
        <v>1443657600</v>
      </c>
      <c r="J357">
        <v>1440716654</v>
      </c>
      <c r="K357" t="b">
        <v>0</v>
      </c>
      <c r="L357">
        <v>0</v>
      </c>
      <c r="M357" t="b">
        <v>0</v>
      </c>
      <c r="N357" t="s">
        <v>8268</v>
      </c>
      <c r="O357" s="6">
        <f>(E357/D357)*100</f>
        <v>0</v>
      </c>
      <c r="P357" s="7" t="e">
        <f>E357/L357</f>
        <v>#DIV/0!</v>
      </c>
      <c r="Q357" t="s">
        <v>8310</v>
      </c>
      <c r="R357" t="s">
        <v>8314</v>
      </c>
      <c r="S357" s="11">
        <f>(J357/86400)+25569+(-5/24)</f>
        <v>42243.752939814811</v>
      </c>
      <c r="T357" s="11">
        <f>(I357/86400)+25569+(-5/24)</f>
        <v>42277.791666666664</v>
      </c>
    </row>
    <row r="358" spans="1:20" ht="43.2" x14ac:dyDescent="0.3">
      <c r="A358">
        <v>195</v>
      </c>
      <c r="B358" s="3" t="s">
        <v>197</v>
      </c>
      <c r="C358" s="3" t="s">
        <v>4305</v>
      </c>
      <c r="D358">
        <v>2000000</v>
      </c>
      <c r="E358">
        <v>0</v>
      </c>
      <c r="F358" t="s">
        <v>8221</v>
      </c>
      <c r="G358" t="s">
        <v>8224</v>
      </c>
      <c r="H358" t="s">
        <v>8246</v>
      </c>
      <c r="I358">
        <v>1436544332</v>
      </c>
      <c r="J358">
        <v>1431360332</v>
      </c>
      <c r="K358" t="b">
        <v>0</v>
      </c>
      <c r="L358">
        <v>0</v>
      </c>
      <c r="M358" t="b">
        <v>0</v>
      </c>
      <c r="N358" t="s">
        <v>8268</v>
      </c>
      <c r="O358" s="6">
        <f>(E358/D358)*100</f>
        <v>0</v>
      </c>
      <c r="P358" s="7" t="e">
        <f>E358/L358</f>
        <v>#DIV/0!</v>
      </c>
      <c r="Q358" t="s">
        <v>8310</v>
      </c>
      <c r="R358" t="s">
        <v>8314</v>
      </c>
      <c r="S358" s="11">
        <f>(J358/86400)+25569+(-5/24)</f>
        <v>42135.462175925924</v>
      </c>
      <c r="T358" s="11">
        <f>(I358/86400)+25569+(-5/24)</f>
        <v>42195.462175925924</v>
      </c>
    </row>
    <row r="359" spans="1:20" ht="43.2" x14ac:dyDescent="0.3">
      <c r="A359">
        <v>3080</v>
      </c>
      <c r="B359" s="3" t="s">
        <v>3080</v>
      </c>
      <c r="C359" s="3" t="s">
        <v>7190</v>
      </c>
      <c r="D359">
        <v>2000000</v>
      </c>
      <c r="E359">
        <v>376</v>
      </c>
      <c r="F359" t="s">
        <v>8221</v>
      </c>
      <c r="G359" t="s">
        <v>8224</v>
      </c>
      <c r="H359" t="s">
        <v>8246</v>
      </c>
      <c r="I359">
        <v>1419644444</v>
      </c>
      <c r="J359">
        <v>1414456844</v>
      </c>
      <c r="K359" t="b">
        <v>0</v>
      </c>
      <c r="L359">
        <v>7</v>
      </c>
      <c r="M359" t="b">
        <v>0</v>
      </c>
      <c r="N359" t="s">
        <v>8303</v>
      </c>
      <c r="O359" s="6">
        <f>(E359/D359)*100</f>
        <v>1.8799999999999997E-2</v>
      </c>
      <c r="P359" s="7">
        <f>E359/L359</f>
        <v>53.714285714285715</v>
      </c>
      <c r="Q359" t="s">
        <v>8317</v>
      </c>
      <c r="R359" t="s">
        <v>8357</v>
      </c>
      <c r="S359" s="11">
        <f>(J359/86400)+25569+(-5/24)</f>
        <v>41939.8199537037</v>
      </c>
      <c r="T359" s="11">
        <f>(I359/86400)+25569+(-5/24)</f>
        <v>41999.861620370364</v>
      </c>
    </row>
    <row r="360" spans="1:20" ht="43.2" x14ac:dyDescent="0.3">
      <c r="A360">
        <v>223</v>
      </c>
      <c r="B360" s="3" t="s">
        <v>225</v>
      </c>
      <c r="C360" s="3" t="s">
        <v>4333</v>
      </c>
      <c r="D360">
        <v>1500000</v>
      </c>
      <c r="E360">
        <v>0</v>
      </c>
      <c r="F360" t="s">
        <v>8221</v>
      </c>
      <c r="G360" t="s">
        <v>8224</v>
      </c>
      <c r="H360" t="s">
        <v>8246</v>
      </c>
      <c r="I360">
        <v>1463879100</v>
      </c>
      <c r="J360">
        <v>1461287350</v>
      </c>
      <c r="K360" t="b">
        <v>0</v>
      </c>
      <c r="L360">
        <v>0</v>
      </c>
      <c r="M360" t="b">
        <v>0</v>
      </c>
      <c r="N360" t="s">
        <v>8268</v>
      </c>
      <c r="O360" s="6">
        <f>(E360/D360)*100</f>
        <v>0</v>
      </c>
      <c r="P360" s="7" t="e">
        <f>E360/L360</f>
        <v>#DIV/0!</v>
      </c>
      <c r="Q360" t="s">
        <v>8310</v>
      </c>
      <c r="R360" t="s">
        <v>8314</v>
      </c>
      <c r="S360" s="11">
        <f>(J360/86400)+25569+(-5/24)</f>
        <v>42481.839699074073</v>
      </c>
      <c r="T360" s="11">
        <f>(I360/86400)+25569+(-5/24)</f>
        <v>42511.836805555555</v>
      </c>
    </row>
    <row r="361" spans="1:20" ht="43.2" x14ac:dyDescent="0.3">
      <c r="A361">
        <v>231</v>
      </c>
      <c r="B361" s="3" t="s">
        <v>233</v>
      </c>
      <c r="C361" s="3" t="s">
        <v>4341</v>
      </c>
      <c r="D361">
        <v>1500000</v>
      </c>
      <c r="E361">
        <v>0</v>
      </c>
      <c r="F361" t="s">
        <v>8221</v>
      </c>
      <c r="G361" t="s">
        <v>8224</v>
      </c>
      <c r="H361" t="s">
        <v>8246</v>
      </c>
      <c r="I361">
        <v>1451775651</v>
      </c>
      <c r="J361">
        <v>1449183651</v>
      </c>
      <c r="K361" t="b">
        <v>0</v>
      </c>
      <c r="L361">
        <v>0</v>
      </c>
      <c r="M361" t="b">
        <v>0</v>
      </c>
      <c r="N361" t="s">
        <v>8268</v>
      </c>
      <c r="O361" s="6">
        <f>(E361/D361)*100</f>
        <v>0</v>
      </c>
      <c r="P361" s="7" t="e">
        <f>E361/L361</f>
        <v>#DIV/0!</v>
      </c>
      <c r="Q361" t="s">
        <v>8310</v>
      </c>
      <c r="R361" t="s">
        <v>8314</v>
      </c>
      <c r="S361" s="11">
        <f>(J361/86400)+25569+(-5/24)</f>
        <v>42341.75059027777</v>
      </c>
      <c r="T361" s="11">
        <f>(I361/86400)+25569+(-5/24)</f>
        <v>42371.75059027777</v>
      </c>
    </row>
    <row r="362" spans="1:20" ht="43.2" x14ac:dyDescent="0.3">
      <c r="A362">
        <v>3079</v>
      </c>
      <c r="B362" s="3" t="s">
        <v>3079</v>
      </c>
      <c r="C362" s="3" t="s">
        <v>7189</v>
      </c>
      <c r="D362">
        <v>1333666</v>
      </c>
      <c r="E362">
        <v>11226</v>
      </c>
      <c r="F362" t="s">
        <v>8221</v>
      </c>
      <c r="G362" t="s">
        <v>8224</v>
      </c>
      <c r="H362" t="s">
        <v>8246</v>
      </c>
      <c r="I362">
        <v>1427040435</v>
      </c>
      <c r="J362">
        <v>1424452035</v>
      </c>
      <c r="K362" t="b">
        <v>0</v>
      </c>
      <c r="L362">
        <v>27</v>
      </c>
      <c r="M362" t="b">
        <v>0</v>
      </c>
      <c r="N362" t="s">
        <v>8303</v>
      </c>
      <c r="O362" s="6">
        <f>(E362/D362)*100</f>
        <v>0.8417399858735245</v>
      </c>
      <c r="P362" s="7">
        <f>E362/L362</f>
        <v>415.77777777777777</v>
      </c>
      <c r="Q362" t="s">
        <v>8317</v>
      </c>
      <c r="R362" t="s">
        <v>8357</v>
      </c>
      <c r="S362" s="11">
        <f>(J362/86400)+25569+(-5/24)</f>
        <v>42055.50503472222</v>
      </c>
      <c r="T362" s="11">
        <f>(I362/86400)+25569+(-5/24)</f>
        <v>42085.463368055549</v>
      </c>
    </row>
    <row r="363" spans="1:20" ht="43.2" x14ac:dyDescent="0.3">
      <c r="A363">
        <v>3120</v>
      </c>
      <c r="B363" s="3" t="s">
        <v>3120</v>
      </c>
      <c r="C363" s="3" t="s">
        <v>7230</v>
      </c>
      <c r="D363">
        <v>1300000</v>
      </c>
      <c r="E363">
        <v>128</v>
      </c>
      <c r="F363" t="s">
        <v>8221</v>
      </c>
      <c r="G363" t="s">
        <v>8233</v>
      </c>
      <c r="H363" t="s">
        <v>8249</v>
      </c>
      <c r="I363">
        <v>1462484196</v>
      </c>
      <c r="J363">
        <v>1457303796</v>
      </c>
      <c r="K363" t="b">
        <v>0</v>
      </c>
      <c r="L363">
        <v>10</v>
      </c>
      <c r="M363" t="b">
        <v>0</v>
      </c>
      <c r="N363" t="s">
        <v>8303</v>
      </c>
      <c r="O363" s="6">
        <f>(E363/D363)*100</f>
        <v>9.8461538461538465E-3</v>
      </c>
      <c r="P363" s="7">
        <f>E363/L363</f>
        <v>12.8</v>
      </c>
      <c r="Q363" t="s">
        <v>8317</v>
      </c>
      <c r="R363" t="s">
        <v>8357</v>
      </c>
      <c r="S363" s="11">
        <f>(J363/86400)+25569+(-5/24)</f>
        <v>42435.733749999992</v>
      </c>
      <c r="T363" s="11">
        <f>(I363/86400)+25569+(-5/24)</f>
        <v>42495.692083333335</v>
      </c>
    </row>
    <row r="364" spans="1:20" ht="57.6" x14ac:dyDescent="0.3">
      <c r="A364">
        <v>192</v>
      </c>
      <c r="B364" s="3" t="s">
        <v>194</v>
      </c>
      <c r="C364" s="3" t="s">
        <v>4302</v>
      </c>
      <c r="D364">
        <v>1000000</v>
      </c>
      <c r="E364">
        <v>17</v>
      </c>
      <c r="F364" t="s">
        <v>8221</v>
      </c>
      <c r="G364" t="s">
        <v>8224</v>
      </c>
      <c r="H364" t="s">
        <v>8246</v>
      </c>
      <c r="I364">
        <v>1413572432</v>
      </c>
      <c r="J364">
        <v>1410980432</v>
      </c>
      <c r="K364" t="b">
        <v>0</v>
      </c>
      <c r="L364">
        <v>3</v>
      </c>
      <c r="M364" t="b">
        <v>0</v>
      </c>
      <c r="N364" t="s">
        <v>8268</v>
      </c>
      <c r="O364" s="6">
        <f>(E364/D364)*100</f>
        <v>1.6999999999999999E-3</v>
      </c>
      <c r="P364" s="7">
        <f>E364/L364</f>
        <v>5.666666666666667</v>
      </c>
      <c r="Q364" t="s">
        <v>8310</v>
      </c>
      <c r="R364" t="s">
        <v>8314</v>
      </c>
      <c r="S364" s="11">
        <f>(J364/86400)+25569+(-5/24)</f>
        <v>41899.583703703705</v>
      </c>
      <c r="T364" s="11">
        <f>(I364/86400)+25569+(-5/24)</f>
        <v>41929.583703703705</v>
      </c>
    </row>
    <row r="365" spans="1:20" x14ac:dyDescent="0.3">
      <c r="A365">
        <v>3061</v>
      </c>
      <c r="B365" s="3" t="s">
        <v>3061</v>
      </c>
      <c r="C365" s="3" t="s">
        <v>7171</v>
      </c>
      <c r="D365">
        <v>1000000</v>
      </c>
      <c r="E365">
        <v>0</v>
      </c>
      <c r="F365" t="s">
        <v>8221</v>
      </c>
      <c r="G365" t="s">
        <v>8224</v>
      </c>
      <c r="H365" t="s">
        <v>8246</v>
      </c>
      <c r="I365">
        <v>1407955748</v>
      </c>
      <c r="J365">
        <v>1405363748</v>
      </c>
      <c r="K365" t="b">
        <v>0</v>
      </c>
      <c r="L365">
        <v>0</v>
      </c>
      <c r="M365" t="b">
        <v>0</v>
      </c>
      <c r="N365" t="s">
        <v>8303</v>
      </c>
      <c r="O365" s="6">
        <f>(E365/D365)*100</f>
        <v>0</v>
      </c>
      <c r="P365" s="7" t="e">
        <f>E365/L365</f>
        <v>#DIV/0!</v>
      </c>
      <c r="Q365" t="s">
        <v>8317</v>
      </c>
      <c r="R365" t="s">
        <v>8357</v>
      </c>
      <c r="S365" s="11">
        <f>(J365/86400)+25569+(-5/24)</f>
        <v>41834.575787037036</v>
      </c>
      <c r="T365" s="11">
        <f>(I365/86400)+25569+(-5/24)</f>
        <v>41864.575787037036</v>
      </c>
    </row>
    <row r="366" spans="1:20" ht="43.2" x14ac:dyDescent="0.3">
      <c r="A366">
        <v>3081</v>
      </c>
      <c r="B366" s="3" t="s">
        <v>3081</v>
      </c>
      <c r="C366" s="3" t="s">
        <v>7191</v>
      </c>
      <c r="D366">
        <v>1000000</v>
      </c>
      <c r="E366">
        <v>2103</v>
      </c>
      <c r="F366" t="s">
        <v>8221</v>
      </c>
      <c r="G366" t="s">
        <v>8224</v>
      </c>
      <c r="H366" t="s">
        <v>8246</v>
      </c>
      <c r="I366">
        <v>1442722891</v>
      </c>
      <c r="J366">
        <v>1440130891</v>
      </c>
      <c r="K366" t="b">
        <v>0</v>
      </c>
      <c r="L366">
        <v>5</v>
      </c>
      <c r="M366" t="b">
        <v>0</v>
      </c>
      <c r="N366" t="s">
        <v>8303</v>
      </c>
      <c r="O366" s="6">
        <f>(E366/D366)*100</f>
        <v>0.21029999999999999</v>
      </c>
      <c r="P366" s="7">
        <f>E366/L366</f>
        <v>420.6</v>
      </c>
      <c r="Q366" t="s">
        <v>8317</v>
      </c>
      <c r="R366" t="s">
        <v>8357</v>
      </c>
      <c r="S366" s="11">
        <f>(J366/86400)+25569+(-5/24)</f>
        <v>42236.973275462959</v>
      </c>
      <c r="T366" s="11">
        <f>(I366/86400)+25569+(-5/24)</f>
        <v>42266.973275462959</v>
      </c>
    </row>
    <row r="367" spans="1:20" ht="57.6" x14ac:dyDescent="0.3">
      <c r="A367">
        <v>3629</v>
      </c>
      <c r="B367" s="3" t="s">
        <v>3627</v>
      </c>
      <c r="C367" s="3" t="s">
        <v>7739</v>
      </c>
      <c r="D367">
        <v>1000000</v>
      </c>
      <c r="E367">
        <v>2</v>
      </c>
      <c r="F367" t="s">
        <v>8221</v>
      </c>
      <c r="G367" t="s">
        <v>8224</v>
      </c>
      <c r="H367" t="s">
        <v>8246</v>
      </c>
      <c r="I367">
        <v>1462467600</v>
      </c>
      <c r="J367">
        <v>1457403364</v>
      </c>
      <c r="K367" t="b">
        <v>0</v>
      </c>
      <c r="L367">
        <v>2</v>
      </c>
      <c r="M367" t="b">
        <v>0</v>
      </c>
      <c r="N367" t="s">
        <v>8305</v>
      </c>
      <c r="O367" s="6">
        <f>(E367/D367)*100</f>
        <v>1.9999999999999998E-4</v>
      </c>
      <c r="P367" s="7">
        <f>E367/L367</f>
        <v>1</v>
      </c>
      <c r="Q367" t="s">
        <v>8317</v>
      </c>
      <c r="R367" t="s">
        <v>8359</v>
      </c>
      <c r="S367" s="11">
        <f>(J367/86400)+25569+(-5/24)</f>
        <v>42436.886157407404</v>
      </c>
      <c r="T367" s="11">
        <f>(I367/86400)+25569+(-5/24)</f>
        <v>42495.499999999993</v>
      </c>
    </row>
    <row r="368" spans="1:20" ht="57.6" x14ac:dyDescent="0.3">
      <c r="A368">
        <v>1105</v>
      </c>
      <c r="B368" s="3" t="s">
        <v>1106</v>
      </c>
      <c r="C368" s="3" t="s">
        <v>5215</v>
      </c>
      <c r="D368">
        <v>900000</v>
      </c>
      <c r="E368">
        <v>1431</v>
      </c>
      <c r="F368" t="s">
        <v>8221</v>
      </c>
      <c r="G368" t="s">
        <v>8224</v>
      </c>
      <c r="H368" t="s">
        <v>8246</v>
      </c>
      <c r="I368">
        <v>1395627327</v>
      </c>
      <c r="J368">
        <v>1393038927</v>
      </c>
      <c r="K368" t="b">
        <v>0</v>
      </c>
      <c r="L368">
        <v>20</v>
      </c>
      <c r="M368" t="b">
        <v>0</v>
      </c>
      <c r="N368" t="s">
        <v>8282</v>
      </c>
      <c r="O368" s="6">
        <f>(E368/D368)*100</f>
        <v>0.159</v>
      </c>
      <c r="P368" s="7">
        <f>E368/L368</f>
        <v>71.55</v>
      </c>
      <c r="Q368" t="s">
        <v>8333</v>
      </c>
      <c r="R368" t="s">
        <v>8334</v>
      </c>
      <c r="S368" s="11">
        <f>(J368/86400)+25569+(-5/24)</f>
        <v>41691.927395833329</v>
      </c>
      <c r="T368" s="11">
        <f>(I368/86400)+25569+(-5/24)</f>
        <v>41721.885729166665</v>
      </c>
    </row>
    <row r="369" spans="1:20" ht="43.2" x14ac:dyDescent="0.3">
      <c r="A369">
        <v>486</v>
      </c>
      <c r="B369" s="3" t="s">
        <v>487</v>
      </c>
      <c r="C369" s="3" t="s">
        <v>4596</v>
      </c>
      <c r="D369">
        <v>550000</v>
      </c>
      <c r="E369">
        <v>50</v>
      </c>
      <c r="F369" t="s">
        <v>8221</v>
      </c>
      <c r="G369" t="s">
        <v>8226</v>
      </c>
      <c r="H369" t="s">
        <v>8248</v>
      </c>
      <c r="I369">
        <v>1401662239</v>
      </c>
      <c r="J369">
        <v>1399070239</v>
      </c>
      <c r="K369" t="b">
        <v>0</v>
      </c>
      <c r="L369">
        <v>1</v>
      </c>
      <c r="M369" t="b">
        <v>0</v>
      </c>
      <c r="N369" t="s">
        <v>8270</v>
      </c>
      <c r="O369" s="6">
        <f>(E369/D369)*100</f>
        <v>9.0909090909090905E-3</v>
      </c>
      <c r="P369" s="7">
        <f>E369/L369</f>
        <v>50</v>
      </c>
      <c r="Q369" t="s">
        <v>8310</v>
      </c>
      <c r="R369" t="s">
        <v>8316</v>
      </c>
      <c r="S369" s="11">
        <f>(J369/86400)+25569+(-5/24)</f>
        <v>41761.734247685185</v>
      </c>
      <c r="T369" s="11">
        <f>(I369/86400)+25569+(-5/24)</f>
        <v>41791.734247685185</v>
      </c>
    </row>
    <row r="370" spans="1:20" ht="28.8" x14ac:dyDescent="0.3">
      <c r="A370">
        <v>178</v>
      </c>
      <c r="B370" s="3" t="s">
        <v>180</v>
      </c>
      <c r="C370" s="3" t="s">
        <v>4288</v>
      </c>
      <c r="D370">
        <v>500000</v>
      </c>
      <c r="E370">
        <v>0</v>
      </c>
      <c r="F370" t="s">
        <v>8221</v>
      </c>
      <c r="G370" t="s">
        <v>8227</v>
      </c>
      <c r="H370" t="s">
        <v>8249</v>
      </c>
      <c r="I370">
        <v>1448582145</v>
      </c>
      <c r="J370">
        <v>1445986545</v>
      </c>
      <c r="K370" t="b">
        <v>0</v>
      </c>
      <c r="L370">
        <v>0</v>
      </c>
      <c r="M370" t="b">
        <v>0</v>
      </c>
      <c r="N370" t="s">
        <v>8268</v>
      </c>
      <c r="O370" s="6">
        <f>(E370/D370)*100</f>
        <v>0</v>
      </c>
      <c r="P370" s="7" t="e">
        <f>E370/L370</f>
        <v>#DIV/0!</v>
      </c>
      <c r="Q370" t="s">
        <v>8310</v>
      </c>
      <c r="R370" t="s">
        <v>8314</v>
      </c>
      <c r="S370" s="11">
        <f>(J370/86400)+25569+(-5/24)</f>
        <v>42304.747048611105</v>
      </c>
      <c r="T370" s="11">
        <f>(I370/86400)+25569+(-5/24)</f>
        <v>42334.788715277777</v>
      </c>
    </row>
    <row r="371" spans="1:20" ht="43.2" x14ac:dyDescent="0.3">
      <c r="A371">
        <v>189</v>
      </c>
      <c r="B371" s="3" t="s">
        <v>191</v>
      </c>
      <c r="C371" s="3" t="s">
        <v>4299</v>
      </c>
      <c r="D371">
        <v>500000</v>
      </c>
      <c r="E371">
        <v>345</v>
      </c>
      <c r="F371" t="s">
        <v>8221</v>
      </c>
      <c r="G371" t="s">
        <v>8224</v>
      </c>
      <c r="H371" t="s">
        <v>8246</v>
      </c>
      <c r="I371">
        <v>1472920477</v>
      </c>
      <c r="J371">
        <v>1467736477</v>
      </c>
      <c r="K371" t="b">
        <v>0</v>
      </c>
      <c r="L371">
        <v>5</v>
      </c>
      <c r="M371" t="b">
        <v>0</v>
      </c>
      <c r="N371" t="s">
        <v>8268</v>
      </c>
      <c r="O371" s="6">
        <f>(E371/D371)*100</f>
        <v>6.8999999999999992E-2</v>
      </c>
      <c r="P371" s="7">
        <f>E371/L371</f>
        <v>69</v>
      </c>
      <c r="Q371" t="s">
        <v>8310</v>
      </c>
      <c r="R371" t="s">
        <v>8314</v>
      </c>
      <c r="S371" s="11">
        <f>(J371/86400)+25569+(-5/24)</f>
        <v>42556.482372685183</v>
      </c>
      <c r="T371" s="11">
        <f>(I371/86400)+25569+(-5/24)</f>
        <v>42616.482372685183</v>
      </c>
    </row>
    <row r="372" spans="1:20" ht="57.6" x14ac:dyDescent="0.3">
      <c r="A372">
        <v>686</v>
      </c>
      <c r="B372" s="3" t="s">
        <v>687</v>
      </c>
      <c r="C372" s="3" t="s">
        <v>4796</v>
      </c>
      <c r="D372">
        <v>500000</v>
      </c>
      <c r="E372">
        <v>0</v>
      </c>
      <c r="F372" t="s">
        <v>8221</v>
      </c>
      <c r="G372" t="s">
        <v>8237</v>
      </c>
      <c r="H372" t="s">
        <v>8249</v>
      </c>
      <c r="I372">
        <v>1438618170</v>
      </c>
      <c r="J372">
        <v>1436026170</v>
      </c>
      <c r="K372" t="b">
        <v>0</v>
      </c>
      <c r="L372">
        <v>0</v>
      </c>
      <c r="M372" t="b">
        <v>0</v>
      </c>
      <c r="N372" t="s">
        <v>8273</v>
      </c>
      <c r="O372" s="6">
        <f>(E372/D372)*100</f>
        <v>0</v>
      </c>
      <c r="P372" s="7" t="e">
        <f>E372/L372</f>
        <v>#DIV/0!</v>
      </c>
      <c r="Q372" t="s">
        <v>8319</v>
      </c>
      <c r="R372" t="s">
        <v>8321</v>
      </c>
      <c r="S372" s="11">
        <f>(J372/86400)+25569+(-5/24)</f>
        <v>42189.464930555558</v>
      </c>
      <c r="T372" s="11">
        <f>(I372/86400)+25569+(-5/24)</f>
        <v>42219.464930555558</v>
      </c>
    </row>
    <row r="373" spans="1:20" ht="43.2" x14ac:dyDescent="0.3">
      <c r="A373">
        <v>1095</v>
      </c>
      <c r="B373" s="3" t="s">
        <v>1096</v>
      </c>
      <c r="C373" s="3" t="s">
        <v>5205</v>
      </c>
      <c r="D373">
        <v>500000</v>
      </c>
      <c r="E373">
        <v>25174</v>
      </c>
      <c r="F373" t="s">
        <v>8221</v>
      </c>
      <c r="G373" t="s">
        <v>8224</v>
      </c>
      <c r="H373" t="s">
        <v>8246</v>
      </c>
      <c r="I373">
        <v>1377867220</v>
      </c>
      <c r="J373">
        <v>1375275220</v>
      </c>
      <c r="K373" t="b">
        <v>0</v>
      </c>
      <c r="L373">
        <v>94</v>
      </c>
      <c r="M373" t="b">
        <v>0</v>
      </c>
      <c r="N373" t="s">
        <v>8282</v>
      </c>
      <c r="O373" s="6">
        <f>(E373/D373)*100</f>
        <v>5.0347999999999997</v>
      </c>
      <c r="P373" s="7">
        <f>E373/L373</f>
        <v>267.80851063829789</v>
      </c>
      <c r="Q373" t="s">
        <v>8333</v>
      </c>
      <c r="R373" t="s">
        <v>8334</v>
      </c>
      <c r="S373" s="11">
        <f>(J373/86400)+25569+(-5/24)</f>
        <v>41486.328935185185</v>
      </c>
      <c r="T373" s="11">
        <f>(I373/86400)+25569+(-5/24)</f>
        <v>41516.328935185185</v>
      </c>
    </row>
    <row r="374" spans="1:20" ht="43.2" x14ac:dyDescent="0.3">
      <c r="A374">
        <v>1116</v>
      </c>
      <c r="B374" s="3" t="s">
        <v>1117</v>
      </c>
      <c r="C374" s="3" t="s">
        <v>5226</v>
      </c>
      <c r="D374">
        <v>500000</v>
      </c>
      <c r="E374">
        <v>178.52</v>
      </c>
      <c r="F374" t="s">
        <v>8221</v>
      </c>
      <c r="G374" t="s">
        <v>8224</v>
      </c>
      <c r="H374" t="s">
        <v>8246</v>
      </c>
      <c r="I374">
        <v>1339273208</v>
      </c>
      <c r="J374">
        <v>1334089208</v>
      </c>
      <c r="K374" t="b">
        <v>0</v>
      </c>
      <c r="L374">
        <v>10</v>
      </c>
      <c r="M374" t="b">
        <v>0</v>
      </c>
      <c r="N374" t="s">
        <v>8282</v>
      </c>
      <c r="O374" s="6">
        <f>(E374/D374)*100</f>
        <v>3.5704000000000007E-2</v>
      </c>
      <c r="P374" s="7">
        <f>E374/L374</f>
        <v>17.852</v>
      </c>
      <c r="Q374" t="s">
        <v>8333</v>
      </c>
      <c r="R374" t="s">
        <v>8334</v>
      </c>
      <c r="S374" s="11">
        <f>(J374/86400)+25569+(-5/24)</f>
        <v>41009.638981481483</v>
      </c>
      <c r="T374" s="11">
        <f>(I374/86400)+25569+(-5/24)</f>
        <v>41069.638981481483</v>
      </c>
    </row>
    <row r="375" spans="1:20" ht="28.8" x14ac:dyDescent="0.3">
      <c r="A375">
        <v>1447</v>
      </c>
      <c r="B375" s="3" t="s">
        <v>1448</v>
      </c>
      <c r="C375" s="3" t="s">
        <v>5557</v>
      </c>
      <c r="D375">
        <v>500000</v>
      </c>
      <c r="E375">
        <v>75</v>
      </c>
      <c r="F375" t="s">
        <v>8221</v>
      </c>
      <c r="G375" t="s">
        <v>8224</v>
      </c>
      <c r="H375" t="s">
        <v>8246</v>
      </c>
      <c r="I375">
        <v>1467999134</v>
      </c>
      <c r="J375">
        <v>1465407134</v>
      </c>
      <c r="K375" t="b">
        <v>0</v>
      </c>
      <c r="L375">
        <v>3</v>
      </c>
      <c r="M375" t="b">
        <v>0</v>
      </c>
      <c r="N375" t="s">
        <v>8287</v>
      </c>
      <c r="O375" s="6">
        <f>(E375/D375)*100</f>
        <v>1.4999999999999999E-2</v>
      </c>
      <c r="P375" s="7">
        <f>E375/L375</f>
        <v>25</v>
      </c>
      <c r="Q375" t="s">
        <v>8322</v>
      </c>
      <c r="R375" t="s">
        <v>8341</v>
      </c>
      <c r="S375" s="11">
        <f>(J375/86400)+25569+(-5/24)</f>
        <v>42529.52238425926</v>
      </c>
      <c r="T375" s="11">
        <f>(I375/86400)+25569+(-5/24)</f>
        <v>42559.52238425926</v>
      </c>
    </row>
    <row r="376" spans="1:20" ht="43.2" x14ac:dyDescent="0.3">
      <c r="A376">
        <v>2140</v>
      </c>
      <c r="B376" s="3" t="s">
        <v>2141</v>
      </c>
      <c r="C376" s="3" t="s">
        <v>6250</v>
      </c>
      <c r="D376">
        <v>500000</v>
      </c>
      <c r="E376">
        <v>560</v>
      </c>
      <c r="F376" t="s">
        <v>8221</v>
      </c>
      <c r="G376" t="s">
        <v>8224</v>
      </c>
      <c r="H376" t="s">
        <v>8246</v>
      </c>
      <c r="I376">
        <v>1357934424</v>
      </c>
      <c r="J376">
        <v>1355342424</v>
      </c>
      <c r="K376" t="b">
        <v>0</v>
      </c>
      <c r="L376">
        <v>11</v>
      </c>
      <c r="M376" t="b">
        <v>0</v>
      </c>
      <c r="N376" t="s">
        <v>8282</v>
      </c>
      <c r="O376" s="6">
        <f>(E376/D376)*100</f>
        <v>0.11199999999999999</v>
      </c>
      <c r="P376" s="7">
        <f>E376/L376</f>
        <v>50.909090909090907</v>
      </c>
      <c r="Q376" t="s">
        <v>8333</v>
      </c>
      <c r="R376" t="s">
        <v>8334</v>
      </c>
      <c r="S376" s="11">
        <f>(J376/86400)+25569+(-5/24)</f>
        <v>41255.625277777777</v>
      </c>
      <c r="T376" s="11">
        <f>(I376/86400)+25569+(-5/24)</f>
        <v>41285.625277777777</v>
      </c>
    </row>
    <row r="377" spans="1:20" ht="57.6" x14ac:dyDescent="0.3">
      <c r="A377">
        <v>2642</v>
      </c>
      <c r="B377" s="3" t="s">
        <v>2642</v>
      </c>
      <c r="C377" s="3" t="s">
        <v>6752</v>
      </c>
      <c r="D377">
        <v>500000</v>
      </c>
      <c r="E377">
        <v>0</v>
      </c>
      <c r="F377" t="s">
        <v>8221</v>
      </c>
      <c r="G377" t="s">
        <v>8236</v>
      </c>
      <c r="H377" t="s">
        <v>8249</v>
      </c>
      <c r="I377">
        <v>1468565820</v>
      </c>
      <c r="J377">
        <v>1465970108</v>
      </c>
      <c r="K377" t="b">
        <v>0</v>
      </c>
      <c r="L377">
        <v>0</v>
      </c>
      <c r="M377" t="b">
        <v>0</v>
      </c>
      <c r="N377" t="s">
        <v>8301</v>
      </c>
      <c r="O377" s="6">
        <f>(E377/D377)*100</f>
        <v>0</v>
      </c>
      <c r="P377" s="7" t="e">
        <f>E377/L377</f>
        <v>#DIV/0!</v>
      </c>
      <c r="Q377" t="s">
        <v>8319</v>
      </c>
      <c r="R377" t="s">
        <v>8355</v>
      </c>
      <c r="S377" s="11">
        <f>(J377/86400)+25569+(-5/24)</f>
        <v>42536.03828703703</v>
      </c>
      <c r="T377" s="11">
        <f>(I377/86400)+25569+(-5/24)</f>
        <v>42566.081249999996</v>
      </c>
    </row>
    <row r="378" spans="1:20" ht="57.6" x14ac:dyDescent="0.3">
      <c r="A378">
        <v>2948</v>
      </c>
      <c r="B378" s="3" t="s">
        <v>2948</v>
      </c>
      <c r="C378" s="3" t="s">
        <v>7058</v>
      </c>
      <c r="D378">
        <v>500000</v>
      </c>
      <c r="E378">
        <v>24</v>
      </c>
      <c r="F378" t="s">
        <v>8221</v>
      </c>
      <c r="G378" t="s">
        <v>8224</v>
      </c>
      <c r="H378" t="s">
        <v>8246</v>
      </c>
      <c r="I378">
        <v>1433259293</v>
      </c>
      <c r="J378">
        <v>1428075293</v>
      </c>
      <c r="K378" t="b">
        <v>0</v>
      </c>
      <c r="L378">
        <v>9</v>
      </c>
      <c r="M378" t="b">
        <v>0</v>
      </c>
      <c r="N378" t="s">
        <v>8303</v>
      </c>
      <c r="O378" s="6">
        <f>(E378/D378)*100</f>
        <v>4.8000000000000004E-3</v>
      </c>
      <c r="P378" s="7">
        <f>E378/L378</f>
        <v>2.6666666666666665</v>
      </c>
      <c r="Q378" t="s">
        <v>8317</v>
      </c>
      <c r="R378" t="s">
        <v>8357</v>
      </c>
      <c r="S378" s="11">
        <f>(J378/86400)+25569+(-5/24)</f>
        <v>42097.440891203696</v>
      </c>
      <c r="T378" s="11">
        <f>(I378/86400)+25569+(-5/24)</f>
        <v>42157.440891203696</v>
      </c>
    </row>
    <row r="379" spans="1:20" ht="28.8" x14ac:dyDescent="0.3">
      <c r="A379">
        <v>3118</v>
      </c>
      <c r="B379" s="3" t="s">
        <v>3118</v>
      </c>
      <c r="C379" s="3" t="s">
        <v>7228</v>
      </c>
      <c r="D379">
        <v>500000</v>
      </c>
      <c r="E379">
        <v>1550</v>
      </c>
      <c r="F379" t="s">
        <v>8221</v>
      </c>
      <c r="G379" t="s">
        <v>8235</v>
      </c>
      <c r="H379" t="s">
        <v>8255</v>
      </c>
      <c r="I379">
        <v>1467473723</v>
      </c>
      <c r="J379">
        <v>1465832123</v>
      </c>
      <c r="K379" t="b">
        <v>0</v>
      </c>
      <c r="L379">
        <v>2</v>
      </c>
      <c r="M379" t="b">
        <v>0</v>
      </c>
      <c r="N379" t="s">
        <v>8303</v>
      </c>
      <c r="O379" s="6">
        <f>(E379/D379)*100</f>
        <v>0.31</v>
      </c>
      <c r="P379" s="7">
        <f>E379/L379</f>
        <v>775</v>
      </c>
      <c r="Q379" t="s">
        <v>8317</v>
      </c>
      <c r="R379" t="s">
        <v>8357</v>
      </c>
      <c r="S379" s="11">
        <f>(J379/86400)+25569+(-5/24)</f>
        <v>42534.441238425927</v>
      </c>
      <c r="T379" s="11">
        <f>(I379/86400)+25569+(-5/24)</f>
        <v>42553.441238425927</v>
      </c>
    </row>
    <row r="380" spans="1:20" ht="28.8" x14ac:dyDescent="0.3">
      <c r="A380">
        <v>1917</v>
      </c>
      <c r="B380" s="3" t="s">
        <v>1918</v>
      </c>
      <c r="C380" s="3" t="s">
        <v>6027</v>
      </c>
      <c r="D380">
        <v>390000</v>
      </c>
      <c r="E380">
        <v>205025</v>
      </c>
      <c r="F380" t="s">
        <v>8221</v>
      </c>
      <c r="G380" t="s">
        <v>8231</v>
      </c>
      <c r="H380" t="s">
        <v>8252</v>
      </c>
      <c r="I380">
        <v>1486708133</v>
      </c>
      <c r="J380">
        <v>1484116133</v>
      </c>
      <c r="K380" t="b">
        <v>0</v>
      </c>
      <c r="L380">
        <v>70</v>
      </c>
      <c r="M380" t="b">
        <v>0</v>
      </c>
      <c r="N380" t="s">
        <v>8294</v>
      </c>
      <c r="O380" s="6">
        <f>(E380/D380)*100</f>
        <v>52.570512820512818</v>
      </c>
      <c r="P380" s="7">
        <f>E380/L380</f>
        <v>2928.9285714285716</v>
      </c>
      <c r="Q380" t="s">
        <v>8319</v>
      </c>
      <c r="R380" t="s">
        <v>8348</v>
      </c>
      <c r="S380" s="11">
        <f>(J380/86400)+25569+(-5/24)</f>
        <v>42746.06172453703</v>
      </c>
      <c r="T380" s="11">
        <f>(I380/86400)+25569+(-5/24)</f>
        <v>42776.06172453703</v>
      </c>
    </row>
    <row r="381" spans="1:20" x14ac:dyDescent="0.3">
      <c r="A381">
        <v>2147</v>
      </c>
      <c r="B381" s="3" t="s">
        <v>2148</v>
      </c>
      <c r="C381" s="3" t="s">
        <v>6257</v>
      </c>
      <c r="D381">
        <v>390000</v>
      </c>
      <c r="E381">
        <v>2716</v>
      </c>
      <c r="F381" t="s">
        <v>8221</v>
      </c>
      <c r="G381" t="s">
        <v>8224</v>
      </c>
      <c r="H381" t="s">
        <v>8246</v>
      </c>
      <c r="I381">
        <v>1416125148</v>
      </c>
      <c r="J381">
        <v>1413356748</v>
      </c>
      <c r="K381" t="b">
        <v>0</v>
      </c>
      <c r="L381">
        <v>55</v>
      </c>
      <c r="M381" t="b">
        <v>0</v>
      </c>
      <c r="N381" t="s">
        <v>8282</v>
      </c>
      <c r="O381" s="6">
        <f>(E381/D381)*100</f>
        <v>0.69641025641025645</v>
      </c>
      <c r="P381" s="7">
        <f>E381/L381</f>
        <v>49.381818181818183</v>
      </c>
      <c r="Q381" t="s">
        <v>8333</v>
      </c>
      <c r="R381" t="s">
        <v>8334</v>
      </c>
      <c r="S381" s="11">
        <f>(J381/86400)+25569+(-5/24)</f>
        <v>41927.087361111109</v>
      </c>
      <c r="T381" s="11">
        <f>(I381/86400)+25569+(-5/24)</f>
        <v>41959.129027777781</v>
      </c>
    </row>
    <row r="382" spans="1:20" ht="43.2" x14ac:dyDescent="0.3">
      <c r="A382">
        <v>2153</v>
      </c>
      <c r="B382" s="3" t="s">
        <v>2154</v>
      </c>
      <c r="C382" s="3" t="s">
        <v>6263</v>
      </c>
      <c r="D382">
        <v>372625</v>
      </c>
      <c r="E382">
        <v>34</v>
      </c>
      <c r="F382" t="s">
        <v>8221</v>
      </c>
      <c r="G382" t="s">
        <v>8224</v>
      </c>
      <c r="H382" t="s">
        <v>8246</v>
      </c>
      <c r="I382">
        <v>1420876740</v>
      </c>
      <c r="J382">
        <v>1417470718</v>
      </c>
      <c r="K382" t="b">
        <v>0</v>
      </c>
      <c r="L382">
        <v>4</v>
      </c>
      <c r="M382" t="b">
        <v>0</v>
      </c>
      <c r="N382" t="s">
        <v>8282</v>
      </c>
      <c r="O382" s="6">
        <f>(E382/D382)*100</f>
        <v>9.124454880912446E-3</v>
      </c>
      <c r="P382" s="7">
        <f>E382/L382</f>
        <v>8.5</v>
      </c>
      <c r="Q382" t="s">
        <v>8333</v>
      </c>
      <c r="R382" t="s">
        <v>8334</v>
      </c>
      <c r="S382" s="11">
        <f>(J382/86400)+25569+(-5/24)</f>
        <v>41974.702754629623</v>
      </c>
      <c r="T382" s="11">
        <f>(I382/86400)+25569+(-5/24)</f>
        <v>42014.124305555553</v>
      </c>
    </row>
    <row r="383" spans="1:20" ht="43.2" x14ac:dyDescent="0.3">
      <c r="A383">
        <v>233</v>
      </c>
      <c r="B383" s="3" t="s">
        <v>235</v>
      </c>
      <c r="C383" s="3" t="s">
        <v>4343</v>
      </c>
      <c r="D383">
        <v>350000</v>
      </c>
      <c r="E383">
        <v>0</v>
      </c>
      <c r="F383" t="s">
        <v>8221</v>
      </c>
      <c r="G383" t="s">
        <v>8224</v>
      </c>
      <c r="H383" t="s">
        <v>8246</v>
      </c>
      <c r="I383">
        <v>1475185972</v>
      </c>
      <c r="J383">
        <v>1472593972</v>
      </c>
      <c r="K383" t="b">
        <v>0</v>
      </c>
      <c r="L383">
        <v>0</v>
      </c>
      <c r="M383" t="b">
        <v>0</v>
      </c>
      <c r="N383" t="s">
        <v>8268</v>
      </c>
      <c r="O383" s="6">
        <f>(E383/D383)*100</f>
        <v>0</v>
      </c>
      <c r="P383" s="7" t="e">
        <f>E383/L383</f>
        <v>#DIV/0!</v>
      </c>
      <c r="Q383" t="s">
        <v>8310</v>
      </c>
      <c r="R383" t="s">
        <v>8314</v>
      </c>
      <c r="S383" s="11">
        <f>(J383/86400)+25569+(-5/24)</f>
        <v>42612.703379629624</v>
      </c>
      <c r="T383" s="11">
        <f>(I383/86400)+25569+(-5/24)</f>
        <v>42642.703379629624</v>
      </c>
    </row>
    <row r="384" spans="1:20" ht="43.2" x14ac:dyDescent="0.3">
      <c r="A384">
        <v>3066</v>
      </c>
      <c r="B384" s="3" t="s">
        <v>3066</v>
      </c>
      <c r="C384" s="3" t="s">
        <v>7176</v>
      </c>
      <c r="D384">
        <v>350000</v>
      </c>
      <c r="E384">
        <v>41950</v>
      </c>
      <c r="F384" t="s">
        <v>8221</v>
      </c>
      <c r="G384" t="s">
        <v>8226</v>
      </c>
      <c r="H384" t="s">
        <v>8248</v>
      </c>
      <c r="I384">
        <v>1468128537</v>
      </c>
      <c r="J384">
        <v>1465536537</v>
      </c>
      <c r="K384" t="b">
        <v>0</v>
      </c>
      <c r="L384">
        <v>15</v>
      </c>
      <c r="M384" t="b">
        <v>0</v>
      </c>
      <c r="N384" t="s">
        <v>8303</v>
      </c>
      <c r="O384" s="6">
        <f>(E384/D384)*100</f>
        <v>11.985714285714286</v>
      </c>
      <c r="P384" s="7">
        <f>E384/L384</f>
        <v>2796.6666666666665</v>
      </c>
      <c r="Q384" t="s">
        <v>8317</v>
      </c>
      <c r="R384" t="s">
        <v>8357</v>
      </c>
      <c r="S384" s="11">
        <f>(J384/86400)+25569+(-5/24)</f>
        <v>42531.020104166666</v>
      </c>
      <c r="T384" s="11">
        <f>(I384/86400)+25569+(-5/24)</f>
        <v>42561.020104166666</v>
      </c>
    </row>
    <row r="385" spans="1:20" ht="28.8" x14ac:dyDescent="0.3">
      <c r="A385">
        <v>684</v>
      </c>
      <c r="B385" s="3" t="s">
        <v>685</v>
      </c>
      <c r="C385" s="3" t="s">
        <v>4794</v>
      </c>
      <c r="D385">
        <v>320000</v>
      </c>
      <c r="E385">
        <v>23948</v>
      </c>
      <c r="F385" t="s">
        <v>8221</v>
      </c>
      <c r="G385" t="s">
        <v>8224</v>
      </c>
      <c r="H385" t="s">
        <v>8246</v>
      </c>
      <c r="I385">
        <v>1406257200</v>
      </c>
      <c r="J385">
        <v>1403176891</v>
      </c>
      <c r="K385" t="b">
        <v>0</v>
      </c>
      <c r="L385">
        <v>135</v>
      </c>
      <c r="M385" t="b">
        <v>0</v>
      </c>
      <c r="N385" t="s">
        <v>8273</v>
      </c>
      <c r="O385" s="6">
        <f>(E385/D385)*100</f>
        <v>7.4837500000000006</v>
      </c>
      <c r="P385" s="7">
        <f>E385/L385</f>
        <v>177.39259259259259</v>
      </c>
      <c r="Q385" t="s">
        <v>8319</v>
      </c>
      <c r="R385" t="s">
        <v>8321</v>
      </c>
      <c r="S385" s="11">
        <f>(J385/86400)+25569+(-5/24)</f>
        <v>41809.26494212963</v>
      </c>
      <c r="T385" s="11">
        <f>(I385/86400)+25569+(-5/24)</f>
        <v>41844.916666666664</v>
      </c>
    </row>
    <row r="386" spans="1:20" ht="43.2" x14ac:dyDescent="0.3">
      <c r="A386">
        <v>204</v>
      </c>
      <c r="B386" s="3" t="s">
        <v>206</v>
      </c>
      <c r="C386" s="3" t="s">
        <v>4314</v>
      </c>
      <c r="D386">
        <v>300000</v>
      </c>
      <c r="E386">
        <v>152165</v>
      </c>
      <c r="F386" t="s">
        <v>8221</v>
      </c>
      <c r="G386" t="s">
        <v>8226</v>
      </c>
      <c r="H386" t="s">
        <v>8248</v>
      </c>
      <c r="I386">
        <v>1470319203</v>
      </c>
      <c r="J386">
        <v>1467727203</v>
      </c>
      <c r="K386" t="b">
        <v>0</v>
      </c>
      <c r="L386">
        <v>1293</v>
      </c>
      <c r="M386" t="b">
        <v>0</v>
      </c>
      <c r="N386" t="s">
        <v>8268</v>
      </c>
      <c r="O386" s="6">
        <f>(E386/D386)*100</f>
        <v>50.721666666666664</v>
      </c>
      <c r="P386" s="7">
        <f>E386/L386</f>
        <v>117.68368136117556</v>
      </c>
      <c r="Q386" t="s">
        <v>8310</v>
      </c>
      <c r="R386" t="s">
        <v>8314</v>
      </c>
      <c r="S386" s="11">
        <f>(J386/86400)+25569+(-5/24)</f>
        <v>42556.375034722216</v>
      </c>
      <c r="T386" s="11">
        <f>(I386/86400)+25569+(-5/24)</f>
        <v>42586.375034722216</v>
      </c>
    </row>
    <row r="387" spans="1:20" ht="43.2" x14ac:dyDescent="0.3">
      <c r="A387">
        <v>955</v>
      </c>
      <c r="B387" s="3" t="s">
        <v>956</v>
      </c>
      <c r="C387" s="3" t="s">
        <v>5065</v>
      </c>
      <c r="D387">
        <v>300000</v>
      </c>
      <c r="E387">
        <v>16984</v>
      </c>
      <c r="F387" t="s">
        <v>8221</v>
      </c>
      <c r="G387" t="s">
        <v>8224</v>
      </c>
      <c r="H387" t="s">
        <v>8246</v>
      </c>
      <c r="I387">
        <v>1473750300</v>
      </c>
      <c r="J387">
        <v>1470294300</v>
      </c>
      <c r="K387" t="b">
        <v>0</v>
      </c>
      <c r="L387">
        <v>93</v>
      </c>
      <c r="M387" t="b">
        <v>0</v>
      </c>
      <c r="N387" t="s">
        <v>8273</v>
      </c>
      <c r="O387" s="6">
        <f>(E387/D387)*100</f>
        <v>5.6613333333333333</v>
      </c>
      <c r="P387" s="7">
        <f>E387/L387</f>
        <v>182.6236559139785</v>
      </c>
      <c r="Q387" t="s">
        <v>8319</v>
      </c>
      <c r="R387" t="s">
        <v>8321</v>
      </c>
      <c r="S387" s="11">
        <f>(J387/86400)+25569+(-5/24)</f>
        <v>42586.086805555555</v>
      </c>
      <c r="T387" s="11">
        <f>(I387/86400)+25569+(-5/24)</f>
        <v>42626.086805555555</v>
      </c>
    </row>
    <row r="388" spans="1:20" ht="43.2" x14ac:dyDescent="0.3">
      <c r="A388">
        <v>2158</v>
      </c>
      <c r="B388" s="3" t="s">
        <v>2159</v>
      </c>
      <c r="C388" s="3" t="s">
        <v>6268</v>
      </c>
      <c r="D388">
        <v>300000</v>
      </c>
      <c r="E388">
        <v>19770.11</v>
      </c>
      <c r="F388" t="s">
        <v>8221</v>
      </c>
      <c r="G388" t="s">
        <v>8224</v>
      </c>
      <c r="H388" t="s">
        <v>8246</v>
      </c>
      <c r="I388">
        <v>1360009774</v>
      </c>
      <c r="J388">
        <v>1356121774</v>
      </c>
      <c r="K388" t="b">
        <v>0</v>
      </c>
      <c r="L388">
        <v>311</v>
      </c>
      <c r="M388" t="b">
        <v>0</v>
      </c>
      <c r="N388" t="s">
        <v>8282</v>
      </c>
      <c r="O388" s="6">
        <f>(E388/D388)*100</f>
        <v>6.5900366666666672</v>
      </c>
      <c r="P388" s="7">
        <f>E388/L388</f>
        <v>63.569485530546629</v>
      </c>
      <c r="Q388" t="s">
        <v>8333</v>
      </c>
      <c r="R388" t="s">
        <v>8334</v>
      </c>
      <c r="S388" s="11">
        <f>(J388/86400)+25569+(-5/24)</f>
        <v>41264.645532407405</v>
      </c>
      <c r="T388" s="11">
        <f>(I388/86400)+25569+(-5/24)</f>
        <v>41309.645532407405</v>
      </c>
    </row>
    <row r="389" spans="1:20" ht="43.2" x14ac:dyDescent="0.3">
      <c r="A389">
        <v>542</v>
      </c>
      <c r="B389" s="3" t="s">
        <v>543</v>
      </c>
      <c r="C389" s="3" t="s">
        <v>4652</v>
      </c>
      <c r="D389">
        <v>250000</v>
      </c>
      <c r="E389">
        <v>1</v>
      </c>
      <c r="F389" t="s">
        <v>8221</v>
      </c>
      <c r="G389" t="s">
        <v>8224</v>
      </c>
      <c r="H389" t="s">
        <v>8246</v>
      </c>
      <c r="I389">
        <v>1462293716</v>
      </c>
      <c r="J389">
        <v>1457113316</v>
      </c>
      <c r="K389" t="b">
        <v>0</v>
      </c>
      <c r="L389">
        <v>1</v>
      </c>
      <c r="M389" t="b">
        <v>0</v>
      </c>
      <c r="N389" t="s">
        <v>8272</v>
      </c>
      <c r="O389" s="6">
        <f>(E389/D389)*100</f>
        <v>3.9999999999999996E-4</v>
      </c>
      <c r="P389" s="7">
        <f>E389/L389</f>
        <v>1</v>
      </c>
      <c r="Q389" t="s">
        <v>8319</v>
      </c>
      <c r="R389" t="s">
        <v>8320</v>
      </c>
      <c r="S389" s="11">
        <f>(J389/86400)+25569+(-5/24)</f>
        <v>42433.529120370367</v>
      </c>
      <c r="T389" s="11">
        <f>(I389/86400)+25569+(-5/24)</f>
        <v>42493.487453703703</v>
      </c>
    </row>
    <row r="390" spans="1:20" ht="43.2" x14ac:dyDescent="0.3">
      <c r="A390">
        <v>1121</v>
      </c>
      <c r="B390" s="3" t="s">
        <v>1122</v>
      </c>
      <c r="C390" s="3" t="s">
        <v>5231</v>
      </c>
      <c r="D390">
        <v>250000</v>
      </c>
      <c r="E390">
        <v>29</v>
      </c>
      <c r="F390" t="s">
        <v>8221</v>
      </c>
      <c r="G390" t="s">
        <v>8224</v>
      </c>
      <c r="H390" t="s">
        <v>8246</v>
      </c>
      <c r="I390">
        <v>1457904316</v>
      </c>
      <c r="J390">
        <v>1455315916</v>
      </c>
      <c r="K390" t="b">
        <v>0</v>
      </c>
      <c r="L390">
        <v>5</v>
      </c>
      <c r="M390" t="b">
        <v>0</v>
      </c>
      <c r="N390" t="s">
        <v>8282</v>
      </c>
      <c r="O390" s="6">
        <f>(E390/D390)*100</f>
        <v>1.1599999999999999E-2</v>
      </c>
      <c r="P390" s="7">
        <f>E390/L390</f>
        <v>5.8</v>
      </c>
      <c r="Q390" t="s">
        <v>8333</v>
      </c>
      <c r="R390" t="s">
        <v>8334</v>
      </c>
      <c r="S390" s="11">
        <f>(J390/86400)+25569+(-5/24)</f>
        <v>42412.72587962963</v>
      </c>
      <c r="T390" s="11">
        <f>(I390/86400)+25569+(-5/24)</f>
        <v>42442.684212962959</v>
      </c>
    </row>
    <row r="391" spans="1:20" ht="43.2" x14ac:dyDescent="0.3">
      <c r="A391">
        <v>1861</v>
      </c>
      <c r="B391" s="3" t="s">
        <v>1862</v>
      </c>
      <c r="C391" s="3" t="s">
        <v>5971</v>
      </c>
      <c r="D391">
        <v>250000</v>
      </c>
      <c r="E391">
        <v>0</v>
      </c>
      <c r="F391" t="s">
        <v>8221</v>
      </c>
      <c r="G391" t="s">
        <v>8225</v>
      </c>
      <c r="H391" t="s">
        <v>8247</v>
      </c>
      <c r="I391">
        <v>1422256341</v>
      </c>
      <c r="J391">
        <v>1419664341</v>
      </c>
      <c r="K391" t="b">
        <v>0</v>
      </c>
      <c r="L391">
        <v>0</v>
      </c>
      <c r="M391" t="b">
        <v>0</v>
      </c>
      <c r="N391" t="s">
        <v>8283</v>
      </c>
      <c r="O391" s="6">
        <f>(E391/D391)*100</f>
        <v>0</v>
      </c>
      <c r="P391" s="7" t="e">
        <f>E391/L391</f>
        <v>#DIV/0!</v>
      </c>
      <c r="Q391" t="s">
        <v>8333</v>
      </c>
      <c r="R391" t="s">
        <v>8335</v>
      </c>
      <c r="S391" s="11">
        <f>(J391/86400)+25569+(-5/24)</f>
        <v>42000.091909722221</v>
      </c>
      <c r="T391" s="11">
        <f>(I391/86400)+25569+(-5/24)</f>
        <v>42030.091909722221</v>
      </c>
    </row>
    <row r="392" spans="1:20" ht="43.2" x14ac:dyDescent="0.3">
      <c r="A392">
        <v>2435</v>
      </c>
      <c r="B392" s="3" t="s">
        <v>2436</v>
      </c>
      <c r="C392" s="3" t="s">
        <v>6545</v>
      </c>
      <c r="D392">
        <v>250000</v>
      </c>
      <c r="E392">
        <v>1224</v>
      </c>
      <c r="F392" t="s">
        <v>8221</v>
      </c>
      <c r="G392" t="s">
        <v>8235</v>
      </c>
      <c r="H392" t="s">
        <v>8255</v>
      </c>
      <c r="I392">
        <v>1444027186</v>
      </c>
      <c r="J392">
        <v>1441435186</v>
      </c>
      <c r="K392" t="b">
        <v>0</v>
      </c>
      <c r="L392">
        <v>4</v>
      </c>
      <c r="M392" t="b">
        <v>0</v>
      </c>
      <c r="N392" t="s">
        <v>8284</v>
      </c>
      <c r="O392" s="6">
        <f>(E392/D392)*100</f>
        <v>0.48960000000000004</v>
      </c>
      <c r="P392" s="7">
        <f>E392/L392</f>
        <v>306</v>
      </c>
      <c r="Q392" t="s">
        <v>8336</v>
      </c>
      <c r="R392" t="s">
        <v>8337</v>
      </c>
      <c r="S392" s="11">
        <f>(J392/86400)+25569+(-5/24)</f>
        <v>42252.069282407407</v>
      </c>
      <c r="T392" s="11">
        <f>(I392/86400)+25569+(-5/24)</f>
        <v>42282.069282407407</v>
      </c>
    </row>
    <row r="393" spans="1:20" ht="43.2" x14ac:dyDescent="0.3">
      <c r="A393">
        <v>3068</v>
      </c>
      <c r="B393" s="3" t="s">
        <v>3068</v>
      </c>
      <c r="C393" s="3" t="s">
        <v>7178</v>
      </c>
      <c r="D393">
        <v>250000</v>
      </c>
      <c r="E393">
        <v>175</v>
      </c>
      <c r="F393" t="s">
        <v>8221</v>
      </c>
      <c r="G393" t="s">
        <v>8224</v>
      </c>
      <c r="H393" t="s">
        <v>8246</v>
      </c>
      <c r="I393">
        <v>1445013352</v>
      </c>
      <c r="J393">
        <v>1442421352</v>
      </c>
      <c r="K393" t="b">
        <v>0</v>
      </c>
      <c r="L393">
        <v>2</v>
      </c>
      <c r="M393" t="b">
        <v>0</v>
      </c>
      <c r="N393" t="s">
        <v>8303</v>
      </c>
      <c r="O393" s="6">
        <f>(E393/D393)*100</f>
        <v>6.9999999999999993E-2</v>
      </c>
      <c r="P393" s="7">
        <f>E393/L393</f>
        <v>87.5</v>
      </c>
      <c r="Q393" t="s">
        <v>8317</v>
      </c>
      <c r="R393" t="s">
        <v>8357</v>
      </c>
      <c r="S393" s="11">
        <f>(J393/86400)+25569+(-5/24)</f>
        <v>42263.483240740738</v>
      </c>
      <c r="T393" s="11">
        <f>(I393/86400)+25569+(-5/24)</f>
        <v>42293.483240740738</v>
      </c>
    </row>
    <row r="394" spans="1:20" ht="43.2" x14ac:dyDescent="0.3">
      <c r="A394">
        <v>559</v>
      </c>
      <c r="B394" s="3" t="s">
        <v>560</v>
      </c>
      <c r="C394" s="3" t="s">
        <v>4669</v>
      </c>
      <c r="D394">
        <v>240000</v>
      </c>
      <c r="E394">
        <v>50</v>
      </c>
      <c r="F394" t="s">
        <v>8221</v>
      </c>
      <c r="G394" t="s">
        <v>8224</v>
      </c>
      <c r="H394" t="s">
        <v>8246</v>
      </c>
      <c r="I394">
        <v>1449989260</v>
      </c>
      <c r="J394">
        <v>1447397260</v>
      </c>
      <c r="K394" t="b">
        <v>0</v>
      </c>
      <c r="L394">
        <v>1</v>
      </c>
      <c r="M394" t="b">
        <v>0</v>
      </c>
      <c r="N394" t="s">
        <v>8272</v>
      </c>
      <c r="O394" s="6">
        <f>(E394/D394)*100</f>
        <v>2.0833333333333336E-2</v>
      </c>
      <c r="P394" s="7">
        <f>E394/L394</f>
        <v>50</v>
      </c>
      <c r="Q394" t="s">
        <v>8319</v>
      </c>
      <c r="R394" t="s">
        <v>8320</v>
      </c>
      <c r="S394" s="11">
        <f>(J394/86400)+25569+(-5/24)</f>
        <v>42321.074768518512</v>
      </c>
      <c r="T394" s="11">
        <f>(I394/86400)+25569+(-5/24)</f>
        <v>42351.074768518512</v>
      </c>
    </row>
    <row r="395" spans="1:20" ht="43.2" x14ac:dyDescent="0.3">
      <c r="A395">
        <v>3090</v>
      </c>
      <c r="B395" s="3" t="s">
        <v>3090</v>
      </c>
      <c r="C395" s="3" t="s">
        <v>7200</v>
      </c>
      <c r="D395">
        <v>225000</v>
      </c>
      <c r="E395">
        <v>11432</v>
      </c>
      <c r="F395" t="s">
        <v>8221</v>
      </c>
      <c r="G395" t="s">
        <v>8224</v>
      </c>
      <c r="H395" t="s">
        <v>8246</v>
      </c>
      <c r="I395">
        <v>1430505545</v>
      </c>
      <c r="J395">
        <v>1425325145</v>
      </c>
      <c r="K395" t="b">
        <v>0</v>
      </c>
      <c r="L395">
        <v>9</v>
      </c>
      <c r="M395" t="b">
        <v>0</v>
      </c>
      <c r="N395" t="s">
        <v>8303</v>
      </c>
      <c r="O395" s="6">
        <f>(E395/D395)*100</f>
        <v>5.0808888888888886</v>
      </c>
      <c r="P395" s="7">
        <f>E395/L395</f>
        <v>1270.2222222222222</v>
      </c>
      <c r="Q395" t="s">
        <v>8317</v>
      </c>
      <c r="R395" t="s">
        <v>8357</v>
      </c>
      <c r="S395" s="11">
        <f>(J395/86400)+25569+(-5/24)</f>
        <v>42065.610474537032</v>
      </c>
      <c r="T395" s="11">
        <f>(I395/86400)+25569+(-5/24)</f>
        <v>42125.568807870368</v>
      </c>
    </row>
    <row r="396" spans="1:20" ht="28.8" x14ac:dyDescent="0.3">
      <c r="A396">
        <v>476</v>
      </c>
      <c r="B396" s="3" t="s">
        <v>477</v>
      </c>
      <c r="C396" s="3" t="s">
        <v>4586</v>
      </c>
      <c r="D396">
        <v>220000</v>
      </c>
      <c r="E396">
        <v>4906.59</v>
      </c>
      <c r="F396" t="s">
        <v>8221</v>
      </c>
      <c r="G396" t="s">
        <v>8224</v>
      </c>
      <c r="H396" t="s">
        <v>8246</v>
      </c>
      <c r="I396">
        <v>1401767940</v>
      </c>
      <c r="J396">
        <v>1398727441</v>
      </c>
      <c r="K396" t="b">
        <v>0</v>
      </c>
      <c r="L396">
        <v>124</v>
      </c>
      <c r="M396" t="b">
        <v>0</v>
      </c>
      <c r="N396" t="s">
        <v>8270</v>
      </c>
      <c r="O396" s="6">
        <f>(E396/D396)*100</f>
        <v>2.230268181818182</v>
      </c>
      <c r="P396" s="7">
        <f>E396/L396</f>
        <v>39.569274193548388</v>
      </c>
      <c r="Q396" t="s">
        <v>8310</v>
      </c>
      <c r="R396" t="s">
        <v>8316</v>
      </c>
      <c r="S396" s="11">
        <f>(J396/86400)+25569+(-5/24)</f>
        <v>41757.76667824074</v>
      </c>
      <c r="T396" s="11">
        <f>(I396/86400)+25569+(-5/24)</f>
        <v>41792.957638888889</v>
      </c>
    </row>
    <row r="397" spans="1:20" ht="28.8" x14ac:dyDescent="0.3">
      <c r="A397">
        <v>3060</v>
      </c>
      <c r="B397" s="3" t="s">
        <v>3060</v>
      </c>
      <c r="C397" s="3" t="s">
        <v>7170</v>
      </c>
      <c r="D397">
        <v>220000</v>
      </c>
      <c r="E397">
        <v>335</v>
      </c>
      <c r="F397" t="s">
        <v>8221</v>
      </c>
      <c r="G397" t="s">
        <v>8224</v>
      </c>
      <c r="H397" t="s">
        <v>8246</v>
      </c>
      <c r="I397">
        <v>1443422134</v>
      </c>
      <c r="J397">
        <v>1440830134</v>
      </c>
      <c r="K397" t="b">
        <v>0</v>
      </c>
      <c r="L397">
        <v>6</v>
      </c>
      <c r="M397" t="b">
        <v>0</v>
      </c>
      <c r="N397" t="s">
        <v>8303</v>
      </c>
      <c r="O397" s="6">
        <f>(E397/D397)*100</f>
        <v>0.15227272727272728</v>
      </c>
      <c r="P397" s="7">
        <f>E397/L397</f>
        <v>55.833333333333336</v>
      </c>
      <c r="Q397" t="s">
        <v>8317</v>
      </c>
      <c r="R397" t="s">
        <v>8357</v>
      </c>
      <c r="S397" s="11">
        <f>(J397/86400)+25569+(-5/24)</f>
        <v>42245.066365740735</v>
      </c>
      <c r="T397" s="11">
        <f>(I397/86400)+25569+(-5/24)</f>
        <v>42275.066365740735</v>
      </c>
    </row>
    <row r="398" spans="1:20" ht="43.2" x14ac:dyDescent="0.3">
      <c r="A398">
        <v>506</v>
      </c>
      <c r="B398" s="3" t="s">
        <v>507</v>
      </c>
      <c r="C398" s="3" t="s">
        <v>4616</v>
      </c>
      <c r="D398">
        <v>200000</v>
      </c>
      <c r="E398">
        <v>250</v>
      </c>
      <c r="F398" t="s">
        <v>8221</v>
      </c>
      <c r="G398" t="s">
        <v>8224</v>
      </c>
      <c r="H398" t="s">
        <v>8246</v>
      </c>
      <c r="I398">
        <v>1376140520</v>
      </c>
      <c r="J398">
        <v>1373548520</v>
      </c>
      <c r="K398" t="b">
        <v>0</v>
      </c>
      <c r="L398">
        <v>1</v>
      </c>
      <c r="M398" t="b">
        <v>0</v>
      </c>
      <c r="N398" t="s">
        <v>8270</v>
      </c>
      <c r="O398" s="6">
        <f>(E398/D398)*100</f>
        <v>0.125</v>
      </c>
      <c r="P398" s="7">
        <f>E398/L398</f>
        <v>250</v>
      </c>
      <c r="Q398" t="s">
        <v>8310</v>
      </c>
      <c r="R398" t="s">
        <v>8316</v>
      </c>
      <c r="S398" s="11">
        <f>(J398/86400)+25569+(-5/24)</f>
        <v>41466.343981481477</v>
      </c>
      <c r="T398" s="11">
        <f>(I398/86400)+25569+(-5/24)</f>
        <v>41496.343981481477</v>
      </c>
    </row>
    <row r="399" spans="1:20" ht="43.2" x14ac:dyDescent="0.3">
      <c r="A399">
        <v>663</v>
      </c>
      <c r="B399" s="3" t="s">
        <v>664</v>
      </c>
      <c r="C399" s="3" t="s">
        <v>4773</v>
      </c>
      <c r="D399">
        <v>200000</v>
      </c>
      <c r="E399">
        <v>700</v>
      </c>
      <c r="F399" t="s">
        <v>8221</v>
      </c>
      <c r="G399" t="s">
        <v>8232</v>
      </c>
      <c r="H399" t="s">
        <v>8253</v>
      </c>
      <c r="I399">
        <v>1437250456</v>
      </c>
      <c r="J399">
        <v>1434658456</v>
      </c>
      <c r="K399" t="b">
        <v>0</v>
      </c>
      <c r="L399">
        <v>7</v>
      </c>
      <c r="M399" t="b">
        <v>0</v>
      </c>
      <c r="N399" t="s">
        <v>8273</v>
      </c>
      <c r="O399" s="6">
        <f>(E399/D399)*100</f>
        <v>0.35000000000000003</v>
      </c>
      <c r="P399" s="7">
        <f>E399/L399</f>
        <v>100</v>
      </c>
      <c r="Q399" t="s">
        <v>8319</v>
      </c>
      <c r="R399" t="s">
        <v>8321</v>
      </c>
      <c r="S399" s="11">
        <f>(J399/86400)+25569+(-5/24)</f>
        <v>42173.634907407402</v>
      </c>
      <c r="T399" s="11">
        <f>(I399/86400)+25569+(-5/24)</f>
        <v>42203.634907407402</v>
      </c>
    </row>
    <row r="400" spans="1:20" ht="43.2" x14ac:dyDescent="0.3">
      <c r="A400">
        <v>666</v>
      </c>
      <c r="B400" s="3" t="s">
        <v>667</v>
      </c>
      <c r="C400" s="3" t="s">
        <v>4776</v>
      </c>
      <c r="D400">
        <v>200000</v>
      </c>
      <c r="E400">
        <v>8</v>
      </c>
      <c r="F400" t="s">
        <v>8221</v>
      </c>
      <c r="G400" t="s">
        <v>8224</v>
      </c>
      <c r="H400" t="s">
        <v>8246</v>
      </c>
      <c r="I400">
        <v>1408305498</v>
      </c>
      <c r="J400">
        <v>1405713498</v>
      </c>
      <c r="K400" t="b">
        <v>0</v>
      </c>
      <c r="L400">
        <v>4</v>
      </c>
      <c r="M400" t="b">
        <v>0</v>
      </c>
      <c r="N400" t="s">
        <v>8273</v>
      </c>
      <c r="O400" s="6">
        <f>(E400/D400)*100</f>
        <v>4.0000000000000001E-3</v>
      </c>
      <c r="P400" s="7">
        <f>E400/L400</f>
        <v>2</v>
      </c>
      <c r="Q400" t="s">
        <v>8319</v>
      </c>
      <c r="R400" t="s">
        <v>8321</v>
      </c>
      <c r="S400" s="11">
        <f>(J400/86400)+25569+(-5/24)</f>
        <v>41838.623819444438</v>
      </c>
      <c r="T400" s="11">
        <f>(I400/86400)+25569+(-5/24)</f>
        <v>41868.623819444438</v>
      </c>
    </row>
    <row r="401" spans="1:20" ht="57.6" x14ac:dyDescent="0.3">
      <c r="A401">
        <v>669</v>
      </c>
      <c r="B401" s="3" t="s">
        <v>670</v>
      </c>
      <c r="C401" s="3" t="s">
        <v>4779</v>
      </c>
      <c r="D401">
        <v>200000</v>
      </c>
      <c r="E401">
        <v>43015</v>
      </c>
      <c r="F401" t="s">
        <v>8221</v>
      </c>
      <c r="G401" t="s">
        <v>8235</v>
      </c>
      <c r="H401" t="s">
        <v>8255</v>
      </c>
      <c r="I401">
        <v>1467817258</v>
      </c>
      <c r="J401">
        <v>1465225258</v>
      </c>
      <c r="K401" t="b">
        <v>0</v>
      </c>
      <c r="L401">
        <v>28</v>
      </c>
      <c r="M401" t="b">
        <v>0</v>
      </c>
      <c r="N401" t="s">
        <v>8273</v>
      </c>
      <c r="O401" s="6">
        <f>(E401/D401)*100</f>
        <v>21.5075</v>
      </c>
      <c r="P401" s="7">
        <f>E401/L401</f>
        <v>1536.25</v>
      </c>
      <c r="Q401" t="s">
        <v>8319</v>
      </c>
      <c r="R401" t="s">
        <v>8321</v>
      </c>
      <c r="S401" s="11">
        <f>(J401/86400)+25569+(-5/24)</f>
        <v>42527.417337962957</v>
      </c>
      <c r="T401" s="11">
        <f>(I401/86400)+25569+(-5/24)</f>
        <v>42557.417337962957</v>
      </c>
    </row>
    <row r="402" spans="1:20" ht="43.2" x14ac:dyDescent="0.3">
      <c r="A402">
        <v>689</v>
      </c>
      <c r="B402" s="3" t="s">
        <v>690</v>
      </c>
      <c r="C402" s="3" t="s">
        <v>4799</v>
      </c>
      <c r="D402">
        <v>200000</v>
      </c>
      <c r="E402">
        <v>115297.5</v>
      </c>
      <c r="F402" t="s">
        <v>8221</v>
      </c>
      <c r="G402" t="s">
        <v>8224</v>
      </c>
      <c r="H402" t="s">
        <v>8246</v>
      </c>
      <c r="I402">
        <v>1481173140</v>
      </c>
      <c r="J402">
        <v>1478016097</v>
      </c>
      <c r="K402" t="b">
        <v>0</v>
      </c>
      <c r="L402">
        <v>336</v>
      </c>
      <c r="M402" t="b">
        <v>0</v>
      </c>
      <c r="N402" t="s">
        <v>8273</v>
      </c>
      <c r="O402" s="6">
        <f>(E402/D402)*100</f>
        <v>57.648750000000007</v>
      </c>
      <c r="P402" s="7">
        <f>E402/L402</f>
        <v>343.14732142857144</v>
      </c>
      <c r="Q402" t="s">
        <v>8319</v>
      </c>
      <c r="R402" t="s">
        <v>8321</v>
      </c>
      <c r="S402" s="11">
        <f>(J402/86400)+25569+(-5/24)</f>
        <v>42675.459456018514</v>
      </c>
      <c r="T402" s="11">
        <f>(I402/86400)+25569+(-5/24)</f>
        <v>42711.999305555553</v>
      </c>
    </row>
    <row r="403" spans="1:20" ht="57.6" x14ac:dyDescent="0.3">
      <c r="A403">
        <v>994</v>
      </c>
      <c r="B403" s="3" t="s">
        <v>995</v>
      </c>
      <c r="C403" s="3" t="s">
        <v>5104</v>
      </c>
      <c r="D403">
        <v>200000</v>
      </c>
      <c r="E403">
        <v>4669</v>
      </c>
      <c r="F403" t="s">
        <v>8221</v>
      </c>
      <c r="G403" t="s">
        <v>8224</v>
      </c>
      <c r="H403" t="s">
        <v>8246</v>
      </c>
      <c r="I403">
        <v>1417388340</v>
      </c>
      <c r="J403">
        <v>1412835530</v>
      </c>
      <c r="K403" t="b">
        <v>0</v>
      </c>
      <c r="L403">
        <v>11</v>
      </c>
      <c r="M403" t="b">
        <v>0</v>
      </c>
      <c r="N403" t="s">
        <v>8273</v>
      </c>
      <c r="O403" s="6">
        <f>(E403/D403)*100</f>
        <v>2.3345000000000002</v>
      </c>
      <c r="P403" s="7">
        <f>E403/L403</f>
        <v>424.45454545454544</v>
      </c>
      <c r="Q403" t="s">
        <v>8319</v>
      </c>
      <c r="R403" t="s">
        <v>8321</v>
      </c>
      <c r="S403" s="11">
        <f>(J403/86400)+25569+(-5/24)</f>
        <v>41921.054745370369</v>
      </c>
      <c r="T403" s="11">
        <f>(I403/86400)+25569+(-5/24)</f>
        <v>41973.749305555553</v>
      </c>
    </row>
    <row r="404" spans="1:20" ht="57.6" x14ac:dyDescent="0.3">
      <c r="A404">
        <v>1421</v>
      </c>
      <c r="B404" s="3" t="s">
        <v>1422</v>
      </c>
      <c r="C404" s="3" t="s">
        <v>5531</v>
      </c>
      <c r="D404">
        <v>200000</v>
      </c>
      <c r="E404">
        <v>200</v>
      </c>
      <c r="F404" t="s">
        <v>8221</v>
      </c>
      <c r="G404" t="s">
        <v>8235</v>
      </c>
      <c r="H404" t="s">
        <v>8255</v>
      </c>
      <c r="I404">
        <v>1423432709</v>
      </c>
      <c r="J404">
        <v>1420840709</v>
      </c>
      <c r="K404" t="b">
        <v>0</v>
      </c>
      <c r="L404">
        <v>2</v>
      </c>
      <c r="M404" t="b">
        <v>0</v>
      </c>
      <c r="N404" t="s">
        <v>8287</v>
      </c>
      <c r="O404" s="6">
        <f>(E404/D404)*100</f>
        <v>0.1</v>
      </c>
      <c r="P404" s="7">
        <f>E404/L404</f>
        <v>100</v>
      </c>
      <c r="Q404" t="s">
        <v>8322</v>
      </c>
      <c r="R404" t="s">
        <v>8341</v>
      </c>
      <c r="S404" s="11">
        <f>(J404/86400)+25569+(-5/24)</f>
        <v>42013.707280092589</v>
      </c>
      <c r="T404" s="11">
        <f>(I404/86400)+25569+(-5/24)</f>
        <v>42043.707280092589</v>
      </c>
    </row>
    <row r="405" spans="1:20" ht="57.6" x14ac:dyDescent="0.3">
      <c r="A405">
        <v>1448</v>
      </c>
      <c r="B405" s="3" t="s">
        <v>1449</v>
      </c>
      <c r="C405" s="3" t="s">
        <v>5558</v>
      </c>
      <c r="D405">
        <v>200000</v>
      </c>
      <c r="E405">
        <v>0</v>
      </c>
      <c r="F405" t="s">
        <v>8221</v>
      </c>
      <c r="G405" t="s">
        <v>8226</v>
      </c>
      <c r="H405" t="s">
        <v>8248</v>
      </c>
      <c r="I405">
        <v>1432272300</v>
      </c>
      <c r="J405">
        <v>1429655318</v>
      </c>
      <c r="K405" t="b">
        <v>0</v>
      </c>
      <c r="L405">
        <v>0</v>
      </c>
      <c r="M405" t="b">
        <v>0</v>
      </c>
      <c r="N405" t="s">
        <v>8287</v>
      </c>
      <c r="O405" s="6">
        <f>(E405/D405)*100</f>
        <v>0</v>
      </c>
      <c r="P405" s="7" t="e">
        <f>E405/L405</f>
        <v>#DIV/0!</v>
      </c>
      <c r="Q405" t="s">
        <v>8322</v>
      </c>
      <c r="R405" t="s">
        <v>8341</v>
      </c>
      <c r="S405" s="11">
        <f>(J405/86400)+25569+(-5/24)</f>
        <v>42115.728217592587</v>
      </c>
      <c r="T405" s="11">
        <f>(I405/86400)+25569+(-5/24)</f>
        <v>42146.017361111109</v>
      </c>
    </row>
    <row r="406" spans="1:20" ht="43.2" x14ac:dyDescent="0.3">
      <c r="A406">
        <v>2942</v>
      </c>
      <c r="B406" s="3" t="s">
        <v>2942</v>
      </c>
      <c r="C406" s="3" t="s">
        <v>7052</v>
      </c>
      <c r="D406">
        <v>200000</v>
      </c>
      <c r="E406">
        <v>40850</v>
      </c>
      <c r="F406" t="s">
        <v>8221</v>
      </c>
      <c r="G406" t="s">
        <v>8229</v>
      </c>
      <c r="H406" t="s">
        <v>8251</v>
      </c>
      <c r="I406">
        <v>1450297080</v>
      </c>
      <c r="J406">
        <v>1448565459</v>
      </c>
      <c r="K406" t="b">
        <v>0</v>
      </c>
      <c r="L406">
        <v>202</v>
      </c>
      <c r="M406" t="b">
        <v>0</v>
      </c>
      <c r="N406" t="s">
        <v>8303</v>
      </c>
      <c r="O406" s="6">
        <f>(E406/D406)*100</f>
        <v>20.424999999999997</v>
      </c>
      <c r="P406" s="7">
        <f>E406/L406</f>
        <v>202.22772277227722</v>
      </c>
      <c r="Q406" t="s">
        <v>8317</v>
      </c>
      <c r="R406" t="s">
        <v>8357</v>
      </c>
      <c r="S406" s="11">
        <f>(J406/86400)+25569+(-5/24)</f>
        <v>42334.595590277771</v>
      </c>
      <c r="T406" s="11">
        <f>(I406/86400)+25569+(-5/24)</f>
        <v>42354.637499999997</v>
      </c>
    </row>
    <row r="407" spans="1:20" ht="43.2" x14ac:dyDescent="0.3">
      <c r="A407">
        <v>3951</v>
      </c>
      <c r="B407" s="3" t="s">
        <v>3948</v>
      </c>
      <c r="C407" s="3" t="s">
        <v>6961</v>
      </c>
      <c r="D407">
        <v>200000</v>
      </c>
      <c r="E407">
        <v>1</v>
      </c>
      <c r="F407" t="s">
        <v>8221</v>
      </c>
      <c r="G407" t="s">
        <v>8241</v>
      </c>
      <c r="H407" t="s">
        <v>8249</v>
      </c>
      <c r="I407">
        <v>1462301342</v>
      </c>
      <c r="J407">
        <v>1457120942</v>
      </c>
      <c r="K407" t="b">
        <v>0</v>
      </c>
      <c r="L407">
        <v>1</v>
      </c>
      <c r="M407" t="b">
        <v>0</v>
      </c>
      <c r="N407" t="s">
        <v>8271</v>
      </c>
      <c r="O407" s="6">
        <f>(E407/D407)*100</f>
        <v>5.0000000000000001E-4</v>
      </c>
      <c r="P407" s="7">
        <f>E407/L407</f>
        <v>1</v>
      </c>
      <c r="Q407" t="s">
        <v>8317</v>
      </c>
      <c r="R407" t="s">
        <v>8318</v>
      </c>
      <c r="S407" s="11">
        <f>(J407/86400)+25569+(-5/24)</f>
        <v>42433.617384259262</v>
      </c>
      <c r="T407" s="11">
        <f>(I407/86400)+25569+(-5/24)</f>
        <v>42493.57571759259</v>
      </c>
    </row>
    <row r="408" spans="1:20" ht="43.2" x14ac:dyDescent="0.3">
      <c r="A408">
        <v>1441</v>
      </c>
      <c r="B408" s="3" t="s">
        <v>1442</v>
      </c>
      <c r="C408" s="3" t="s">
        <v>5551</v>
      </c>
      <c r="D408">
        <v>180000</v>
      </c>
      <c r="E408">
        <v>2020</v>
      </c>
      <c r="F408" t="s">
        <v>8221</v>
      </c>
      <c r="G408" t="s">
        <v>8225</v>
      </c>
      <c r="H408" t="s">
        <v>8247</v>
      </c>
      <c r="I408">
        <v>1441995769</v>
      </c>
      <c r="J408">
        <v>1436811769</v>
      </c>
      <c r="K408" t="b">
        <v>0</v>
      </c>
      <c r="L408">
        <v>3</v>
      </c>
      <c r="M408" t="b">
        <v>0</v>
      </c>
      <c r="N408" t="s">
        <v>8287</v>
      </c>
      <c r="O408" s="6">
        <f>(E408/D408)*100</f>
        <v>1.1222222222222222</v>
      </c>
      <c r="P408" s="7">
        <f>E408/L408</f>
        <v>673.33333333333337</v>
      </c>
      <c r="Q408" t="s">
        <v>8322</v>
      </c>
      <c r="R408" t="s">
        <v>8341</v>
      </c>
      <c r="S408" s="11">
        <f>(J408/86400)+25569+(-5/24)</f>
        <v>42198.557511574072</v>
      </c>
      <c r="T408" s="11">
        <f>(I408/86400)+25569+(-5/24)</f>
        <v>42258.557511574072</v>
      </c>
    </row>
    <row r="409" spans="1:20" ht="43.2" x14ac:dyDescent="0.3">
      <c r="A409">
        <v>1982</v>
      </c>
      <c r="B409" s="3" t="s">
        <v>1983</v>
      </c>
      <c r="C409" s="3" t="s">
        <v>6092</v>
      </c>
      <c r="D409">
        <v>180000</v>
      </c>
      <c r="E409">
        <v>0</v>
      </c>
      <c r="F409" t="s">
        <v>8221</v>
      </c>
      <c r="G409" t="s">
        <v>8231</v>
      </c>
      <c r="H409" t="s">
        <v>8252</v>
      </c>
      <c r="I409">
        <v>1480863887</v>
      </c>
      <c r="J409">
        <v>1478268287</v>
      </c>
      <c r="K409" t="b">
        <v>0</v>
      </c>
      <c r="L409">
        <v>0</v>
      </c>
      <c r="M409" t="b">
        <v>0</v>
      </c>
      <c r="N409" t="s">
        <v>8296</v>
      </c>
      <c r="O409" s="6">
        <f>(E409/D409)*100</f>
        <v>0</v>
      </c>
      <c r="P409" s="7" t="e">
        <f>E409/L409</f>
        <v>#DIV/0!</v>
      </c>
      <c r="Q409" t="s">
        <v>8338</v>
      </c>
      <c r="R409" t="s">
        <v>8350</v>
      </c>
      <c r="S409" s="11">
        <f>(J409/86400)+25569+(-5/24)</f>
        <v>42678.378321759257</v>
      </c>
      <c r="T409" s="11">
        <f>(I409/86400)+25569+(-5/24)</f>
        <v>42708.419988425921</v>
      </c>
    </row>
    <row r="410" spans="1:20" ht="57.6" x14ac:dyDescent="0.3">
      <c r="A410">
        <v>2513</v>
      </c>
      <c r="B410" s="3" t="s">
        <v>2513</v>
      </c>
      <c r="C410" s="3" t="s">
        <v>6623</v>
      </c>
      <c r="D410">
        <v>180000</v>
      </c>
      <c r="E410">
        <v>0</v>
      </c>
      <c r="F410" t="s">
        <v>8221</v>
      </c>
      <c r="G410" t="s">
        <v>8236</v>
      </c>
      <c r="H410" t="s">
        <v>8249</v>
      </c>
      <c r="I410">
        <v>1488067789</v>
      </c>
      <c r="J410">
        <v>1482883789</v>
      </c>
      <c r="K410" t="b">
        <v>0</v>
      </c>
      <c r="L410">
        <v>0</v>
      </c>
      <c r="M410" t="b">
        <v>0</v>
      </c>
      <c r="N410" t="s">
        <v>8299</v>
      </c>
      <c r="O410" s="6">
        <f>(E410/D410)*100</f>
        <v>0</v>
      </c>
      <c r="P410" s="7" t="e">
        <f>E410/L410</f>
        <v>#DIV/0!</v>
      </c>
      <c r="Q410" t="s">
        <v>8336</v>
      </c>
      <c r="R410" t="s">
        <v>8353</v>
      </c>
      <c r="S410" s="11">
        <f>(J410/86400)+25569+(-5/24)</f>
        <v>42731.798483796294</v>
      </c>
      <c r="T410" s="11">
        <f>(I410/86400)+25569+(-5/24)</f>
        <v>42791.798483796294</v>
      </c>
    </row>
    <row r="411" spans="1:20" ht="43.2" x14ac:dyDescent="0.3">
      <c r="A411">
        <v>2909</v>
      </c>
      <c r="B411" s="3" t="s">
        <v>2909</v>
      </c>
      <c r="C411" s="3" t="s">
        <v>7019</v>
      </c>
      <c r="D411">
        <v>180000</v>
      </c>
      <c r="E411">
        <v>20</v>
      </c>
      <c r="F411" t="s">
        <v>8221</v>
      </c>
      <c r="G411" t="s">
        <v>8224</v>
      </c>
      <c r="H411" t="s">
        <v>8246</v>
      </c>
      <c r="I411">
        <v>1416944760</v>
      </c>
      <c r="J411">
        <v>1413527001</v>
      </c>
      <c r="K411" t="b">
        <v>0</v>
      </c>
      <c r="L411">
        <v>1</v>
      </c>
      <c r="M411" t="b">
        <v>0</v>
      </c>
      <c r="N411" t="s">
        <v>8271</v>
      </c>
      <c r="O411" s="6">
        <f>(E411/D411)*100</f>
        <v>1.1111111111111112E-2</v>
      </c>
      <c r="P411" s="7">
        <f>E411/L411</f>
        <v>20</v>
      </c>
      <c r="Q411" t="s">
        <v>8317</v>
      </c>
      <c r="R411" t="s">
        <v>8318</v>
      </c>
      <c r="S411" s="11">
        <f>(J411/86400)+25569+(-5/24)</f>
        <v>41929.057881944442</v>
      </c>
      <c r="T411" s="11">
        <f>(I411/86400)+25569+(-5/24)</f>
        <v>41968.615277777775</v>
      </c>
    </row>
    <row r="412" spans="1:20" ht="28.8" x14ac:dyDescent="0.3">
      <c r="A412">
        <v>696</v>
      </c>
      <c r="B412" s="3" t="s">
        <v>697</v>
      </c>
      <c r="C412" s="3" t="s">
        <v>4806</v>
      </c>
      <c r="D412">
        <v>175000</v>
      </c>
      <c r="E412">
        <v>1</v>
      </c>
      <c r="F412" t="s">
        <v>8221</v>
      </c>
      <c r="G412" t="s">
        <v>8233</v>
      </c>
      <c r="H412" t="s">
        <v>8249</v>
      </c>
      <c r="I412">
        <v>1406326502</v>
      </c>
      <c r="J412">
        <v>1403734502</v>
      </c>
      <c r="K412" t="b">
        <v>0</v>
      </c>
      <c r="L412">
        <v>1</v>
      </c>
      <c r="M412" t="b">
        <v>0</v>
      </c>
      <c r="N412" t="s">
        <v>8273</v>
      </c>
      <c r="O412" s="6">
        <f>(E412/D412)*100</f>
        <v>5.7142857142857147E-4</v>
      </c>
      <c r="P412" s="7">
        <f>E412/L412</f>
        <v>1</v>
      </c>
      <c r="Q412" t="s">
        <v>8319</v>
      </c>
      <c r="R412" t="s">
        <v>8321</v>
      </c>
      <c r="S412" s="11">
        <f>(J412/86400)+25569+(-5/24)</f>
        <v>41815.718773148146</v>
      </c>
      <c r="T412" s="11">
        <f>(I412/86400)+25569+(-5/24)</f>
        <v>41845.718773148146</v>
      </c>
    </row>
    <row r="413" spans="1:20" ht="57.6" x14ac:dyDescent="0.3">
      <c r="A413">
        <v>1176</v>
      </c>
      <c r="B413" s="3" t="s">
        <v>1177</v>
      </c>
      <c r="C413" s="3" t="s">
        <v>5286</v>
      </c>
      <c r="D413">
        <v>175000</v>
      </c>
      <c r="E413">
        <v>10</v>
      </c>
      <c r="F413" t="s">
        <v>8221</v>
      </c>
      <c r="G413" t="s">
        <v>8226</v>
      </c>
      <c r="H413" t="s">
        <v>8248</v>
      </c>
      <c r="I413">
        <v>1488805200</v>
      </c>
      <c r="J413">
        <v>1484094498</v>
      </c>
      <c r="K413" t="b">
        <v>0</v>
      </c>
      <c r="L413">
        <v>1</v>
      </c>
      <c r="M413" t="b">
        <v>0</v>
      </c>
      <c r="N413" t="s">
        <v>8284</v>
      </c>
      <c r="O413" s="6">
        <f>(E413/D413)*100</f>
        <v>5.7142857142857143E-3</v>
      </c>
      <c r="P413" s="7">
        <f>E413/L413</f>
        <v>10</v>
      </c>
      <c r="Q413" t="s">
        <v>8336</v>
      </c>
      <c r="R413" t="s">
        <v>8337</v>
      </c>
      <c r="S413" s="11">
        <f>(J413/86400)+25569+(-5/24)</f>
        <v>42745.811319444438</v>
      </c>
      <c r="T413" s="11">
        <f>(I413/86400)+25569+(-5/24)</f>
        <v>42800.333333333336</v>
      </c>
    </row>
    <row r="414" spans="1:20" ht="43.2" x14ac:dyDescent="0.3">
      <c r="A414">
        <v>978</v>
      </c>
      <c r="B414" s="3" t="s">
        <v>979</v>
      </c>
      <c r="C414" s="3" t="s">
        <v>5088</v>
      </c>
      <c r="D414">
        <v>172889</v>
      </c>
      <c r="E414">
        <v>97273</v>
      </c>
      <c r="F414" t="s">
        <v>8221</v>
      </c>
      <c r="G414" t="s">
        <v>8235</v>
      </c>
      <c r="H414" t="s">
        <v>8255</v>
      </c>
      <c r="I414">
        <v>1456385101</v>
      </c>
      <c r="J414">
        <v>1453793101</v>
      </c>
      <c r="K414" t="b">
        <v>0</v>
      </c>
      <c r="L414">
        <v>123</v>
      </c>
      <c r="M414" t="b">
        <v>0</v>
      </c>
      <c r="N414" t="s">
        <v>8273</v>
      </c>
      <c r="O414" s="6">
        <f>(E414/D414)*100</f>
        <v>56.263267182990241</v>
      </c>
      <c r="P414" s="7">
        <f>E414/L414</f>
        <v>790.83739837398377</v>
      </c>
      <c r="Q414" t="s">
        <v>8319</v>
      </c>
      <c r="R414" t="s">
        <v>8321</v>
      </c>
      <c r="S414" s="11">
        <f>(J414/86400)+25569+(-5/24)</f>
        <v>42395.100706018515</v>
      </c>
      <c r="T414" s="11">
        <f>(I414/86400)+25569+(-5/24)</f>
        <v>42425.100706018515</v>
      </c>
    </row>
    <row r="415" spans="1:20" ht="57.6" x14ac:dyDescent="0.3">
      <c r="A415">
        <v>1874</v>
      </c>
      <c r="B415" s="3" t="s">
        <v>1875</v>
      </c>
      <c r="C415" s="3" t="s">
        <v>5984</v>
      </c>
      <c r="D415">
        <v>160000</v>
      </c>
      <c r="E415">
        <v>26</v>
      </c>
      <c r="F415" t="s">
        <v>8221</v>
      </c>
      <c r="G415" t="s">
        <v>8224</v>
      </c>
      <c r="H415" t="s">
        <v>8246</v>
      </c>
      <c r="I415">
        <v>1467155733</v>
      </c>
      <c r="J415">
        <v>1465427733</v>
      </c>
      <c r="K415" t="b">
        <v>0</v>
      </c>
      <c r="L415">
        <v>2</v>
      </c>
      <c r="M415" t="b">
        <v>0</v>
      </c>
      <c r="N415" t="s">
        <v>8283</v>
      </c>
      <c r="O415" s="6">
        <f>(E415/D415)*100</f>
        <v>1.6250000000000001E-2</v>
      </c>
      <c r="P415" s="7">
        <f>E415/L415</f>
        <v>13</v>
      </c>
      <c r="Q415" t="s">
        <v>8333</v>
      </c>
      <c r="R415" t="s">
        <v>8335</v>
      </c>
      <c r="S415" s="11">
        <f>(J415/86400)+25569+(-5/24)</f>
        <v>42529.760798611103</v>
      </c>
      <c r="T415" s="11">
        <f>(I415/86400)+25569+(-5/24)</f>
        <v>42549.760798611103</v>
      </c>
    </row>
    <row r="416" spans="1:20" ht="43.2" x14ac:dyDescent="0.3">
      <c r="A416">
        <v>236</v>
      </c>
      <c r="B416" s="3" t="s">
        <v>238</v>
      </c>
      <c r="C416" s="3" t="s">
        <v>4346</v>
      </c>
      <c r="D416">
        <v>150000</v>
      </c>
      <c r="E416">
        <v>0</v>
      </c>
      <c r="F416" t="s">
        <v>8221</v>
      </c>
      <c r="G416" t="s">
        <v>8224</v>
      </c>
      <c r="H416" t="s">
        <v>8246</v>
      </c>
      <c r="I416">
        <v>1451952000</v>
      </c>
      <c r="J416">
        <v>1447380099</v>
      </c>
      <c r="K416" t="b">
        <v>0</v>
      </c>
      <c r="L416">
        <v>0</v>
      </c>
      <c r="M416" t="b">
        <v>0</v>
      </c>
      <c r="N416" t="s">
        <v>8268</v>
      </c>
      <c r="O416" s="6">
        <f>(E416/D416)*100</f>
        <v>0</v>
      </c>
      <c r="P416" s="7" t="e">
        <f>E416/L416</f>
        <v>#DIV/0!</v>
      </c>
      <c r="Q416" t="s">
        <v>8310</v>
      </c>
      <c r="R416" t="s">
        <v>8314</v>
      </c>
      <c r="S416" s="11">
        <f>(J416/86400)+25569+(-5/24)</f>
        <v>42320.876145833332</v>
      </c>
      <c r="T416" s="11">
        <f>(I416/86400)+25569+(-5/24)</f>
        <v>42373.791666666664</v>
      </c>
    </row>
    <row r="417" spans="1:20" ht="43.2" x14ac:dyDescent="0.3">
      <c r="A417">
        <v>557</v>
      </c>
      <c r="B417" s="3" t="s">
        <v>558</v>
      </c>
      <c r="C417" s="3" t="s">
        <v>4667</v>
      </c>
      <c r="D417">
        <v>150000</v>
      </c>
      <c r="E417">
        <v>1366</v>
      </c>
      <c r="F417" t="s">
        <v>8221</v>
      </c>
      <c r="G417" t="s">
        <v>8236</v>
      </c>
      <c r="H417" t="s">
        <v>8249</v>
      </c>
      <c r="I417">
        <v>1480721803</v>
      </c>
      <c r="J417">
        <v>1478126203</v>
      </c>
      <c r="K417" t="b">
        <v>0</v>
      </c>
      <c r="L417">
        <v>20</v>
      </c>
      <c r="M417" t="b">
        <v>0</v>
      </c>
      <c r="N417" t="s">
        <v>8272</v>
      </c>
      <c r="O417" s="6">
        <f>(E417/D417)*100</f>
        <v>0.91066666666666674</v>
      </c>
      <c r="P417" s="7">
        <f>E417/L417</f>
        <v>68.3</v>
      </c>
      <c r="Q417" t="s">
        <v>8319</v>
      </c>
      <c r="R417" t="s">
        <v>8320</v>
      </c>
      <c r="S417" s="11">
        <f>(J417/86400)+25569+(-5/24)</f>
        <v>42676.733831018515</v>
      </c>
      <c r="T417" s="11">
        <f>(I417/86400)+25569+(-5/24)</f>
        <v>42706.775497685179</v>
      </c>
    </row>
    <row r="418" spans="1:20" ht="43.2" x14ac:dyDescent="0.3">
      <c r="A418">
        <v>694</v>
      </c>
      <c r="B418" s="3" t="s">
        <v>695</v>
      </c>
      <c r="C418" s="3" t="s">
        <v>4804</v>
      </c>
      <c r="D418">
        <v>150000</v>
      </c>
      <c r="E418">
        <v>590</v>
      </c>
      <c r="F418" t="s">
        <v>8221</v>
      </c>
      <c r="G418" t="s">
        <v>8224</v>
      </c>
      <c r="H418" t="s">
        <v>8246</v>
      </c>
      <c r="I418">
        <v>1485964559</v>
      </c>
      <c r="J418">
        <v>1483372559</v>
      </c>
      <c r="K418" t="b">
        <v>0</v>
      </c>
      <c r="L418">
        <v>7</v>
      </c>
      <c r="M418" t="b">
        <v>0</v>
      </c>
      <c r="N418" t="s">
        <v>8273</v>
      </c>
      <c r="O418" s="6">
        <f>(E418/D418)*100</f>
        <v>0.39333333333333331</v>
      </c>
      <c r="P418" s="7">
        <f>E418/L418</f>
        <v>84.285714285714292</v>
      </c>
      <c r="Q418" t="s">
        <v>8319</v>
      </c>
      <c r="R418" t="s">
        <v>8321</v>
      </c>
      <c r="S418" s="11">
        <f>(J418/86400)+25569+(-5/24)</f>
        <v>42737.455543981479</v>
      </c>
      <c r="T418" s="11">
        <f>(I418/86400)+25569+(-5/24)</f>
        <v>42767.455543981479</v>
      </c>
    </row>
    <row r="419" spans="1:20" ht="43.2" x14ac:dyDescent="0.3">
      <c r="A419">
        <v>976</v>
      </c>
      <c r="B419" s="3" t="s">
        <v>977</v>
      </c>
      <c r="C419" s="3" t="s">
        <v>5086</v>
      </c>
      <c r="D419">
        <v>150000</v>
      </c>
      <c r="E419">
        <v>2889</v>
      </c>
      <c r="F419" t="s">
        <v>8221</v>
      </c>
      <c r="G419" t="s">
        <v>8226</v>
      </c>
      <c r="H419" t="s">
        <v>8248</v>
      </c>
      <c r="I419">
        <v>1439515497</v>
      </c>
      <c r="J419">
        <v>1435627497</v>
      </c>
      <c r="K419" t="b">
        <v>0</v>
      </c>
      <c r="L419">
        <v>18</v>
      </c>
      <c r="M419" t="b">
        <v>0</v>
      </c>
      <c r="N419" t="s">
        <v>8273</v>
      </c>
      <c r="O419" s="6">
        <f>(E419/D419)*100</f>
        <v>1.9259999999999999</v>
      </c>
      <c r="P419" s="7">
        <f>E419/L419</f>
        <v>160.5</v>
      </c>
      <c r="Q419" t="s">
        <v>8319</v>
      </c>
      <c r="R419" t="s">
        <v>8321</v>
      </c>
      <c r="S419" s="11">
        <f>(J419/86400)+25569+(-5/24)</f>
        <v>42184.850659722222</v>
      </c>
      <c r="T419" s="11">
        <f>(I419/86400)+25569+(-5/24)</f>
        <v>42229.850659722222</v>
      </c>
    </row>
    <row r="420" spans="1:20" ht="43.2" x14ac:dyDescent="0.3">
      <c r="A420">
        <v>999</v>
      </c>
      <c r="B420" s="3" t="s">
        <v>1000</v>
      </c>
      <c r="C420" s="3" t="s">
        <v>5109</v>
      </c>
      <c r="D420">
        <v>150000</v>
      </c>
      <c r="E420">
        <v>11683</v>
      </c>
      <c r="F420" t="s">
        <v>8221</v>
      </c>
      <c r="G420" t="s">
        <v>8229</v>
      </c>
      <c r="H420" t="s">
        <v>8251</v>
      </c>
      <c r="I420">
        <v>1415865720</v>
      </c>
      <c r="J420">
        <v>1413270690</v>
      </c>
      <c r="K420" t="b">
        <v>0</v>
      </c>
      <c r="L420">
        <v>40</v>
      </c>
      <c r="M420" t="b">
        <v>0</v>
      </c>
      <c r="N420" t="s">
        <v>8273</v>
      </c>
      <c r="O420" s="6">
        <f>(E420/D420)*100</f>
        <v>7.7886666666666677</v>
      </c>
      <c r="P420" s="7">
        <f>E420/L420</f>
        <v>292.07499999999999</v>
      </c>
      <c r="Q420" t="s">
        <v>8319</v>
      </c>
      <c r="R420" t="s">
        <v>8321</v>
      </c>
      <c r="S420" s="11">
        <f>(J420/86400)+25569+(-5/24)</f>
        <v>41926.091319444444</v>
      </c>
      <c r="T420" s="11">
        <f>(I420/86400)+25569+(-5/24)</f>
        <v>41956.126388888886</v>
      </c>
    </row>
    <row r="421" spans="1:20" ht="43.2" x14ac:dyDescent="0.3">
      <c r="A421">
        <v>1066</v>
      </c>
      <c r="B421" s="3" t="s">
        <v>1067</v>
      </c>
      <c r="C421" s="3" t="s">
        <v>5176</v>
      </c>
      <c r="D421">
        <v>150000</v>
      </c>
      <c r="E421">
        <v>5051</v>
      </c>
      <c r="F421" t="s">
        <v>8221</v>
      </c>
      <c r="G421" t="s">
        <v>8224</v>
      </c>
      <c r="H421" t="s">
        <v>8246</v>
      </c>
      <c r="I421">
        <v>1375657582</v>
      </c>
      <c r="J421">
        <v>1371769582</v>
      </c>
      <c r="K421" t="b">
        <v>0</v>
      </c>
      <c r="L421">
        <v>148</v>
      </c>
      <c r="M421" t="b">
        <v>0</v>
      </c>
      <c r="N421" t="s">
        <v>8282</v>
      </c>
      <c r="O421" s="6">
        <f>(E421/D421)*100</f>
        <v>3.3673333333333333</v>
      </c>
      <c r="P421" s="7">
        <f>E421/L421</f>
        <v>34.128378378378379</v>
      </c>
      <c r="Q421" t="s">
        <v>8333</v>
      </c>
      <c r="R421" t="s">
        <v>8334</v>
      </c>
      <c r="S421" s="11">
        <f>(J421/86400)+25569+(-5/24)</f>
        <v>41445.754421296289</v>
      </c>
      <c r="T421" s="11">
        <f>(I421/86400)+25569+(-5/24)</f>
        <v>41490.754421296289</v>
      </c>
    </row>
    <row r="422" spans="1:20" ht="28.8" x14ac:dyDescent="0.3">
      <c r="A422">
        <v>2519</v>
      </c>
      <c r="B422" s="3" t="s">
        <v>2519</v>
      </c>
      <c r="C422" s="3" t="s">
        <v>6629</v>
      </c>
      <c r="D422">
        <v>150000</v>
      </c>
      <c r="E422">
        <v>65</v>
      </c>
      <c r="F422" t="s">
        <v>8221</v>
      </c>
      <c r="G422" t="s">
        <v>8224</v>
      </c>
      <c r="H422" t="s">
        <v>8246</v>
      </c>
      <c r="I422">
        <v>1405741404</v>
      </c>
      <c r="J422">
        <v>1403149404</v>
      </c>
      <c r="K422" t="b">
        <v>0</v>
      </c>
      <c r="L422">
        <v>4</v>
      </c>
      <c r="M422" t="b">
        <v>0</v>
      </c>
      <c r="N422" t="s">
        <v>8299</v>
      </c>
      <c r="O422" s="6">
        <f>(E422/D422)*100</f>
        <v>4.3333333333333335E-2</v>
      </c>
      <c r="P422" s="7">
        <f>E422/L422</f>
        <v>16.25</v>
      </c>
      <c r="Q422" t="s">
        <v>8336</v>
      </c>
      <c r="R422" t="s">
        <v>8353</v>
      </c>
      <c r="S422" s="11">
        <f>(J422/86400)+25569+(-5/24)</f>
        <v>41808.946805555555</v>
      </c>
      <c r="T422" s="11">
        <f>(I422/86400)+25569+(-5/24)</f>
        <v>41838.946805555555</v>
      </c>
    </row>
    <row r="423" spans="1:20" ht="43.2" x14ac:dyDescent="0.3">
      <c r="A423">
        <v>2876</v>
      </c>
      <c r="B423" s="3" t="s">
        <v>2876</v>
      </c>
      <c r="C423" s="3" t="s">
        <v>6986</v>
      </c>
      <c r="D423">
        <v>150000</v>
      </c>
      <c r="E423">
        <v>0</v>
      </c>
      <c r="F423" t="s">
        <v>8221</v>
      </c>
      <c r="G423" t="s">
        <v>8224</v>
      </c>
      <c r="H423" t="s">
        <v>8246</v>
      </c>
      <c r="I423">
        <v>1437069079</v>
      </c>
      <c r="J423">
        <v>1434477079</v>
      </c>
      <c r="K423" t="b">
        <v>0</v>
      </c>
      <c r="L423">
        <v>0</v>
      </c>
      <c r="M423" t="b">
        <v>0</v>
      </c>
      <c r="N423" t="s">
        <v>8271</v>
      </c>
      <c r="O423" s="6">
        <f>(E423/D423)*100</f>
        <v>0</v>
      </c>
      <c r="P423" s="7" t="e">
        <f>E423/L423</f>
        <v>#DIV/0!</v>
      </c>
      <c r="Q423" t="s">
        <v>8317</v>
      </c>
      <c r="R423" t="s">
        <v>8318</v>
      </c>
      <c r="S423" s="11">
        <f>(J423/86400)+25569+(-5/24)</f>
        <v>42171.535636574066</v>
      </c>
      <c r="T423" s="11">
        <f>(I423/86400)+25569+(-5/24)</f>
        <v>42201.535636574066</v>
      </c>
    </row>
    <row r="424" spans="1:20" ht="43.2" x14ac:dyDescent="0.3">
      <c r="A424">
        <v>2902</v>
      </c>
      <c r="B424" s="3" t="s">
        <v>2902</v>
      </c>
      <c r="C424" s="3" t="s">
        <v>7012</v>
      </c>
      <c r="D424">
        <v>150000</v>
      </c>
      <c r="E424">
        <v>25</v>
      </c>
      <c r="F424" t="s">
        <v>8221</v>
      </c>
      <c r="G424" t="s">
        <v>8224</v>
      </c>
      <c r="H424" t="s">
        <v>8246</v>
      </c>
      <c r="I424">
        <v>1440412396</v>
      </c>
      <c r="J424">
        <v>1437820396</v>
      </c>
      <c r="K424" t="b">
        <v>0</v>
      </c>
      <c r="L424">
        <v>1</v>
      </c>
      <c r="M424" t="b">
        <v>0</v>
      </c>
      <c r="N424" t="s">
        <v>8271</v>
      </c>
      <c r="O424" s="6">
        <f>(E424/D424)*100</f>
        <v>1.6666666666666666E-2</v>
      </c>
      <c r="P424" s="7">
        <f>E424/L424</f>
        <v>25</v>
      </c>
      <c r="Q424" t="s">
        <v>8317</v>
      </c>
      <c r="R424" t="s">
        <v>8318</v>
      </c>
      <c r="S424" s="11">
        <f>(J424/86400)+25569+(-5/24)</f>
        <v>42210.231435185182</v>
      </c>
      <c r="T424" s="11">
        <f>(I424/86400)+25569+(-5/24)</f>
        <v>42240.231435185182</v>
      </c>
    </row>
    <row r="425" spans="1:20" ht="43.2" x14ac:dyDescent="0.3">
      <c r="A425">
        <v>3636</v>
      </c>
      <c r="B425" s="3" t="s">
        <v>3634</v>
      </c>
      <c r="C425" s="3" t="s">
        <v>7746</v>
      </c>
      <c r="D425">
        <v>150000</v>
      </c>
      <c r="E425">
        <v>0</v>
      </c>
      <c r="F425" t="s">
        <v>8221</v>
      </c>
      <c r="G425" t="s">
        <v>8224</v>
      </c>
      <c r="H425" t="s">
        <v>8246</v>
      </c>
      <c r="I425">
        <v>1442248829</v>
      </c>
      <c r="J425">
        <v>1439224829</v>
      </c>
      <c r="K425" t="b">
        <v>0</v>
      </c>
      <c r="L425">
        <v>0</v>
      </c>
      <c r="M425" t="b">
        <v>0</v>
      </c>
      <c r="N425" t="s">
        <v>8305</v>
      </c>
      <c r="O425" s="6">
        <f>(E425/D425)*100</f>
        <v>0</v>
      </c>
      <c r="P425" s="7" t="e">
        <f>E425/L425</f>
        <v>#DIV/0!</v>
      </c>
      <c r="Q425" t="s">
        <v>8317</v>
      </c>
      <c r="R425" t="s">
        <v>8359</v>
      </c>
      <c r="S425" s="11">
        <f>(J425/86400)+25569+(-5/24)</f>
        <v>42226.486446759256</v>
      </c>
      <c r="T425" s="11">
        <f>(I425/86400)+25569+(-5/24)</f>
        <v>42261.486446759256</v>
      </c>
    </row>
    <row r="426" spans="1:20" ht="43.2" x14ac:dyDescent="0.3">
      <c r="A426">
        <v>3805</v>
      </c>
      <c r="B426" s="3" t="s">
        <v>3802</v>
      </c>
      <c r="C426" s="3" t="s">
        <v>7915</v>
      </c>
      <c r="D426">
        <v>150000</v>
      </c>
      <c r="E426">
        <v>3</v>
      </c>
      <c r="F426" t="s">
        <v>8221</v>
      </c>
      <c r="G426" t="s">
        <v>8224</v>
      </c>
      <c r="H426" t="s">
        <v>8246</v>
      </c>
      <c r="I426">
        <v>1411852640</v>
      </c>
      <c r="J426">
        <v>1406668640</v>
      </c>
      <c r="K426" t="b">
        <v>0</v>
      </c>
      <c r="L426">
        <v>2</v>
      </c>
      <c r="M426" t="b">
        <v>0</v>
      </c>
      <c r="N426" t="s">
        <v>8305</v>
      </c>
      <c r="O426" s="6">
        <f>(E426/D426)*100</f>
        <v>2E-3</v>
      </c>
      <c r="P426" s="7">
        <f>E426/L426</f>
        <v>1.5</v>
      </c>
      <c r="Q426" t="s">
        <v>8317</v>
      </c>
      <c r="R426" t="s">
        <v>8359</v>
      </c>
      <c r="S426" s="11">
        <f>(J426/86400)+25569+(-5/24)</f>
        <v>41849.678703703699</v>
      </c>
      <c r="T426" s="11">
        <f>(I426/86400)+25569+(-5/24)</f>
        <v>41909.678703703699</v>
      </c>
    </row>
    <row r="427" spans="1:20" ht="43.2" x14ac:dyDescent="0.3">
      <c r="A427">
        <v>2429</v>
      </c>
      <c r="B427" s="3" t="s">
        <v>2430</v>
      </c>
      <c r="C427" s="3" t="s">
        <v>6539</v>
      </c>
      <c r="D427">
        <v>140000</v>
      </c>
      <c r="E427">
        <v>2005</v>
      </c>
      <c r="F427" t="s">
        <v>8221</v>
      </c>
      <c r="G427" t="s">
        <v>8234</v>
      </c>
      <c r="H427" t="s">
        <v>8254</v>
      </c>
      <c r="I427">
        <v>1486313040</v>
      </c>
      <c r="J427">
        <v>1483131966</v>
      </c>
      <c r="K427" t="b">
        <v>0</v>
      </c>
      <c r="L427">
        <v>4</v>
      </c>
      <c r="M427" t="b">
        <v>0</v>
      </c>
      <c r="N427" t="s">
        <v>8284</v>
      </c>
      <c r="O427" s="6">
        <f>(E427/D427)*100</f>
        <v>1.4321428571428572</v>
      </c>
      <c r="P427" s="7">
        <f>E427/L427</f>
        <v>501.25</v>
      </c>
      <c r="Q427" t="s">
        <v>8336</v>
      </c>
      <c r="R427" t="s">
        <v>8337</v>
      </c>
      <c r="S427" s="11">
        <f>(J427/86400)+25569+(-5/24)</f>
        <v>42734.670902777776</v>
      </c>
      <c r="T427" s="11">
        <f>(I427/86400)+25569+(-5/24)</f>
        <v>42771.488888888889</v>
      </c>
    </row>
    <row r="428" spans="1:20" ht="57.6" x14ac:dyDescent="0.3">
      <c r="A428">
        <v>1996</v>
      </c>
      <c r="B428" s="3" t="s">
        <v>1997</v>
      </c>
      <c r="C428" s="3" t="s">
        <v>6106</v>
      </c>
      <c r="D428">
        <v>133800</v>
      </c>
      <c r="E428">
        <v>0</v>
      </c>
      <c r="F428" t="s">
        <v>8221</v>
      </c>
      <c r="G428" t="s">
        <v>8224</v>
      </c>
      <c r="H428" t="s">
        <v>8246</v>
      </c>
      <c r="I428">
        <v>1405021211</v>
      </c>
      <c r="J428">
        <v>1402429211</v>
      </c>
      <c r="K428" t="b">
        <v>0</v>
      </c>
      <c r="L428">
        <v>0</v>
      </c>
      <c r="M428" t="b">
        <v>0</v>
      </c>
      <c r="N428" t="s">
        <v>8296</v>
      </c>
      <c r="O428" s="6">
        <f>(E428/D428)*100</f>
        <v>0</v>
      </c>
      <c r="P428" s="7" t="e">
        <f>E428/L428</f>
        <v>#DIV/0!</v>
      </c>
      <c r="Q428" t="s">
        <v>8338</v>
      </c>
      <c r="R428" t="s">
        <v>8350</v>
      </c>
      <c r="S428" s="11">
        <f>(J428/86400)+25569+(-5/24)</f>
        <v>41800.611238425925</v>
      </c>
      <c r="T428" s="11">
        <f>(I428/86400)+25569+(-5/24)</f>
        <v>41830.611238425925</v>
      </c>
    </row>
    <row r="429" spans="1:20" ht="43.2" x14ac:dyDescent="0.3">
      <c r="A429">
        <v>699</v>
      </c>
      <c r="B429" s="3" t="s">
        <v>700</v>
      </c>
      <c r="C429" s="3" t="s">
        <v>4809</v>
      </c>
      <c r="D429">
        <v>130000</v>
      </c>
      <c r="E429">
        <v>107148.74</v>
      </c>
      <c r="F429" t="s">
        <v>8221</v>
      </c>
      <c r="G429" t="s">
        <v>8224</v>
      </c>
      <c r="H429" t="s">
        <v>8246</v>
      </c>
      <c r="I429">
        <v>1385136000</v>
      </c>
      <c r="J429">
        <v>1381923548</v>
      </c>
      <c r="K429" t="b">
        <v>0</v>
      </c>
      <c r="L429">
        <v>890</v>
      </c>
      <c r="M429" t="b">
        <v>0</v>
      </c>
      <c r="N429" t="s">
        <v>8273</v>
      </c>
      <c r="O429" s="6">
        <f>(E429/D429)*100</f>
        <v>82.422107692307705</v>
      </c>
      <c r="P429" s="7">
        <f>E429/L429</f>
        <v>120.39184269662923</v>
      </c>
      <c r="Q429" t="s">
        <v>8319</v>
      </c>
      <c r="R429" t="s">
        <v>8321</v>
      </c>
      <c r="S429" s="11">
        <f>(J429/86400)+25569+(-5/24)</f>
        <v>41563.277175925927</v>
      </c>
      <c r="T429" s="11">
        <f>(I429/86400)+25569+(-5/24)</f>
        <v>41600.458333333328</v>
      </c>
    </row>
    <row r="430" spans="1:20" ht="43.2" x14ac:dyDescent="0.3">
      <c r="A430">
        <v>1445</v>
      </c>
      <c r="B430" s="3" t="s">
        <v>1446</v>
      </c>
      <c r="C430" s="3" t="s">
        <v>5555</v>
      </c>
      <c r="D430">
        <v>130000</v>
      </c>
      <c r="E430">
        <v>0</v>
      </c>
      <c r="F430" t="s">
        <v>8221</v>
      </c>
      <c r="G430" t="s">
        <v>8236</v>
      </c>
      <c r="H430" t="s">
        <v>8249</v>
      </c>
      <c r="I430">
        <v>1434286855</v>
      </c>
      <c r="J430">
        <v>1431694855</v>
      </c>
      <c r="K430" t="b">
        <v>0</v>
      </c>
      <c r="L430">
        <v>0</v>
      </c>
      <c r="M430" t="b">
        <v>0</v>
      </c>
      <c r="N430" t="s">
        <v>8287</v>
      </c>
      <c r="O430" s="6">
        <f>(E430/D430)*100</f>
        <v>0</v>
      </c>
      <c r="P430" s="7" t="e">
        <f>E430/L430</f>
        <v>#DIV/0!</v>
      </c>
      <c r="Q430" t="s">
        <v>8322</v>
      </c>
      <c r="R430" t="s">
        <v>8341</v>
      </c>
      <c r="S430" s="11">
        <f>(J430/86400)+25569+(-5/24)</f>
        <v>42139.333969907406</v>
      </c>
      <c r="T430" s="11">
        <f>(I430/86400)+25569+(-5/24)</f>
        <v>42169.333969907406</v>
      </c>
    </row>
    <row r="431" spans="1:20" ht="28.8" x14ac:dyDescent="0.3">
      <c r="A431">
        <v>578</v>
      </c>
      <c r="B431" s="3" t="s">
        <v>579</v>
      </c>
      <c r="C431" s="3" t="s">
        <v>4688</v>
      </c>
      <c r="D431">
        <v>125000</v>
      </c>
      <c r="E431">
        <v>14</v>
      </c>
      <c r="F431" t="s">
        <v>8221</v>
      </c>
      <c r="G431" t="s">
        <v>8225</v>
      </c>
      <c r="H431" t="s">
        <v>8247</v>
      </c>
      <c r="I431">
        <v>1441633993</v>
      </c>
      <c r="J431">
        <v>1439560393</v>
      </c>
      <c r="K431" t="b">
        <v>0</v>
      </c>
      <c r="L431">
        <v>7</v>
      </c>
      <c r="M431" t="b">
        <v>0</v>
      </c>
      <c r="N431" t="s">
        <v>8272</v>
      </c>
      <c r="O431" s="6">
        <f>(E431/D431)*100</f>
        <v>1.12E-2</v>
      </c>
      <c r="P431" s="7">
        <f>E431/L431</f>
        <v>2</v>
      </c>
      <c r="Q431" t="s">
        <v>8319</v>
      </c>
      <c r="R431" t="s">
        <v>8320</v>
      </c>
      <c r="S431" s="11">
        <f>(J431/86400)+25569+(-5/24)</f>
        <v>42230.370289351849</v>
      </c>
      <c r="T431" s="11">
        <f>(I431/86400)+25569+(-5/24)</f>
        <v>42254.370289351849</v>
      </c>
    </row>
    <row r="432" spans="1:20" ht="43.2" x14ac:dyDescent="0.3">
      <c r="A432">
        <v>1173</v>
      </c>
      <c r="B432" s="3" t="s">
        <v>1174</v>
      </c>
      <c r="C432" s="3" t="s">
        <v>5283</v>
      </c>
      <c r="D432">
        <v>125000</v>
      </c>
      <c r="E432">
        <v>30</v>
      </c>
      <c r="F432" t="s">
        <v>8221</v>
      </c>
      <c r="G432" t="s">
        <v>8224</v>
      </c>
      <c r="H432" t="s">
        <v>8246</v>
      </c>
      <c r="I432">
        <v>1438576057</v>
      </c>
      <c r="J432">
        <v>1435552057</v>
      </c>
      <c r="K432" t="b">
        <v>0</v>
      </c>
      <c r="L432">
        <v>1</v>
      </c>
      <c r="M432" t="b">
        <v>0</v>
      </c>
      <c r="N432" t="s">
        <v>8284</v>
      </c>
      <c r="O432" s="6">
        <f>(E432/D432)*100</f>
        <v>2.4E-2</v>
      </c>
      <c r="P432" s="7">
        <f>E432/L432</f>
        <v>30</v>
      </c>
      <c r="Q432" t="s">
        <v>8336</v>
      </c>
      <c r="R432" t="s">
        <v>8337</v>
      </c>
      <c r="S432" s="11">
        <f>(J432/86400)+25569+(-5/24)</f>
        <v>42183.97751157407</v>
      </c>
      <c r="T432" s="11">
        <f>(I432/86400)+25569+(-5/24)</f>
        <v>42218.97751157407</v>
      </c>
    </row>
    <row r="433" spans="1:20" ht="43.2" x14ac:dyDescent="0.3">
      <c r="A433">
        <v>164</v>
      </c>
      <c r="B433" s="3" t="s">
        <v>166</v>
      </c>
      <c r="C433" s="3" t="s">
        <v>4274</v>
      </c>
      <c r="D433">
        <v>120000</v>
      </c>
      <c r="E433">
        <v>640</v>
      </c>
      <c r="F433" t="s">
        <v>8221</v>
      </c>
      <c r="G433" t="s">
        <v>8224</v>
      </c>
      <c r="H433" t="s">
        <v>8246</v>
      </c>
      <c r="I433">
        <v>1411150701</v>
      </c>
      <c r="J433">
        <v>1405966701</v>
      </c>
      <c r="K433" t="b">
        <v>0</v>
      </c>
      <c r="L433">
        <v>7</v>
      </c>
      <c r="M433" t="b">
        <v>0</v>
      </c>
      <c r="N433" t="s">
        <v>8268</v>
      </c>
      <c r="O433" s="6">
        <f>(E433/D433)*100</f>
        <v>0.53333333333333333</v>
      </c>
      <c r="P433" s="7">
        <f>E433/L433</f>
        <v>91.428571428571431</v>
      </c>
      <c r="Q433" t="s">
        <v>8310</v>
      </c>
      <c r="R433" t="s">
        <v>8314</v>
      </c>
      <c r="S433" s="11">
        <f>(J433/86400)+25569+(-5/24)</f>
        <v>41841.554409722223</v>
      </c>
      <c r="T433" s="11">
        <f>(I433/86400)+25569+(-5/24)</f>
        <v>41901.554409722223</v>
      </c>
    </row>
    <row r="434" spans="1:20" ht="43.2" x14ac:dyDescent="0.3">
      <c r="A434">
        <v>2436</v>
      </c>
      <c r="B434" s="3" t="s">
        <v>2437</v>
      </c>
      <c r="C434" s="3" t="s">
        <v>6546</v>
      </c>
      <c r="D434">
        <v>117000</v>
      </c>
      <c r="E434">
        <v>45</v>
      </c>
      <c r="F434" t="s">
        <v>8221</v>
      </c>
      <c r="G434" t="s">
        <v>8229</v>
      </c>
      <c r="H434" t="s">
        <v>8251</v>
      </c>
      <c r="I434">
        <v>1454078770</v>
      </c>
      <c r="J434">
        <v>1448894770</v>
      </c>
      <c r="K434" t="b">
        <v>0</v>
      </c>
      <c r="L434">
        <v>2</v>
      </c>
      <c r="M434" t="b">
        <v>0</v>
      </c>
      <c r="N434" t="s">
        <v>8284</v>
      </c>
      <c r="O434" s="6">
        <f>(E434/D434)*100</f>
        <v>3.8461538461538464E-2</v>
      </c>
      <c r="P434" s="7">
        <f>E434/L434</f>
        <v>22.5</v>
      </c>
      <c r="Q434" t="s">
        <v>8336</v>
      </c>
      <c r="R434" t="s">
        <v>8337</v>
      </c>
      <c r="S434" s="11">
        <f>(J434/86400)+25569+(-5/24)</f>
        <v>42338.407060185178</v>
      </c>
      <c r="T434" s="11">
        <f>(I434/86400)+25569+(-5/24)</f>
        <v>42398.407060185178</v>
      </c>
    </row>
    <row r="435" spans="1:20" ht="43.2" x14ac:dyDescent="0.3">
      <c r="A435">
        <v>167</v>
      </c>
      <c r="B435" s="3" t="s">
        <v>169</v>
      </c>
      <c r="C435" s="3" t="s">
        <v>4277</v>
      </c>
      <c r="D435">
        <v>110000</v>
      </c>
      <c r="E435">
        <v>11</v>
      </c>
      <c r="F435" t="s">
        <v>8221</v>
      </c>
      <c r="G435" t="s">
        <v>8224</v>
      </c>
      <c r="H435" t="s">
        <v>8246</v>
      </c>
      <c r="I435">
        <v>1438726535</v>
      </c>
      <c r="J435">
        <v>1433542535</v>
      </c>
      <c r="K435" t="b">
        <v>0</v>
      </c>
      <c r="L435">
        <v>2</v>
      </c>
      <c r="M435" t="b">
        <v>0</v>
      </c>
      <c r="N435" t="s">
        <v>8268</v>
      </c>
      <c r="O435" s="6">
        <f>(E435/D435)*100</f>
        <v>0.01</v>
      </c>
      <c r="P435" s="7">
        <f>E435/L435</f>
        <v>5.5</v>
      </c>
      <c r="Q435" t="s">
        <v>8310</v>
      </c>
      <c r="R435" t="s">
        <v>8314</v>
      </c>
      <c r="S435" s="11">
        <f>(J435/86400)+25569+(-5/24)</f>
        <v>42160.719155092585</v>
      </c>
      <c r="T435" s="11">
        <f>(I435/86400)+25569+(-5/24)</f>
        <v>42220.719155092585</v>
      </c>
    </row>
    <row r="436" spans="1:20" ht="57.6" x14ac:dyDescent="0.3">
      <c r="A436">
        <v>435</v>
      </c>
      <c r="B436" s="3" t="s">
        <v>436</v>
      </c>
      <c r="C436" s="3" t="s">
        <v>4545</v>
      </c>
      <c r="D436">
        <v>110000</v>
      </c>
      <c r="E436">
        <v>3</v>
      </c>
      <c r="F436" t="s">
        <v>8221</v>
      </c>
      <c r="G436" t="s">
        <v>8224</v>
      </c>
      <c r="H436" t="s">
        <v>8246</v>
      </c>
      <c r="I436">
        <v>1379094980</v>
      </c>
      <c r="J436">
        <v>1376502980</v>
      </c>
      <c r="K436" t="b">
        <v>0</v>
      </c>
      <c r="L436">
        <v>3</v>
      </c>
      <c r="M436" t="b">
        <v>0</v>
      </c>
      <c r="N436" t="s">
        <v>8270</v>
      </c>
      <c r="O436" s="6">
        <f>(E436/D436)*100</f>
        <v>2.7272727272727275E-3</v>
      </c>
      <c r="P436" s="7">
        <f>E436/L436</f>
        <v>1</v>
      </c>
      <c r="Q436" t="s">
        <v>8310</v>
      </c>
      <c r="R436" t="s">
        <v>8316</v>
      </c>
      <c r="S436" s="11">
        <f>(J436/86400)+25569+(-5/24)</f>
        <v>41500.539120370369</v>
      </c>
      <c r="T436" s="11">
        <f>(I436/86400)+25569+(-5/24)</f>
        <v>41530.539120370369</v>
      </c>
    </row>
    <row r="437" spans="1:20" ht="43.2" x14ac:dyDescent="0.3">
      <c r="A437">
        <v>964</v>
      </c>
      <c r="B437" s="3" t="s">
        <v>965</v>
      </c>
      <c r="C437" s="3" t="s">
        <v>5074</v>
      </c>
      <c r="D437">
        <v>110000</v>
      </c>
      <c r="E437">
        <v>879</v>
      </c>
      <c r="F437" t="s">
        <v>8221</v>
      </c>
      <c r="G437" t="s">
        <v>8229</v>
      </c>
      <c r="H437" t="s">
        <v>8251</v>
      </c>
      <c r="I437">
        <v>1441119919</v>
      </c>
      <c r="J437">
        <v>1437663919</v>
      </c>
      <c r="K437" t="b">
        <v>0</v>
      </c>
      <c r="L437">
        <v>29</v>
      </c>
      <c r="M437" t="b">
        <v>0</v>
      </c>
      <c r="N437" t="s">
        <v>8273</v>
      </c>
      <c r="O437" s="6">
        <f>(E437/D437)*100</f>
        <v>0.79909090909090907</v>
      </c>
      <c r="P437" s="7">
        <f>E437/L437</f>
        <v>30.310344827586206</v>
      </c>
      <c r="Q437" t="s">
        <v>8319</v>
      </c>
      <c r="R437" t="s">
        <v>8321</v>
      </c>
      <c r="S437" s="11">
        <f>(J437/86400)+25569+(-5/24)</f>
        <v>42208.420358796291</v>
      </c>
      <c r="T437" s="11">
        <f>(I437/86400)+25569+(-5/24)</f>
        <v>42248.420358796291</v>
      </c>
    </row>
    <row r="438" spans="1:20" ht="57.6" x14ac:dyDescent="0.3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6">
        <f>(E438/D438)*100</f>
        <v>3.6363636363636364E-3</v>
      </c>
      <c r="P438" s="7">
        <f>E438/L438</f>
        <v>2</v>
      </c>
      <c r="Q438" t="s">
        <v>8333</v>
      </c>
      <c r="R438" t="s">
        <v>8335</v>
      </c>
      <c r="S438" s="11">
        <f>(J438/86400)+25569+(-5/24)</f>
        <v>42645.159108796295</v>
      </c>
      <c r="T438" s="11">
        <f>(I438/86400)+25569+(-5/24)</f>
        <v>42680.200775462959</v>
      </c>
    </row>
    <row r="439" spans="1:20" ht="57.6" x14ac:dyDescent="0.3">
      <c r="A439">
        <v>2502</v>
      </c>
      <c r="B439" s="3" t="s">
        <v>2502</v>
      </c>
      <c r="C439" s="3" t="s">
        <v>6612</v>
      </c>
      <c r="D439">
        <v>110000</v>
      </c>
      <c r="E439">
        <v>86</v>
      </c>
      <c r="F439" t="s">
        <v>8221</v>
      </c>
      <c r="G439" t="s">
        <v>8224</v>
      </c>
      <c r="H439" t="s">
        <v>8246</v>
      </c>
      <c r="I439">
        <v>1411328918</v>
      </c>
      <c r="J439">
        <v>1407440918</v>
      </c>
      <c r="K439" t="b">
        <v>0</v>
      </c>
      <c r="L439">
        <v>5</v>
      </c>
      <c r="M439" t="b">
        <v>0</v>
      </c>
      <c r="N439" t="s">
        <v>8299</v>
      </c>
      <c r="O439" s="6">
        <f>(E439/D439)*100</f>
        <v>7.8181818181818186E-2</v>
      </c>
      <c r="P439" s="7">
        <f>E439/L439</f>
        <v>17.2</v>
      </c>
      <c r="Q439" t="s">
        <v>8336</v>
      </c>
      <c r="R439" t="s">
        <v>8353</v>
      </c>
      <c r="S439" s="11">
        <f>(J439/86400)+25569+(-5/24)</f>
        <v>41858.617106481477</v>
      </c>
      <c r="T439" s="11">
        <f>(I439/86400)+25569+(-5/24)</f>
        <v>41903.617106481477</v>
      </c>
    </row>
    <row r="440" spans="1:20" ht="43.2" x14ac:dyDescent="0.3">
      <c r="A440">
        <v>4092</v>
      </c>
      <c r="B440" s="3" t="s">
        <v>4088</v>
      </c>
      <c r="C440" s="3" t="s">
        <v>8195</v>
      </c>
      <c r="D440">
        <v>110000</v>
      </c>
      <c r="E440">
        <v>20</v>
      </c>
      <c r="F440" t="s">
        <v>8221</v>
      </c>
      <c r="G440" t="s">
        <v>8224</v>
      </c>
      <c r="H440" t="s">
        <v>8246</v>
      </c>
      <c r="I440">
        <v>1428205247</v>
      </c>
      <c r="J440">
        <v>1423024847</v>
      </c>
      <c r="K440" t="b">
        <v>0</v>
      </c>
      <c r="L440">
        <v>1</v>
      </c>
      <c r="M440" t="b">
        <v>0</v>
      </c>
      <c r="N440" t="s">
        <v>8271</v>
      </c>
      <c r="O440" s="6">
        <f>(E440/D440)*100</f>
        <v>1.8181818181818181E-2</v>
      </c>
      <c r="P440" s="7">
        <f>E440/L440</f>
        <v>20</v>
      </c>
      <c r="Q440" t="s">
        <v>8317</v>
      </c>
      <c r="R440" t="s">
        <v>8318</v>
      </c>
      <c r="S440" s="11">
        <f>(J440/86400)+25569+(-5/24)</f>
        <v>42038.986655092587</v>
      </c>
      <c r="T440" s="11">
        <f>(I440/86400)+25569+(-5/24)</f>
        <v>42098.944988425923</v>
      </c>
    </row>
    <row r="441" spans="1:20" ht="43.2" x14ac:dyDescent="0.3">
      <c r="A441">
        <v>3113</v>
      </c>
      <c r="B441" s="3" t="s">
        <v>3113</v>
      </c>
      <c r="C441" s="3" t="s">
        <v>7223</v>
      </c>
      <c r="D441">
        <v>109225</v>
      </c>
      <c r="E441">
        <v>4635</v>
      </c>
      <c r="F441" t="s">
        <v>8221</v>
      </c>
      <c r="G441" t="s">
        <v>8224</v>
      </c>
      <c r="H441" t="s">
        <v>8246</v>
      </c>
      <c r="I441">
        <v>1429291982</v>
      </c>
      <c r="J441">
        <v>1426699982</v>
      </c>
      <c r="K441" t="b">
        <v>0</v>
      </c>
      <c r="L441">
        <v>37</v>
      </c>
      <c r="M441" t="b">
        <v>0</v>
      </c>
      <c r="N441" t="s">
        <v>8303</v>
      </c>
      <c r="O441" s="6">
        <f>(E441/D441)*100</f>
        <v>4.2435339894712749</v>
      </c>
      <c r="P441" s="7">
        <f>E441/L441</f>
        <v>125.27027027027027</v>
      </c>
      <c r="Q441" t="s">
        <v>8317</v>
      </c>
      <c r="R441" t="s">
        <v>8357</v>
      </c>
      <c r="S441" s="11">
        <f>(J441/86400)+25569+(-5/24)</f>
        <v>42081.522939814815</v>
      </c>
      <c r="T441" s="11">
        <f>(I441/86400)+25569+(-5/24)</f>
        <v>42111.522939814815</v>
      </c>
    </row>
    <row r="442" spans="1:20" ht="57.6" x14ac:dyDescent="0.3">
      <c r="A442">
        <v>983</v>
      </c>
      <c r="B442" s="3" t="s">
        <v>984</v>
      </c>
      <c r="C442" s="3" t="s">
        <v>5093</v>
      </c>
      <c r="D442">
        <v>104219</v>
      </c>
      <c r="E442">
        <v>30751</v>
      </c>
      <c r="F442" t="s">
        <v>8221</v>
      </c>
      <c r="G442" t="s">
        <v>8227</v>
      </c>
      <c r="H442" t="s">
        <v>8249</v>
      </c>
      <c r="I442">
        <v>1471985640</v>
      </c>
      <c r="J442">
        <v>1469289685</v>
      </c>
      <c r="K442" t="b">
        <v>0</v>
      </c>
      <c r="L442">
        <v>179</v>
      </c>
      <c r="M442" t="b">
        <v>0</v>
      </c>
      <c r="N442" t="s">
        <v>8273</v>
      </c>
      <c r="O442" s="6">
        <f>(E442/D442)*100</f>
        <v>29.506136117214709</v>
      </c>
      <c r="P442" s="7">
        <f>E442/L442</f>
        <v>171.79329608938548</v>
      </c>
      <c r="Q442" t="s">
        <v>8319</v>
      </c>
      <c r="R442" t="s">
        <v>8321</v>
      </c>
      <c r="S442" s="11">
        <f>(J442/86400)+25569+(-5/24)</f>
        <v>42574.459317129622</v>
      </c>
      <c r="T442" s="11">
        <f>(I442/86400)+25569+(-5/24)</f>
        <v>42605.662499999999</v>
      </c>
    </row>
    <row r="443" spans="1:20" x14ac:dyDescent="0.3">
      <c r="A443">
        <v>217</v>
      </c>
      <c r="B443" s="3" t="s">
        <v>219</v>
      </c>
      <c r="C443" s="3" t="s">
        <v>4327</v>
      </c>
      <c r="D443">
        <v>100000</v>
      </c>
      <c r="E443">
        <v>11943</v>
      </c>
      <c r="F443" t="s">
        <v>8221</v>
      </c>
      <c r="G443" t="s">
        <v>8235</v>
      </c>
      <c r="H443" t="s">
        <v>8255</v>
      </c>
      <c r="I443">
        <v>1419780149</v>
      </c>
      <c r="J443">
        <v>1417101749</v>
      </c>
      <c r="K443" t="b">
        <v>0</v>
      </c>
      <c r="L443">
        <v>38</v>
      </c>
      <c r="M443" t="b">
        <v>0</v>
      </c>
      <c r="N443" t="s">
        <v>8268</v>
      </c>
      <c r="O443" s="6">
        <f>(E443/D443)*100</f>
        <v>11.943</v>
      </c>
      <c r="P443" s="7">
        <f>E443/L443</f>
        <v>314.28947368421052</v>
      </c>
      <c r="Q443" t="s">
        <v>8310</v>
      </c>
      <c r="R443" t="s">
        <v>8314</v>
      </c>
      <c r="S443" s="11">
        <f>(J443/86400)+25569+(-5/24)</f>
        <v>41970.432280092595</v>
      </c>
      <c r="T443" s="11">
        <f>(I443/86400)+25569+(-5/24)</f>
        <v>42001.432280092595</v>
      </c>
    </row>
    <row r="444" spans="1:20" ht="43.2" x14ac:dyDescent="0.3">
      <c r="A444">
        <v>462</v>
      </c>
      <c r="B444" s="3" t="s">
        <v>463</v>
      </c>
      <c r="C444" s="3" t="s">
        <v>4572</v>
      </c>
      <c r="D444">
        <v>100000</v>
      </c>
      <c r="E444">
        <v>0</v>
      </c>
      <c r="F444" t="s">
        <v>8221</v>
      </c>
      <c r="G444" t="s">
        <v>8224</v>
      </c>
      <c r="H444" t="s">
        <v>8246</v>
      </c>
      <c r="I444">
        <v>1312945341</v>
      </c>
      <c r="J444">
        <v>1307761341</v>
      </c>
      <c r="K444" t="b">
        <v>0</v>
      </c>
      <c r="L444">
        <v>0</v>
      </c>
      <c r="M444" t="b">
        <v>0</v>
      </c>
      <c r="N444" t="s">
        <v>8270</v>
      </c>
      <c r="O444" s="6">
        <f>(E444/D444)*100</f>
        <v>0</v>
      </c>
      <c r="P444" s="7" t="e">
        <f>E444/L444</f>
        <v>#DIV/0!</v>
      </c>
      <c r="Q444" t="s">
        <v>8310</v>
      </c>
      <c r="R444" t="s">
        <v>8316</v>
      </c>
      <c r="S444" s="11">
        <f>(J444/86400)+25569+(-5/24)</f>
        <v>40704.918298611105</v>
      </c>
      <c r="T444" s="11">
        <f>(I444/86400)+25569+(-5/24)</f>
        <v>40764.918298611105</v>
      </c>
    </row>
    <row r="445" spans="1:20" ht="43.2" x14ac:dyDescent="0.3">
      <c r="A445">
        <v>560</v>
      </c>
      <c r="B445" s="3" t="s">
        <v>561</v>
      </c>
      <c r="C445" s="3" t="s">
        <v>4670</v>
      </c>
      <c r="D445">
        <v>100000</v>
      </c>
      <c r="E445">
        <v>12</v>
      </c>
      <c r="F445" t="s">
        <v>8221</v>
      </c>
      <c r="G445" t="s">
        <v>8229</v>
      </c>
      <c r="H445" t="s">
        <v>8251</v>
      </c>
      <c r="I445">
        <v>1418841045</v>
      </c>
      <c r="J445">
        <v>1416249045</v>
      </c>
      <c r="K445" t="b">
        <v>0</v>
      </c>
      <c r="L445">
        <v>3</v>
      </c>
      <c r="M445" t="b">
        <v>0</v>
      </c>
      <c r="N445" t="s">
        <v>8272</v>
      </c>
      <c r="O445" s="6">
        <f>(E445/D445)*100</f>
        <v>1.2E-2</v>
      </c>
      <c r="P445" s="7">
        <f>E445/L445</f>
        <v>4</v>
      </c>
      <c r="Q445" t="s">
        <v>8319</v>
      </c>
      <c r="R445" t="s">
        <v>8320</v>
      </c>
      <c r="S445" s="11">
        <f>(J445/86400)+25569+(-5/24)</f>
        <v>41960.563020833331</v>
      </c>
      <c r="T445" s="11">
        <f>(I445/86400)+25569+(-5/24)</f>
        <v>41990.563020833331</v>
      </c>
    </row>
    <row r="446" spans="1:20" ht="43.2" x14ac:dyDescent="0.3">
      <c r="A446">
        <v>582</v>
      </c>
      <c r="B446" s="3" t="s">
        <v>583</v>
      </c>
      <c r="C446" s="3" t="s">
        <v>4692</v>
      </c>
      <c r="D446">
        <v>100000</v>
      </c>
      <c r="E446">
        <v>0</v>
      </c>
      <c r="F446" t="s">
        <v>8221</v>
      </c>
      <c r="G446" t="s">
        <v>8224</v>
      </c>
      <c r="H446" t="s">
        <v>8246</v>
      </c>
      <c r="I446">
        <v>1426442400</v>
      </c>
      <c r="J446">
        <v>1424454319</v>
      </c>
      <c r="K446" t="b">
        <v>0</v>
      </c>
      <c r="L446">
        <v>0</v>
      </c>
      <c r="M446" t="b">
        <v>0</v>
      </c>
      <c r="N446" t="s">
        <v>8272</v>
      </c>
      <c r="O446" s="6">
        <f>(E446/D446)*100</f>
        <v>0</v>
      </c>
      <c r="P446" s="7" t="e">
        <f>E446/L446</f>
        <v>#DIV/0!</v>
      </c>
      <c r="Q446" t="s">
        <v>8319</v>
      </c>
      <c r="R446" t="s">
        <v>8320</v>
      </c>
      <c r="S446" s="11">
        <f>(J446/86400)+25569+(-5/24)</f>
        <v>42055.531469907401</v>
      </c>
      <c r="T446" s="11">
        <f>(I446/86400)+25569+(-5/24)</f>
        <v>42078.541666666664</v>
      </c>
    </row>
    <row r="447" spans="1:20" ht="43.2" x14ac:dyDescent="0.3">
      <c r="A447">
        <v>591</v>
      </c>
      <c r="B447" s="3" t="s">
        <v>592</v>
      </c>
      <c r="C447" s="3" t="s">
        <v>4701</v>
      </c>
      <c r="D447">
        <v>100000</v>
      </c>
      <c r="E447">
        <v>61</v>
      </c>
      <c r="F447" t="s">
        <v>8221</v>
      </c>
      <c r="G447" t="s">
        <v>8224</v>
      </c>
      <c r="H447" t="s">
        <v>8246</v>
      </c>
      <c r="I447">
        <v>1437570130</v>
      </c>
      <c r="J447">
        <v>1434978130</v>
      </c>
      <c r="K447" t="b">
        <v>0</v>
      </c>
      <c r="L447">
        <v>2</v>
      </c>
      <c r="M447" t="b">
        <v>0</v>
      </c>
      <c r="N447" t="s">
        <v>8272</v>
      </c>
      <c r="O447" s="6">
        <f>(E447/D447)*100</f>
        <v>6.0999999999999999E-2</v>
      </c>
      <c r="P447" s="7">
        <f>E447/L447</f>
        <v>30.5</v>
      </c>
      <c r="Q447" t="s">
        <v>8319</v>
      </c>
      <c r="R447" t="s">
        <v>8320</v>
      </c>
      <c r="S447" s="11">
        <f>(J447/86400)+25569+(-5/24)</f>
        <v>42177.334837962961</v>
      </c>
      <c r="T447" s="11">
        <f>(I447/86400)+25569+(-5/24)</f>
        <v>42207.334837962961</v>
      </c>
    </row>
    <row r="448" spans="1:20" ht="43.2" x14ac:dyDescent="0.3">
      <c r="A448">
        <v>595</v>
      </c>
      <c r="B448" s="3" t="s">
        <v>596</v>
      </c>
      <c r="C448" s="3" t="s">
        <v>4705</v>
      </c>
      <c r="D448">
        <v>100000</v>
      </c>
      <c r="E448">
        <v>426</v>
      </c>
      <c r="F448" t="s">
        <v>8221</v>
      </c>
      <c r="G448" t="s">
        <v>8224</v>
      </c>
      <c r="H448" t="s">
        <v>8246</v>
      </c>
      <c r="I448">
        <v>1430703638</v>
      </c>
      <c r="J448">
        <v>1426815638</v>
      </c>
      <c r="K448" t="b">
        <v>0</v>
      </c>
      <c r="L448">
        <v>8</v>
      </c>
      <c r="M448" t="b">
        <v>0</v>
      </c>
      <c r="N448" t="s">
        <v>8272</v>
      </c>
      <c r="O448" s="6">
        <f>(E448/D448)*100</f>
        <v>0.42599999999999999</v>
      </c>
      <c r="P448" s="7">
        <f>E448/L448</f>
        <v>53.25</v>
      </c>
      <c r="Q448" t="s">
        <v>8319</v>
      </c>
      <c r="R448" t="s">
        <v>8320</v>
      </c>
      <c r="S448" s="11">
        <f>(J448/86400)+25569+(-5/24)</f>
        <v>42082.861550925925</v>
      </c>
      <c r="T448" s="11">
        <f>(I448/86400)+25569+(-5/24)</f>
        <v>42127.861550925925</v>
      </c>
    </row>
    <row r="449" spans="1:20" ht="57.6" x14ac:dyDescent="0.3">
      <c r="A449">
        <v>673</v>
      </c>
      <c r="B449" s="3" t="s">
        <v>674</v>
      </c>
      <c r="C449" s="3" t="s">
        <v>4783</v>
      </c>
      <c r="D449">
        <v>100000</v>
      </c>
      <c r="E449">
        <v>205</v>
      </c>
      <c r="F449" t="s">
        <v>8221</v>
      </c>
      <c r="G449" t="s">
        <v>8224</v>
      </c>
      <c r="H449" t="s">
        <v>8246</v>
      </c>
      <c r="I449">
        <v>1409602217</v>
      </c>
      <c r="J449">
        <v>1405714217</v>
      </c>
      <c r="K449" t="b">
        <v>0</v>
      </c>
      <c r="L449">
        <v>3</v>
      </c>
      <c r="M449" t="b">
        <v>0</v>
      </c>
      <c r="N449" t="s">
        <v>8273</v>
      </c>
      <c r="O449" s="6">
        <f>(E449/D449)*100</f>
        <v>0.20500000000000002</v>
      </c>
      <c r="P449" s="7">
        <f>E449/L449</f>
        <v>68.333333333333329</v>
      </c>
      <c r="Q449" t="s">
        <v>8319</v>
      </c>
      <c r="R449" t="s">
        <v>8321</v>
      </c>
      <c r="S449" s="11">
        <f>(J449/86400)+25569+(-5/24)</f>
        <v>41838.6321412037</v>
      </c>
      <c r="T449" s="11">
        <f>(I449/86400)+25569+(-5/24)</f>
        <v>41883.6321412037</v>
      </c>
    </row>
    <row r="450" spans="1:20" ht="57.6" x14ac:dyDescent="0.3">
      <c r="A450">
        <v>676</v>
      </c>
      <c r="B450" s="3" t="s">
        <v>677</v>
      </c>
      <c r="C450" s="3" t="s">
        <v>4786</v>
      </c>
      <c r="D450">
        <v>100000</v>
      </c>
      <c r="E450">
        <v>1471</v>
      </c>
      <c r="F450" t="s">
        <v>8221</v>
      </c>
      <c r="G450" t="s">
        <v>8229</v>
      </c>
      <c r="H450" t="s">
        <v>8251</v>
      </c>
      <c r="I450">
        <v>1423333581</v>
      </c>
      <c r="J450">
        <v>1420741581</v>
      </c>
      <c r="K450" t="b">
        <v>0</v>
      </c>
      <c r="L450">
        <v>24</v>
      </c>
      <c r="M450" t="b">
        <v>0</v>
      </c>
      <c r="N450" t="s">
        <v>8273</v>
      </c>
      <c r="O450" s="6">
        <f>(E450/D450)*100</f>
        <v>1.4710000000000001</v>
      </c>
      <c r="P450" s="7">
        <f>E450/L450</f>
        <v>61.291666666666664</v>
      </c>
      <c r="Q450" t="s">
        <v>8319</v>
      </c>
      <c r="R450" t="s">
        <v>8321</v>
      </c>
      <c r="S450" s="11">
        <f>(J450/86400)+25569+(-5/24)</f>
        <v>42012.559965277775</v>
      </c>
      <c r="T450" s="11">
        <f>(I450/86400)+25569+(-5/24)</f>
        <v>42042.559965277775</v>
      </c>
    </row>
    <row r="451" spans="1:20" ht="43.2" x14ac:dyDescent="0.3">
      <c r="A451">
        <v>687</v>
      </c>
      <c r="B451" s="3" t="s">
        <v>688</v>
      </c>
      <c r="C451" s="3" t="s">
        <v>4797</v>
      </c>
      <c r="D451">
        <v>100000</v>
      </c>
      <c r="E451">
        <v>3550</v>
      </c>
      <c r="F451" t="s">
        <v>8221</v>
      </c>
      <c r="G451" t="s">
        <v>8238</v>
      </c>
      <c r="H451" t="s">
        <v>8256</v>
      </c>
      <c r="I451">
        <v>1486317653</v>
      </c>
      <c r="J451">
        <v>1481133653</v>
      </c>
      <c r="K451" t="b">
        <v>0</v>
      </c>
      <c r="L451">
        <v>6</v>
      </c>
      <c r="M451" t="b">
        <v>0</v>
      </c>
      <c r="N451" t="s">
        <v>8273</v>
      </c>
      <c r="O451" s="6">
        <f>(E451/D451)*100</f>
        <v>3.55</v>
      </c>
      <c r="P451" s="7">
        <f>E451/L451</f>
        <v>591.66666666666663</v>
      </c>
      <c r="Q451" t="s">
        <v>8319</v>
      </c>
      <c r="R451" t="s">
        <v>8321</v>
      </c>
      <c r="S451" s="11">
        <f>(J451/86400)+25569+(-5/24)</f>
        <v>42711.542280092595</v>
      </c>
      <c r="T451" s="11">
        <f>(I451/86400)+25569+(-5/24)</f>
        <v>42771.542280092595</v>
      </c>
    </row>
    <row r="452" spans="1:20" ht="43.2" x14ac:dyDescent="0.3">
      <c r="A452">
        <v>693</v>
      </c>
      <c r="B452" s="3" t="s">
        <v>694</v>
      </c>
      <c r="C452" s="3" t="s">
        <v>4803</v>
      </c>
      <c r="D452">
        <v>100000</v>
      </c>
      <c r="E452">
        <v>35338</v>
      </c>
      <c r="F452" t="s">
        <v>8221</v>
      </c>
      <c r="G452" t="s">
        <v>8224</v>
      </c>
      <c r="H452" t="s">
        <v>8246</v>
      </c>
      <c r="I452">
        <v>1430421827</v>
      </c>
      <c r="J452">
        <v>1427829827</v>
      </c>
      <c r="K452" t="b">
        <v>0</v>
      </c>
      <c r="L452">
        <v>296</v>
      </c>
      <c r="M452" t="b">
        <v>0</v>
      </c>
      <c r="N452" t="s">
        <v>8273</v>
      </c>
      <c r="O452" s="6">
        <f>(E452/D452)*100</f>
        <v>35.338000000000001</v>
      </c>
      <c r="P452" s="7">
        <f>E452/L452</f>
        <v>119.38513513513513</v>
      </c>
      <c r="Q452" t="s">
        <v>8319</v>
      </c>
      <c r="R452" t="s">
        <v>8321</v>
      </c>
      <c r="S452" s="11">
        <f>(J452/86400)+25569+(-5/24)</f>
        <v>42094.599849537037</v>
      </c>
      <c r="T452" s="11">
        <f>(I452/86400)+25569+(-5/24)</f>
        <v>42124.599849537037</v>
      </c>
    </row>
    <row r="453" spans="1:20" ht="43.2" x14ac:dyDescent="0.3">
      <c r="A453">
        <v>698</v>
      </c>
      <c r="B453" s="3" t="s">
        <v>699</v>
      </c>
      <c r="C453" s="3" t="s">
        <v>4808</v>
      </c>
      <c r="D453">
        <v>100000</v>
      </c>
      <c r="E453">
        <v>15390</v>
      </c>
      <c r="F453" t="s">
        <v>8221</v>
      </c>
      <c r="G453" t="s">
        <v>8224</v>
      </c>
      <c r="H453" t="s">
        <v>8246</v>
      </c>
      <c r="I453">
        <v>1411005600</v>
      </c>
      <c r="J453">
        <v>1408141245</v>
      </c>
      <c r="K453" t="b">
        <v>0</v>
      </c>
      <c r="L453">
        <v>29</v>
      </c>
      <c r="M453" t="b">
        <v>0</v>
      </c>
      <c r="N453" t="s">
        <v>8273</v>
      </c>
      <c r="O453" s="6">
        <f>(E453/D453)*100</f>
        <v>15.39</v>
      </c>
      <c r="P453" s="7">
        <f>E453/L453</f>
        <v>530.68965517241384</v>
      </c>
      <c r="Q453" t="s">
        <v>8319</v>
      </c>
      <c r="R453" t="s">
        <v>8321</v>
      </c>
      <c r="S453" s="11">
        <f>(J453/86400)+25569+(-5/24)</f>
        <v>41866.722743055558</v>
      </c>
      <c r="T453" s="11">
        <f>(I453/86400)+25569+(-5/24)</f>
        <v>41899.875</v>
      </c>
    </row>
    <row r="454" spans="1:20" ht="28.8" x14ac:dyDescent="0.3">
      <c r="A454">
        <v>705</v>
      </c>
      <c r="B454" s="3" t="s">
        <v>706</v>
      </c>
      <c r="C454" s="3" t="s">
        <v>4815</v>
      </c>
      <c r="D454">
        <v>100000</v>
      </c>
      <c r="E454">
        <v>977</v>
      </c>
      <c r="F454" t="s">
        <v>8221</v>
      </c>
      <c r="G454" t="s">
        <v>8233</v>
      </c>
      <c r="H454" t="s">
        <v>8249</v>
      </c>
      <c r="I454">
        <v>1484999278</v>
      </c>
      <c r="J454">
        <v>1482407278</v>
      </c>
      <c r="K454" t="b">
        <v>0</v>
      </c>
      <c r="L454">
        <v>5</v>
      </c>
      <c r="M454" t="b">
        <v>0</v>
      </c>
      <c r="N454" t="s">
        <v>8273</v>
      </c>
      <c r="O454" s="6">
        <f>(E454/D454)*100</f>
        <v>0.97699999999999987</v>
      </c>
      <c r="P454" s="7">
        <f>E454/L454</f>
        <v>195.4</v>
      </c>
      <c r="Q454" t="s">
        <v>8319</v>
      </c>
      <c r="R454" t="s">
        <v>8321</v>
      </c>
      <c r="S454" s="11">
        <f>(J454/86400)+25569+(-5/24)</f>
        <v>42726.283310185179</v>
      </c>
      <c r="T454" s="11">
        <f>(I454/86400)+25569+(-5/24)</f>
        <v>42756.283310185179</v>
      </c>
    </row>
    <row r="455" spans="1:20" ht="43.2" x14ac:dyDescent="0.3">
      <c r="A455">
        <v>706</v>
      </c>
      <c r="B455" s="3" t="s">
        <v>707</v>
      </c>
      <c r="C455" s="3" t="s">
        <v>4816</v>
      </c>
      <c r="D455">
        <v>100000</v>
      </c>
      <c r="E455">
        <v>0</v>
      </c>
      <c r="F455" t="s">
        <v>8221</v>
      </c>
      <c r="G455" t="s">
        <v>8227</v>
      </c>
      <c r="H455" t="s">
        <v>8249</v>
      </c>
      <c r="I455">
        <v>1481740740</v>
      </c>
      <c r="J455">
        <v>1478130783</v>
      </c>
      <c r="K455" t="b">
        <v>0</v>
      </c>
      <c r="L455">
        <v>0</v>
      </c>
      <c r="M455" t="b">
        <v>0</v>
      </c>
      <c r="N455" t="s">
        <v>8273</v>
      </c>
      <c r="O455" s="6">
        <f>(E455/D455)*100</f>
        <v>0</v>
      </c>
      <c r="P455" s="7" t="e">
        <f>E455/L455</f>
        <v>#DIV/0!</v>
      </c>
      <c r="Q455" t="s">
        <v>8319</v>
      </c>
      <c r="R455" t="s">
        <v>8321</v>
      </c>
      <c r="S455" s="11">
        <f>(J455/86400)+25569+(-5/24)</f>
        <v>42676.786840277775</v>
      </c>
      <c r="T455" s="11">
        <f>(I455/86400)+25569+(-5/24)</f>
        <v>42718.568749999999</v>
      </c>
    </row>
    <row r="456" spans="1:20" ht="57.6" x14ac:dyDescent="0.3">
      <c r="A456">
        <v>711</v>
      </c>
      <c r="B456" s="3" t="s">
        <v>712</v>
      </c>
      <c r="C456" s="3" t="s">
        <v>4821</v>
      </c>
      <c r="D456">
        <v>100000</v>
      </c>
      <c r="E456">
        <v>33791</v>
      </c>
      <c r="F456" t="s">
        <v>8221</v>
      </c>
      <c r="G456" t="s">
        <v>8233</v>
      </c>
      <c r="H456" t="s">
        <v>8249</v>
      </c>
      <c r="I456">
        <v>1481716868</v>
      </c>
      <c r="J456">
        <v>1478257268</v>
      </c>
      <c r="K456" t="b">
        <v>0</v>
      </c>
      <c r="L456">
        <v>338</v>
      </c>
      <c r="M456" t="b">
        <v>0</v>
      </c>
      <c r="N456" t="s">
        <v>8273</v>
      </c>
      <c r="O456" s="6">
        <f>(E456/D456)*100</f>
        <v>33.790999999999997</v>
      </c>
      <c r="P456" s="7">
        <f>E456/L456</f>
        <v>99.973372781065095</v>
      </c>
      <c r="Q456" t="s">
        <v>8319</v>
      </c>
      <c r="R456" t="s">
        <v>8321</v>
      </c>
      <c r="S456" s="11">
        <f>(J456/86400)+25569+(-5/24)</f>
        <v>42678.250787037039</v>
      </c>
      <c r="T456" s="11">
        <f>(I456/86400)+25569+(-5/24)</f>
        <v>42718.292453703696</v>
      </c>
    </row>
    <row r="457" spans="1:20" x14ac:dyDescent="0.3">
      <c r="A457">
        <v>717</v>
      </c>
      <c r="B457" s="3" t="s">
        <v>718</v>
      </c>
      <c r="C457" s="3" t="s">
        <v>4827</v>
      </c>
      <c r="D457">
        <v>100000</v>
      </c>
      <c r="E457">
        <v>305</v>
      </c>
      <c r="F457" t="s">
        <v>8221</v>
      </c>
      <c r="G457" t="s">
        <v>8224</v>
      </c>
      <c r="H457" t="s">
        <v>8246</v>
      </c>
      <c r="I457">
        <v>1409949002</v>
      </c>
      <c r="J457">
        <v>1407357002</v>
      </c>
      <c r="K457" t="b">
        <v>0</v>
      </c>
      <c r="L457">
        <v>4</v>
      </c>
      <c r="M457" t="b">
        <v>0</v>
      </c>
      <c r="N457" t="s">
        <v>8273</v>
      </c>
      <c r="O457" s="6">
        <f>(E457/D457)*100</f>
        <v>0.30499999999999999</v>
      </c>
      <c r="P457" s="7">
        <f>E457/L457</f>
        <v>76.25</v>
      </c>
      <c r="Q457" t="s">
        <v>8319</v>
      </c>
      <c r="R457" t="s">
        <v>8321</v>
      </c>
      <c r="S457" s="11">
        <f>(J457/86400)+25569+(-5/24)</f>
        <v>41857.645856481475</v>
      </c>
      <c r="T457" s="11">
        <f>(I457/86400)+25569+(-5/24)</f>
        <v>41887.645856481475</v>
      </c>
    </row>
    <row r="458" spans="1:20" ht="43.2" x14ac:dyDescent="0.3">
      <c r="A458">
        <v>911</v>
      </c>
      <c r="B458" s="3" t="s">
        <v>912</v>
      </c>
      <c r="C458" s="3" t="s">
        <v>5021</v>
      </c>
      <c r="D458">
        <v>100000</v>
      </c>
      <c r="E458">
        <v>0</v>
      </c>
      <c r="F458" t="s">
        <v>8221</v>
      </c>
      <c r="G458" t="s">
        <v>8224</v>
      </c>
      <c r="H458" t="s">
        <v>8246</v>
      </c>
      <c r="I458">
        <v>1390522045</v>
      </c>
      <c r="J458">
        <v>1388707645</v>
      </c>
      <c r="K458" t="b">
        <v>0</v>
      </c>
      <c r="L458">
        <v>0</v>
      </c>
      <c r="M458" t="b">
        <v>0</v>
      </c>
      <c r="N458" t="s">
        <v>8278</v>
      </c>
      <c r="O458" s="6">
        <f>(E458/D458)*100</f>
        <v>0</v>
      </c>
      <c r="P458" s="7" t="e">
        <f>E458/L458</f>
        <v>#DIV/0!</v>
      </c>
      <c r="Q458" t="s">
        <v>8325</v>
      </c>
      <c r="R458" t="s">
        <v>8328</v>
      </c>
      <c r="S458" s="11">
        <f>(J458/86400)+25569+(-5/24)</f>
        <v>41641.796817129631</v>
      </c>
      <c r="T458" s="11">
        <f>(I458/86400)+25569+(-5/24)</f>
        <v>41662.796817129631</v>
      </c>
    </row>
    <row r="459" spans="1:20" ht="43.2" x14ac:dyDescent="0.3">
      <c r="A459">
        <v>945</v>
      </c>
      <c r="B459" s="3" t="s">
        <v>946</v>
      </c>
      <c r="C459" s="3" t="s">
        <v>5055</v>
      </c>
      <c r="D459">
        <v>100000</v>
      </c>
      <c r="E459">
        <v>2484</v>
      </c>
      <c r="F459" t="s">
        <v>8221</v>
      </c>
      <c r="G459" t="s">
        <v>8230</v>
      </c>
      <c r="H459" t="s">
        <v>8249</v>
      </c>
      <c r="I459">
        <v>1487462340</v>
      </c>
      <c r="J459">
        <v>1482958626</v>
      </c>
      <c r="K459" t="b">
        <v>0</v>
      </c>
      <c r="L459">
        <v>16</v>
      </c>
      <c r="M459" t="b">
        <v>0</v>
      </c>
      <c r="N459" t="s">
        <v>8273</v>
      </c>
      <c r="O459" s="6">
        <f>(E459/D459)*100</f>
        <v>2.484</v>
      </c>
      <c r="P459" s="7">
        <f>E459/L459</f>
        <v>155.25</v>
      </c>
      <c r="Q459" t="s">
        <v>8319</v>
      </c>
      <c r="R459" t="s">
        <v>8321</v>
      </c>
      <c r="S459" s="11">
        <f>(J459/86400)+25569+(-5/24)</f>
        <v>42732.66465277777</v>
      </c>
      <c r="T459" s="11">
        <f>(I459/86400)+25569+(-5/24)</f>
        <v>42784.790972222218</v>
      </c>
    </row>
    <row r="460" spans="1:20" ht="43.2" x14ac:dyDescent="0.3">
      <c r="A460">
        <v>971</v>
      </c>
      <c r="B460" s="3" t="s">
        <v>972</v>
      </c>
      <c r="C460" s="3" t="s">
        <v>5081</v>
      </c>
      <c r="D460">
        <v>100000</v>
      </c>
      <c r="E460">
        <v>226</v>
      </c>
      <c r="F460" t="s">
        <v>8221</v>
      </c>
      <c r="G460" t="s">
        <v>8224</v>
      </c>
      <c r="H460" t="s">
        <v>8246</v>
      </c>
      <c r="I460">
        <v>1433178060</v>
      </c>
      <c r="J460">
        <v>1429290060</v>
      </c>
      <c r="K460" t="b">
        <v>0</v>
      </c>
      <c r="L460">
        <v>5</v>
      </c>
      <c r="M460" t="b">
        <v>0</v>
      </c>
      <c r="N460" t="s">
        <v>8273</v>
      </c>
      <c r="O460" s="6">
        <f>(E460/D460)*100</f>
        <v>0.22599999999999998</v>
      </c>
      <c r="P460" s="7">
        <f>E460/L460</f>
        <v>45.2</v>
      </c>
      <c r="Q460" t="s">
        <v>8319</v>
      </c>
      <c r="R460" t="s">
        <v>8321</v>
      </c>
      <c r="S460" s="11">
        <f>(J460/86400)+25569+(-5/24)</f>
        <v>42111.500694444439</v>
      </c>
      <c r="T460" s="11">
        <f>(I460/86400)+25569+(-5/24)</f>
        <v>42156.500694444439</v>
      </c>
    </row>
    <row r="461" spans="1:20" ht="43.2" x14ac:dyDescent="0.3">
      <c r="A461">
        <v>975</v>
      </c>
      <c r="B461" s="3" t="s">
        <v>976</v>
      </c>
      <c r="C461" s="3" t="s">
        <v>5085</v>
      </c>
      <c r="D461">
        <v>100000</v>
      </c>
      <c r="E461">
        <v>2607</v>
      </c>
      <c r="F461" t="s">
        <v>8221</v>
      </c>
      <c r="G461" t="s">
        <v>8224</v>
      </c>
      <c r="H461" t="s">
        <v>8246</v>
      </c>
      <c r="I461">
        <v>1467132185</v>
      </c>
      <c r="J461">
        <v>1461948185</v>
      </c>
      <c r="K461" t="b">
        <v>0</v>
      </c>
      <c r="L461">
        <v>24</v>
      </c>
      <c r="M461" t="b">
        <v>0</v>
      </c>
      <c r="N461" t="s">
        <v>8273</v>
      </c>
      <c r="O461" s="6">
        <f>(E461/D461)*100</f>
        <v>2.6069999999999998</v>
      </c>
      <c r="P461" s="7">
        <f>E461/L461</f>
        <v>108.625</v>
      </c>
      <c r="Q461" t="s">
        <v>8319</v>
      </c>
      <c r="R461" t="s">
        <v>8321</v>
      </c>
      <c r="S461" s="11">
        <f>(J461/86400)+25569+(-5/24)</f>
        <v>42489.488252314812</v>
      </c>
      <c r="T461" s="11">
        <f>(I461/86400)+25569+(-5/24)</f>
        <v>42549.488252314812</v>
      </c>
    </row>
    <row r="462" spans="1:20" ht="43.2" x14ac:dyDescent="0.3">
      <c r="A462">
        <v>992</v>
      </c>
      <c r="B462" s="3" t="s">
        <v>993</v>
      </c>
      <c r="C462" s="3" t="s">
        <v>5102</v>
      </c>
      <c r="D462">
        <v>100000</v>
      </c>
      <c r="E462">
        <v>467</v>
      </c>
      <c r="F462" t="s">
        <v>8221</v>
      </c>
      <c r="G462" t="s">
        <v>8224</v>
      </c>
      <c r="H462" t="s">
        <v>8246</v>
      </c>
      <c r="I462">
        <v>1462655519</v>
      </c>
      <c r="J462">
        <v>1457475119</v>
      </c>
      <c r="K462" t="b">
        <v>0</v>
      </c>
      <c r="L462">
        <v>4</v>
      </c>
      <c r="M462" t="b">
        <v>0</v>
      </c>
      <c r="N462" t="s">
        <v>8273</v>
      </c>
      <c r="O462" s="6">
        <f>(E462/D462)*100</f>
        <v>0.46699999999999997</v>
      </c>
      <c r="P462" s="7">
        <f>E462/L462</f>
        <v>116.75</v>
      </c>
      <c r="Q462" t="s">
        <v>8319</v>
      </c>
      <c r="R462" t="s">
        <v>8321</v>
      </c>
      <c r="S462" s="11">
        <f>(J462/86400)+25569+(-5/24)</f>
        <v>42437.71665509259</v>
      </c>
      <c r="T462" s="11">
        <f>(I462/86400)+25569+(-5/24)</f>
        <v>42497.674988425926</v>
      </c>
    </row>
    <row r="463" spans="1:20" ht="43.2" x14ac:dyDescent="0.3">
      <c r="A463">
        <v>1097</v>
      </c>
      <c r="B463" s="3" t="s">
        <v>1098</v>
      </c>
      <c r="C463" s="3" t="s">
        <v>5207</v>
      </c>
      <c r="D463">
        <v>100000</v>
      </c>
      <c r="E463">
        <v>47</v>
      </c>
      <c r="F463" t="s">
        <v>8221</v>
      </c>
      <c r="G463" t="s">
        <v>8224</v>
      </c>
      <c r="H463" t="s">
        <v>8246</v>
      </c>
      <c r="I463">
        <v>1393786877</v>
      </c>
      <c r="J463">
        <v>1390330877</v>
      </c>
      <c r="K463" t="b">
        <v>0</v>
      </c>
      <c r="L463">
        <v>7</v>
      </c>
      <c r="M463" t="b">
        <v>0</v>
      </c>
      <c r="N463" t="s">
        <v>8282</v>
      </c>
      <c r="O463" s="6">
        <f>(E463/D463)*100</f>
        <v>4.7E-2</v>
      </c>
      <c r="P463" s="7">
        <f>E463/L463</f>
        <v>6.7142857142857144</v>
      </c>
      <c r="Q463" t="s">
        <v>8333</v>
      </c>
      <c r="R463" t="s">
        <v>8334</v>
      </c>
      <c r="S463" s="11">
        <f>(J463/86400)+25569+(-5/24)</f>
        <v>41660.584224537037</v>
      </c>
      <c r="T463" s="11">
        <f>(I463/86400)+25569+(-5/24)</f>
        <v>41700.584224537037</v>
      </c>
    </row>
    <row r="464" spans="1:20" ht="28.8" x14ac:dyDescent="0.3">
      <c r="A464">
        <v>1101</v>
      </c>
      <c r="B464" s="3" t="s">
        <v>1102</v>
      </c>
      <c r="C464" s="3" t="s">
        <v>5211</v>
      </c>
      <c r="D464">
        <v>100000</v>
      </c>
      <c r="E464">
        <v>41</v>
      </c>
      <c r="F464" t="s">
        <v>8221</v>
      </c>
      <c r="G464" t="s">
        <v>8224</v>
      </c>
      <c r="H464" t="s">
        <v>8246</v>
      </c>
      <c r="I464">
        <v>1468519920</v>
      </c>
      <c r="J464">
        <v>1466188338</v>
      </c>
      <c r="K464" t="b">
        <v>0</v>
      </c>
      <c r="L464">
        <v>6</v>
      </c>
      <c r="M464" t="b">
        <v>0</v>
      </c>
      <c r="N464" t="s">
        <v>8282</v>
      </c>
      <c r="O464" s="6">
        <f>(E464/D464)*100</f>
        <v>4.1000000000000002E-2</v>
      </c>
      <c r="P464" s="7">
        <f>E464/L464</f>
        <v>6.833333333333333</v>
      </c>
      <c r="Q464" t="s">
        <v>8333</v>
      </c>
      <c r="R464" t="s">
        <v>8334</v>
      </c>
      <c r="S464" s="11">
        <f>(J464/86400)+25569+(-5/24)</f>
        <v>42538.564097222225</v>
      </c>
      <c r="T464" s="11">
        <f>(I464/86400)+25569+(-5/24)</f>
        <v>42565.549999999996</v>
      </c>
    </row>
    <row r="465" spans="1:20" ht="57.6" x14ac:dyDescent="0.3">
      <c r="A465">
        <v>1450</v>
      </c>
      <c r="B465" s="3" t="s">
        <v>1451</v>
      </c>
      <c r="C465" s="3" t="s">
        <v>5560</v>
      </c>
      <c r="D465">
        <v>100000</v>
      </c>
      <c r="E465">
        <v>1</v>
      </c>
      <c r="F465" t="s">
        <v>8221</v>
      </c>
      <c r="G465" t="s">
        <v>8224</v>
      </c>
      <c r="H465" t="s">
        <v>8246</v>
      </c>
      <c r="I465">
        <v>1455941197</v>
      </c>
      <c r="J465">
        <v>1453349197</v>
      </c>
      <c r="K465" t="b">
        <v>0</v>
      </c>
      <c r="L465">
        <v>1</v>
      </c>
      <c r="M465" t="b">
        <v>0</v>
      </c>
      <c r="N465" t="s">
        <v>8287</v>
      </c>
      <c r="O465" s="6">
        <f>(E465/D465)*100</f>
        <v>1E-3</v>
      </c>
      <c r="P465" s="7">
        <f>E465/L465</f>
        <v>1</v>
      </c>
      <c r="Q465" t="s">
        <v>8322</v>
      </c>
      <c r="R465" t="s">
        <v>8341</v>
      </c>
      <c r="S465" s="11">
        <f>(J465/86400)+25569+(-5/24)</f>
        <v>42389.962928240733</v>
      </c>
      <c r="T465" s="11">
        <f>(I465/86400)+25569+(-5/24)</f>
        <v>42419.962928240733</v>
      </c>
    </row>
    <row r="466" spans="1:20" ht="43.2" x14ac:dyDescent="0.3">
      <c r="A466">
        <v>1595</v>
      </c>
      <c r="B466" s="3" t="s">
        <v>1596</v>
      </c>
      <c r="C466" s="3" t="s">
        <v>5705</v>
      </c>
      <c r="D466">
        <v>100000</v>
      </c>
      <c r="E466">
        <v>280</v>
      </c>
      <c r="F466" t="s">
        <v>8221</v>
      </c>
      <c r="G466" t="s">
        <v>8224</v>
      </c>
      <c r="H466" t="s">
        <v>8246</v>
      </c>
      <c r="I466">
        <v>1403122380</v>
      </c>
      <c r="J466">
        <v>1400634728</v>
      </c>
      <c r="K466" t="b">
        <v>0</v>
      </c>
      <c r="L466">
        <v>7</v>
      </c>
      <c r="M466" t="b">
        <v>0</v>
      </c>
      <c r="N466" t="s">
        <v>8291</v>
      </c>
      <c r="O466" s="6">
        <f>(E466/D466)*100</f>
        <v>0.27999999999999997</v>
      </c>
      <c r="P466" s="7">
        <f>E466/L466</f>
        <v>40</v>
      </c>
      <c r="Q466" t="s">
        <v>8338</v>
      </c>
      <c r="R466" t="s">
        <v>8345</v>
      </c>
      <c r="S466" s="11">
        <f>(J466/86400)+25569+(-5/24)</f>
        <v>41779.84175925926</v>
      </c>
      <c r="T466" s="11">
        <f>(I466/86400)+25569+(-5/24)</f>
        <v>41808.634027777771</v>
      </c>
    </row>
    <row r="467" spans="1:20" ht="43.2" x14ac:dyDescent="0.3">
      <c r="A467">
        <v>2132</v>
      </c>
      <c r="B467" s="3" t="s">
        <v>2133</v>
      </c>
      <c r="C467" s="3" t="s">
        <v>6242</v>
      </c>
      <c r="D467">
        <v>100000</v>
      </c>
      <c r="E467">
        <v>2112.9899999999998</v>
      </c>
      <c r="F467" t="s">
        <v>8221</v>
      </c>
      <c r="G467" t="s">
        <v>8224</v>
      </c>
      <c r="H467" t="s">
        <v>8246</v>
      </c>
      <c r="I467">
        <v>1391427692</v>
      </c>
      <c r="J467">
        <v>1388835692</v>
      </c>
      <c r="K467" t="b">
        <v>0</v>
      </c>
      <c r="L467">
        <v>99</v>
      </c>
      <c r="M467" t="b">
        <v>0</v>
      </c>
      <c r="N467" t="s">
        <v>8282</v>
      </c>
      <c r="O467" s="6">
        <f>(E467/D467)*100</f>
        <v>2.1129899999999995</v>
      </c>
      <c r="P467" s="7">
        <f>E467/L467</f>
        <v>21.34333333333333</v>
      </c>
      <c r="Q467" t="s">
        <v>8333</v>
      </c>
      <c r="R467" t="s">
        <v>8334</v>
      </c>
      <c r="S467" s="11">
        <f>(J467/86400)+25569+(-5/24)</f>
        <v>41643.27884259259</v>
      </c>
      <c r="T467" s="11">
        <f>(I467/86400)+25569+(-5/24)</f>
        <v>41673.27884259259</v>
      </c>
    </row>
    <row r="468" spans="1:20" ht="28.8" x14ac:dyDescent="0.3">
      <c r="A468">
        <v>2431</v>
      </c>
      <c r="B468" s="3" t="s">
        <v>2432</v>
      </c>
      <c r="C468" s="3" t="s">
        <v>6541</v>
      </c>
      <c r="D468">
        <v>100000</v>
      </c>
      <c r="E468">
        <v>2</v>
      </c>
      <c r="F468" t="s">
        <v>8221</v>
      </c>
      <c r="G468" t="s">
        <v>8224</v>
      </c>
      <c r="H468" t="s">
        <v>8246</v>
      </c>
      <c r="I468">
        <v>1467080613</v>
      </c>
      <c r="J468">
        <v>1461896613</v>
      </c>
      <c r="K468" t="b">
        <v>0</v>
      </c>
      <c r="L468">
        <v>2</v>
      </c>
      <c r="M468" t="b">
        <v>0</v>
      </c>
      <c r="N468" t="s">
        <v>8284</v>
      </c>
      <c r="O468" s="6">
        <f>(E468/D468)*100</f>
        <v>2E-3</v>
      </c>
      <c r="P468" s="7">
        <f>E468/L468</f>
        <v>1</v>
      </c>
      <c r="Q468" t="s">
        <v>8336</v>
      </c>
      <c r="R468" t="s">
        <v>8337</v>
      </c>
      <c r="S468" s="11">
        <f>(J468/86400)+25569+(-5/24)</f>
        <v>42488.891354166662</v>
      </c>
      <c r="T468" s="11">
        <f>(I468/86400)+25569+(-5/24)</f>
        <v>42548.891354166662</v>
      </c>
    </row>
    <row r="469" spans="1:20" ht="43.2" x14ac:dyDescent="0.3">
      <c r="A469">
        <v>2511</v>
      </c>
      <c r="B469" s="3" t="s">
        <v>2511</v>
      </c>
      <c r="C469" s="3" t="s">
        <v>6621</v>
      </c>
      <c r="D469">
        <v>100000</v>
      </c>
      <c r="E469">
        <v>0</v>
      </c>
      <c r="F469" t="s">
        <v>8221</v>
      </c>
      <c r="G469" t="s">
        <v>8225</v>
      </c>
      <c r="H469" t="s">
        <v>8247</v>
      </c>
      <c r="I469">
        <v>1454323413</v>
      </c>
      <c r="J469">
        <v>1451731413</v>
      </c>
      <c r="K469" t="b">
        <v>0</v>
      </c>
      <c r="L469">
        <v>0</v>
      </c>
      <c r="M469" t="b">
        <v>0</v>
      </c>
      <c r="N469" t="s">
        <v>8299</v>
      </c>
      <c r="O469" s="6">
        <f>(E469/D469)*100</f>
        <v>0</v>
      </c>
      <c r="P469" s="7" t="e">
        <f>E469/L469</f>
        <v>#DIV/0!</v>
      </c>
      <c r="Q469" t="s">
        <v>8336</v>
      </c>
      <c r="R469" t="s">
        <v>8353</v>
      </c>
      <c r="S469" s="11">
        <f>(J469/86400)+25569+(-5/24)</f>
        <v>42371.238576388881</v>
      </c>
      <c r="T469" s="11">
        <f>(I469/86400)+25569+(-5/24)</f>
        <v>42401.238576388881</v>
      </c>
    </row>
    <row r="470" spans="1:20" ht="43.2" x14ac:dyDescent="0.3">
      <c r="A470">
        <v>2520</v>
      </c>
      <c r="B470" s="3" t="s">
        <v>2520</v>
      </c>
      <c r="C470" s="3" t="s">
        <v>6630</v>
      </c>
      <c r="D470">
        <v>100000</v>
      </c>
      <c r="E470">
        <v>0</v>
      </c>
      <c r="F470" t="s">
        <v>8221</v>
      </c>
      <c r="G470" t="s">
        <v>8224</v>
      </c>
      <c r="H470" t="s">
        <v>8246</v>
      </c>
      <c r="I470">
        <v>1476559260</v>
      </c>
      <c r="J470">
        <v>1472567085</v>
      </c>
      <c r="K470" t="b">
        <v>0</v>
      </c>
      <c r="L470">
        <v>0</v>
      </c>
      <c r="M470" t="b">
        <v>0</v>
      </c>
      <c r="N470" t="s">
        <v>8299</v>
      </c>
      <c r="O470" s="6">
        <f>(E470/D470)*100</f>
        <v>0</v>
      </c>
      <c r="P470" s="7" t="e">
        <f>E470/L470</f>
        <v>#DIV/0!</v>
      </c>
      <c r="Q470" t="s">
        <v>8336</v>
      </c>
      <c r="R470" t="s">
        <v>8353</v>
      </c>
      <c r="S470" s="11">
        <f>(J470/86400)+25569+(-5/24)</f>
        <v>42612.392187500001</v>
      </c>
      <c r="T470" s="11">
        <f>(I470/86400)+25569+(-5/24)</f>
        <v>42658.597916666666</v>
      </c>
    </row>
    <row r="471" spans="1:20" ht="28.8" x14ac:dyDescent="0.3">
      <c r="A471">
        <v>2780</v>
      </c>
      <c r="B471" s="3" t="s">
        <v>2780</v>
      </c>
      <c r="C471" s="3" t="s">
        <v>6890</v>
      </c>
      <c r="D471">
        <v>100000</v>
      </c>
      <c r="E471">
        <v>0</v>
      </c>
      <c r="F471" t="s">
        <v>8221</v>
      </c>
      <c r="G471" t="s">
        <v>8237</v>
      </c>
      <c r="H471" t="s">
        <v>8249</v>
      </c>
      <c r="I471">
        <v>1489142688</v>
      </c>
      <c r="J471">
        <v>1486550688</v>
      </c>
      <c r="K471" t="b">
        <v>0</v>
      </c>
      <c r="L471">
        <v>0</v>
      </c>
      <c r="M471" t="b">
        <v>0</v>
      </c>
      <c r="N471" t="s">
        <v>8304</v>
      </c>
      <c r="O471" s="6">
        <f>(E471/D471)*100</f>
        <v>0</v>
      </c>
      <c r="P471" s="7" t="e">
        <f>E471/L471</f>
        <v>#DIV/0!</v>
      </c>
      <c r="Q471" t="s">
        <v>8322</v>
      </c>
      <c r="R471" t="s">
        <v>8358</v>
      </c>
      <c r="S471" s="11">
        <f>(J471/86400)+25569+(-5/24)</f>
        <v>42774.239444444444</v>
      </c>
      <c r="T471" s="11">
        <f>(I471/86400)+25569+(-5/24)</f>
        <v>42804.239444444444</v>
      </c>
    </row>
    <row r="472" spans="1:20" ht="43.2" x14ac:dyDescent="0.3">
      <c r="A472">
        <v>3092</v>
      </c>
      <c r="B472" s="3" t="s">
        <v>3092</v>
      </c>
      <c r="C472" s="3" t="s">
        <v>7202</v>
      </c>
      <c r="D472">
        <v>100000</v>
      </c>
      <c r="E472">
        <v>1183.19</v>
      </c>
      <c r="F472" t="s">
        <v>8221</v>
      </c>
      <c r="G472" t="s">
        <v>8224</v>
      </c>
      <c r="H472" t="s">
        <v>8246</v>
      </c>
      <c r="I472">
        <v>1444946400</v>
      </c>
      <c r="J472">
        <v>1441723912</v>
      </c>
      <c r="K472" t="b">
        <v>0</v>
      </c>
      <c r="L472">
        <v>21</v>
      </c>
      <c r="M472" t="b">
        <v>0</v>
      </c>
      <c r="N472" t="s">
        <v>8303</v>
      </c>
      <c r="O472" s="6">
        <f>(E472/D472)*100</f>
        <v>1.1831900000000002</v>
      </c>
      <c r="P472" s="7">
        <f>E472/L472</f>
        <v>56.342380952380957</v>
      </c>
      <c r="Q472" t="s">
        <v>8317</v>
      </c>
      <c r="R472" t="s">
        <v>8357</v>
      </c>
      <c r="S472" s="11">
        <f>(J472/86400)+25569+(-5/24)</f>
        <v>42255.41101851852</v>
      </c>
      <c r="T472" s="11">
        <f>(I472/86400)+25569+(-5/24)</f>
        <v>42292.708333333336</v>
      </c>
    </row>
    <row r="473" spans="1:20" ht="43.2" x14ac:dyDescent="0.3">
      <c r="A473">
        <v>3094</v>
      </c>
      <c r="B473" s="3" t="s">
        <v>3094</v>
      </c>
      <c r="C473" s="3" t="s">
        <v>7204</v>
      </c>
      <c r="D473">
        <v>100000</v>
      </c>
      <c r="E473">
        <v>25</v>
      </c>
      <c r="F473" t="s">
        <v>8221</v>
      </c>
      <c r="G473" t="s">
        <v>8224</v>
      </c>
      <c r="H473" t="s">
        <v>8246</v>
      </c>
      <c r="I473">
        <v>1442775956</v>
      </c>
      <c r="J473">
        <v>1437591956</v>
      </c>
      <c r="K473" t="b">
        <v>0</v>
      </c>
      <c r="L473">
        <v>1</v>
      </c>
      <c r="M473" t="b">
        <v>0</v>
      </c>
      <c r="N473" t="s">
        <v>8303</v>
      </c>
      <c r="O473" s="6">
        <f>(E473/D473)*100</f>
        <v>2.5000000000000001E-2</v>
      </c>
      <c r="P473" s="7">
        <f>E473/L473</f>
        <v>25</v>
      </c>
      <c r="Q473" t="s">
        <v>8317</v>
      </c>
      <c r="R473" t="s">
        <v>8357</v>
      </c>
      <c r="S473" s="11">
        <f>(J473/86400)+25569+(-5/24)</f>
        <v>42207.587453703702</v>
      </c>
      <c r="T473" s="11">
        <f>(I473/86400)+25569+(-5/24)</f>
        <v>42267.587453703702</v>
      </c>
    </row>
    <row r="474" spans="1:20" ht="43.2" x14ac:dyDescent="0.3">
      <c r="A474">
        <v>3628</v>
      </c>
      <c r="B474" s="3" t="s">
        <v>3626</v>
      </c>
      <c r="C474" s="3" t="s">
        <v>7738</v>
      </c>
      <c r="D474">
        <v>100000</v>
      </c>
      <c r="E474">
        <v>0</v>
      </c>
      <c r="F474" t="s">
        <v>8221</v>
      </c>
      <c r="G474" t="s">
        <v>8224</v>
      </c>
      <c r="H474" t="s">
        <v>8246</v>
      </c>
      <c r="I474">
        <v>1450040396</v>
      </c>
      <c r="J474">
        <v>1444852796</v>
      </c>
      <c r="K474" t="b">
        <v>0</v>
      </c>
      <c r="L474">
        <v>0</v>
      </c>
      <c r="M474" t="b">
        <v>0</v>
      </c>
      <c r="N474" t="s">
        <v>8305</v>
      </c>
      <c r="O474" s="6">
        <f>(E474/D474)*100</f>
        <v>0</v>
      </c>
      <c r="P474" s="7" t="e">
        <f>E474/L474</f>
        <v>#DIV/0!</v>
      </c>
      <c r="Q474" t="s">
        <v>8317</v>
      </c>
      <c r="R474" t="s">
        <v>8359</v>
      </c>
      <c r="S474" s="11">
        <f>(J474/86400)+25569+(-5/24)</f>
        <v>42291.6249537037</v>
      </c>
      <c r="T474" s="11">
        <f>(I474/86400)+25569+(-5/24)</f>
        <v>42351.666620370372</v>
      </c>
    </row>
    <row r="475" spans="1:20" ht="43.2" x14ac:dyDescent="0.3">
      <c r="A475">
        <v>3853</v>
      </c>
      <c r="B475" s="3" t="s">
        <v>3850</v>
      </c>
      <c r="C475" s="3" t="s">
        <v>7962</v>
      </c>
      <c r="D475">
        <v>100000</v>
      </c>
      <c r="E475">
        <v>26</v>
      </c>
      <c r="F475" t="s">
        <v>8221</v>
      </c>
      <c r="G475" t="s">
        <v>8224</v>
      </c>
      <c r="H475" t="s">
        <v>8246</v>
      </c>
      <c r="I475">
        <v>1409602178</v>
      </c>
      <c r="J475">
        <v>1406578178</v>
      </c>
      <c r="K475" t="b">
        <v>0</v>
      </c>
      <c r="L475">
        <v>2</v>
      </c>
      <c r="M475" t="b">
        <v>0</v>
      </c>
      <c r="N475" t="s">
        <v>8271</v>
      </c>
      <c r="O475" s="6">
        <f>(E475/D475)*100</f>
        <v>2.5999999999999999E-2</v>
      </c>
      <c r="P475" s="7">
        <f>E475/L475</f>
        <v>13</v>
      </c>
      <c r="Q475" t="s">
        <v>8317</v>
      </c>
      <c r="R475" t="s">
        <v>8318</v>
      </c>
      <c r="S475" s="11">
        <f>(J475/86400)+25569+(-5/24)</f>
        <v>41848.631689814814</v>
      </c>
      <c r="T475" s="11">
        <f>(I475/86400)+25569+(-5/24)</f>
        <v>41883.631689814814</v>
      </c>
    </row>
    <row r="476" spans="1:20" ht="43.2" x14ac:dyDescent="0.3">
      <c r="A476">
        <v>1901</v>
      </c>
      <c r="B476" s="3" t="s">
        <v>1902</v>
      </c>
      <c r="C476" s="3" t="s">
        <v>6011</v>
      </c>
      <c r="D476">
        <v>99000</v>
      </c>
      <c r="E476">
        <v>2670</v>
      </c>
      <c r="F476" t="s">
        <v>8221</v>
      </c>
      <c r="G476" t="s">
        <v>8225</v>
      </c>
      <c r="H476" t="s">
        <v>8247</v>
      </c>
      <c r="I476">
        <v>1432299600</v>
      </c>
      <c r="J476">
        <v>1429707729</v>
      </c>
      <c r="K476" t="b">
        <v>0</v>
      </c>
      <c r="L476">
        <v>25</v>
      </c>
      <c r="M476" t="b">
        <v>0</v>
      </c>
      <c r="N476" t="s">
        <v>8294</v>
      </c>
      <c r="O476" s="6">
        <f>(E476/D476)*100</f>
        <v>2.6969696969696968</v>
      </c>
      <c r="P476" s="7">
        <f>E476/L476</f>
        <v>106.8</v>
      </c>
      <c r="Q476" t="s">
        <v>8319</v>
      </c>
      <c r="R476" t="s">
        <v>8348</v>
      </c>
      <c r="S476" s="11">
        <f>(J476/86400)+25569+(-5/24)</f>
        <v>42116.334826388884</v>
      </c>
      <c r="T476" s="11">
        <f>(I476/86400)+25569+(-5/24)</f>
        <v>42146.333333333336</v>
      </c>
    </row>
    <row r="477" spans="1:20" ht="43.2" x14ac:dyDescent="0.3">
      <c r="A477">
        <v>515</v>
      </c>
      <c r="B477" s="3" t="s">
        <v>516</v>
      </c>
      <c r="C477" s="3" t="s">
        <v>4625</v>
      </c>
      <c r="D477">
        <v>97000</v>
      </c>
      <c r="E477">
        <v>24651</v>
      </c>
      <c r="F477" t="s">
        <v>8221</v>
      </c>
      <c r="G477" t="s">
        <v>8224</v>
      </c>
      <c r="H477" t="s">
        <v>8246</v>
      </c>
      <c r="I477">
        <v>1451389601</v>
      </c>
      <c r="J477">
        <v>1447933601</v>
      </c>
      <c r="K477" t="b">
        <v>0</v>
      </c>
      <c r="L477">
        <v>34</v>
      </c>
      <c r="M477" t="b">
        <v>0</v>
      </c>
      <c r="N477" t="s">
        <v>8270</v>
      </c>
      <c r="O477" s="6">
        <f>(E477/D477)*100</f>
        <v>25.41340206185567</v>
      </c>
      <c r="P477" s="7">
        <f>E477/L477</f>
        <v>725.02941176470586</v>
      </c>
      <c r="Q477" t="s">
        <v>8310</v>
      </c>
      <c r="R477" t="s">
        <v>8316</v>
      </c>
      <c r="S477" s="11">
        <f>(J477/86400)+25569+(-5/24)</f>
        <v>42327.282418981478</v>
      </c>
      <c r="T477" s="11">
        <f>(I477/86400)+25569+(-5/24)</f>
        <v>42367.282418981478</v>
      </c>
    </row>
    <row r="478" spans="1:20" ht="43.2" x14ac:dyDescent="0.3">
      <c r="A478">
        <v>172</v>
      </c>
      <c r="B478" s="3" t="s">
        <v>174</v>
      </c>
      <c r="C478" s="3" t="s">
        <v>4282</v>
      </c>
      <c r="D478">
        <v>95000</v>
      </c>
      <c r="E478">
        <v>0</v>
      </c>
      <c r="F478" t="s">
        <v>8221</v>
      </c>
      <c r="G478" t="s">
        <v>8224</v>
      </c>
      <c r="H478" t="s">
        <v>8246</v>
      </c>
      <c r="I478">
        <v>1426753723</v>
      </c>
      <c r="J478">
        <v>1423733323</v>
      </c>
      <c r="K478" t="b">
        <v>0</v>
      </c>
      <c r="L478">
        <v>0</v>
      </c>
      <c r="M478" t="b">
        <v>0</v>
      </c>
      <c r="N478" t="s">
        <v>8268</v>
      </c>
      <c r="O478" s="6">
        <f>(E478/D478)*100</f>
        <v>0</v>
      </c>
      <c r="P478" s="7" t="e">
        <f>E478/L478</f>
        <v>#DIV/0!</v>
      </c>
      <c r="Q478" t="s">
        <v>8310</v>
      </c>
      <c r="R478" t="s">
        <v>8314</v>
      </c>
      <c r="S478" s="11">
        <f>(J478/86400)+25569+(-5/24)</f>
        <v>42047.186608796292</v>
      </c>
      <c r="T478" s="11">
        <f>(I478/86400)+25569+(-5/24)</f>
        <v>42082.144942129627</v>
      </c>
    </row>
    <row r="479" spans="1:20" ht="43.2" x14ac:dyDescent="0.3">
      <c r="A479">
        <v>961</v>
      </c>
      <c r="B479" s="3" t="s">
        <v>962</v>
      </c>
      <c r="C479" s="3" t="s">
        <v>5071</v>
      </c>
      <c r="D479">
        <v>95000</v>
      </c>
      <c r="E479">
        <v>40079</v>
      </c>
      <c r="F479" t="s">
        <v>8221</v>
      </c>
      <c r="G479" t="s">
        <v>8224</v>
      </c>
      <c r="H479" t="s">
        <v>8246</v>
      </c>
      <c r="I479">
        <v>1487617200</v>
      </c>
      <c r="J479">
        <v>1483634335</v>
      </c>
      <c r="K479" t="b">
        <v>0</v>
      </c>
      <c r="L479">
        <v>110</v>
      </c>
      <c r="M479" t="b">
        <v>0</v>
      </c>
      <c r="N479" t="s">
        <v>8273</v>
      </c>
      <c r="O479" s="6">
        <f>(E479/D479)*100</f>
        <v>42.188421052631583</v>
      </c>
      <c r="P479" s="7">
        <f>E479/L479</f>
        <v>364.35454545454547</v>
      </c>
      <c r="Q479" t="s">
        <v>8319</v>
      </c>
      <c r="R479" t="s">
        <v>8321</v>
      </c>
      <c r="S479" s="11">
        <f>(J479/86400)+25569+(-5/24)</f>
        <v>42740.485358796293</v>
      </c>
      <c r="T479" s="11">
        <f>(I479/86400)+25569+(-5/24)</f>
        <v>42786.583333333336</v>
      </c>
    </row>
    <row r="480" spans="1:20" ht="43.2" x14ac:dyDescent="0.3">
      <c r="A480">
        <v>2509</v>
      </c>
      <c r="B480" s="3" t="s">
        <v>2509</v>
      </c>
      <c r="C480" s="3" t="s">
        <v>6619</v>
      </c>
      <c r="D480">
        <v>95000</v>
      </c>
      <c r="E480">
        <v>1000</v>
      </c>
      <c r="F480" t="s">
        <v>8221</v>
      </c>
      <c r="G480" t="s">
        <v>8225</v>
      </c>
      <c r="H480" t="s">
        <v>8247</v>
      </c>
      <c r="I480">
        <v>1429554349</v>
      </c>
      <c r="J480">
        <v>1424719549</v>
      </c>
      <c r="K480" t="b">
        <v>0</v>
      </c>
      <c r="L480">
        <v>28</v>
      </c>
      <c r="M480" t="b">
        <v>0</v>
      </c>
      <c r="N480" t="s">
        <v>8299</v>
      </c>
      <c r="O480" s="6">
        <f>(E480/D480)*100</f>
        <v>1.0526315789473684</v>
      </c>
      <c r="P480" s="7">
        <f>E480/L480</f>
        <v>35.714285714285715</v>
      </c>
      <c r="Q480" t="s">
        <v>8336</v>
      </c>
      <c r="R480" t="s">
        <v>8353</v>
      </c>
      <c r="S480" s="11">
        <f>(J480/86400)+25569+(-5/24)</f>
        <v>42058.601261574069</v>
      </c>
      <c r="T480" s="11">
        <f>(I480/86400)+25569+(-5/24)</f>
        <v>42114.559594907405</v>
      </c>
    </row>
    <row r="481" spans="1:20" ht="43.2" x14ac:dyDescent="0.3">
      <c r="A481">
        <v>453</v>
      </c>
      <c r="B481" s="3" t="s">
        <v>454</v>
      </c>
      <c r="C481" s="3" t="s">
        <v>4563</v>
      </c>
      <c r="D481">
        <v>94875</v>
      </c>
      <c r="E481">
        <v>26</v>
      </c>
      <c r="F481" t="s">
        <v>8221</v>
      </c>
      <c r="G481" t="s">
        <v>8224</v>
      </c>
      <c r="H481" t="s">
        <v>8246</v>
      </c>
      <c r="I481">
        <v>1424375279</v>
      </c>
      <c r="J481">
        <v>1422992879</v>
      </c>
      <c r="K481" t="b">
        <v>0</v>
      </c>
      <c r="L481">
        <v>2</v>
      </c>
      <c r="M481" t="b">
        <v>0</v>
      </c>
      <c r="N481" t="s">
        <v>8270</v>
      </c>
      <c r="O481" s="6">
        <f>(E481/D481)*100</f>
        <v>2.7404479578392621E-2</v>
      </c>
      <c r="P481" s="7">
        <f>E481/L481</f>
        <v>13</v>
      </c>
      <c r="Q481" t="s">
        <v>8310</v>
      </c>
      <c r="R481" t="s">
        <v>8316</v>
      </c>
      <c r="S481" s="11">
        <f>(J481/86400)+25569+(-5/24)</f>
        <v>42038.616655092592</v>
      </c>
      <c r="T481" s="11">
        <f>(I481/86400)+25569+(-5/24)</f>
        <v>42054.616655092592</v>
      </c>
    </row>
    <row r="482" spans="1:20" ht="57.6" x14ac:dyDescent="0.3">
      <c r="A482">
        <v>670</v>
      </c>
      <c r="B482" s="3" t="s">
        <v>671</v>
      </c>
      <c r="C482" s="3" t="s">
        <v>4780</v>
      </c>
      <c r="D482">
        <v>90000</v>
      </c>
      <c r="E482">
        <v>26349</v>
      </c>
      <c r="F482" t="s">
        <v>8221</v>
      </c>
      <c r="G482" t="s">
        <v>8237</v>
      </c>
      <c r="H482" t="s">
        <v>8249</v>
      </c>
      <c r="I482">
        <v>1466323800</v>
      </c>
      <c r="J482">
        <v>1463418120</v>
      </c>
      <c r="K482" t="b">
        <v>0</v>
      </c>
      <c r="L482">
        <v>310</v>
      </c>
      <c r="M482" t="b">
        <v>0</v>
      </c>
      <c r="N482" t="s">
        <v>8273</v>
      </c>
      <c r="O482" s="6">
        <f>(E482/D482)*100</f>
        <v>29.276666666666667</v>
      </c>
      <c r="P482" s="7">
        <f>E482/L482</f>
        <v>84.99677419354839</v>
      </c>
      <c r="Q482" t="s">
        <v>8319</v>
      </c>
      <c r="R482" t="s">
        <v>8321</v>
      </c>
      <c r="S482" s="11">
        <f>(J482/86400)+25569+(-5/24)</f>
        <v>42506.501388888886</v>
      </c>
      <c r="T482" s="11">
        <f>(I482/86400)+25569+(-5/24)</f>
        <v>42540.131944444445</v>
      </c>
    </row>
    <row r="483" spans="1:20" ht="43.2" x14ac:dyDescent="0.3">
      <c r="A483">
        <v>1064</v>
      </c>
      <c r="B483" s="3" t="s">
        <v>1065</v>
      </c>
      <c r="C483" s="3" t="s">
        <v>5174</v>
      </c>
      <c r="D483">
        <v>90000</v>
      </c>
      <c r="E483">
        <v>8077</v>
      </c>
      <c r="F483" t="s">
        <v>8221</v>
      </c>
      <c r="G483" t="s">
        <v>8224</v>
      </c>
      <c r="H483" t="s">
        <v>8246</v>
      </c>
      <c r="I483">
        <v>1373174903</v>
      </c>
      <c r="J483">
        <v>1369286903</v>
      </c>
      <c r="K483" t="b">
        <v>0</v>
      </c>
      <c r="L483">
        <v>123</v>
      </c>
      <c r="M483" t="b">
        <v>0</v>
      </c>
      <c r="N483" t="s">
        <v>8282</v>
      </c>
      <c r="O483" s="6">
        <f>(E483/D483)*100</f>
        <v>8.974444444444444</v>
      </c>
      <c r="P483" s="7">
        <f>E483/L483</f>
        <v>65.666666666666671</v>
      </c>
      <c r="Q483" t="s">
        <v>8333</v>
      </c>
      <c r="R483" t="s">
        <v>8334</v>
      </c>
      <c r="S483" s="11">
        <f>(J483/86400)+25569+(-5/24)</f>
        <v>41417.019710648143</v>
      </c>
      <c r="T483" s="11">
        <f>(I483/86400)+25569+(-5/24)</f>
        <v>41462.019710648143</v>
      </c>
    </row>
    <row r="484" spans="1:20" ht="43.2" x14ac:dyDescent="0.3">
      <c r="A484">
        <v>1124</v>
      </c>
      <c r="B484" s="3" t="s">
        <v>1125</v>
      </c>
      <c r="C484" s="3" t="s">
        <v>5234</v>
      </c>
      <c r="D484">
        <v>90000</v>
      </c>
      <c r="E484">
        <v>425</v>
      </c>
      <c r="F484" t="s">
        <v>8221</v>
      </c>
      <c r="G484" t="s">
        <v>8224</v>
      </c>
      <c r="H484" t="s">
        <v>8246</v>
      </c>
      <c r="I484">
        <v>1430409651</v>
      </c>
      <c r="J484">
        <v>1427817651</v>
      </c>
      <c r="K484" t="b">
        <v>0</v>
      </c>
      <c r="L484">
        <v>7</v>
      </c>
      <c r="M484" t="b">
        <v>0</v>
      </c>
      <c r="N484" t="s">
        <v>8283</v>
      </c>
      <c r="O484" s="6">
        <f>(E484/D484)*100</f>
        <v>0.47222222222222221</v>
      </c>
      <c r="P484" s="7">
        <f>E484/L484</f>
        <v>60.714285714285715</v>
      </c>
      <c r="Q484" t="s">
        <v>8333</v>
      </c>
      <c r="R484" t="s">
        <v>8335</v>
      </c>
      <c r="S484" s="11">
        <f>(J484/86400)+25569+(-5/24)</f>
        <v>42094.458923611113</v>
      </c>
      <c r="T484" s="11">
        <f>(I484/86400)+25569+(-5/24)</f>
        <v>42124.458923611113</v>
      </c>
    </row>
    <row r="485" spans="1:20" ht="28.8" x14ac:dyDescent="0.3">
      <c r="A485">
        <v>2582</v>
      </c>
      <c r="B485" s="3" t="s">
        <v>2582</v>
      </c>
      <c r="C485" s="3" t="s">
        <v>6692</v>
      </c>
      <c r="D485">
        <v>90000</v>
      </c>
      <c r="E485">
        <v>1</v>
      </c>
      <c r="F485" t="s">
        <v>8221</v>
      </c>
      <c r="G485" t="s">
        <v>8224</v>
      </c>
      <c r="H485" t="s">
        <v>8246</v>
      </c>
      <c r="I485">
        <v>1477784634</v>
      </c>
      <c r="J485">
        <v>1475192634</v>
      </c>
      <c r="K485" t="b">
        <v>0</v>
      </c>
      <c r="L485">
        <v>1</v>
      </c>
      <c r="M485" t="b">
        <v>0</v>
      </c>
      <c r="N485" t="s">
        <v>8284</v>
      </c>
      <c r="O485" s="6">
        <f>(E485/D485)*100</f>
        <v>1.1111111111111111E-3</v>
      </c>
      <c r="P485" s="7">
        <f>E485/L485</f>
        <v>1</v>
      </c>
      <c r="Q485" t="s">
        <v>8336</v>
      </c>
      <c r="R485" t="s">
        <v>8337</v>
      </c>
      <c r="S485" s="11">
        <f>(J485/86400)+25569+(-5/24)</f>
        <v>42642.780486111107</v>
      </c>
      <c r="T485" s="11">
        <f>(I485/86400)+25569+(-5/24)</f>
        <v>42672.780486111107</v>
      </c>
    </row>
    <row r="486" spans="1:20" ht="43.2" x14ac:dyDescent="0.3">
      <c r="A486">
        <v>3977</v>
      </c>
      <c r="B486" s="3" t="s">
        <v>3974</v>
      </c>
      <c r="C486" s="3" t="s">
        <v>8084</v>
      </c>
      <c r="D486">
        <v>90000</v>
      </c>
      <c r="E486">
        <v>1305</v>
      </c>
      <c r="F486" t="s">
        <v>8221</v>
      </c>
      <c r="G486" t="s">
        <v>8224</v>
      </c>
      <c r="H486" t="s">
        <v>8246</v>
      </c>
      <c r="I486">
        <v>1469213732</v>
      </c>
      <c r="J486">
        <v>1466621732</v>
      </c>
      <c r="K486" t="b">
        <v>0</v>
      </c>
      <c r="L486">
        <v>6</v>
      </c>
      <c r="M486" t="b">
        <v>0</v>
      </c>
      <c r="N486" t="s">
        <v>8271</v>
      </c>
      <c r="O486" s="6">
        <f>(E486/D486)*100</f>
        <v>1.4500000000000002</v>
      </c>
      <c r="P486" s="7">
        <f>E486/L486</f>
        <v>217.5</v>
      </c>
      <c r="Q486" t="s">
        <v>8317</v>
      </c>
      <c r="R486" t="s">
        <v>8318</v>
      </c>
      <c r="S486" s="11">
        <f>(J486/86400)+25569+(-5/24)</f>
        <v>42543.580231481479</v>
      </c>
      <c r="T486" s="11">
        <f>(I486/86400)+25569+(-5/24)</f>
        <v>42573.580231481479</v>
      </c>
    </row>
    <row r="487" spans="1:20" ht="57.6" x14ac:dyDescent="0.3">
      <c r="A487">
        <v>573</v>
      </c>
      <c r="B487" s="3" t="s">
        <v>574</v>
      </c>
      <c r="C487" s="3" t="s">
        <v>4683</v>
      </c>
      <c r="D487">
        <v>88888</v>
      </c>
      <c r="E487">
        <v>346</v>
      </c>
      <c r="F487" t="s">
        <v>8221</v>
      </c>
      <c r="G487" t="s">
        <v>8224</v>
      </c>
      <c r="H487" t="s">
        <v>8246</v>
      </c>
      <c r="I487">
        <v>1421543520</v>
      </c>
      <c r="J487">
        <v>1416445931</v>
      </c>
      <c r="K487" t="b">
        <v>0</v>
      </c>
      <c r="L487">
        <v>9</v>
      </c>
      <c r="M487" t="b">
        <v>0</v>
      </c>
      <c r="N487" t="s">
        <v>8272</v>
      </c>
      <c r="O487" s="6">
        <f>(E487/D487)*100</f>
        <v>0.38925389253892539</v>
      </c>
      <c r="P487" s="7">
        <f>E487/L487</f>
        <v>38.444444444444443</v>
      </c>
      <c r="Q487" t="s">
        <v>8319</v>
      </c>
      <c r="R487" t="s">
        <v>8320</v>
      </c>
      <c r="S487" s="11">
        <f>(J487/86400)+25569+(-5/24)</f>
        <v>41962.841793981475</v>
      </c>
      <c r="T487" s="11">
        <f>(I487/86400)+25569+(-5/24)</f>
        <v>42021.841666666667</v>
      </c>
    </row>
    <row r="488" spans="1:20" ht="57.6" x14ac:dyDescent="0.3">
      <c r="A488">
        <v>981</v>
      </c>
      <c r="B488" s="3" t="s">
        <v>982</v>
      </c>
      <c r="C488" s="3" t="s">
        <v>5091</v>
      </c>
      <c r="D488">
        <v>88888</v>
      </c>
      <c r="E488">
        <v>11</v>
      </c>
      <c r="F488" t="s">
        <v>8221</v>
      </c>
      <c r="G488" t="s">
        <v>8224</v>
      </c>
      <c r="H488" t="s">
        <v>8246</v>
      </c>
      <c r="I488">
        <v>1407624222</v>
      </c>
      <c r="J488">
        <v>1405032222</v>
      </c>
      <c r="K488" t="b">
        <v>0</v>
      </c>
      <c r="L488">
        <v>4</v>
      </c>
      <c r="M488" t="b">
        <v>0</v>
      </c>
      <c r="N488" t="s">
        <v>8273</v>
      </c>
      <c r="O488" s="6">
        <f>(E488/D488)*100</f>
        <v>1.2375123751237513E-2</v>
      </c>
      <c r="P488" s="7">
        <f>E488/L488</f>
        <v>2.75</v>
      </c>
      <c r="Q488" t="s">
        <v>8319</v>
      </c>
      <c r="R488" t="s">
        <v>8321</v>
      </c>
      <c r="S488" s="11">
        <f>(J488/86400)+25569+(-5/24)</f>
        <v>41830.738680555551</v>
      </c>
      <c r="T488" s="11">
        <f>(I488/86400)+25569+(-5/24)</f>
        <v>41860.738680555551</v>
      </c>
    </row>
    <row r="489" spans="1:20" ht="43.2" x14ac:dyDescent="0.3">
      <c r="A489">
        <v>1112</v>
      </c>
      <c r="B489" s="3" t="s">
        <v>1113</v>
      </c>
      <c r="C489" s="3" t="s">
        <v>5222</v>
      </c>
      <c r="D489">
        <v>88000</v>
      </c>
      <c r="E489">
        <v>31272.92</v>
      </c>
      <c r="F489" t="s">
        <v>8221</v>
      </c>
      <c r="G489" t="s">
        <v>8224</v>
      </c>
      <c r="H489" t="s">
        <v>8246</v>
      </c>
      <c r="I489">
        <v>1421656200</v>
      </c>
      <c r="J489">
        <v>1416507211</v>
      </c>
      <c r="K489" t="b">
        <v>0</v>
      </c>
      <c r="L489">
        <v>312</v>
      </c>
      <c r="M489" t="b">
        <v>0</v>
      </c>
      <c r="N489" t="s">
        <v>8282</v>
      </c>
      <c r="O489" s="6">
        <f>(E489/D489)*100</f>
        <v>35.537409090909087</v>
      </c>
      <c r="P489" s="7">
        <f>E489/L489</f>
        <v>100.23371794871794</v>
      </c>
      <c r="Q489" t="s">
        <v>8333</v>
      </c>
      <c r="R489" t="s">
        <v>8334</v>
      </c>
      <c r="S489" s="11">
        <f>(J489/86400)+25569+(-5/24)</f>
        <v>41963.551053240742</v>
      </c>
      <c r="T489" s="11">
        <f>(I489/86400)+25569+(-5/24)</f>
        <v>42023.145833333336</v>
      </c>
    </row>
    <row r="490" spans="1:20" ht="28.8" x14ac:dyDescent="0.3">
      <c r="A490">
        <v>570</v>
      </c>
      <c r="B490" s="3" t="s">
        <v>571</v>
      </c>
      <c r="C490" s="3" t="s">
        <v>4680</v>
      </c>
      <c r="D490">
        <v>85000</v>
      </c>
      <c r="E490">
        <v>142</v>
      </c>
      <c r="F490" t="s">
        <v>8221</v>
      </c>
      <c r="G490" t="s">
        <v>8224</v>
      </c>
      <c r="H490" t="s">
        <v>8246</v>
      </c>
      <c r="I490">
        <v>1455822569</v>
      </c>
      <c r="J490">
        <v>1453230569</v>
      </c>
      <c r="K490" t="b">
        <v>0</v>
      </c>
      <c r="L490">
        <v>1</v>
      </c>
      <c r="M490" t="b">
        <v>0</v>
      </c>
      <c r="N490" t="s">
        <v>8272</v>
      </c>
      <c r="O490" s="6">
        <f>(E490/D490)*100</f>
        <v>0.16705882352941176</v>
      </c>
      <c r="P490" s="7">
        <f>E490/L490</f>
        <v>142</v>
      </c>
      <c r="Q490" t="s">
        <v>8319</v>
      </c>
      <c r="R490" t="s">
        <v>8320</v>
      </c>
      <c r="S490" s="11">
        <f>(J490/86400)+25569+(-5/24)</f>
        <v>42388.589918981474</v>
      </c>
      <c r="T490" s="11">
        <f>(I490/86400)+25569+(-5/24)</f>
        <v>42418.589918981474</v>
      </c>
    </row>
    <row r="491" spans="1:20" ht="43.2" x14ac:dyDescent="0.3">
      <c r="A491">
        <v>1910</v>
      </c>
      <c r="B491" s="3" t="s">
        <v>1911</v>
      </c>
      <c r="C491" s="3" t="s">
        <v>6020</v>
      </c>
      <c r="D491">
        <v>85000</v>
      </c>
      <c r="E491">
        <v>33486</v>
      </c>
      <c r="F491" t="s">
        <v>8221</v>
      </c>
      <c r="G491" t="s">
        <v>8233</v>
      </c>
      <c r="H491" t="s">
        <v>8249</v>
      </c>
      <c r="I491">
        <v>1446331500</v>
      </c>
      <c r="J491">
        <v>1442531217</v>
      </c>
      <c r="K491" t="b">
        <v>0</v>
      </c>
      <c r="L491">
        <v>285</v>
      </c>
      <c r="M491" t="b">
        <v>0</v>
      </c>
      <c r="N491" t="s">
        <v>8294</v>
      </c>
      <c r="O491" s="6">
        <f>(E491/D491)*100</f>
        <v>39.395294117647055</v>
      </c>
      <c r="P491" s="7">
        <f>E491/L491</f>
        <v>117.49473684210527</v>
      </c>
      <c r="Q491" t="s">
        <v>8319</v>
      </c>
      <c r="R491" t="s">
        <v>8348</v>
      </c>
      <c r="S491" s="11">
        <f>(J491/86400)+25569+(-5/24)</f>
        <v>42264.754826388882</v>
      </c>
      <c r="T491" s="11">
        <f>(I491/86400)+25569+(-5/24)</f>
        <v>42308.739583333336</v>
      </c>
    </row>
    <row r="492" spans="1:20" ht="43.2" x14ac:dyDescent="0.3">
      <c r="A492">
        <v>1434</v>
      </c>
      <c r="B492" s="3" t="s">
        <v>1435</v>
      </c>
      <c r="C492" s="3" t="s">
        <v>5544</v>
      </c>
      <c r="D492">
        <v>82000</v>
      </c>
      <c r="E492">
        <v>8190</v>
      </c>
      <c r="F492" t="s">
        <v>8221</v>
      </c>
      <c r="G492" t="s">
        <v>8232</v>
      </c>
      <c r="H492" t="s">
        <v>8253</v>
      </c>
      <c r="I492">
        <v>1433775600</v>
      </c>
      <c r="J492">
        <v>1431973478</v>
      </c>
      <c r="K492" t="b">
        <v>0</v>
      </c>
      <c r="L492">
        <v>11</v>
      </c>
      <c r="M492" t="b">
        <v>0</v>
      </c>
      <c r="N492" t="s">
        <v>8287</v>
      </c>
      <c r="O492" s="6">
        <f>(E492/D492)*100</f>
        <v>9.9878048780487809</v>
      </c>
      <c r="P492" s="7">
        <f>E492/L492</f>
        <v>744.5454545454545</v>
      </c>
      <c r="Q492" t="s">
        <v>8322</v>
      </c>
      <c r="R492" t="s">
        <v>8341</v>
      </c>
      <c r="S492" s="11">
        <f>(J492/86400)+25569+(-5/24)</f>
        <v>42142.558773148143</v>
      </c>
      <c r="T492" s="11">
        <f>(I492/86400)+25569+(-5/24)</f>
        <v>42163.416666666664</v>
      </c>
    </row>
    <row r="493" spans="1:20" ht="57.6" x14ac:dyDescent="0.3">
      <c r="A493">
        <v>484</v>
      </c>
      <c r="B493" s="3" t="s">
        <v>485</v>
      </c>
      <c r="C493" s="3" t="s">
        <v>4594</v>
      </c>
      <c r="D493">
        <v>80000</v>
      </c>
      <c r="E493">
        <v>149</v>
      </c>
      <c r="F493" t="s">
        <v>8221</v>
      </c>
      <c r="G493" t="s">
        <v>8225</v>
      </c>
      <c r="H493" t="s">
        <v>8247</v>
      </c>
      <c r="I493">
        <v>1446766372</v>
      </c>
      <c r="J493">
        <v>1443220372</v>
      </c>
      <c r="K493" t="b">
        <v>0</v>
      </c>
      <c r="L493">
        <v>11</v>
      </c>
      <c r="M493" t="b">
        <v>0</v>
      </c>
      <c r="N493" t="s">
        <v>8270</v>
      </c>
      <c r="O493" s="6">
        <f>(E493/D493)*100</f>
        <v>0.18625</v>
      </c>
      <c r="P493" s="7">
        <f>E493/L493</f>
        <v>13.545454545454545</v>
      </c>
      <c r="Q493" t="s">
        <v>8310</v>
      </c>
      <c r="R493" t="s">
        <v>8316</v>
      </c>
      <c r="S493" s="11">
        <f>(J493/86400)+25569+(-5/24)</f>
        <v>42272.731157407405</v>
      </c>
      <c r="T493" s="11">
        <f>(I493/86400)+25569+(-5/24)</f>
        <v>42313.772824074076</v>
      </c>
    </row>
    <row r="494" spans="1:20" ht="43.2" x14ac:dyDescent="0.3">
      <c r="A494">
        <v>576</v>
      </c>
      <c r="B494" s="3" t="s">
        <v>577</v>
      </c>
      <c r="C494" s="3" t="s">
        <v>4686</v>
      </c>
      <c r="D494">
        <v>80000</v>
      </c>
      <c r="E494">
        <v>1</v>
      </c>
      <c r="F494" t="s">
        <v>8221</v>
      </c>
      <c r="G494" t="s">
        <v>8224</v>
      </c>
      <c r="H494" t="s">
        <v>8246</v>
      </c>
      <c r="I494">
        <v>1427537952</v>
      </c>
      <c r="J494">
        <v>1422357552</v>
      </c>
      <c r="K494" t="b">
        <v>0</v>
      </c>
      <c r="L494">
        <v>1</v>
      </c>
      <c r="M494" t="b">
        <v>0</v>
      </c>
      <c r="N494" t="s">
        <v>8272</v>
      </c>
      <c r="O494" s="6">
        <f>(E494/D494)*100</f>
        <v>1.25E-3</v>
      </c>
      <c r="P494" s="7">
        <f>E494/L494</f>
        <v>1</v>
      </c>
      <c r="Q494" t="s">
        <v>8319</v>
      </c>
      <c r="R494" t="s">
        <v>8320</v>
      </c>
      <c r="S494" s="11">
        <f>(J494/86400)+25569+(-5/24)</f>
        <v>42031.263333333329</v>
      </c>
      <c r="T494" s="11">
        <f>(I494/86400)+25569+(-5/24)</f>
        <v>42091.221666666665</v>
      </c>
    </row>
    <row r="495" spans="1:20" ht="43.2" x14ac:dyDescent="0.3">
      <c r="A495">
        <v>1145</v>
      </c>
      <c r="B495" s="3" t="s">
        <v>1146</v>
      </c>
      <c r="C495" s="3" t="s">
        <v>5255</v>
      </c>
      <c r="D495">
        <v>80000</v>
      </c>
      <c r="E495">
        <v>100</v>
      </c>
      <c r="F495" t="s">
        <v>8221</v>
      </c>
      <c r="G495" t="s">
        <v>8224</v>
      </c>
      <c r="H495" t="s">
        <v>8246</v>
      </c>
      <c r="I495">
        <v>1412272592</v>
      </c>
      <c r="J495">
        <v>1407088592</v>
      </c>
      <c r="K495" t="b">
        <v>0</v>
      </c>
      <c r="L495">
        <v>1</v>
      </c>
      <c r="M495" t="b">
        <v>0</v>
      </c>
      <c r="N495" t="s">
        <v>8284</v>
      </c>
      <c r="O495" s="6">
        <f>(E495/D495)*100</f>
        <v>0.125</v>
      </c>
      <c r="P495" s="7">
        <f>E495/L495</f>
        <v>100</v>
      </c>
      <c r="Q495" t="s">
        <v>8336</v>
      </c>
      <c r="R495" t="s">
        <v>8337</v>
      </c>
      <c r="S495" s="11">
        <f>(J495/86400)+25569+(-5/24)</f>
        <v>41854.539259259254</v>
      </c>
      <c r="T495" s="11">
        <f>(I495/86400)+25569+(-5/24)</f>
        <v>41914.539259259254</v>
      </c>
    </row>
    <row r="496" spans="1:20" ht="43.2" x14ac:dyDescent="0.3">
      <c r="A496">
        <v>2122</v>
      </c>
      <c r="B496" s="3" t="s">
        <v>2123</v>
      </c>
      <c r="C496" s="3" t="s">
        <v>6232</v>
      </c>
      <c r="D496">
        <v>80000</v>
      </c>
      <c r="E496">
        <v>310</v>
      </c>
      <c r="F496" t="s">
        <v>8221</v>
      </c>
      <c r="G496" t="s">
        <v>8238</v>
      </c>
      <c r="H496" t="s">
        <v>8256</v>
      </c>
      <c r="I496">
        <v>1483773169</v>
      </c>
      <c r="J496">
        <v>1481181169</v>
      </c>
      <c r="K496" t="b">
        <v>0</v>
      </c>
      <c r="L496">
        <v>3</v>
      </c>
      <c r="M496" t="b">
        <v>0</v>
      </c>
      <c r="N496" t="s">
        <v>8282</v>
      </c>
      <c r="O496" s="6">
        <f>(E496/D496)*100</f>
        <v>0.38750000000000001</v>
      </c>
      <c r="P496" s="7">
        <f>E496/L496</f>
        <v>103.33333333333333</v>
      </c>
      <c r="Q496" t="s">
        <v>8333</v>
      </c>
      <c r="R496" t="s">
        <v>8334</v>
      </c>
      <c r="S496" s="11">
        <f>(J496/86400)+25569+(-5/24)</f>
        <v>42712.092233796291</v>
      </c>
      <c r="T496" s="11">
        <f>(I496/86400)+25569+(-5/24)</f>
        <v>42742.092233796291</v>
      </c>
    </row>
    <row r="497" spans="1:20" ht="43.2" x14ac:dyDescent="0.3">
      <c r="A497">
        <v>2136</v>
      </c>
      <c r="B497" s="3" t="s">
        <v>2137</v>
      </c>
      <c r="C497" s="3" t="s">
        <v>6246</v>
      </c>
      <c r="D497">
        <v>80000</v>
      </c>
      <c r="E497">
        <v>47.69</v>
      </c>
      <c r="F497" t="s">
        <v>8221</v>
      </c>
      <c r="G497" t="s">
        <v>8224</v>
      </c>
      <c r="H497" t="s">
        <v>8246</v>
      </c>
      <c r="I497">
        <v>1382184786</v>
      </c>
      <c r="J497">
        <v>1379592786</v>
      </c>
      <c r="K497" t="b">
        <v>0</v>
      </c>
      <c r="L497">
        <v>4</v>
      </c>
      <c r="M497" t="b">
        <v>0</v>
      </c>
      <c r="N497" t="s">
        <v>8282</v>
      </c>
      <c r="O497" s="6">
        <f>(E497/D497)*100</f>
        <v>5.9612499999999999E-2</v>
      </c>
      <c r="P497" s="7">
        <f>E497/L497</f>
        <v>11.922499999999999</v>
      </c>
      <c r="Q497" t="s">
        <v>8333</v>
      </c>
      <c r="R497" t="s">
        <v>8334</v>
      </c>
      <c r="S497" s="11">
        <f>(J497/86400)+25569+(-5/24)</f>
        <v>41536.300763888888</v>
      </c>
      <c r="T497" s="11">
        <f>(I497/86400)+25569+(-5/24)</f>
        <v>41566.300763888888</v>
      </c>
    </row>
    <row r="498" spans="1:20" ht="43.2" x14ac:dyDescent="0.3">
      <c r="A498">
        <v>2594</v>
      </c>
      <c r="B498" s="3" t="s">
        <v>2594</v>
      </c>
      <c r="C498" s="3" t="s">
        <v>6704</v>
      </c>
      <c r="D498">
        <v>80000</v>
      </c>
      <c r="E498">
        <v>1</v>
      </c>
      <c r="F498" t="s">
        <v>8221</v>
      </c>
      <c r="G498" t="s">
        <v>8224</v>
      </c>
      <c r="H498" t="s">
        <v>8246</v>
      </c>
      <c r="I498">
        <v>1407453228</v>
      </c>
      <c r="J498">
        <v>1404861228</v>
      </c>
      <c r="K498" t="b">
        <v>0</v>
      </c>
      <c r="L498">
        <v>1</v>
      </c>
      <c r="M498" t="b">
        <v>0</v>
      </c>
      <c r="N498" t="s">
        <v>8284</v>
      </c>
      <c r="O498" s="6">
        <f>(E498/D498)*100</f>
        <v>1.25E-3</v>
      </c>
      <c r="P498" s="7">
        <f>E498/L498</f>
        <v>1</v>
      </c>
      <c r="Q498" t="s">
        <v>8336</v>
      </c>
      <c r="R498" t="s">
        <v>8337</v>
      </c>
      <c r="S498" s="11">
        <f>(J498/86400)+25569+(-5/24)</f>
        <v>41828.759583333333</v>
      </c>
      <c r="T498" s="11">
        <f>(I498/86400)+25569+(-5/24)</f>
        <v>41858.759583333333</v>
      </c>
    </row>
    <row r="499" spans="1:20" ht="57.6" x14ac:dyDescent="0.3">
      <c r="A499">
        <v>2690</v>
      </c>
      <c r="B499" s="3" t="s">
        <v>2690</v>
      </c>
      <c r="C499" s="3" t="s">
        <v>6800</v>
      </c>
      <c r="D499">
        <v>80000</v>
      </c>
      <c r="E499">
        <v>8586</v>
      </c>
      <c r="F499" t="s">
        <v>8221</v>
      </c>
      <c r="G499" t="s">
        <v>8224</v>
      </c>
      <c r="H499" t="s">
        <v>8246</v>
      </c>
      <c r="I499">
        <v>1433298676</v>
      </c>
      <c r="J499">
        <v>1429410676</v>
      </c>
      <c r="K499" t="b">
        <v>0</v>
      </c>
      <c r="L499">
        <v>118</v>
      </c>
      <c r="M499" t="b">
        <v>0</v>
      </c>
      <c r="N499" t="s">
        <v>8284</v>
      </c>
      <c r="O499" s="6">
        <f>(E499/D499)*100</f>
        <v>10.7325</v>
      </c>
      <c r="P499" s="7">
        <f>E499/L499</f>
        <v>72.762711864406782</v>
      </c>
      <c r="Q499" t="s">
        <v>8336</v>
      </c>
      <c r="R499" t="s">
        <v>8337</v>
      </c>
      <c r="S499" s="11">
        <f>(J499/86400)+25569+(-5/24)</f>
        <v>42112.89671296296</v>
      </c>
      <c r="T499" s="11">
        <f>(I499/86400)+25569+(-5/24)</f>
        <v>42157.89671296296</v>
      </c>
    </row>
    <row r="500" spans="1:20" ht="43.2" x14ac:dyDescent="0.3">
      <c r="A500">
        <v>551</v>
      </c>
      <c r="B500" s="3" t="s">
        <v>552</v>
      </c>
      <c r="C500" s="3" t="s">
        <v>4661</v>
      </c>
      <c r="D500">
        <v>75000</v>
      </c>
      <c r="E500">
        <v>3781</v>
      </c>
      <c r="F500" t="s">
        <v>8221</v>
      </c>
      <c r="G500" t="s">
        <v>8224</v>
      </c>
      <c r="H500" t="s">
        <v>8246</v>
      </c>
      <c r="I500">
        <v>1438451580</v>
      </c>
      <c r="J500">
        <v>1434609424</v>
      </c>
      <c r="K500" t="b">
        <v>0</v>
      </c>
      <c r="L500">
        <v>28</v>
      </c>
      <c r="M500" t="b">
        <v>0</v>
      </c>
      <c r="N500" t="s">
        <v>8272</v>
      </c>
      <c r="O500" s="6">
        <f>(E500/D500)*100</f>
        <v>5.0413333333333332</v>
      </c>
      <c r="P500" s="7">
        <f>E500/L500</f>
        <v>135.03571428571428</v>
      </c>
      <c r="Q500" t="s">
        <v>8319</v>
      </c>
      <c r="R500" t="s">
        <v>8320</v>
      </c>
      <c r="S500" s="11">
        <f>(J500/86400)+25569+(-5/24)</f>
        <v>42173.067407407405</v>
      </c>
      <c r="T500" s="11">
        <f>(I500/86400)+25569+(-5/24)</f>
        <v>42217.536805555552</v>
      </c>
    </row>
    <row r="501" spans="1:20" ht="43.2" x14ac:dyDescent="0.3">
      <c r="A501">
        <v>563</v>
      </c>
      <c r="B501" s="3" t="s">
        <v>564</v>
      </c>
      <c r="C501" s="3" t="s">
        <v>4673</v>
      </c>
      <c r="D501">
        <v>75000</v>
      </c>
      <c r="E501">
        <v>68</v>
      </c>
      <c r="F501" t="s">
        <v>8221</v>
      </c>
      <c r="G501" t="s">
        <v>8226</v>
      </c>
      <c r="H501" t="s">
        <v>8248</v>
      </c>
      <c r="I501">
        <v>1424137247</v>
      </c>
      <c r="J501">
        <v>1421545247</v>
      </c>
      <c r="K501" t="b">
        <v>0</v>
      </c>
      <c r="L501">
        <v>2</v>
      </c>
      <c r="M501" t="b">
        <v>0</v>
      </c>
      <c r="N501" t="s">
        <v>8272</v>
      </c>
      <c r="O501" s="6">
        <f>(E501/D501)*100</f>
        <v>9.0666666666666659E-2</v>
      </c>
      <c r="P501" s="7">
        <f>E501/L501</f>
        <v>34</v>
      </c>
      <c r="Q501" t="s">
        <v>8319</v>
      </c>
      <c r="R501" t="s">
        <v>8320</v>
      </c>
      <c r="S501" s="11">
        <f>(J501/86400)+25569+(-5/24)</f>
        <v>42021.861655092587</v>
      </c>
      <c r="T501" s="11">
        <f>(I501/86400)+25569+(-5/24)</f>
        <v>42051.861655092587</v>
      </c>
    </row>
    <row r="502" spans="1:20" ht="43.2" x14ac:dyDescent="0.3">
      <c r="A502">
        <v>680</v>
      </c>
      <c r="B502" s="3" t="s">
        <v>681</v>
      </c>
      <c r="C502" s="3" t="s">
        <v>4790</v>
      </c>
      <c r="D502">
        <v>75000</v>
      </c>
      <c r="E502">
        <v>19434</v>
      </c>
      <c r="F502" t="s">
        <v>8221</v>
      </c>
      <c r="G502" t="s">
        <v>8224</v>
      </c>
      <c r="H502" t="s">
        <v>8246</v>
      </c>
      <c r="I502">
        <v>1410955331</v>
      </c>
      <c r="J502">
        <v>1407931331</v>
      </c>
      <c r="K502" t="b">
        <v>0</v>
      </c>
      <c r="L502">
        <v>129</v>
      </c>
      <c r="M502" t="b">
        <v>0</v>
      </c>
      <c r="N502" t="s">
        <v>8273</v>
      </c>
      <c r="O502" s="6">
        <f>(E502/D502)*100</f>
        <v>25.912000000000003</v>
      </c>
      <c r="P502" s="7">
        <f>E502/L502</f>
        <v>150.65116279069767</v>
      </c>
      <c r="Q502" t="s">
        <v>8319</v>
      </c>
      <c r="R502" t="s">
        <v>8321</v>
      </c>
      <c r="S502" s="11">
        <f>(J502/86400)+25569+(-5/24)</f>
        <v>41864.293182870366</v>
      </c>
      <c r="T502" s="11">
        <f>(I502/86400)+25569+(-5/24)</f>
        <v>41899.293182870366</v>
      </c>
    </row>
    <row r="503" spans="1:20" ht="43.2" x14ac:dyDescent="0.3">
      <c r="A503">
        <v>1072</v>
      </c>
      <c r="B503" s="3" t="s">
        <v>1073</v>
      </c>
      <c r="C503" s="3" t="s">
        <v>5182</v>
      </c>
      <c r="D503">
        <v>75000</v>
      </c>
      <c r="E503">
        <v>51</v>
      </c>
      <c r="F503" t="s">
        <v>8221</v>
      </c>
      <c r="G503" t="s">
        <v>8224</v>
      </c>
      <c r="H503" t="s">
        <v>8246</v>
      </c>
      <c r="I503">
        <v>1391630297</v>
      </c>
      <c r="J503">
        <v>1389038297</v>
      </c>
      <c r="K503" t="b">
        <v>0</v>
      </c>
      <c r="L503">
        <v>4</v>
      </c>
      <c r="M503" t="b">
        <v>0</v>
      </c>
      <c r="N503" t="s">
        <v>8282</v>
      </c>
      <c r="O503" s="6">
        <f>(E503/D503)*100</f>
        <v>6.8000000000000005E-2</v>
      </c>
      <c r="P503" s="7">
        <f>E503/L503</f>
        <v>12.75</v>
      </c>
      <c r="Q503" t="s">
        <v>8333</v>
      </c>
      <c r="R503" t="s">
        <v>8334</v>
      </c>
      <c r="S503" s="11">
        <f>(J503/86400)+25569+(-5/24)</f>
        <v>41645.623807870368</v>
      </c>
      <c r="T503" s="11">
        <f>(I503/86400)+25569+(-5/24)</f>
        <v>41675.623807870368</v>
      </c>
    </row>
    <row r="504" spans="1:20" ht="43.2" x14ac:dyDescent="0.3">
      <c r="A504">
        <v>1076</v>
      </c>
      <c r="B504" s="3" t="s">
        <v>1077</v>
      </c>
      <c r="C504" s="3" t="s">
        <v>5186</v>
      </c>
      <c r="D504">
        <v>75000</v>
      </c>
      <c r="E504">
        <v>47074</v>
      </c>
      <c r="F504" t="s">
        <v>8221</v>
      </c>
      <c r="G504" t="s">
        <v>8224</v>
      </c>
      <c r="H504" t="s">
        <v>8246</v>
      </c>
      <c r="I504">
        <v>1410426250</v>
      </c>
      <c r="J504">
        <v>1405674250</v>
      </c>
      <c r="K504" t="b">
        <v>0</v>
      </c>
      <c r="L504">
        <v>975</v>
      </c>
      <c r="M504" t="b">
        <v>0</v>
      </c>
      <c r="N504" t="s">
        <v>8282</v>
      </c>
      <c r="O504" s="6">
        <f>(E504/D504)*100</f>
        <v>62.765333333333331</v>
      </c>
      <c r="P504" s="7">
        <f>E504/L504</f>
        <v>48.281025641025643</v>
      </c>
      <c r="Q504" t="s">
        <v>8333</v>
      </c>
      <c r="R504" t="s">
        <v>8334</v>
      </c>
      <c r="S504" s="11">
        <f>(J504/86400)+25569+(-5/24)</f>
        <v>41838.169560185182</v>
      </c>
      <c r="T504" s="11">
        <f>(I504/86400)+25569+(-5/24)</f>
        <v>41893.169560185182</v>
      </c>
    </row>
    <row r="505" spans="1:20" ht="43.2" x14ac:dyDescent="0.3">
      <c r="A505">
        <v>1178</v>
      </c>
      <c r="B505" s="3" t="s">
        <v>1179</v>
      </c>
      <c r="C505" s="3" t="s">
        <v>5288</v>
      </c>
      <c r="D505">
        <v>75000</v>
      </c>
      <c r="E505">
        <v>5</v>
      </c>
      <c r="F505" t="s">
        <v>8221</v>
      </c>
      <c r="G505" t="s">
        <v>8224</v>
      </c>
      <c r="H505" t="s">
        <v>8246</v>
      </c>
      <c r="I505">
        <v>1408225452</v>
      </c>
      <c r="J505">
        <v>1405633452</v>
      </c>
      <c r="K505" t="b">
        <v>0</v>
      </c>
      <c r="L505">
        <v>1</v>
      </c>
      <c r="M505" t="b">
        <v>0</v>
      </c>
      <c r="N505" t="s">
        <v>8284</v>
      </c>
      <c r="O505" s="6">
        <f>(E505/D505)*100</f>
        <v>6.6666666666666671E-3</v>
      </c>
      <c r="P505" s="7">
        <f>E505/L505</f>
        <v>5</v>
      </c>
      <c r="Q505" t="s">
        <v>8336</v>
      </c>
      <c r="R505" t="s">
        <v>8337</v>
      </c>
      <c r="S505" s="11">
        <f>(J505/86400)+25569+(-5/24)</f>
        <v>41837.69736111111</v>
      </c>
      <c r="T505" s="11">
        <f>(I505/86400)+25569+(-5/24)</f>
        <v>41867.69736111111</v>
      </c>
    </row>
    <row r="506" spans="1:20" ht="28.8" x14ac:dyDescent="0.3">
      <c r="A506">
        <v>2157</v>
      </c>
      <c r="B506" s="3" t="s">
        <v>2158</v>
      </c>
      <c r="C506" s="3" t="s">
        <v>6267</v>
      </c>
      <c r="D506">
        <v>75000</v>
      </c>
      <c r="E506">
        <v>21144</v>
      </c>
      <c r="F506" t="s">
        <v>8221</v>
      </c>
      <c r="G506" t="s">
        <v>8224</v>
      </c>
      <c r="H506" t="s">
        <v>8246</v>
      </c>
      <c r="I506">
        <v>1482479940</v>
      </c>
      <c r="J506">
        <v>1479684783</v>
      </c>
      <c r="K506" t="b">
        <v>0</v>
      </c>
      <c r="L506">
        <v>57</v>
      </c>
      <c r="M506" t="b">
        <v>0</v>
      </c>
      <c r="N506" t="s">
        <v>8282</v>
      </c>
      <c r="O506" s="6">
        <f>(E506/D506)*100</f>
        <v>28.192</v>
      </c>
      <c r="P506" s="7">
        <f>E506/L506</f>
        <v>370.94736842105266</v>
      </c>
      <c r="Q506" t="s">
        <v>8333</v>
      </c>
      <c r="R506" t="s">
        <v>8334</v>
      </c>
      <c r="S506" s="11">
        <f>(J506/86400)+25569+(-5/24)</f>
        <v>42694.772951388884</v>
      </c>
      <c r="T506" s="11">
        <f>(I506/86400)+25569+(-5/24)</f>
        <v>42727.124305555553</v>
      </c>
    </row>
    <row r="507" spans="1:20" ht="28.8" x14ac:dyDescent="0.3">
      <c r="A507">
        <v>3064</v>
      </c>
      <c r="B507" s="3" t="s">
        <v>3064</v>
      </c>
      <c r="C507" s="3" t="s">
        <v>7174</v>
      </c>
      <c r="D507">
        <v>75000</v>
      </c>
      <c r="E507">
        <v>8471</v>
      </c>
      <c r="F507" t="s">
        <v>8221</v>
      </c>
      <c r="G507" t="s">
        <v>8224</v>
      </c>
      <c r="H507" t="s">
        <v>8246</v>
      </c>
      <c r="I507">
        <v>1448175540</v>
      </c>
      <c r="J507">
        <v>1445483246</v>
      </c>
      <c r="K507" t="b">
        <v>0</v>
      </c>
      <c r="L507">
        <v>72</v>
      </c>
      <c r="M507" t="b">
        <v>0</v>
      </c>
      <c r="N507" t="s">
        <v>8303</v>
      </c>
      <c r="O507" s="6">
        <f>(E507/D507)*100</f>
        <v>11.294666666666666</v>
      </c>
      <c r="P507" s="7">
        <f>E507/L507</f>
        <v>117.65277777777777</v>
      </c>
      <c r="Q507" t="s">
        <v>8317</v>
      </c>
      <c r="R507" t="s">
        <v>8357</v>
      </c>
      <c r="S507" s="11">
        <f>(J507/86400)+25569+(-5/24)</f>
        <v>42298.9218287037</v>
      </c>
      <c r="T507" s="11">
        <f>(I507/86400)+25569+(-5/24)</f>
        <v>42330.082638888889</v>
      </c>
    </row>
    <row r="508" spans="1:20" ht="43.2" x14ac:dyDescent="0.3">
      <c r="A508">
        <v>3114</v>
      </c>
      <c r="B508" s="3" t="s">
        <v>3114</v>
      </c>
      <c r="C508" s="3" t="s">
        <v>7224</v>
      </c>
      <c r="D508">
        <v>75000</v>
      </c>
      <c r="E508">
        <v>0</v>
      </c>
      <c r="F508" t="s">
        <v>8221</v>
      </c>
      <c r="G508" t="s">
        <v>8224</v>
      </c>
      <c r="H508" t="s">
        <v>8246</v>
      </c>
      <c r="I508">
        <v>1411312250</v>
      </c>
      <c r="J508">
        <v>1406128250</v>
      </c>
      <c r="K508" t="b">
        <v>0</v>
      </c>
      <c r="L508">
        <v>0</v>
      </c>
      <c r="M508" t="b">
        <v>0</v>
      </c>
      <c r="N508" t="s">
        <v>8303</v>
      </c>
      <c r="O508" s="6">
        <f>(E508/D508)*100</f>
        <v>0</v>
      </c>
      <c r="P508" s="7" t="e">
        <f>E508/L508</f>
        <v>#DIV/0!</v>
      </c>
      <c r="Q508" t="s">
        <v>8317</v>
      </c>
      <c r="R508" t="s">
        <v>8357</v>
      </c>
      <c r="S508" s="11">
        <f>(J508/86400)+25569+(-5/24)</f>
        <v>41843.42418981481</v>
      </c>
      <c r="T508" s="11">
        <f>(I508/86400)+25569+(-5/24)</f>
        <v>41903.42418981481</v>
      </c>
    </row>
    <row r="509" spans="1:20" ht="43.2" x14ac:dyDescent="0.3">
      <c r="A509">
        <v>3634</v>
      </c>
      <c r="B509" s="3" t="s">
        <v>3632</v>
      </c>
      <c r="C509" s="3" t="s">
        <v>7744</v>
      </c>
      <c r="D509">
        <v>75000</v>
      </c>
      <c r="E509">
        <v>3185</v>
      </c>
      <c r="F509" t="s">
        <v>8221</v>
      </c>
      <c r="G509" t="s">
        <v>8229</v>
      </c>
      <c r="H509" t="s">
        <v>8251</v>
      </c>
      <c r="I509">
        <v>1484366340</v>
      </c>
      <c r="J509">
        <v>1480219174</v>
      </c>
      <c r="K509" t="b">
        <v>0</v>
      </c>
      <c r="L509">
        <v>18</v>
      </c>
      <c r="M509" t="b">
        <v>0</v>
      </c>
      <c r="N509" t="s">
        <v>8305</v>
      </c>
      <c r="O509" s="6">
        <f>(E509/D509)*100</f>
        <v>4.246666666666667</v>
      </c>
      <c r="P509" s="7">
        <f>E509/L509</f>
        <v>176.94444444444446</v>
      </c>
      <c r="Q509" t="s">
        <v>8317</v>
      </c>
      <c r="R509" t="s">
        <v>8359</v>
      </c>
      <c r="S509" s="11">
        <f>(J509/86400)+25569+(-5/24)</f>
        <v>42700.958032407405</v>
      </c>
      <c r="T509" s="11">
        <f>(I509/86400)+25569+(-5/24)</f>
        <v>42748.957638888889</v>
      </c>
    </row>
    <row r="510" spans="1:20" ht="72" x14ac:dyDescent="0.3">
      <c r="A510">
        <v>3788</v>
      </c>
      <c r="B510" s="3" t="s">
        <v>3785</v>
      </c>
      <c r="C510" s="3" t="s">
        <v>7898</v>
      </c>
      <c r="D510">
        <v>75000</v>
      </c>
      <c r="E510">
        <v>500</v>
      </c>
      <c r="F510" t="s">
        <v>8221</v>
      </c>
      <c r="G510" t="s">
        <v>8224</v>
      </c>
      <c r="H510" t="s">
        <v>8246</v>
      </c>
      <c r="I510">
        <v>1450887480</v>
      </c>
      <c r="J510">
        <v>1448469719</v>
      </c>
      <c r="K510" t="b">
        <v>0</v>
      </c>
      <c r="L510">
        <v>1</v>
      </c>
      <c r="M510" t="b">
        <v>0</v>
      </c>
      <c r="N510" t="s">
        <v>8305</v>
      </c>
      <c r="O510" s="6">
        <f>(E510/D510)*100</f>
        <v>0.66666666666666674</v>
      </c>
      <c r="P510" s="7">
        <f>E510/L510</f>
        <v>500</v>
      </c>
      <c r="Q510" t="s">
        <v>8317</v>
      </c>
      <c r="R510" t="s">
        <v>8359</v>
      </c>
      <c r="S510" s="11">
        <f>(J510/86400)+25569+(-5/24)</f>
        <v>42333.487488425926</v>
      </c>
      <c r="T510" s="11">
        <f>(I510/86400)+25569+(-5/24)</f>
        <v>42361.470833333333</v>
      </c>
    </row>
    <row r="511" spans="1:20" ht="43.2" x14ac:dyDescent="0.3">
      <c r="A511">
        <v>4098</v>
      </c>
      <c r="B511" s="3" t="s">
        <v>4094</v>
      </c>
      <c r="C511" s="3" t="s">
        <v>8201</v>
      </c>
      <c r="D511">
        <v>75000</v>
      </c>
      <c r="E511">
        <v>0</v>
      </c>
      <c r="F511" t="s">
        <v>8221</v>
      </c>
      <c r="G511" t="s">
        <v>8224</v>
      </c>
      <c r="H511" t="s">
        <v>8246</v>
      </c>
      <c r="I511">
        <v>1465060797</v>
      </c>
      <c r="J511">
        <v>1462468797</v>
      </c>
      <c r="K511" t="b">
        <v>0</v>
      </c>
      <c r="L511">
        <v>0</v>
      </c>
      <c r="M511" t="b">
        <v>0</v>
      </c>
      <c r="N511" t="s">
        <v>8271</v>
      </c>
      <c r="O511" s="6">
        <f>(E511/D511)*100</f>
        <v>0</v>
      </c>
      <c r="P511" s="7" t="e">
        <f>E511/L511</f>
        <v>#DIV/0!</v>
      </c>
      <c r="Q511" t="s">
        <v>8317</v>
      </c>
      <c r="R511" t="s">
        <v>8318</v>
      </c>
      <c r="S511" s="11">
        <f>(J511/86400)+25569+(-5/24)</f>
        <v>42495.51385416666</v>
      </c>
      <c r="T511" s="11">
        <f>(I511/86400)+25569+(-5/24)</f>
        <v>42525.51385416666</v>
      </c>
    </row>
    <row r="512" spans="1:20" ht="43.2" x14ac:dyDescent="0.3">
      <c r="A512">
        <v>489</v>
      </c>
      <c r="B512" s="3" t="s">
        <v>490</v>
      </c>
      <c r="C512" s="3" t="s">
        <v>4599</v>
      </c>
      <c r="D512">
        <v>74997</v>
      </c>
      <c r="E512">
        <v>215</v>
      </c>
      <c r="F512" t="s">
        <v>8221</v>
      </c>
      <c r="G512" t="s">
        <v>8224</v>
      </c>
      <c r="H512" t="s">
        <v>8246</v>
      </c>
      <c r="I512">
        <v>1325763180</v>
      </c>
      <c r="J512">
        <v>1323084816</v>
      </c>
      <c r="K512" t="b">
        <v>0</v>
      </c>
      <c r="L512">
        <v>3</v>
      </c>
      <c r="M512" t="b">
        <v>0</v>
      </c>
      <c r="N512" t="s">
        <v>8270</v>
      </c>
      <c r="O512" s="6">
        <f>(E512/D512)*100</f>
        <v>0.28667813379201834</v>
      </c>
      <c r="P512" s="7">
        <f>E512/L512</f>
        <v>71.666666666666671</v>
      </c>
      <c r="Q512" t="s">
        <v>8310</v>
      </c>
      <c r="R512" t="s">
        <v>8316</v>
      </c>
      <c r="S512" s="11">
        <f>(J512/86400)+25569+(-5/24)</f>
        <v>40882.273333333331</v>
      </c>
      <c r="T512" s="11">
        <f>(I512/86400)+25569+(-5/24)</f>
        <v>40913.272916666661</v>
      </c>
    </row>
    <row r="513" spans="1:20" ht="43.2" x14ac:dyDescent="0.3">
      <c r="A513">
        <v>993</v>
      </c>
      <c r="B513" s="3" t="s">
        <v>994</v>
      </c>
      <c r="C513" s="3" t="s">
        <v>5103</v>
      </c>
      <c r="D513">
        <v>70000</v>
      </c>
      <c r="E513">
        <v>17561</v>
      </c>
      <c r="F513" t="s">
        <v>8221</v>
      </c>
      <c r="G513" t="s">
        <v>8224</v>
      </c>
      <c r="H513" t="s">
        <v>8246</v>
      </c>
      <c r="I513">
        <v>1478926800</v>
      </c>
      <c r="J513">
        <v>1476054568</v>
      </c>
      <c r="K513" t="b">
        <v>0</v>
      </c>
      <c r="L513">
        <v>196</v>
      </c>
      <c r="M513" t="b">
        <v>0</v>
      </c>
      <c r="N513" t="s">
        <v>8273</v>
      </c>
      <c r="O513" s="6">
        <f>(E513/D513)*100</f>
        <v>25.087142857142858</v>
      </c>
      <c r="P513" s="7">
        <f>E513/L513</f>
        <v>89.59693877551021</v>
      </c>
      <c r="Q513" t="s">
        <v>8319</v>
      </c>
      <c r="R513" t="s">
        <v>8321</v>
      </c>
      <c r="S513" s="11">
        <f>(J513/86400)+25569+(-5/24)</f>
        <v>42652.756574074076</v>
      </c>
      <c r="T513" s="11">
        <f>(I513/86400)+25569+(-5/24)</f>
        <v>42685.999999999993</v>
      </c>
    </row>
    <row r="514" spans="1:20" ht="43.2" x14ac:dyDescent="0.3">
      <c r="A514">
        <v>2684</v>
      </c>
      <c r="B514" s="3" t="s">
        <v>2684</v>
      </c>
      <c r="C514" s="3" t="s">
        <v>6794</v>
      </c>
      <c r="D514">
        <v>70000</v>
      </c>
      <c r="E514">
        <v>800</v>
      </c>
      <c r="F514" t="s">
        <v>8221</v>
      </c>
      <c r="G514" t="s">
        <v>8224</v>
      </c>
      <c r="H514" t="s">
        <v>8246</v>
      </c>
      <c r="I514">
        <v>1407621425</v>
      </c>
      <c r="J514">
        <v>1404165425</v>
      </c>
      <c r="K514" t="b">
        <v>0</v>
      </c>
      <c r="L514">
        <v>4</v>
      </c>
      <c r="M514" t="b">
        <v>0</v>
      </c>
      <c r="N514" t="s">
        <v>8284</v>
      </c>
      <c r="O514" s="6">
        <f>(E514/D514)*100</f>
        <v>1.1428571428571428</v>
      </c>
      <c r="P514" s="7">
        <f>E514/L514</f>
        <v>200</v>
      </c>
      <c r="Q514" t="s">
        <v>8336</v>
      </c>
      <c r="R514" t="s">
        <v>8337</v>
      </c>
      <c r="S514" s="11">
        <f>(J514/86400)+25569+(-5/24)</f>
        <v>41820.706307870372</v>
      </c>
      <c r="T514" s="11">
        <f>(I514/86400)+25569+(-5/24)</f>
        <v>41860.706307870372</v>
      </c>
    </row>
    <row r="515" spans="1:20" ht="43.2" x14ac:dyDescent="0.3">
      <c r="A515">
        <v>3798</v>
      </c>
      <c r="B515" s="3" t="s">
        <v>3795</v>
      </c>
      <c r="C515" s="3" t="s">
        <v>7908</v>
      </c>
      <c r="D515">
        <v>70000</v>
      </c>
      <c r="E515">
        <v>1025</v>
      </c>
      <c r="F515" t="s">
        <v>8221</v>
      </c>
      <c r="G515" t="s">
        <v>8224</v>
      </c>
      <c r="H515" t="s">
        <v>8246</v>
      </c>
      <c r="I515">
        <v>1407691248</v>
      </c>
      <c r="J515">
        <v>1405099248</v>
      </c>
      <c r="K515" t="b">
        <v>0</v>
      </c>
      <c r="L515">
        <v>5</v>
      </c>
      <c r="M515" t="b">
        <v>0</v>
      </c>
      <c r="N515" t="s">
        <v>8305</v>
      </c>
      <c r="O515" s="6">
        <f>(E515/D515)*100</f>
        <v>1.4642857142857144</v>
      </c>
      <c r="P515" s="7">
        <f>E515/L515</f>
        <v>205</v>
      </c>
      <c r="Q515" t="s">
        <v>8317</v>
      </c>
      <c r="R515" t="s">
        <v>8359</v>
      </c>
      <c r="S515" s="11">
        <f>(J515/86400)+25569+(-5/24)</f>
        <v>41831.514444444438</v>
      </c>
      <c r="T515" s="11">
        <f>(I515/86400)+25569+(-5/24)</f>
        <v>41861.514444444438</v>
      </c>
    </row>
    <row r="516" spans="1:20" ht="43.2" x14ac:dyDescent="0.3">
      <c r="A516">
        <v>707</v>
      </c>
      <c r="B516" s="3" t="s">
        <v>708</v>
      </c>
      <c r="C516" s="3" t="s">
        <v>4817</v>
      </c>
      <c r="D516">
        <v>68000</v>
      </c>
      <c r="E516">
        <v>53670.6</v>
      </c>
      <c r="F516" t="s">
        <v>8221</v>
      </c>
      <c r="G516" t="s">
        <v>8225</v>
      </c>
      <c r="H516" t="s">
        <v>8247</v>
      </c>
      <c r="I516">
        <v>1483286127</v>
      </c>
      <c r="J516">
        <v>1479830127</v>
      </c>
      <c r="K516" t="b">
        <v>0</v>
      </c>
      <c r="L516">
        <v>456</v>
      </c>
      <c r="M516" t="b">
        <v>0</v>
      </c>
      <c r="N516" t="s">
        <v>8273</v>
      </c>
      <c r="O516" s="6">
        <f>(E516/D516)*100</f>
        <v>78.927352941176466</v>
      </c>
      <c r="P516" s="7">
        <f>E516/L516</f>
        <v>117.69868421052631</v>
      </c>
      <c r="Q516" t="s">
        <v>8319</v>
      </c>
      <c r="R516" t="s">
        <v>8321</v>
      </c>
      <c r="S516" s="11">
        <f>(J516/86400)+25569+(-5/24)</f>
        <v>42696.45517361111</v>
      </c>
      <c r="T516" s="11">
        <f>(I516/86400)+25569+(-5/24)</f>
        <v>42736.45517361111</v>
      </c>
    </row>
    <row r="517" spans="1:20" ht="43.2" x14ac:dyDescent="0.3">
      <c r="A517">
        <v>1081</v>
      </c>
      <c r="B517" s="3" t="s">
        <v>1082</v>
      </c>
      <c r="C517" s="3" t="s">
        <v>5191</v>
      </c>
      <c r="D517">
        <v>68000</v>
      </c>
      <c r="E517">
        <v>12</v>
      </c>
      <c r="F517" t="s">
        <v>8221</v>
      </c>
      <c r="G517" t="s">
        <v>8224</v>
      </c>
      <c r="H517" t="s">
        <v>8246</v>
      </c>
      <c r="I517">
        <v>1422483292</v>
      </c>
      <c r="J517">
        <v>1419891292</v>
      </c>
      <c r="K517" t="b">
        <v>0</v>
      </c>
      <c r="L517">
        <v>4</v>
      </c>
      <c r="M517" t="b">
        <v>0</v>
      </c>
      <c r="N517" t="s">
        <v>8282</v>
      </c>
      <c r="O517" s="6">
        <f>(E517/D517)*100</f>
        <v>1.7647058823529412E-2</v>
      </c>
      <c r="P517" s="7">
        <f>E517/L517</f>
        <v>3</v>
      </c>
      <c r="Q517" t="s">
        <v>8333</v>
      </c>
      <c r="R517" t="s">
        <v>8334</v>
      </c>
      <c r="S517" s="11">
        <f>(J517/86400)+25569+(-5/24)</f>
        <v>42002.718657407408</v>
      </c>
      <c r="T517" s="11">
        <f>(I517/86400)+25569+(-5/24)</f>
        <v>42032.718657407408</v>
      </c>
    </row>
    <row r="518" spans="1:20" ht="43.2" x14ac:dyDescent="0.3">
      <c r="A518">
        <v>498</v>
      </c>
      <c r="B518" s="3" t="s">
        <v>499</v>
      </c>
      <c r="C518" s="3" t="s">
        <v>4608</v>
      </c>
      <c r="D518">
        <v>65108</v>
      </c>
      <c r="E518">
        <v>2994</v>
      </c>
      <c r="F518" t="s">
        <v>8221</v>
      </c>
      <c r="G518" t="s">
        <v>8224</v>
      </c>
      <c r="H518" t="s">
        <v>8246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8270</v>
      </c>
      <c r="O518" s="6">
        <f>(E518/D518)*100</f>
        <v>4.5985132395404564</v>
      </c>
      <c r="P518" s="7">
        <f>E518/L518</f>
        <v>136.09090909090909</v>
      </c>
      <c r="Q518" t="s">
        <v>8310</v>
      </c>
      <c r="R518" t="s">
        <v>8316</v>
      </c>
      <c r="S518" s="11">
        <f>(J518/86400)+25569+(-5/24)</f>
        <v>40858.553807870368</v>
      </c>
      <c r="T518" s="11">
        <f>(I518/86400)+25569+(-5/24)</f>
        <v>40900.553807870368</v>
      </c>
    </row>
    <row r="519" spans="1:20" ht="43.2" x14ac:dyDescent="0.3">
      <c r="A519">
        <v>455</v>
      </c>
      <c r="B519" s="3" t="s">
        <v>456</v>
      </c>
      <c r="C519" s="3" t="s">
        <v>4565</v>
      </c>
      <c r="D519">
        <v>65000</v>
      </c>
      <c r="E519">
        <v>45</v>
      </c>
      <c r="F519" t="s">
        <v>8221</v>
      </c>
      <c r="G519" t="s">
        <v>8224</v>
      </c>
      <c r="H519" t="s">
        <v>8246</v>
      </c>
      <c r="I519">
        <v>1334622660</v>
      </c>
      <c r="J519">
        <v>1330733022</v>
      </c>
      <c r="K519" t="b">
        <v>0</v>
      </c>
      <c r="L519">
        <v>2</v>
      </c>
      <c r="M519" t="b">
        <v>0</v>
      </c>
      <c r="N519" t="s">
        <v>8270</v>
      </c>
      <c r="O519" s="6">
        <f>(E519/D519)*100</f>
        <v>6.9230769230769221E-2</v>
      </c>
      <c r="P519" s="7">
        <f>E519/L519</f>
        <v>22.5</v>
      </c>
      <c r="Q519" t="s">
        <v>8310</v>
      </c>
      <c r="R519" t="s">
        <v>8316</v>
      </c>
      <c r="S519" s="11">
        <f>(J519/86400)+25569+(-5/24)</f>
        <v>40970.794236111113</v>
      </c>
      <c r="T519" s="11">
        <f>(I519/86400)+25569+(-5/24)</f>
        <v>41015.813194444439</v>
      </c>
    </row>
    <row r="520" spans="1:20" ht="28.8" x14ac:dyDescent="0.3">
      <c r="A520">
        <v>2691</v>
      </c>
      <c r="B520" s="3" t="s">
        <v>2691</v>
      </c>
      <c r="C520" s="3" t="s">
        <v>6801</v>
      </c>
      <c r="D520">
        <v>65000</v>
      </c>
      <c r="E520">
        <v>35</v>
      </c>
      <c r="F520" t="s">
        <v>8221</v>
      </c>
      <c r="G520" t="s">
        <v>8229</v>
      </c>
      <c r="H520" t="s">
        <v>8251</v>
      </c>
      <c r="I520">
        <v>1431278557</v>
      </c>
      <c r="J520">
        <v>1427390557</v>
      </c>
      <c r="K520" t="b">
        <v>0</v>
      </c>
      <c r="L520">
        <v>2</v>
      </c>
      <c r="M520" t="b">
        <v>0</v>
      </c>
      <c r="N520" t="s">
        <v>8284</v>
      </c>
      <c r="O520" s="6">
        <f>(E520/D520)*100</f>
        <v>5.3846153846153842E-2</v>
      </c>
      <c r="P520" s="7">
        <f>E520/L520</f>
        <v>17.5</v>
      </c>
      <c r="Q520" t="s">
        <v>8336</v>
      </c>
      <c r="R520" t="s">
        <v>8337</v>
      </c>
      <c r="S520" s="11">
        <f>(J520/86400)+25569+(-5/24)</f>
        <v>42089.515706018516</v>
      </c>
      <c r="T520" s="11">
        <f>(I520/86400)+25569+(-5/24)</f>
        <v>42134.515706018516</v>
      </c>
    </row>
    <row r="521" spans="1:20" ht="43.2" x14ac:dyDescent="0.3">
      <c r="A521">
        <v>3088</v>
      </c>
      <c r="B521" s="3" t="s">
        <v>3088</v>
      </c>
      <c r="C521" s="3" t="s">
        <v>7198</v>
      </c>
      <c r="D521">
        <v>65000</v>
      </c>
      <c r="E521">
        <v>126</v>
      </c>
      <c r="F521" t="s">
        <v>8221</v>
      </c>
      <c r="G521" t="s">
        <v>8224</v>
      </c>
      <c r="H521" t="s">
        <v>8246</v>
      </c>
      <c r="I521">
        <v>1420724460</v>
      </c>
      <c r="J521">
        <v>1418046247</v>
      </c>
      <c r="K521" t="b">
        <v>0</v>
      </c>
      <c r="L521">
        <v>3</v>
      </c>
      <c r="M521" t="b">
        <v>0</v>
      </c>
      <c r="N521" t="s">
        <v>8303</v>
      </c>
      <c r="O521" s="6">
        <f>(E521/D521)*100</f>
        <v>0.19384615384615383</v>
      </c>
      <c r="P521" s="7">
        <f>E521/L521</f>
        <v>42</v>
      </c>
      <c r="Q521" t="s">
        <v>8317</v>
      </c>
      <c r="R521" t="s">
        <v>8357</v>
      </c>
      <c r="S521" s="11">
        <f>(J521/86400)+25569+(-5/24)</f>
        <v>41981.363969907405</v>
      </c>
      <c r="T521" s="11">
        <f>(I521/86400)+25569+(-5/24)</f>
        <v>42012.361805555549</v>
      </c>
    </row>
    <row r="522" spans="1:20" ht="43.2" x14ac:dyDescent="0.3">
      <c r="A522">
        <v>445</v>
      </c>
      <c r="B522" s="3" t="s">
        <v>446</v>
      </c>
      <c r="C522" s="3" t="s">
        <v>4555</v>
      </c>
      <c r="D522">
        <v>60000</v>
      </c>
      <c r="E522">
        <v>2</v>
      </c>
      <c r="F522" t="s">
        <v>8221</v>
      </c>
      <c r="G522" t="s">
        <v>8224</v>
      </c>
      <c r="H522" t="s">
        <v>8246</v>
      </c>
      <c r="I522">
        <v>1432195375</v>
      </c>
      <c r="J522">
        <v>1430899375</v>
      </c>
      <c r="K522" t="b">
        <v>0</v>
      </c>
      <c r="L522">
        <v>2</v>
      </c>
      <c r="M522" t="b">
        <v>0</v>
      </c>
      <c r="N522" t="s">
        <v>8270</v>
      </c>
      <c r="O522" s="6">
        <f>(E522/D522)*100</f>
        <v>3.3333333333333335E-3</v>
      </c>
      <c r="P522" s="7">
        <f>E522/L522</f>
        <v>1</v>
      </c>
      <c r="Q522" t="s">
        <v>8310</v>
      </c>
      <c r="R522" t="s">
        <v>8316</v>
      </c>
      <c r="S522" s="11">
        <f>(J522/86400)+25569+(-5/24)</f>
        <v>42130.127025462956</v>
      </c>
      <c r="T522" s="11">
        <f>(I522/86400)+25569+(-5/24)</f>
        <v>42145.127025462956</v>
      </c>
    </row>
    <row r="523" spans="1:20" ht="28.8" x14ac:dyDescent="0.3">
      <c r="A523">
        <v>496</v>
      </c>
      <c r="B523" s="3" t="s">
        <v>497</v>
      </c>
      <c r="C523" s="3" t="s">
        <v>4606</v>
      </c>
      <c r="D523">
        <v>60000</v>
      </c>
      <c r="E523">
        <v>1</v>
      </c>
      <c r="F523" t="s">
        <v>8221</v>
      </c>
      <c r="G523" t="s">
        <v>8224</v>
      </c>
      <c r="H523" t="s">
        <v>8246</v>
      </c>
      <c r="I523">
        <v>1392070874</v>
      </c>
      <c r="J523">
        <v>1386886874</v>
      </c>
      <c r="K523" t="b">
        <v>0</v>
      </c>
      <c r="L523">
        <v>1</v>
      </c>
      <c r="M523" t="b">
        <v>0</v>
      </c>
      <c r="N523" t="s">
        <v>8270</v>
      </c>
      <c r="O523" s="6">
        <f>(E523/D523)*100</f>
        <v>1.6666666666666668E-3</v>
      </c>
      <c r="P523" s="7">
        <f>E523/L523</f>
        <v>1</v>
      </c>
      <c r="Q523" t="s">
        <v>8310</v>
      </c>
      <c r="R523" t="s">
        <v>8316</v>
      </c>
      <c r="S523" s="11">
        <f>(J523/86400)+25569+(-5/24)</f>
        <v>41620.723078703704</v>
      </c>
      <c r="T523" s="11">
        <f>(I523/86400)+25569+(-5/24)</f>
        <v>41680.723078703704</v>
      </c>
    </row>
    <row r="524" spans="1:20" ht="43.2" x14ac:dyDescent="0.3">
      <c r="A524">
        <v>546</v>
      </c>
      <c r="B524" s="3" t="s">
        <v>547</v>
      </c>
      <c r="C524" s="3" t="s">
        <v>4656</v>
      </c>
      <c r="D524">
        <v>60000</v>
      </c>
      <c r="E524">
        <v>52</v>
      </c>
      <c r="F524" t="s">
        <v>8221</v>
      </c>
      <c r="G524" t="s">
        <v>8224</v>
      </c>
      <c r="H524" t="s">
        <v>8246</v>
      </c>
      <c r="I524">
        <v>1445097715</v>
      </c>
      <c r="J524">
        <v>1441209715</v>
      </c>
      <c r="K524" t="b">
        <v>0</v>
      </c>
      <c r="L524">
        <v>2</v>
      </c>
      <c r="M524" t="b">
        <v>0</v>
      </c>
      <c r="N524" t="s">
        <v>8272</v>
      </c>
      <c r="O524" s="6">
        <f>(E524/D524)*100</f>
        <v>8.666666666666667E-2</v>
      </c>
      <c r="P524" s="7">
        <f>E524/L524</f>
        <v>26</v>
      </c>
      <c r="Q524" t="s">
        <v>8319</v>
      </c>
      <c r="R524" t="s">
        <v>8320</v>
      </c>
      <c r="S524" s="11">
        <f>(J524/86400)+25569+(-5/24)</f>
        <v>42249.459664351853</v>
      </c>
      <c r="T524" s="11">
        <f>(I524/86400)+25569+(-5/24)</f>
        <v>42294.459664351853</v>
      </c>
    </row>
    <row r="525" spans="1:20" ht="57.6" x14ac:dyDescent="0.3">
      <c r="A525">
        <v>575</v>
      </c>
      <c r="B525" s="3" t="s">
        <v>576</v>
      </c>
      <c r="C525" s="3" t="s">
        <v>4685</v>
      </c>
      <c r="D525">
        <v>60000</v>
      </c>
      <c r="E525">
        <v>259</v>
      </c>
      <c r="F525" t="s">
        <v>8221</v>
      </c>
      <c r="G525" t="s">
        <v>8236</v>
      </c>
      <c r="H525" t="s">
        <v>8249</v>
      </c>
      <c r="I525">
        <v>1434213443</v>
      </c>
      <c r="J525">
        <v>1431621443</v>
      </c>
      <c r="K525" t="b">
        <v>0</v>
      </c>
      <c r="L525">
        <v>4</v>
      </c>
      <c r="M525" t="b">
        <v>0</v>
      </c>
      <c r="N525" t="s">
        <v>8272</v>
      </c>
      <c r="O525" s="6">
        <f>(E525/D525)*100</f>
        <v>0.43166666666666664</v>
      </c>
      <c r="P525" s="7">
        <f>E525/L525</f>
        <v>64.75</v>
      </c>
      <c r="Q525" t="s">
        <v>8319</v>
      </c>
      <c r="R525" t="s">
        <v>8320</v>
      </c>
      <c r="S525" s="11">
        <f>(J525/86400)+25569+(-5/24)</f>
        <v>42138.484293981477</v>
      </c>
      <c r="T525" s="11">
        <f>(I525/86400)+25569+(-5/24)</f>
        <v>42168.484293981477</v>
      </c>
    </row>
    <row r="526" spans="1:20" ht="57.6" x14ac:dyDescent="0.3">
      <c r="A526">
        <v>695</v>
      </c>
      <c r="B526" s="3" t="s">
        <v>696</v>
      </c>
      <c r="C526" s="3" t="s">
        <v>4805</v>
      </c>
      <c r="D526">
        <v>60000</v>
      </c>
      <c r="E526">
        <v>636</v>
      </c>
      <c r="F526" t="s">
        <v>8221</v>
      </c>
      <c r="G526" t="s">
        <v>8224</v>
      </c>
      <c r="H526" t="s">
        <v>8246</v>
      </c>
      <c r="I526">
        <v>1414758620</v>
      </c>
      <c r="J526">
        <v>1412166620</v>
      </c>
      <c r="K526" t="b">
        <v>0</v>
      </c>
      <c r="L526">
        <v>7</v>
      </c>
      <c r="M526" t="b">
        <v>0</v>
      </c>
      <c r="N526" t="s">
        <v>8273</v>
      </c>
      <c r="O526" s="6">
        <f>(E526/D526)*100</f>
        <v>1.06</v>
      </c>
      <c r="P526" s="7">
        <f>E526/L526</f>
        <v>90.857142857142861</v>
      </c>
      <c r="Q526" t="s">
        <v>8319</v>
      </c>
      <c r="R526" t="s">
        <v>8321</v>
      </c>
      <c r="S526" s="11">
        <f>(J526/86400)+25569+(-5/24)</f>
        <v>41913.312731481477</v>
      </c>
      <c r="T526" s="11">
        <f>(I526/86400)+25569+(-5/24)</f>
        <v>41943.312731481477</v>
      </c>
    </row>
    <row r="527" spans="1:20" ht="43.2" x14ac:dyDescent="0.3">
      <c r="A527">
        <v>998</v>
      </c>
      <c r="B527" s="3" t="s">
        <v>999</v>
      </c>
      <c r="C527" s="3" t="s">
        <v>5108</v>
      </c>
      <c r="D527">
        <v>60000</v>
      </c>
      <c r="E527">
        <v>35135</v>
      </c>
      <c r="F527" t="s">
        <v>8221</v>
      </c>
      <c r="G527" t="s">
        <v>8229</v>
      </c>
      <c r="H527" t="s">
        <v>8251</v>
      </c>
      <c r="I527">
        <v>1447909401</v>
      </c>
      <c r="J527">
        <v>1444017801</v>
      </c>
      <c r="K527" t="b">
        <v>0</v>
      </c>
      <c r="L527">
        <v>229</v>
      </c>
      <c r="M527" t="b">
        <v>0</v>
      </c>
      <c r="N527" t="s">
        <v>8273</v>
      </c>
      <c r="O527" s="6">
        <f>(E527/D527)*100</f>
        <v>58.558333333333337</v>
      </c>
      <c r="P527" s="7">
        <f>E527/L527</f>
        <v>153.42794759825327</v>
      </c>
      <c r="Q527" t="s">
        <v>8319</v>
      </c>
      <c r="R527" t="s">
        <v>8321</v>
      </c>
      <c r="S527" s="11">
        <f>(J527/86400)+25569+(-5/24)</f>
        <v>42281.960659722223</v>
      </c>
      <c r="T527" s="11">
        <f>(I527/86400)+25569+(-5/24)</f>
        <v>42327.002326388887</v>
      </c>
    </row>
    <row r="528" spans="1:20" ht="43.2" x14ac:dyDescent="0.3">
      <c r="A528">
        <v>1104</v>
      </c>
      <c r="B528" s="3" t="s">
        <v>1105</v>
      </c>
      <c r="C528" s="3" t="s">
        <v>5214</v>
      </c>
      <c r="D528">
        <v>60000</v>
      </c>
      <c r="E528">
        <v>2971</v>
      </c>
      <c r="F528" t="s">
        <v>8221</v>
      </c>
      <c r="G528" t="s">
        <v>8225</v>
      </c>
      <c r="H528" t="s">
        <v>8247</v>
      </c>
      <c r="I528">
        <v>1402480221</v>
      </c>
      <c r="J528">
        <v>1399888221</v>
      </c>
      <c r="K528" t="b">
        <v>0</v>
      </c>
      <c r="L528">
        <v>37</v>
      </c>
      <c r="M528" t="b">
        <v>0</v>
      </c>
      <c r="N528" t="s">
        <v>8282</v>
      </c>
      <c r="O528" s="6">
        <f>(E528/D528)*100</f>
        <v>4.9516666666666671</v>
      </c>
      <c r="P528" s="7">
        <f>E528/L528</f>
        <v>80.297297297297291</v>
      </c>
      <c r="Q528" t="s">
        <v>8333</v>
      </c>
      <c r="R528" t="s">
        <v>8334</v>
      </c>
      <c r="S528" s="11">
        <f>(J528/86400)+25569+(-5/24)</f>
        <v>41771.201631944445</v>
      </c>
      <c r="T528" s="11">
        <f>(I528/86400)+25569+(-5/24)</f>
        <v>41801.201631944445</v>
      </c>
    </row>
    <row r="529" spans="1:20" ht="57.6" x14ac:dyDescent="0.3">
      <c r="A529">
        <v>1162</v>
      </c>
      <c r="B529" s="3" t="s">
        <v>1163</v>
      </c>
      <c r="C529" s="3" t="s">
        <v>5272</v>
      </c>
      <c r="D529">
        <v>60000</v>
      </c>
      <c r="E529">
        <v>35</v>
      </c>
      <c r="F529" t="s">
        <v>8221</v>
      </c>
      <c r="G529" t="s">
        <v>8224</v>
      </c>
      <c r="H529" t="s">
        <v>8246</v>
      </c>
      <c r="I529">
        <v>1411662264</v>
      </c>
      <c r="J529">
        <v>1408983864</v>
      </c>
      <c r="K529" t="b">
        <v>0</v>
      </c>
      <c r="L529">
        <v>2</v>
      </c>
      <c r="M529" t="b">
        <v>0</v>
      </c>
      <c r="N529" t="s">
        <v>8284</v>
      </c>
      <c r="O529" s="6">
        <f>(E529/D529)*100</f>
        <v>5.8333333333333341E-2</v>
      </c>
      <c r="P529" s="7">
        <f>E529/L529</f>
        <v>17.5</v>
      </c>
      <c r="Q529" t="s">
        <v>8336</v>
      </c>
      <c r="R529" t="s">
        <v>8337</v>
      </c>
      <c r="S529" s="11">
        <f>(J529/86400)+25569+(-5/24)</f>
        <v>41876.475277777776</v>
      </c>
      <c r="T529" s="11">
        <f>(I529/86400)+25569+(-5/24)</f>
        <v>41907.475277777776</v>
      </c>
    </row>
    <row r="530" spans="1:20" ht="43.2" x14ac:dyDescent="0.3">
      <c r="A530">
        <v>1167</v>
      </c>
      <c r="B530" s="3" t="s">
        <v>1168</v>
      </c>
      <c r="C530" s="3" t="s">
        <v>5277</v>
      </c>
      <c r="D530">
        <v>60000</v>
      </c>
      <c r="E530">
        <v>979</v>
      </c>
      <c r="F530" t="s">
        <v>8221</v>
      </c>
      <c r="G530" t="s">
        <v>8224</v>
      </c>
      <c r="H530" t="s">
        <v>8246</v>
      </c>
      <c r="I530">
        <v>1410543495</v>
      </c>
      <c r="J530">
        <v>1407865095</v>
      </c>
      <c r="K530" t="b">
        <v>0</v>
      </c>
      <c r="L530">
        <v>16</v>
      </c>
      <c r="M530" t="b">
        <v>0</v>
      </c>
      <c r="N530" t="s">
        <v>8284</v>
      </c>
      <c r="O530" s="6">
        <f>(E530/D530)*100</f>
        <v>1.6316666666666666</v>
      </c>
      <c r="P530" s="7">
        <f>E530/L530</f>
        <v>61.1875</v>
      </c>
      <c r="Q530" t="s">
        <v>8336</v>
      </c>
      <c r="R530" t="s">
        <v>8337</v>
      </c>
      <c r="S530" s="11">
        <f>(J530/86400)+25569+(-5/24)</f>
        <v>41863.526562499996</v>
      </c>
      <c r="T530" s="11">
        <f>(I530/86400)+25569+(-5/24)</f>
        <v>41894.526562499996</v>
      </c>
    </row>
    <row r="531" spans="1:20" ht="43.2" x14ac:dyDescent="0.3">
      <c r="A531">
        <v>1179</v>
      </c>
      <c r="B531" s="3" t="s">
        <v>1180</v>
      </c>
      <c r="C531" s="3" t="s">
        <v>5289</v>
      </c>
      <c r="D531">
        <v>60000</v>
      </c>
      <c r="E531">
        <v>3200</v>
      </c>
      <c r="F531" t="s">
        <v>8221</v>
      </c>
      <c r="G531" t="s">
        <v>8229</v>
      </c>
      <c r="H531" t="s">
        <v>8251</v>
      </c>
      <c r="I531">
        <v>1446052627</v>
      </c>
      <c r="J531">
        <v>1443460627</v>
      </c>
      <c r="K531" t="b">
        <v>0</v>
      </c>
      <c r="L531">
        <v>5</v>
      </c>
      <c r="M531" t="b">
        <v>0</v>
      </c>
      <c r="N531" t="s">
        <v>8284</v>
      </c>
      <c r="O531" s="6">
        <f>(E531/D531)*100</f>
        <v>5.3333333333333339</v>
      </c>
      <c r="P531" s="7">
        <f>E531/L531</f>
        <v>640</v>
      </c>
      <c r="Q531" t="s">
        <v>8336</v>
      </c>
      <c r="R531" t="s">
        <v>8337</v>
      </c>
      <c r="S531" s="11">
        <f>(J531/86400)+25569+(-5/24)</f>
        <v>42275.511886574073</v>
      </c>
      <c r="T531" s="11">
        <f>(I531/86400)+25569+(-5/24)</f>
        <v>42305.511886574073</v>
      </c>
    </row>
    <row r="532" spans="1:20" x14ac:dyDescent="0.3">
      <c r="A532">
        <v>1590</v>
      </c>
      <c r="B532" s="3" t="s">
        <v>1591</v>
      </c>
      <c r="C532" s="3" t="s">
        <v>5700</v>
      </c>
      <c r="D532">
        <v>60000</v>
      </c>
      <c r="E532">
        <v>1020</v>
      </c>
      <c r="F532" t="s">
        <v>8221</v>
      </c>
      <c r="G532" t="s">
        <v>8237</v>
      </c>
      <c r="H532" t="s">
        <v>8249</v>
      </c>
      <c r="I532">
        <v>1443040464</v>
      </c>
      <c r="J532">
        <v>1440448464</v>
      </c>
      <c r="K532" t="b">
        <v>0</v>
      </c>
      <c r="L532">
        <v>2</v>
      </c>
      <c r="M532" t="b">
        <v>0</v>
      </c>
      <c r="N532" t="s">
        <v>8291</v>
      </c>
      <c r="O532" s="6">
        <f>(E532/D532)*100</f>
        <v>1.7000000000000002</v>
      </c>
      <c r="P532" s="7">
        <f>E532/L532</f>
        <v>510</v>
      </c>
      <c r="Q532" t="s">
        <v>8338</v>
      </c>
      <c r="R532" t="s">
        <v>8345</v>
      </c>
      <c r="S532" s="11">
        <f>(J532/86400)+25569+(-5/24)</f>
        <v>42240.648888888885</v>
      </c>
      <c r="T532" s="11">
        <f>(I532/86400)+25569+(-5/24)</f>
        <v>42270.648888888885</v>
      </c>
    </row>
    <row r="533" spans="1:20" ht="43.2" x14ac:dyDescent="0.3">
      <c r="A533">
        <v>2125</v>
      </c>
      <c r="B533" s="3" t="s">
        <v>2126</v>
      </c>
      <c r="C533" s="3" t="s">
        <v>6235</v>
      </c>
      <c r="D533">
        <v>60000</v>
      </c>
      <c r="E533">
        <v>852</v>
      </c>
      <c r="F533" t="s">
        <v>8221</v>
      </c>
      <c r="G533" t="s">
        <v>8224</v>
      </c>
      <c r="H533" t="s">
        <v>8246</v>
      </c>
      <c r="I533">
        <v>1438734833</v>
      </c>
      <c r="J533">
        <v>1436142833</v>
      </c>
      <c r="K533" t="b">
        <v>0</v>
      </c>
      <c r="L533">
        <v>27</v>
      </c>
      <c r="M533" t="b">
        <v>0</v>
      </c>
      <c r="N533" t="s">
        <v>8282</v>
      </c>
      <c r="O533" s="6">
        <f>(E533/D533)*100</f>
        <v>1.4200000000000002</v>
      </c>
      <c r="P533" s="7">
        <f>E533/L533</f>
        <v>31.555555555555557</v>
      </c>
      <c r="Q533" t="s">
        <v>8333</v>
      </c>
      <c r="R533" t="s">
        <v>8334</v>
      </c>
      <c r="S533" s="11">
        <f>(J533/86400)+25569+(-5/24)</f>
        <v>42190.815196759257</v>
      </c>
      <c r="T533" s="11">
        <f>(I533/86400)+25569+(-5/24)</f>
        <v>42220.815196759257</v>
      </c>
    </row>
    <row r="534" spans="1:20" ht="43.2" x14ac:dyDescent="0.3">
      <c r="A534">
        <v>2415</v>
      </c>
      <c r="B534" s="3" t="s">
        <v>2416</v>
      </c>
      <c r="C534" s="3" t="s">
        <v>6525</v>
      </c>
      <c r="D534">
        <v>60000</v>
      </c>
      <c r="E534">
        <v>335</v>
      </c>
      <c r="F534" t="s">
        <v>8221</v>
      </c>
      <c r="G534" t="s">
        <v>8224</v>
      </c>
      <c r="H534" t="s">
        <v>8246</v>
      </c>
      <c r="I534">
        <v>1468615346</v>
      </c>
      <c r="J534">
        <v>1466023346</v>
      </c>
      <c r="K534" t="b">
        <v>0</v>
      </c>
      <c r="L534">
        <v>6</v>
      </c>
      <c r="M534" t="b">
        <v>0</v>
      </c>
      <c r="N534" t="s">
        <v>8284</v>
      </c>
      <c r="O534" s="6">
        <f>(E534/D534)*100</f>
        <v>0.55833333333333335</v>
      </c>
      <c r="P534" s="7">
        <f>E534/L534</f>
        <v>55.833333333333336</v>
      </c>
      <c r="Q534" t="s">
        <v>8336</v>
      </c>
      <c r="R534" t="s">
        <v>8337</v>
      </c>
      <c r="S534" s="11">
        <f>(J534/86400)+25569+(-5/24)</f>
        <v>42536.654467592591</v>
      </c>
      <c r="T534" s="11">
        <f>(I534/86400)+25569+(-5/24)</f>
        <v>42566.654467592591</v>
      </c>
    </row>
    <row r="535" spans="1:20" ht="43.2" x14ac:dyDescent="0.3">
      <c r="A535">
        <v>2423</v>
      </c>
      <c r="B535" s="3" t="s">
        <v>2424</v>
      </c>
      <c r="C535" s="3" t="s">
        <v>6533</v>
      </c>
      <c r="D535">
        <v>60000</v>
      </c>
      <c r="E535">
        <v>8</v>
      </c>
      <c r="F535" t="s">
        <v>8221</v>
      </c>
      <c r="G535" t="s">
        <v>8224</v>
      </c>
      <c r="H535" t="s">
        <v>8246</v>
      </c>
      <c r="I535">
        <v>1420044890</v>
      </c>
      <c r="J535">
        <v>1417452890</v>
      </c>
      <c r="K535" t="b">
        <v>0</v>
      </c>
      <c r="L535">
        <v>1</v>
      </c>
      <c r="M535" t="b">
        <v>0</v>
      </c>
      <c r="N535" t="s">
        <v>8284</v>
      </c>
      <c r="O535" s="6">
        <f>(E535/D535)*100</f>
        <v>1.3333333333333334E-2</v>
      </c>
      <c r="P535" s="7">
        <f>E535/L535</f>
        <v>8</v>
      </c>
      <c r="Q535" t="s">
        <v>8336</v>
      </c>
      <c r="R535" t="s">
        <v>8337</v>
      </c>
      <c r="S535" s="11">
        <f>(J535/86400)+25569+(-5/24)</f>
        <v>41974.496412037035</v>
      </c>
      <c r="T535" s="11">
        <f>(I535/86400)+25569+(-5/24)</f>
        <v>42004.496412037035</v>
      </c>
    </row>
    <row r="536" spans="1:20" ht="57.6" x14ac:dyDescent="0.3">
      <c r="A536">
        <v>2696</v>
      </c>
      <c r="B536" s="3" t="s">
        <v>2696</v>
      </c>
      <c r="C536" s="3" t="s">
        <v>6806</v>
      </c>
      <c r="D536">
        <v>60000</v>
      </c>
      <c r="E536">
        <v>3390</v>
      </c>
      <c r="F536" t="s">
        <v>8221</v>
      </c>
      <c r="G536" t="s">
        <v>8224</v>
      </c>
      <c r="H536" t="s">
        <v>8246</v>
      </c>
      <c r="I536">
        <v>1419538560</v>
      </c>
      <c r="J536">
        <v>1416600960</v>
      </c>
      <c r="K536" t="b">
        <v>0</v>
      </c>
      <c r="L536">
        <v>38</v>
      </c>
      <c r="M536" t="b">
        <v>0</v>
      </c>
      <c r="N536" t="s">
        <v>8284</v>
      </c>
      <c r="O536" s="6">
        <f>(E536/D536)*100</f>
        <v>5.65</v>
      </c>
      <c r="P536" s="7">
        <f>E536/L536</f>
        <v>89.21052631578948</v>
      </c>
      <c r="Q536" t="s">
        <v>8336</v>
      </c>
      <c r="R536" t="s">
        <v>8337</v>
      </c>
      <c r="S536" s="11">
        <f>(J536/86400)+25569+(-5/24)</f>
        <v>41964.636111111111</v>
      </c>
      <c r="T536" s="11">
        <f>(I536/86400)+25569+(-5/24)</f>
        <v>41998.636111111111</v>
      </c>
    </row>
    <row r="537" spans="1:20" ht="43.2" x14ac:dyDescent="0.3">
      <c r="A537">
        <v>3078</v>
      </c>
      <c r="B537" s="3" t="s">
        <v>3078</v>
      </c>
      <c r="C537" s="3" t="s">
        <v>7188</v>
      </c>
      <c r="D537">
        <v>60000</v>
      </c>
      <c r="E537">
        <v>71</v>
      </c>
      <c r="F537" t="s">
        <v>8221</v>
      </c>
      <c r="G537" t="s">
        <v>8224</v>
      </c>
      <c r="H537" t="s">
        <v>8246</v>
      </c>
      <c r="I537">
        <v>1424920795</v>
      </c>
      <c r="J537">
        <v>1422328795</v>
      </c>
      <c r="K537" t="b">
        <v>0</v>
      </c>
      <c r="L537">
        <v>3</v>
      </c>
      <c r="M537" t="b">
        <v>0</v>
      </c>
      <c r="N537" t="s">
        <v>8303</v>
      </c>
      <c r="O537" s="6">
        <f>(E537/D537)*100</f>
        <v>0.11833333333333333</v>
      </c>
      <c r="P537" s="7">
        <f>E537/L537</f>
        <v>23.666666666666668</v>
      </c>
      <c r="Q537" t="s">
        <v>8317</v>
      </c>
      <c r="R537" t="s">
        <v>8357</v>
      </c>
      <c r="S537" s="11">
        <f>(J537/86400)+25569+(-5/24)</f>
        <v>42030.930497685178</v>
      </c>
      <c r="T537" s="11">
        <f>(I537/86400)+25569+(-5/24)</f>
        <v>42060.930497685178</v>
      </c>
    </row>
    <row r="538" spans="1:20" ht="43.2" x14ac:dyDescent="0.3">
      <c r="A538">
        <v>3909</v>
      </c>
      <c r="B538" s="3" t="s">
        <v>3906</v>
      </c>
      <c r="C538" s="3" t="s">
        <v>8017</v>
      </c>
      <c r="D538">
        <v>60000</v>
      </c>
      <c r="E538">
        <v>135</v>
      </c>
      <c r="F538" t="s">
        <v>8221</v>
      </c>
      <c r="G538" t="s">
        <v>8224</v>
      </c>
      <c r="H538" t="s">
        <v>8246</v>
      </c>
      <c r="I538">
        <v>1410424642</v>
      </c>
      <c r="J538">
        <v>1407832642</v>
      </c>
      <c r="K538" t="b">
        <v>0</v>
      </c>
      <c r="L538">
        <v>4</v>
      </c>
      <c r="M538" t="b">
        <v>0</v>
      </c>
      <c r="N538" t="s">
        <v>8271</v>
      </c>
      <c r="O538" s="6">
        <f>(E538/D538)*100</f>
        <v>0.22499999999999998</v>
      </c>
      <c r="P538" s="7">
        <f>E538/L538</f>
        <v>33.75</v>
      </c>
      <c r="Q538" t="s">
        <v>8317</v>
      </c>
      <c r="R538" t="s">
        <v>8318</v>
      </c>
      <c r="S538" s="11">
        <f>(J538/86400)+25569+(-5/24)</f>
        <v>41863.150949074072</v>
      </c>
      <c r="T538" s="11">
        <f>(I538/86400)+25569+(-5/24)</f>
        <v>41893.150949074072</v>
      </c>
    </row>
    <row r="539" spans="1:20" ht="57.6" x14ac:dyDescent="0.3">
      <c r="A539">
        <v>3918</v>
      </c>
      <c r="B539" s="3" t="s">
        <v>3915</v>
      </c>
      <c r="C539" s="3" t="s">
        <v>8026</v>
      </c>
      <c r="D539">
        <v>60000</v>
      </c>
      <c r="E539">
        <v>120</v>
      </c>
      <c r="F539" t="s">
        <v>8221</v>
      </c>
      <c r="G539" t="s">
        <v>8225</v>
      </c>
      <c r="H539" t="s">
        <v>8247</v>
      </c>
      <c r="I539">
        <v>1407168000</v>
      </c>
      <c r="J539">
        <v>1406131023</v>
      </c>
      <c r="K539" t="b">
        <v>0</v>
      </c>
      <c r="L539">
        <v>3</v>
      </c>
      <c r="M539" t="b">
        <v>0</v>
      </c>
      <c r="N539" t="s">
        <v>8271</v>
      </c>
      <c r="O539" s="6">
        <f>(E539/D539)*100</f>
        <v>0.2</v>
      </c>
      <c r="P539" s="7">
        <f>E539/L539</f>
        <v>40</v>
      </c>
      <c r="Q539" t="s">
        <v>8317</v>
      </c>
      <c r="R539" t="s">
        <v>8318</v>
      </c>
      <c r="S539" s="11">
        <f>(J539/86400)+25569+(-5/24)</f>
        <v>41843.456284722219</v>
      </c>
      <c r="T539" s="11">
        <f>(I539/86400)+25569+(-5/24)</f>
        <v>41855.458333333328</v>
      </c>
    </row>
    <row r="540" spans="1:20" ht="43.2" x14ac:dyDescent="0.3">
      <c r="A540">
        <v>679</v>
      </c>
      <c r="B540" s="3" t="s">
        <v>680</v>
      </c>
      <c r="C540" s="3" t="s">
        <v>4789</v>
      </c>
      <c r="D540">
        <v>57000</v>
      </c>
      <c r="E540">
        <v>8827</v>
      </c>
      <c r="F540" t="s">
        <v>8221</v>
      </c>
      <c r="G540" t="s">
        <v>8224</v>
      </c>
      <c r="H540" t="s">
        <v>8246</v>
      </c>
      <c r="I540">
        <v>1472920909</v>
      </c>
      <c r="J540">
        <v>1467736909</v>
      </c>
      <c r="K540" t="b">
        <v>0</v>
      </c>
      <c r="L540">
        <v>94</v>
      </c>
      <c r="M540" t="b">
        <v>0</v>
      </c>
      <c r="N540" t="s">
        <v>8273</v>
      </c>
      <c r="O540" s="6">
        <f>(E540/D540)*100</f>
        <v>15.485964912280703</v>
      </c>
      <c r="P540" s="7">
        <f>E540/L540</f>
        <v>93.90425531914893</v>
      </c>
      <c r="Q540" t="s">
        <v>8319</v>
      </c>
      <c r="R540" t="s">
        <v>8321</v>
      </c>
      <c r="S540" s="11">
        <f>(J540/86400)+25569+(-5/24)</f>
        <v>42556.487372685187</v>
      </c>
      <c r="T540" s="11">
        <f>(I540/86400)+25569+(-5/24)</f>
        <v>42616.487372685187</v>
      </c>
    </row>
    <row r="541" spans="1:20" ht="43.2" x14ac:dyDescent="0.3">
      <c r="A541">
        <v>2156</v>
      </c>
      <c r="B541" s="3" t="s">
        <v>2157</v>
      </c>
      <c r="C541" s="3" t="s">
        <v>6266</v>
      </c>
      <c r="D541">
        <v>56000</v>
      </c>
      <c r="E541">
        <v>1493</v>
      </c>
      <c r="F541" t="s">
        <v>8221</v>
      </c>
      <c r="G541" t="s">
        <v>8224</v>
      </c>
      <c r="H541" t="s">
        <v>8246</v>
      </c>
      <c r="I541">
        <v>1379363406</v>
      </c>
      <c r="J541">
        <v>1375475406</v>
      </c>
      <c r="K541" t="b">
        <v>0</v>
      </c>
      <c r="L541">
        <v>83</v>
      </c>
      <c r="M541" t="b">
        <v>0</v>
      </c>
      <c r="N541" t="s">
        <v>8282</v>
      </c>
      <c r="O541" s="6">
        <f>(E541/D541)*100</f>
        <v>2.6660714285714282</v>
      </c>
      <c r="P541" s="7">
        <f>E541/L541</f>
        <v>17.987951807228917</v>
      </c>
      <c r="Q541" t="s">
        <v>8333</v>
      </c>
      <c r="R541" t="s">
        <v>8334</v>
      </c>
      <c r="S541" s="11">
        <f>(J541/86400)+25569+(-5/24)</f>
        <v>41488.645902777775</v>
      </c>
      <c r="T541" s="11">
        <f>(I541/86400)+25569+(-5/24)</f>
        <v>41533.645902777775</v>
      </c>
    </row>
    <row r="542" spans="1:20" ht="43.2" x14ac:dyDescent="0.3">
      <c r="A542">
        <v>960</v>
      </c>
      <c r="B542" s="3" t="s">
        <v>961</v>
      </c>
      <c r="C542" s="3" t="s">
        <v>5070</v>
      </c>
      <c r="D542">
        <v>55650</v>
      </c>
      <c r="E542">
        <v>25655</v>
      </c>
      <c r="F542" t="s">
        <v>8221</v>
      </c>
      <c r="G542" t="s">
        <v>8224</v>
      </c>
      <c r="H542" t="s">
        <v>8246</v>
      </c>
      <c r="I542">
        <v>1489500155</v>
      </c>
      <c r="J542">
        <v>1485874955</v>
      </c>
      <c r="K542" t="b">
        <v>0</v>
      </c>
      <c r="L542">
        <v>188</v>
      </c>
      <c r="M542" t="b">
        <v>0</v>
      </c>
      <c r="N542" t="s">
        <v>8273</v>
      </c>
      <c r="O542" s="6">
        <f>(E542/D542)*100</f>
        <v>46.100628930817614</v>
      </c>
      <c r="P542" s="7">
        <f>E542/L542</f>
        <v>136.46276595744681</v>
      </c>
      <c r="Q542" t="s">
        <v>8319</v>
      </c>
      <c r="R542" t="s">
        <v>8321</v>
      </c>
      <c r="S542" s="11">
        <f>(J542/86400)+25569+(-5/24)</f>
        <v>42766.41846064815</v>
      </c>
      <c r="T542" s="11">
        <f>(I542/86400)+25569+(-5/24)</f>
        <v>42808.376793981479</v>
      </c>
    </row>
    <row r="543" spans="1:20" ht="43.2" x14ac:dyDescent="0.3">
      <c r="A543">
        <v>463</v>
      </c>
      <c r="B543" s="3" t="s">
        <v>464</v>
      </c>
      <c r="C543" s="3" t="s">
        <v>4573</v>
      </c>
      <c r="D543">
        <v>55000</v>
      </c>
      <c r="E543">
        <v>1250</v>
      </c>
      <c r="F543" t="s">
        <v>8221</v>
      </c>
      <c r="G543" t="s">
        <v>8224</v>
      </c>
      <c r="H543" t="s">
        <v>8246</v>
      </c>
      <c r="I543">
        <v>1316883753</v>
      </c>
      <c r="J543">
        <v>1311699753</v>
      </c>
      <c r="K543" t="b">
        <v>0</v>
      </c>
      <c r="L543">
        <v>11</v>
      </c>
      <c r="M543" t="b">
        <v>0</v>
      </c>
      <c r="N543" t="s">
        <v>8270</v>
      </c>
      <c r="O543" s="6">
        <f>(E543/D543)*100</f>
        <v>2.2727272727272729</v>
      </c>
      <c r="P543" s="7">
        <f>E543/L543</f>
        <v>113.63636363636364</v>
      </c>
      <c r="Q543" t="s">
        <v>8310</v>
      </c>
      <c r="R543" t="s">
        <v>8316</v>
      </c>
      <c r="S543" s="11">
        <f>(J543/86400)+25569+(-5/24)</f>
        <v>40750.501770833333</v>
      </c>
      <c r="T543" s="11">
        <f>(I543/86400)+25569+(-5/24)</f>
        <v>40810.501770833333</v>
      </c>
    </row>
    <row r="544" spans="1:20" ht="57.6" x14ac:dyDescent="0.3">
      <c r="A544">
        <v>471</v>
      </c>
      <c r="B544" s="3" t="s">
        <v>472</v>
      </c>
      <c r="C544" s="3" t="s">
        <v>4581</v>
      </c>
      <c r="D544">
        <v>55000</v>
      </c>
      <c r="E544">
        <v>6541</v>
      </c>
      <c r="F544" t="s">
        <v>8221</v>
      </c>
      <c r="G544" t="s">
        <v>8224</v>
      </c>
      <c r="H544" t="s">
        <v>8246</v>
      </c>
      <c r="I544">
        <v>1397924379</v>
      </c>
      <c r="J544">
        <v>1394039979</v>
      </c>
      <c r="K544" t="b">
        <v>0</v>
      </c>
      <c r="L544">
        <v>170</v>
      </c>
      <c r="M544" t="b">
        <v>0</v>
      </c>
      <c r="N544" t="s">
        <v>8270</v>
      </c>
      <c r="O544" s="6">
        <f>(E544/D544)*100</f>
        <v>11.892727272727273</v>
      </c>
      <c r="P544" s="7">
        <f>E544/L544</f>
        <v>38.476470588235294</v>
      </c>
      <c r="Q544" t="s">
        <v>8310</v>
      </c>
      <c r="R544" t="s">
        <v>8316</v>
      </c>
      <c r="S544" s="11">
        <f>(J544/86400)+25569+(-5/24)</f>
        <v>41703.513645833329</v>
      </c>
      <c r="T544" s="11">
        <f>(I544/86400)+25569+(-5/24)</f>
        <v>41748.471979166665</v>
      </c>
    </row>
    <row r="545" spans="1:20" ht="43.2" x14ac:dyDescent="0.3">
      <c r="A545">
        <v>704</v>
      </c>
      <c r="B545" s="3" t="s">
        <v>705</v>
      </c>
      <c r="C545" s="3" t="s">
        <v>4814</v>
      </c>
      <c r="D545">
        <v>55000</v>
      </c>
      <c r="E545">
        <v>481</v>
      </c>
      <c r="F545" t="s">
        <v>8221</v>
      </c>
      <c r="G545" t="s">
        <v>8229</v>
      </c>
      <c r="H545" t="s">
        <v>8251</v>
      </c>
      <c r="I545">
        <v>1487565468</v>
      </c>
      <c r="J545">
        <v>1482381468</v>
      </c>
      <c r="K545" t="b">
        <v>0</v>
      </c>
      <c r="L545">
        <v>4</v>
      </c>
      <c r="M545" t="b">
        <v>0</v>
      </c>
      <c r="N545" t="s">
        <v>8273</v>
      </c>
      <c r="O545" s="6">
        <f>(E545/D545)*100</f>
        <v>0.87454545454545463</v>
      </c>
      <c r="P545" s="7">
        <f>E545/L545</f>
        <v>120.25</v>
      </c>
      <c r="Q545" t="s">
        <v>8319</v>
      </c>
      <c r="R545" t="s">
        <v>8321</v>
      </c>
      <c r="S545" s="11">
        <f>(J545/86400)+25569+(-5/24)</f>
        <v>42725.984583333331</v>
      </c>
      <c r="T545" s="11">
        <f>(I545/86400)+25569+(-5/24)</f>
        <v>42785.984583333331</v>
      </c>
    </row>
    <row r="546" spans="1:20" ht="57.6" x14ac:dyDescent="0.3">
      <c r="A546">
        <v>3189</v>
      </c>
      <c r="B546" s="3" t="s">
        <v>3189</v>
      </c>
      <c r="C546" s="3" t="s">
        <v>7299</v>
      </c>
      <c r="D546">
        <v>55000</v>
      </c>
      <c r="E546">
        <v>6780</v>
      </c>
      <c r="F546" t="s">
        <v>8221</v>
      </c>
      <c r="G546" t="s">
        <v>8235</v>
      </c>
      <c r="H546" t="s">
        <v>8255</v>
      </c>
      <c r="I546">
        <v>1432455532</v>
      </c>
      <c r="J546">
        <v>1429863532</v>
      </c>
      <c r="K546" t="b">
        <v>0</v>
      </c>
      <c r="L546">
        <v>19</v>
      </c>
      <c r="M546" t="b">
        <v>0</v>
      </c>
      <c r="N546" t="s">
        <v>8305</v>
      </c>
      <c r="O546" s="6">
        <f>(E546/D546)*100</f>
        <v>12.327272727272726</v>
      </c>
      <c r="P546" s="7">
        <f>E546/L546</f>
        <v>356.84210526315792</v>
      </c>
      <c r="Q546" t="s">
        <v>8317</v>
      </c>
      <c r="R546" t="s">
        <v>8359</v>
      </c>
      <c r="S546" s="11">
        <f>(J546/86400)+25569+(-5/24)</f>
        <v>42118.138101851851</v>
      </c>
      <c r="T546" s="11">
        <f>(I546/86400)+25569+(-5/24)</f>
        <v>42148.138101851851</v>
      </c>
    </row>
    <row r="547" spans="1:20" ht="57.6" x14ac:dyDescent="0.3">
      <c r="A547">
        <v>1074</v>
      </c>
      <c r="B547" s="3" t="s">
        <v>1075</v>
      </c>
      <c r="C547" s="3" t="s">
        <v>5184</v>
      </c>
      <c r="D547">
        <v>54000</v>
      </c>
      <c r="E547">
        <v>3407</v>
      </c>
      <c r="F547" t="s">
        <v>8221</v>
      </c>
      <c r="G547" t="s">
        <v>8224</v>
      </c>
      <c r="H547" t="s">
        <v>8246</v>
      </c>
      <c r="I547">
        <v>1388808545</v>
      </c>
      <c r="J547">
        <v>1386216545</v>
      </c>
      <c r="K547" t="b">
        <v>0</v>
      </c>
      <c r="L547">
        <v>30</v>
      </c>
      <c r="M547" t="b">
        <v>0</v>
      </c>
      <c r="N547" t="s">
        <v>8282</v>
      </c>
      <c r="O547" s="6">
        <f>(E547/D547)*100</f>
        <v>6.3092592592592585</v>
      </c>
      <c r="P547" s="7">
        <f>E547/L547</f>
        <v>113.56666666666666</v>
      </c>
      <c r="Q547" t="s">
        <v>8333</v>
      </c>
      <c r="R547" t="s">
        <v>8334</v>
      </c>
      <c r="S547" s="11">
        <f>(J547/86400)+25569+(-5/24)</f>
        <v>41612.964641203704</v>
      </c>
      <c r="T547" s="11">
        <f>(I547/86400)+25569+(-5/24)</f>
        <v>41642.964641203704</v>
      </c>
    </row>
    <row r="548" spans="1:20" ht="43.2" x14ac:dyDescent="0.3">
      <c r="A548">
        <v>1811</v>
      </c>
      <c r="B548" s="3" t="s">
        <v>1812</v>
      </c>
      <c r="C548" s="3" t="s">
        <v>5921</v>
      </c>
      <c r="D548">
        <v>54000</v>
      </c>
      <c r="E548">
        <v>40</v>
      </c>
      <c r="F548" t="s">
        <v>8221</v>
      </c>
      <c r="G548" t="s">
        <v>8224</v>
      </c>
      <c r="H548" t="s">
        <v>8246</v>
      </c>
      <c r="I548">
        <v>1414123200</v>
      </c>
      <c r="J548">
        <v>1408962270</v>
      </c>
      <c r="K548" t="b">
        <v>0</v>
      </c>
      <c r="L548">
        <v>26</v>
      </c>
      <c r="M548" t="b">
        <v>0</v>
      </c>
      <c r="N548" t="s">
        <v>8285</v>
      </c>
      <c r="O548" s="6">
        <f>(E548/D548)*100</f>
        <v>7.407407407407407E-2</v>
      </c>
      <c r="P548" s="7">
        <f>E548/L548</f>
        <v>1.5384615384615385</v>
      </c>
      <c r="Q548" t="s">
        <v>8338</v>
      </c>
      <c r="R548" t="s">
        <v>8339</v>
      </c>
      <c r="S548" s="11">
        <f>(J548/86400)+25569+(-5/24)</f>
        <v>41876.225347222222</v>
      </c>
      <c r="T548" s="11">
        <f>(I548/86400)+25569+(-5/24)</f>
        <v>41935.958333333328</v>
      </c>
    </row>
    <row r="549" spans="1:20" ht="43.2" x14ac:dyDescent="0.3">
      <c r="A549">
        <v>161</v>
      </c>
      <c r="B549" s="3" t="s">
        <v>163</v>
      </c>
      <c r="C549" s="3" t="s">
        <v>4271</v>
      </c>
      <c r="D549">
        <v>50000</v>
      </c>
      <c r="E549">
        <v>5</v>
      </c>
      <c r="F549" t="s">
        <v>8221</v>
      </c>
      <c r="G549" t="s">
        <v>8224</v>
      </c>
      <c r="H549" t="s">
        <v>8246</v>
      </c>
      <c r="I549">
        <v>1404318595</v>
      </c>
      <c r="J549">
        <v>1401726595</v>
      </c>
      <c r="K549" t="b">
        <v>0</v>
      </c>
      <c r="L549">
        <v>1</v>
      </c>
      <c r="M549" t="b">
        <v>0</v>
      </c>
      <c r="N549" t="s">
        <v>8268</v>
      </c>
      <c r="O549" s="6">
        <f>(E549/D549)*100</f>
        <v>0.01</v>
      </c>
      <c r="P549" s="7">
        <f>E549/L549</f>
        <v>5</v>
      </c>
      <c r="Q549" t="s">
        <v>8310</v>
      </c>
      <c r="R549" t="s">
        <v>8314</v>
      </c>
      <c r="S549" s="11">
        <f>(J549/86400)+25569+(-5/24)</f>
        <v>41792.479108796295</v>
      </c>
      <c r="T549" s="11">
        <f>(I549/86400)+25569+(-5/24)</f>
        <v>41822.479108796295</v>
      </c>
    </row>
    <row r="550" spans="1:20" ht="43.2" x14ac:dyDescent="0.3">
      <c r="A550">
        <v>171</v>
      </c>
      <c r="B550" s="3" t="s">
        <v>173</v>
      </c>
      <c r="C550" s="3" t="s">
        <v>4281</v>
      </c>
      <c r="D550">
        <v>50000</v>
      </c>
      <c r="E550">
        <v>1</v>
      </c>
      <c r="F550" t="s">
        <v>8221</v>
      </c>
      <c r="G550" t="s">
        <v>8224</v>
      </c>
      <c r="H550" t="s">
        <v>8246</v>
      </c>
      <c r="I550">
        <v>1470975614</v>
      </c>
      <c r="J550">
        <v>1465791614</v>
      </c>
      <c r="K550" t="b">
        <v>0</v>
      </c>
      <c r="L550">
        <v>1</v>
      </c>
      <c r="M550" t="b">
        <v>0</v>
      </c>
      <c r="N550" t="s">
        <v>8268</v>
      </c>
      <c r="O550" s="6">
        <f>(E550/D550)*100</f>
        <v>2E-3</v>
      </c>
      <c r="P550" s="7">
        <f>E550/L550</f>
        <v>1</v>
      </c>
      <c r="Q550" t="s">
        <v>8310</v>
      </c>
      <c r="R550" t="s">
        <v>8314</v>
      </c>
      <c r="S550" s="11">
        <f>(J550/86400)+25569+(-5/24)</f>
        <v>42533.972384259258</v>
      </c>
      <c r="T550" s="11">
        <f>(I550/86400)+25569+(-5/24)</f>
        <v>42593.972384259258</v>
      </c>
    </row>
    <row r="551" spans="1:20" ht="43.2" x14ac:dyDescent="0.3">
      <c r="A551">
        <v>208</v>
      </c>
      <c r="B551" s="3" t="s">
        <v>210</v>
      </c>
      <c r="C551" s="3" t="s">
        <v>4318</v>
      </c>
      <c r="D551">
        <v>50000</v>
      </c>
      <c r="E551">
        <v>0</v>
      </c>
      <c r="F551" t="s">
        <v>8221</v>
      </c>
      <c r="G551" t="s">
        <v>8226</v>
      </c>
      <c r="H551" t="s">
        <v>8248</v>
      </c>
      <c r="I551">
        <v>1418719967</v>
      </c>
      <c r="J551">
        <v>1416127967</v>
      </c>
      <c r="K551" t="b">
        <v>0</v>
      </c>
      <c r="L551">
        <v>0</v>
      </c>
      <c r="M551" t="b">
        <v>0</v>
      </c>
      <c r="N551" t="s">
        <v>8268</v>
      </c>
      <c r="O551" s="6">
        <f>(E551/D551)*100</f>
        <v>0</v>
      </c>
      <c r="P551" s="7" t="e">
        <f>E551/L551</f>
        <v>#DIV/0!</v>
      </c>
      <c r="Q551" t="s">
        <v>8310</v>
      </c>
      <c r="R551" t="s">
        <v>8314</v>
      </c>
      <c r="S551" s="11">
        <f>(J551/86400)+25569+(-5/24)</f>
        <v>41959.16165509259</v>
      </c>
      <c r="T551" s="11">
        <f>(I551/86400)+25569+(-5/24)</f>
        <v>41989.16165509259</v>
      </c>
    </row>
    <row r="552" spans="1:20" ht="43.2" x14ac:dyDescent="0.3">
      <c r="A552">
        <v>213</v>
      </c>
      <c r="B552" s="3" t="s">
        <v>215</v>
      </c>
      <c r="C552" s="3" t="s">
        <v>4323</v>
      </c>
      <c r="D552">
        <v>50000</v>
      </c>
      <c r="E552">
        <v>20</v>
      </c>
      <c r="F552" t="s">
        <v>8221</v>
      </c>
      <c r="G552" t="s">
        <v>8224</v>
      </c>
      <c r="H552" t="s">
        <v>8246</v>
      </c>
      <c r="I552">
        <v>1439734001</v>
      </c>
      <c r="J552">
        <v>1437142547</v>
      </c>
      <c r="K552" t="b">
        <v>0</v>
      </c>
      <c r="L552">
        <v>1</v>
      </c>
      <c r="M552" t="b">
        <v>0</v>
      </c>
      <c r="N552" t="s">
        <v>8268</v>
      </c>
      <c r="O552" s="6">
        <f>(E552/D552)*100</f>
        <v>0.04</v>
      </c>
      <c r="P552" s="7">
        <f>E552/L552</f>
        <v>20</v>
      </c>
      <c r="Q552" t="s">
        <v>8310</v>
      </c>
      <c r="R552" t="s">
        <v>8314</v>
      </c>
      <c r="S552" s="11">
        <f>(J552/86400)+25569+(-5/24)</f>
        <v>42202.385960648149</v>
      </c>
      <c r="T552" s="11">
        <f>(I552/86400)+25569+(-5/24)</f>
        <v>42232.379641203697</v>
      </c>
    </row>
    <row r="553" spans="1:20" ht="43.2" x14ac:dyDescent="0.3">
      <c r="A553">
        <v>216</v>
      </c>
      <c r="B553" s="3" t="s">
        <v>218</v>
      </c>
      <c r="C553" s="3" t="s">
        <v>4326</v>
      </c>
      <c r="D553">
        <v>50000</v>
      </c>
      <c r="E553">
        <v>27849.22</v>
      </c>
      <c r="F553" t="s">
        <v>8221</v>
      </c>
      <c r="G553" t="s">
        <v>8224</v>
      </c>
      <c r="H553" t="s">
        <v>8246</v>
      </c>
      <c r="I553">
        <v>1429740037</v>
      </c>
      <c r="J553">
        <v>1425423637</v>
      </c>
      <c r="K553" t="b">
        <v>0</v>
      </c>
      <c r="L553">
        <v>84</v>
      </c>
      <c r="M553" t="b">
        <v>0</v>
      </c>
      <c r="N553" t="s">
        <v>8268</v>
      </c>
      <c r="O553" s="6">
        <f>(E553/D553)*100</f>
        <v>55.698440000000005</v>
      </c>
      <c r="P553" s="7">
        <f>E553/L553</f>
        <v>331.53833333333336</v>
      </c>
      <c r="Q553" t="s">
        <v>8310</v>
      </c>
      <c r="R553" t="s">
        <v>8314</v>
      </c>
      <c r="S553" s="11">
        <f>(J553/86400)+25569+(-5/24)</f>
        <v>42066.750428240739</v>
      </c>
      <c r="T553" s="11">
        <f>(I553/86400)+25569+(-5/24)</f>
        <v>42116.708761574067</v>
      </c>
    </row>
    <row r="554" spans="1:20" ht="28.8" x14ac:dyDescent="0.3">
      <c r="A554">
        <v>219</v>
      </c>
      <c r="B554" s="3" t="s">
        <v>221</v>
      </c>
      <c r="C554" s="3" t="s">
        <v>4329</v>
      </c>
      <c r="D554">
        <v>50000</v>
      </c>
      <c r="E554">
        <v>8815</v>
      </c>
      <c r="F554" t="s">
        <v>8221</v>
      </c>
      <c r="G554" t="s">
        <v>8224</v>
      </c>
      <c r="H554" t="s">
        <v>8246</v>
      </c>
      <c r="I554">
        <v>1459493940</v>
      </c>
      <c r="J554">
        <v>1456732225</v>
      </c>
      <c r="K554" t="b">
        <v>0</v>
      </c>
      <c r="L554">
        <v>76</v>
      </c>
      <c r="M554" t="b">
        <v>0</v>
      </c>
      <c r="N554" t="s">
        <v>8268</v>
      </c>
      <c r="O554" s="6">
        <f>(E554/D554)*100</f>
        <v>17.630000000000003</v>
      </c>
      <c r="P554" s="7">
        <f>E554/L554</f>
        <v>115.98684210526316</v>
      </c>
      <c r="Q554" t="s">
        <v>8310</v>
      </c>
      <c r="R554" t="s">
        <v>8314</v>
      </c>
      <c r="S554" s="11">
        <f>(J554/86400)+25569+(-5/24)</f>
        <v>42429.118344907409</v>
      </c>
      <c r="T554" s="11">
        <f>(I554/86400)+25569+(-5/24)</f>
        <v>42461.082638888889</v>
      </c>
    </row>
    <row r="555" spans="1:20" ht="43.2" x14ac:dyDescent="0.3">
      <c r="A555">
        <v>220</v>
      </c>
      <c r="B555" s="3" t="s">
        <v>222</v>
      </c>
      <c r="C555" s="3" t="s">
        <v>4330</v>
      </c>
      <c r="D555">
        <v>50000</v>
      </c>
      <c r="E555">
        <v>360</v>
      </c>
      <c r="F555" t="s">
        <v>8221</v>
      </c>
      <c r="G555" t="s">
        <v>8224</v>
      </c>
      <c r="H555" t="s">
        <v>8246</v>
      </c>
      <c r="I555">
        <v>1440101160</v>
      </c>
      <c r="J555">
        <v>1436542030</v>
      </c>
      <c r="K555" t="b">
        <v>0</v>
      </c>
      <c r="L555">
        <v>3</v>
      </c>
      <c r="M555" t="b">
        <v>0</v>
      </c>
      <c r="N555" t="s">
        <v>8268</v>
      </c>
      <c r="O555" s="6">
        <f>(E555/D555)*100</f>
        <v>0.72</v>
      </c>
      <c r="P555" s="7">
        <f>E555/L555</f>
        <v>120</v>
      </c>
      <c r="Q555" t="s">
        <v>8310</v>
      </c>
      <c r="R555" t="s">
        <v>8314</v>
      </c>
      <c r="S555" s="11">
        <f>(J555/86400)+25569+(-5/24)</f>
        <v>42195.435532407406</v>
      </c>
      <c r="T555" s="11">
        <f>(I555/86400)+25569+(-5/24)</f>
        <v>42236.629166666666</v>
      </c>
    </row>
    <row r="556" spans="1:20" x14ac:dyDescent="0.3">
      <c r="A556">
        <v>221</v>
      </c>
      <c r="B556" s="3" t="s">
        <v>223</v>
      </c>
      <c r="C556" s="3" t="s">
        <v>4331</v>
      </c>
      <c r="D556">
        <v>50000</v>
      </c>
      <c r="E556">
        <v>0</v>
      </c>
      <c r="F556" t="s">
        <v>8221</v>
      </c>
      <c r="G556" t="s">
        <v>8224</v>
      </c>
      <c r="H556" t="s">
        <v>8246</v>
      </c>
      <c r="I556">
        <v>1427569564</v>
      </c>
      <c r="J556">
        <v>1422389164</v>
      </c>
      <c r="K556" t="b">
        <v>0</v>
      </c>
      <c r="L556">
        <v>0</v>
      </c>
      <c r="M556" t="b">
        <v>0</v>
      </c>
      <c r="N556" t="s">
        <v>8268</v>
      </c>
      <c r="O556" s="6">
        <f>(E556/D556)*100</f>
        <v>0</v>
      </c>
      <c r="P556" s="7" t="e">
        <f>E556/L556</f>
        <v>#DIV/0!</v>
      </c>
      <c r="Q556" t="s">
        <v>8310</v>
      </c>
      <c r="R556" t="s">
        <v>8314</v>
      </c>
      <c r="S556" s="11">
        <f>(J556/86400)+25569+(-5/24)</f>
        <v>42031.629212962966</v>
      </c>
      <c r="T556" s="11">
        <f>(I556/86400)+25569+(-5/24)</f>
        <v>42091.587546296294</v>
      </c>
    </row>
    <row r="557" spans="1:20" ht="43.2" x14ac:dyDescent="0.3">
      <c r="A557">
        <v>425</v>
      </c>
      <c r="B557" s="3" t="s">
        <v>426</v>
      </c>
      <c r="C557" s="3" t="s">
        <v>4535</v>
      </c>
      <c r="D557">
        <v>50000</v>
      </c>
      <c r="E557">
        <v>6</v>
      </c>
      <c r="F557" t="s">
        <v>8221</v>
      </c>
      <c r="G557" t="s">
        <v>8224</v>
      </c>
      <c r="H557" t="s">
        <v>8246</v>
      </c>
      <c r="I557">
        <v>1448660404</v>
      </c>
      <c r="J557">
        <v>1443472804</v>
      </c>
      <c r="K557" t="b">
        <v>0</v>
      </c>
      <c r="L557">
        <v>2</v>
      </c>
      <c r="M557" t="b">
        <v>0</v>
      </c>
      <c r="N557" t="s">
        <v>8270</v>
      </c>
      <c r="O557" s="6">
        <f>(E557/D557)*100</f>
        <v>1.2E-2</v>
      </c>
      <c r="P557" s="7">
        <f>E557/L557</f>
        <v>3</v>
      </c>
      <c r="Q557" t="s">
        <v>8310</v>
      </c>
      <c r="R557" t="s">
        <v>8316</v>
      </c>
      <c r="S557" s="11">
        <f>(J557/86400)+25569+(-5/24)</f>
        <v>42275.652824074066</v>
      </c>
      <c r="T557" s="11">
        <f>(I557/86400)+25569+(-5/24)</f>
        <v>42335.694490740738</v>
      </c>
    </row>
    <row r="558" spans="1:20" ht="43.2" x14ac:dyDescent="0.3">
      <c r="A558">
        <v>450</v>
      </c>
      <c r="B558" s="3" t="s">
        <v>451</v>
      </c>
      <c r="C558" s="3" t="s">
        <v>4560</v>
      </c>
      <c r="D558">
        <v>50000</v>
      </c>
      <c r="E558">
        <v>396</v>
      </c>
      <c r="F558" t="s">
        <v>8221</v>
      </c>
      <c r="G558" t="s">
        <v>8224</v>
      </c>
      <c r="H558" t="s">
        <v>8246</v>
      </c>
      <c r="I558">
        <v>1392417800</v>
      </c>
      <c r="J558">
        <v>1389825800</v>
      </c>
      <c r="K558" t="b">
        <v>0</v>
      </c>
      <c r="L558">
        <v>7</v>
      </c>
      <c r="M558" t="b">
        <v>0</v>
      </c>
      <c r="N558" t="s">
        <v>8270</v>
      </c>
      <c r="O558" s="6">
        <f>(E558/D558)*100</f>
        <v>0.79200000000000004</v>
      </c>
      <c r="P558" s="7">
        <f>E558/L558</f>
        <v>56.571428571428569</v>
      </c>
      <c r="Q558" t="s">
        <v>8310</v>
      </c>
      <c r="R558" t="s">
        <v>8316</v>
      </c>
      <c r="S558" s="11">
        <f>(J558/86400)+25569+(-5/24)</f>
        <v>41654.73842592592</v>
      </c>
      <c r="T558" s="11">
        <f>(I558/86400)+25569+(-5/24)</f>
        <v>41684.73842592592</v>
      </c>
    </row>
    <row r="559" spans="1:20" ht="43.2" x14ac:dyDescent="0.3">
      <c r="A559">
        <v>487</v>
      </c>
      <c r="B559" s="3" t="s">
        <v>488</v>
      </c>
      <c r="C559" s="3" t="s">
        <v>4597</v>
      </c>
      <c r="D559">
        <v>50000</v>
      </c>
      <c r="E559">
        <v>0</v>
      </c>
      <c r="F559" t="s">
        <v>8221</v>
      </c>
      <c r="G559" t="s">
        <v>8229</v>
      </c>
      <c r="H559" t="s">
        <v>8251</v>
      </c>
      <c r="I559">
        <v>1482678994</v>
      </c>
      <c r="J559">
        <v>1477491394</v>
      </c>
      <c r="K559" t="b">
        <v>0</v>
      </c>
      <c r="L559">
        <v>0</v>
      </c>
      <c r="M559" t="b">
        <v>0</v>
      </c>
      <c r="N559" t="s">
        <v>8270</v>
      </c>
      <c r="O559" s="6">
        <f>(E559/D559)*100</f>
        <v>0</v>
      </c>
      <c r="P559" s="7" t="e">
        <f>E559/L559</f>
        <v>#DIV/0!</v>
      </c>
      <c r="Q559" t="s">
        <v>8310</v>
      </c>
      <c r="R559" t="s">
        <v>8316</v>
      </c>
      <c r="S559" s="11">
        <f>(J559/86400)+25569+(-5/24)</f>
        <v>42669.386504629627</v>
      </c>
      <c r="T559" s="11">
        <f>(I559/86400)+25569+(-5/24)</f>
        <v>42729.428171296291</v>
      </c>
    </row>
    <row r="560" spans="1:20" ht="57.6" x14ac:dyDescent="0.3">
      <c r="A560">
        <v>508</v>
      </c>
      <c r="B560" s="3" t="s">
        <v>509</v>
      </c>
      <c r="C560" s="3" t="s">
        <v>4618</v>
      </c>
      <c r="D560">
        <v>50000</v>
      </c>
      <c r="E560">
        <v>400</v>
      </c>
      <c r="F560" t="s">
        <v>8221</v>
      </c>
      <c r="G560" t="s">
        <v>8224</v>
      </c>
      <c r="H560" t="s">
        <v>8246</v>
      </c>
      <c r="I560">
        <v>1337955240</v>
      </c>
      <c r="J560">
        <v>1332808501</v>
      </c>
      <c r="K560" t="b">
        <v>0</v>
      </c>
      <c r="L560">
        <v>3</v>
      </c>
      <c r="M560" t="b">
        <v>0</v>
      </c>
      <c r="N560" t="s">
        <v>8270</v>
      </c>
      <c r="O560" s="6">
        <f>(E560/D560)*100</f>
        <v>0.8</v>
      </c>
      <c r="P560" s="7">
        <f>E560/L560</f>
        <v>133.33333333333334</v>
      </c>
      <c r="Q560" t="s">
        <v>8310</v>
      </c>
      <c r="R560" t="s">
        <v>8316</v>
      </c>
      <c r="S560" s="11">
        <f>(J560/86400)+25569+(-5/24)</f>
        <v>40994.815983796296</v>
      </c>
      <c r="T560" s="11">
        <f>(I560/86400)+25569+(-5/24)</f>
        <v>41054.384722222218</v>
      </c>
    </row>
    <row r="561" spans="1:20" ht="28.8" x14ac:dyDescent="0.3">
      <c r="A561">
        <v>513</v>
      </c>
      <c r="B561" s="3" t="s">
        <v>514</v>
      </c>
      <c r="C561" s="3" t="s">
        <v>4623</v>
      </c>
      <c r="D561">
        <v>50000</v>
      </c>
      <c r="E561">
        <v>6962</v>
      </c>
      <c r="F561" t="s">
        <v>8221</v>
      </c>
      <c r="G561" t="s">
        <v>8224</v>
      </c>
      <c r="H561" t="s">
        <v>8246</v>
      </c>
      <c r="I561">
        <v>1471244400</v>
      </c>
      <c r="J561">
        <v>1467387705</v>
      </c>
      <c r="K561" t="b">
        <v>0</v>
      </c>
      <c r="L561">
        <v>68</v>
      </c>
      <c r="M561" t="b">
        <v>0</v>
      </c>
      <c r="N561" t="s">
        <v>8270</v>
      </c>
      <c r="O561" s="6">
        <f>(E561/D561)*100</f>
        <v>13.923999999999999</v>
      </c>
      <c r="P561" s="7">
        <f>E561/L561</f>
        <v>102.38235294117646</v>
      </c>
      <c r="Q561" t="s">
        <v>8310</v>
      </c>
      <c r="R561" t="s">
        <v>8316</v>
      </c>
      <c r="S561" s="11">
        <f>(J561/86400)+25569+(-5/24)</f>
        <v>42552.445659722223</v>
      </c>
      <c r="T561" s="11">
        <f>(I561/86400)+25569+(-5/24)</f>
        <v>42597.083333333336</v>
      </c>
    </row>
    <row r="562" spans="1:20" ht="43.2" x14ac:dyDescent="0.3">
      <c r="A562">
        <v>545</v>
      </c>
      <c r="B562" s="3" t="s">
        <v>546</v>
      </c>
      <c r="C562" s="3" t="s">
        <v>4655</v>
      </c>
      <c r="D562">
        <v>50000</v>
      </c>
      <c r="E562">
        <v>13692</v>
      </c>
      <c r="F562" t="s">
        <v>8221</v>
      </c>
      <c r="G562" t="s">
        <v>8230</v>
      </c>
      <c r="H562" t="s">
        <v>8249</v>
      </c>
      <c r="I562">
        <v>1447600389</v>
      </c>
      <c r="J562">
        <v>1444140789</v>
      </c>
      <c r="K562" t="b">
        <v>0</v>
      </c>
      <c r="L562">
        <v>34</v>
      </c>
      <c r="M562" t="b">
        <v>0</v>
      </c>
      <c r="N562" t="s">
        <v>8272</v>
      </c>
      <c r="O562" s="6">
        <f>(E562/D562)*100</f>
        <v>27.383999999999997</v>
      </c>
      <c r="P562" s="7">
        <f>E562/L562</f>
        <v>402.70588235294116</v>
      </c>
      <c r="Q562" t="s">
        <v>8319</v>
      </c>
      <c r="R562" t="s">
        <v>8320</v>
      </c>
      <c r="S562" s="11">
        <f>(J562/86400)+25569+(-5/24)</f>
        <v>42283.38413194444</v>
      </c>
      <c r="T562" s="11">
        <f>(I562/86400)+25569+(-5/24)</f>
        <v>42323.425798611112</v>
      </c>
    </row>
    <row r="563" spans="1:20" ht="43.2" x14ac:dyDescent="0.3">
      <c r="A563">
        <v>562</v>
      </c>
      <c r="B563" s="3" t="s">
        <v>563</v>
      </c>
      <c r="C563" s="3" t="s">
        <v>4672</v>
      </c>
      <c r="D563">
        <v>50000</v>
      </c>
      <c r="E563">
        <v>0</v>
      </c>
      <c r="F563" t="s">
        <v>8221</v>
      </c>
      <c r="G563" t="s">
        <v>8233</v>
      </c>
      <c r="H563" t="s">
        <v>8249</v>
      </c>
      <c r="I563">
        <v>1482052815</v>
      </c>
      <c r="J563">
        <v>1479460815</v>
      </c>
      <c r="K563" t="b">
        <v>0</v>
      </c>
      <c r="L563">
        <v>0</v>
      </c>
      <c r="M563" t="b">
        <v>0</v>
      </c>
      <c r="N563" t="s">
        <v>8272</v>
      </c>
      <c r="O563" s="6">
        <f>(E563/D563)*100</f>
        <v>0</v>
      </c>
      <c r="P563" s="7" t="e">
        <f>E563/L563</f>
        <v>#DIV/0!</v>
      </c>
      <c r="Q563" t="s">
        <v>8319</v>
      </c>
      <c r="R563" t="s">
        <v>8320</v>
      </c>
      <c r="S563" s="11">
        <f>(J563/86400)+25569+(-5/24)</f>
        <v>42692.180729166663</v>
      </c>
      <c r="T563" s="11">
        <f>(I563/86400)+25569+(-5/24)</f>
        <v>42722.180729166663</v>
      </c>
    </row>
    <row r="564" spans="1:20" ht="43.2" x14ac:dyDescent="0.3">
      <c r="A564">
        <v>599</v>
      </c>
      <c r="B564" s="3" t="s">
        <v>600</v>
      </c>
      <c r="C564" s="3" t="s">
        <v>4709</v>
      </c>
      <c r="D564">
        <v>50000</v>
      </c>
      <c r="E564">
        <v>31</v>
      </c>
      <c r="F564" t="s">
        <v>8221</v>
      </c>
      <c r="G564" t="s">
        <v>8224</v>
      </c>
      <c r="H564" t="s">
        <v>8246</v>
      </c>
      <c r="I564">
        <v>1425827760</v>
      </c>
      <c r="J564">
        <v>1423769402</v>
      </c>
      <c r="K564" t="b">
        <v>0</v>
      </c>
      <c r="L564">
        <v>2</v>
      </c>
      <c r="M564" t="b">
        <v>0</v>
      </c>
      <c r="N564" t="s">
        <v>8272</v>
      </c>
      <c r="O564" s="6">
        <f>(E564/D564)*100</f>
        <v>6.2E-2</v>
      </c>
      <c r="P564" s="7">
        <f>E564/L564</f>
        <v>15.5</v>
      </c>
      <c r="Q564" t="s">
        <v>8319</v>
      </c>
      <c r="R564" t="s">
        <v>8320</v>
      </c>
      <c r="S564" s="11">
        <f>(J564/86400)+25569+(-5/24)</f>
        <v>42047.604189814818</v>
      </c>
      <c r="T564" s="11">
        <f>(I564/86400)+25569+(-5/24)</f>
        <v>42071.427777777775</v>
      </c>
    </row>
    <row r="565" spans="1:20" ht="43.2" x14ac:dyDescent="0.3">
      <c r="A565">
        <v>660</v>
      </c>
      <c r="B565" s="3" t="s">
        <v>661</v>
      </c>
      <c r="C565" s="3" t="s">
        <v>4770</v>
      </c>
      <c r="D565">
        <v>50000</v>
      </c>
      <c r="E565">
        <v>1529</v>
      </c>
      <c r="F565" t="s">
        <v>8221</v>
      </c>
      <c r="G565" t="s">
        <v>8224</v>
      </c>
      <c r="H565" t="s">
        <v>8246</v>
      </c>
      <c r="I565">
        <v>1415558879</v>
      </c>
      <c r="J565">
        <v>1412963279</v>
      </c>
      <c r="K565" t="b">
        <v>0</v>
      </c>
      <c r="L565">
        <v>18</v>
      </c>
      <c r="M565" t="b">
        <v>0</v>
      </c>
      <c r="N565" t="s">
        <v>8273</v>
      </c>
      <c r="O565" s="6">
        <f>(E565/D565)*100</f>
        <v>3.0579999999999998</v>
      </c>
      <c r="P565" s="7">
        <f>E565/L565</f>
        <v>84.944444444444443</v>
      </c>
      <c r="Q565" t="s">
        <v>8319</v>
      </c>
      <c r="R565" t="s">
        <v>8321</v>
      </c>
      <c r="S565" s="11">
        <f>(J565/86400)+25569+(-5/24)</f>
        <v>41922.533321759256</v>
      </c>
      <c r="T565" s="11">
        <f>(I565/86400)+25569+(-5/24)</f>
        <v>41952.57498842592</v>
      </c>
    </row>
    <row r="566" spans="1:20" ht="43.2" x14ac:dyDescent="0.3">
      <c r="A566">
        <v>667</v>
      </c>
      <c r="B566" s="3" t="s">
        <v>668</v>
      </c>
      <c r="C566" s="3" t="s">
        <v>4777</v>
      </c>
      <c r="D566">
        <v>50000</v>
      </c>
      <c r="E566">
        <v>5010</v>
      </c>
      <c r="F566" t="s">
        <v>8221</v>
      </c>
      <c r="G566" t="s">
        <v>8237</v>
      </c>
      <c r="H566" t="s">
        <v>8249</v>
      </c>
      <c r="I566">
        <v>1477731463</v>
      </c>
      <c r="J566">
        <v>1474275463</v>
      </c>
      <c r="K566" t="b">
        <v>0</v>
      </c>
      <c r="L566">
        <v>28</v>
      </c>
      <c r="M566" t="b">
        <v>0</v>
      </c>
      <c r="N566" t="s">
        <v>8273</v>
      </c>
      <c r="O566" s="6">
        <f>(E566/D566)*100</f>
        <v>10.02</v>
      </c>
      <c r="P566" s="7">
        <f>E566/L566</f>
        <v>178.92857142857142</v>
      </c>
      <c r="Q566" t="s">
        <v>8319</v>
      </c>
      <c r="R566" t="s">
        <v>8321</v>
      </c>
      <c r="S566" s="11">
        <f>(J566/86400)+25569+(-5/24)</f>
        <v>42632.165081018517</v>
      </c>
      <c r="T566" s="11">
        <f>(I566/86400)+25569+(-5/24)</f>
        <v>42672.165081018517</v>
      </c>
    </row>
    <row r="567" spans="1:20" ht="43.2" x14ac:dyDescent="0.3">
      <c r="A567">
        <v>672</v>
      </c>
      <c r="B567" s="3" t="s">
        <v>673</v>
      </c>
      <c r="C567" s="3" t="s">
        <v>4782</v>
      </c>
      <c r="D567">
        <v>50000</v>
      </c>
      <c r="E567">
        <v>10814</v>
      </c>
      <c r="F567" t="s">
        <v>8221</v>
      </c>
      <c r="G567" t="s">
        <v>8224</v>
      </c>
      <c r="H567" t="s">
        <v>8246</v>
      </c>
      <c r="I567">
        <v>1420088340</v>
      </c>
      <c r="J567">
        <v>1417410964</v>
      </c>
      <c r="K567" t="b">
        <v>0</v>
      </c>
      <c r="L567">
        <v>215</v>
      </c>
      <c r="M567" t="b">
        <v>0</v>
      </c>
      <c r="N567" t="s">
        <v>8273</v>
      </c>
      <c r="O567" s="6">
        <f>(E567/D567)*100</f>
        <v>21.628</v>
      </c>
      <c r="P567" s="7">
        <f>E567/L567</f>
        <v>50.29767441860465</v>
      </c>
      <c r="Q567" t="s">
        <v>8319</v>
      </c>
      <c r="R567" t="s">
        <v>8321</v>
      </c>
      <c r="S567" s="11">
        <f>(J567/86400)+25569+(-5/24)</f>
        <v>41974.011157407404</v>
      </c>
      <c r="T567" s="11">
        <f>(I567/86400)+25569+(-5/24)</f>
        <v>42004.999305555553</v>
      </c>
    </row>
    <row r="568" spans="1:20" ht="28.8" x14ac:dyDescent="0.3">
      <c r="A568">
        <v>674</v>
      </c>
      <c r="B568" s="3" t="s">
        <v>675</v>
      </c>
      <c r="C568" s="3" t="s">
        <v>4784</v>
      </c>
      <c r="D568">
        <v>50000</v>
      </c>
      <c r="E568">
        <v>15</v>
      </c>
      <c r="F568" t="s">
        <v>8221</v>
      </c>
      <c r="G568" t="s">
        <v>8224</v>
      </c>
      <c r="H568" t="s">
        <v>8246</v>
      </c>
      <c r="I568">
        <v>1407811627</v>
      </c>
      <c r="J568">
        <v>1402627627</v>
      </c>
      <c r="K568" t="b">
        <v>0</v>
      </c>
      <c r="L568">
        <v>2</v>
      </c>
      <c r="M568" t="b">
        <v>0</v>
      </c>
      <c r="N568" t="s">
        <v>8273</v>
      </c>
      <c r="O568" s="6">
        <f>(E568/D568)*100</f>
        <v>0.03</v>
      </c>
      <c r="P568" s="7">
        <f>E568/L568</f>
        <v>7.5</v>
      </c>
      <c r="Q568" t="s">
        <v>8319</v>
      </c>
      <c r="R568" t="s">
        <v>8321</v>
      </c>
      <c r="S568" s="11">
        <f>(J568/86400)+25569+(-5/24)</f>
        <v>41802.907719907402</v>
      </c>
      <c r="T568" s="11">
        <f>(I568/86400)+25569+(-5/24)</f>
        <v>41862.907719907402</v>
      </c>
    </row>
    <row r="569" spans="1:20" ht="57.6" x14ac:dyDescent="0.3">
      <c r="A569">
        <v>677</v>
      </c>
      <c r="B569" s="3" t="s">
        <v>678</v>
      </c>
      <c r="C569" s="3" t="s">
        <v>4787</v>
      </c>
      <c r="D569">
        <v>50000</v>
      </c>
      <c r="E569">
        <v>12792</v>
      </c>
      <c r="F569" t="s">
        <v>8221</v>
      </c>
      <c r="G569" t="s">
        <v>8237</v>
      </c>
      <c r="H569" t="s">
        <v>8249</v>
      </c>
      <c r="I569">
        <v>1467106895</v>
      </c>
      <c r="J569">
        <v>1463218895</v>
      </c>
      <c r="K569" t="b">
        <v>0</v>
      </c>
      <c r="L569">
        <v>96</v>
      </c>
      <c r="M569" t="b">
        <v>0</v>
      </c>
      <c r="N569" t="s">
        <v>8273</v>
      </c>
      <c r="O569" s="6">
        <f>(E569/D569)*100</f>
        <v>25.584</v>
      </c>
      <c r="P569" s="7">
        <f>E569/L569</f>
        <v>133.25</v>
      </c>
      <c r="Q569" t="s">
        <v>8319</v>
      </c>
      <c r="R569" t="s">
        <v>8321</v>
      </c>
      <c r="S569" s="11">
        <f>(J569/86400)+25569+(-5/24)</f>
        <v>42504.195543981477</v>
      </c>
      <c r="T569" s="11">
        <f>(I569/86400)+25569+(-5/24)</f>
        <v>42549.195543981477</v>
      </c>
    </row>
    <row r="570" spans="1:20" ht="43.2" x14ac:dyDescent="0.3">
      <c r="A570">
        <v>682</v>
      </c>
      <c r="B570" s="3" t="s">
        <v>683</v>
      </c>
      <c r="C570" s="3" t="s">
        <v>4792</v>
      </c>
      <c r="D570">
        <v>50000</v>
      </c>
      <c r="E570">
        <v>53</v>
      </c>
      <c r="F570" t="s">
        <v>8221</v>
      </c>
      <c r="G570" t="s">
        <v>8224</v>
      </c>
      <c r="H570" t="s">
        <v>8246</v>
      </c>
      <c r="I570">
        <v>1489512122</v>
      </c>
      <c r="J570">
        <v>1486923722</v>
      </c>
      <c r="K570" t="b">
        <v>0</v>
      </c>
      <c r="L570">
        <v>4</v>
      </c>
      <c r="M570" t="b">
        <v>0</v>
      </c>
      <c r="N570" t="s">
        <v>8273</v>
      </c>
      <c r="O570" s="6">
        <f>(E570/D570)*100</f>
        <v>0.106</v>
      </c>
      <c r="P570" s="7">
        <f>E570/L570</f>
        <v>13.25</v>
      </c>
      <c r="Q570" t="s">
        <v>8319</v>
      </c>
      <c r="R570" t="s">
        <v>8321</v>
      </c>
      <c r="S570" s="11">
        <f>(J570/86400)+25569+(-5/24)</f>
        <v>42778.556967592587</v>
      </c>
      <c r="T570" s="11">
        <f>(I570/86400)+25569+(-5/24)</f>
        <v>42808.515300925923</v>
      </c>
    </row>
    <row r="571" spans="1:20" ht="43.2" x14ac:dyDescent="0.3">
      <c r="A571">
        <v>691</v>
      </c>
      <c r="B571" s="3" t="s">
        <v>692</v>
      </c>
      <c r="C571" s="3" t="s">
        <v>4801</v>
      </c>
      <c r="D571">
        <v>50000</v>
      </c>
      <c r="E571">
        <v>260</v>
      </c>
      <c r="F571" t="s">
        <v>8221</v>
      </c>
      <c r="G571" t="s">
        <v>8224</v>
      </c>
      <c r="H571" t="s">
        <v>8246</v>
      </c>
      <c r="I571">
        <v>1435711246</v>
      </c>
      <c r="J571">
        <v>1433292046</v>
      </c>
      <c r="K571" t="b">
        <v>0</v>
      </c>
      <c r="L571">
        <v>10</v>
      </c>
      <c r="M571" t="b">
        <v>0</v>
      </c>
      <c r="N571" t="s">
        <v>8273</v>
      </c>
      <c r="O571" s="6">
        <f>(E571/D571)*100</f>
        <v>0.52</v>
      </c>
      <c r="P571" s="7">
        <f>E571/L571</f>
        <v>26</v>
      </c>
      <c r="Q571" t="s">
        <v>8319</v>
      </c>
      <c r="R571" t="s">
        <v>8321</v>
      </c>
      <c r="S571" s="11">
        <f>(J571/86400)+25569+(-5/24)</f>
        <v>42157.819976851846</v>
      </c>
      <c r="T571" s="11">
        <f>(I571/86400)+25569+(-5/24)</f>
        <v>42185.819976851846</v>
      </c>
    </row>
    <row r="572" spans="1:20" ht="43.2" x14ac:dyDescent="0.3">
      <c r="A572">
        <v>862</v>
      </c>
      <c r="B572" s="3" t="s">
        <v>863</v>
      </c>
      <c r="C572" s="3" t="s">
        <v>4972</v>
      </c>
      <c r="D572">
        <v>50000</v>
      </c>
      <c r="E572">
        <v>170</v>
      </c>
      <c r="F572" t="s">
        <v>8221</v>
      </c>
      <c r="G572" t="s">
        <v>8225</v>
      </c>
      <c r="H572" t="s">
        <v>8247</v>
      </c>
      <c r="I572">
        <v>1384179548</v>
      </c>
      <c r="J572">
        <v>1381583948</v>
      </c>
      <c r="K572" t="b">
        <v>0</v>
      </c>
      <c r="L572">
        <v>4</v>
      </c>
      <c r="M572" t="b">
        <v>0</v>
      </c>
      <c r="N572" t="s">
        <v>8278</v>
      </c>
      <c r="O572" s="6">
        <f>(E572/D572)*100</f>
        <v>0.33999999999999997</v>
      </c>
      <c r="P572" s="7">
        <f>E572/L572</f>
        <v>42.5</v>
      </c>
      <c r="Q572" t="s">
        <v>8325</v>
      </c>
      <c r="R572" t="s">
        <v>8328</v>
      </c>
      <c r="S572" s="11">
        <f>(J572/86400)+25569+(-5/24)</f>
        <v>41559.346620370365</v>
      </c>
      <c r="T572" s="11">
        <f>(I572/86400)+25569+(-5/24)</f>
        <v>41589.388287037036</v>
      </c>
    </row>
    <row r="573" spans="1:20" ht="43.2" x14ac:dyDescent="0.3">
      <c r="A573">
        <v>904</v>
      </c>
      <c r="B573" s="3" t="s">
        <v>905</v>
      </c>
      <c r="C573" s="3" t="s">
        <v>5014</v>
      </c>
      <c r="D573">
        <v>50000</v>
      </c>
      <c r="E573">
        <v>151</v>
      </c>
      <c r="F573" t="s">
        <v>8221</v>
      </c>
      <c r="G573" t="s">
        <v>8224</v>
      </c>
      <c r="H573" t="s">
        <v>8246</v>
      </c>
      <c r="I573">
        <v>1451786137</v>
      </c>
      <c r="J573">
        <v>1449194137</v>
      </c>
      <c r="K573" t="b">
        <v>0</v>
      </c>
      <c r="L573">
        <v>3</v>
      </c>
      <c r="M573" t="b">
        <v>0</v>
      </c>
      <c r="N573" t="s">
        <v>8278</v>
      </c>
      <c r="O573" s="6">
        <f>(E573/D573)*100</f>
        <v>0.30199999999999999</v>
      </c>
      <c r="P573" s="7">
        <f>E573/L573</f>
        <v>50.333333333333336</v>
      </c>
      <c r="Q573" t="s">
        <v>8325</v>
      </c>
      <c r="R573" t="s">
        <v>8328</v>
      </c>
      <c r="S573" s="11">
        <f>(J573/86400)+25569+(-5/24)</f>
        <v>42341.87195601852</v>
      </c>
      <c r="T573" s="11">
        <f>(I573/86400)+25569+(-5/24)</f>
        <v>42371.87195601852</v>
      </c>
    </row>
    <row r="574" spans="1:20" ht="57.6" x14ac:dyDescent="0.3">
      <c r="A574">
        <v>941</v>
      </c>
      <c r="B574" s="3" t="s">
        <v>942</v>
      </c>
      <c r="C574" s="3" t="s">
        <v>5051</v>
      </c>
      <c r="D574">
        <v>50000</v>
      </c>
      <c r="E574">
        <v>1161</v>
      </c>
      <c r="F574" t="s">
        <v>8221</v>
      </c>
      <c r="G574" t="s">
        <v>8224</v>
      </c>
      <c r="H574" t="s">
        <v>8246</v>
      </c>
      <c r="I574">
        <v>1486693145</v>
      </c>
      <c r="J574">
        <v>1484101145</v>
      </c>
      <c r="K574" t="b">
        <v>0</v>
      </c>
      <c r="L574">
        <v>31</v>
      </c>
      <c r="M574" t="b">
        <v>0</v>
      </c>
      <c r="N574" t="s">
        <v>8273</v>
      </c>
      <c r="O574" s="6">
        <f>(E574/D574)*100</f>
        <v>2.3220000000000001</v>
      </c>
      <c r="P574" s="7">
        <f>E574/L574</f>
        <v>37.451612903225808</v>
      </c>
      <c r="Q574" t="s">
        <v>8319</v>
      </c>
      <c r="R574" t="s">
        <v>8321</v>
      </c>
      <c r="S574" s="11">
        <f>(J574/86400)+25569+(-5/24)</f>
        <v>42745.888252314813</v>
      </c>
      <c r="T574" s="11">
        <f>(I574/86400)+25569+(-5/24)</f>
        <v>42775.888252314813</v>
      </c>
    </row>
    <row r="575" spans="1:20" ht="43.2" x14ac:dyDescent="0.3">
      <c r="A575">
        <v>944</v>
      </c>
      <c r="B575" s="3" t="s">
        <v>945</v>
      </c>
      <c r="C575" s="3" t="s">
        <v>5054</v>
      </c>
      <c r="D575">
        <v>50000</v>
      </c>
      <c r="E575">
        <v>6663</v>
      </c>
      <c r="F575" t="s">
        <v>8221</v>
      </c>
      <c r="G575" t="s">
        <v>8224</v>
      </c>
      <c r="H575" t="s">
        <v>8246</v>
      </c>
      <c r="I575">
        <v>1460988000</v>
      </c>
      <c r="J575">
        <v>1458050450</v>
      </c>
      <c r="K575" t="b">
        <v>0</v>
      </c>
      <c r="L575">
        <v>96</v>
      </c>
      <c r="M575" t="b">
        <v>0</v>
      </c>
      <c r="N575" t="s">
        <v>8273</v>
      </c>
      <c r="O575" s="6">
        <f>(E575/D575)*100</f>
        <v>13.325999999999999</v>
      </c>
      <c r="P575" s="7">
        <f>E575/L575</f>
        <v>69.40625</v>
      </c>
      <c r="Q575" t="s">
        <v>8319</v>
      </c>
      <c r="R575" t="s">
        <v>8321</v>
      </c>
      <c r="S575" s="11">
        <f>(J575/86400)+25569+(-5/24)</f>
        <v>42444.375578703701</v>
      </c>
      <c r="T575" s="11">
        <f>(I575/86400)+25569+(-5/24)</f>
        <v>42478.374999999993</v>
      </c>
    </row>
    <row r="576" spans="1:20" x14ac:dyDescent="0.3">
      <c r="A576">
        <v>951</v>
      </c>
      <c r="B576" s="3" t="s">
        <v>952</v>
      </c>
      <c r="C576" s="3" t="s">
        <v>5061</v>
      </c>
      <c r="D576">
        <v>50000</v>
      </c>
      <c r="E576">
        <v>19195</v>
      </c>
      <c r="F576" t="s">
        <v>8221</v>
      </c>
      <c r="G576" t="s">
        <v>8224</v>
      </c>
      <c r="H576" t="s">
        <v>8246</v>
      </c>
      <c r="I576">
        <v>1465054872</v>
      </c>
      <c r="J576">
        <v>1461166872</v>
      </c>
      <c r="K576" t="b">
        <v>0</v>
      </c>
      <c r="L576">
        <v>121</v>
      </c>
      <c r="M576" t="b">
        <v>0</v>
      </c>
      <c r="N576" t="s">
        <v>8273</v>
      </c>
      <c r="O576" s="6">
        <f>(E576/D576)*100</f>
        <v>38.39</v>
      </c>
      <c r="P576" s="7">
        <f>E576/L576</f>
        <v>158.63636363636363</v>
      </c>
      <c r="Q576" t="s">
        <v>8319</v>
      </c>
      <c r="R576" t="s">
        <v>8321</v>
      </c>
      <c r="S576" s="11">
        <f>(J576/86400)+25569+(-5/24)</f>
        <v>42480.445277777777</v>
      </c>
      <c r="T576" s="11">
        <f>(I576/86400)+25569+(-5/24)</f>
        <v>42525.445277777777</v>
      </c>
    </row>
    <row r="577" spans="1:20" ht="57.6" x14ac:dyDescent="0.3">
      <c r="A577">
        <v>956</v>
      </c>
      <c r="B577" s="3" t="s">
        <v>957</v>
      </c>
      <c r="C577" s="3" t="s">
        <v>5066</v>
      </c>
      <c r="D577">
        <v>50000</v>
      </c>
      <c r="E577">
        <v>861</v>
      </c>
      <c r="F577" t="s">
        <v>8221</v>
      </c>
      <c r="G577" t="s">
        <v>8224</v>
      </c>
      <c r="H577" t="s">
        <v>8246</v>
      </c>
      <c r="I577">
        <v>1430081759</v>
      </c>
      <c r="J577">
        <v>1424901359</v>
      </c>
      <c r="K577" t="b">
        <v>0</v>
      </c>
      <c r="L577">
        <v>17</v>
      </c>
      <c r="M577" t="b">
        <v>0</v>
      </c>
      <c r="N577" t="s">
        <v>8273</v>
      </c>
      <c r="O577" s="6">
        <f>(E577/D577)*100</f>
        <v>1.722</v>
      </c>
      <c r="P577" s="7">
        <f>E577/L577</f>
        <v>50.647058823529413</v>
      </c>
      <c r="Q577" t="s">
        <v>8319</v>
      </c>
      <c r="R577" t="s">
        <v>8321</v>
      </c>
      <c r="S577" s="11">
        <f>(J577/86400)+25569+(-5/24)</f>
        <v>42060.705543981479</v>
      </c>
      <c r="T577" s="11">
        <f>(I577/86400)+25569+(-5/24)</f>
        <v>42120.663877314808</v>
      </c>
    </row>
    <row r="578" spans="1:20" ht="43.2" x14ac:dyDescent="0.3">
      <c r="A578">
        <v>959</v>
      </c>
      <c r="B578" s="3" t="s">
        <v>960</v>
      </c>
      <c r="C578" s="3" t="s">
        <v>5069</v>
      </c>
      <c r="D578">
        <v>50000</v>
      </c>
      <c r="E578">
        <v>19430</v>
      </c>
      <c r="F578" t="s">
        <v>8221</v>
      </c>
      <c r="G578" t="s">
        <v>8224</v>
      </c>
      <c r="H578" t="s">
        <v>8246</v>
      </c>
      <c r="I578">
        <v>1421640665</v>
      </c>
      <c r="J578">
        <v>1419048665</v>
      </c>
      <c r="K578" t="b">
        <v>0</v>
      </c>
      <c r="L578">
        <v>171</v>
      </c>
      <c r="M578" t="b">
        <v>0</v>
      </c>
      <c r="N578" t="s">
        <v>8273</v>
      </c>
      <c r="O578" s="6">
        <f>(E578/D578)*100</f>
        <v>38.86</v>
      </c>
      <c r="P578" s="7">
        <f>E578/L578</f>
        <v>113.62573099415205</v>
      </c>
      <c r="Q578" t="s">
        <v>8319</v>
      </c>
      <c r="R578" t="s">
        <v>8321</v>
      </c>
      <c r="S578" s="11">
        <f>(J578/86400)+25569+(-5/24)</f>
        <v>41992.96603009259</v>
      </c>
      <c r="T578" s="11">
        <f>(I578/86400)+25569+(-5/24)</f>
        <v>42022.96603009259</v>
      </c>
    </row>
    <row r="579" spans="1:20" ht="43.2" x14ac:dyDescent="0.3">
      <c r="A579">
        <v>974</v>
      </c>
      <c r="B579" s="3" t="s">
        <v>975</v>
      </c>
      <c r="C579" s="3" t="s">
        <v>5084</v>
      </c>
      <c r="D579">
        <v>50000</v>
      </c>
      <c r="E579">
        <v>280</v>
      </c>
      <c r="F579" t="s">
        <v>8221</v>
      </c>
      <c r="G579" t="s">
        <v>8224</v>
      </c>
      <c r="H579" t="s">
        <v>8246</v>
      </c>
      <c r="I579">
        <v>1458925156</v>
      </c>
      <c r="J579">
        <v>1456336756</v>
      </c>
      <c r="K579" t="b">
        <v>0</v>
      </c>
      <c r="L579">
        <v>3</v>
      </c>
      <c r="M579" t="b">
        <v>0</v>
      </c>
      <c r="N579" t="s">
        <v>8273</v>
      </c>
      <c r="O579" s="6">
        <f>(E579/D579)*100</f>
        <v>0.55999999999999994</v>
      </c>
      <c r="P579" s="7">
        <f>E579/L579</f>
        <v>93.333333333333329</v>
      </c>
      <c r="Q579" t="s">
        <v>8319</v>
      </c>
      <c r="R579" t="s">
        <v>8321</v>
      </c>
      <c r="S579" s="11">
        <f>(J579/86400)+25569+(-5/24)</f>
        <v>42424.541157407402</v>
      </c>
      <c r="T579" s="11">
        <f>(I579/86400)+25569+(-5/24)</f>
        <v>42454.499490740738</v>
      </c>
    </row>
    <row r="580" spans="1:20" ht="43.2" x14ac:dyDescent="0.3">
      <c r="A580">
        <v>987</v>
      </c>
      <c r="B580" s="3" t="s">
        <v>988</v>
      </c>
      <c r="C580" s="3" t="s">
        <v>5097</v>
      </c>
      <c r="D580">
        <v>50000</v>
      </c>
      <c r="E580">
        <v>6610</v>
      </c>
      <c r="F580" t="s">
        <v>8221</v>
      </c>
      <c r="G580" t="s">
        <v>8233</v>
      </c>
      <c r="H580" t="s">
        <v>8249</v>
      </c>
      <c r="I580">
        <v>1403507050</v>
      </c>
      <c r="J580">
        <v>1400051050</v>
      </c>
      <c r="K580" t="b">
        <v>0</v>
      </c>
      <c r="L580">
        <v>41</v>
      </c>
      <c r="M580" t="b">
        <v>0</v>
      </c>
      <c r="N580" t="s">
        <v>8273</v>
      </c>
      <c r="O580" s="6">
        <f>(E580/D580)*100</f>
        <v>13.22</v>
      </c>
      <c r="P580" s="7">
        <f>E580/L580</f>
        <v>161.21951219512195</v>
      </c>
      <c r="Q580" t="s">
        <v>8319</v>
      </c>
      <c r="R580" t="s">
        <v>8321</v>
      </c>
      <c r="S580" s="11">
        <f>(J580/86400)+25569+(-5/24)</f>
        <v>41773.086226851847</v>
      </c>
      <c r="T580" s="11">
        <f>(I580/86400)+25569+(-5/24)</f>
        <v>41813.086226851847</v>
      </c>
    </row>
    <row r="581" spans="1:20" ht="43.2" x14ac:dyDescent="0.3">
      <c r="A581">
        <v>1083</v>
      </c>
      <c r="B581" s="3" t="s">
        <v>1084</v>
      </c>
      <c r="C581" s="3" t="s">
        <v>5193</v>
      </c>
      <c r="D581">
        <v>50000</v>
      </c>
      <c r="E581">
        <v>410</v>
      </c>
      <c r="F581" t="s">
        <v>8221</v>
      </c>
      <c r="G581" t="s">
        <v>8229</v>
      </c>
      <c r="H581" t="s">
        <v>8251</v>
      </c>
      <c r="I581">
        <v>1406994583</v>
      </c>
      <c r="J581">
        <v>1401810583</v>
      </c>
      <c r="K581" t="b">
        <v>0</v>
      </c>
      <c r="L581">
        <v>1</v>
      </c>
      <c r="M581" t="b">
        <v>0</v>
      </c>
      <c r="N581" t="s">
        <v>8282</v>
      </c>
      <c r="O581" s="6">
        <f>(E581/D581)*100</f>
        <v>0.82000000000000006</v>
      </c>
      <c r="P581" s="7">
        <f>E581/L581</f>
        <v>410</v>
      </c>
      <c r="Q581" t="s">
        <v>8333</v>
      </c>
      <c r="R581" t="s">
        <v>8334</v>
      </c>
      <c r="S581" s="11">
        <f>(J581/86400)+25569+(-5/24)</f>
        <v>41793.451192129629</v>
      </c>
      <c r="T581" s="11">
        <f>(I581/86400)+25569+(-5/24)</f>
        <v>41853.451192129629</v>
      </c>
    </row>
    <row r="582" spans="1:20" ht="43.2" x14ac:dyDescent="0.3">
      <c r="A582">
        <v>1110</v>
      </c>
      <c r="B582" s="3" t="s">
        <v>1111</v>
      </c>
      <c r="C582" s="3" t="s">
        <v>5220</v>
      </c>
      <c r="D582">
        <v>50000</v>
      </c>
      <c r="E582">
        <v>255</v>
      </c>
      <c r="F582" t="s">
        <v>8221</v>
      </c>
      <c r="G582" t="s">
        <v>8224</v>
      </c>
      <c r="H582" t="s">
        <v>8246</v>
      </c>
      <c r="I582">
        <v>1354919022</v>
      </c>
      <c r="J582">
        <v>1352327022</v>
      </c>
      <c r="K582" t="b">
        <v>0</v>
      </c>
      <c r="L582">
        <v>11</v>
      </c>
      <c r="M582" t="b">
        <v>0</v>
      </c>
      <c r="N582" t="s">
        <v>8282</v>
      </c>
      <c r="O582" s="6">
        <f>(E582/D582)*100</f>
        <v>0.51</v>
      </c>
      <c r="P582" s="7">
        <f>E582/L582</f>
        <v>23.181818181818183</v>
      </c>
      <c r="Q582" t="s">
        <v>8333</v>
      </c>
      <c r="R582" t="s">
        <v>8334</v>
      </c>
      <c r="S582" s="11">
        <f>(J582/86400)+25569+(-5/24)</f>
        <v>41220.72479166666</v>
      </c>
      <c r="T582" s="11">
        <f>(I582/86400)+25569+(-5/24)</f>
        <v>41250.72479166666</v>
      </c>
    </row>
    <row r="583" spans="1:20" ht="28.8" x14ac:dyDescent="0.3">
      <c r="A583">
        <v>1149</v>
      </c>
      <c r="B583" s="3" t="s">
        <v>1150</v>
      </c>
      <c r="C583" s="3" t="s">
        <v>5259</v>
      </c>
      <c r="D583">
        <v>50000</v>
      </c>
      <c r="E583">
        <v>75</v>
      </c>
      <c r="F583" t="s">
        <v>8221</v>
      </c>
      <c r="G583" t="s">
        <v>8224</v>
      </c>
      <c r="H583" t="s">
        <v>8246</v>
      </c>
      <c r="I583">
        <v>1466096566</v>
      </c>
      <c r="J583">
        <v>1463504566</v>
      </c>
      <c r="K583" t="b">
        <v>0</v>
      </c>
      <c r="L583">
        <v>2</v>
      </c>
      <c r="M583" t="b">
        <v>0</v>
      </c>
      <c r="N583" t="s">
        <v>8284</v>
      </c>
      <c r="O583" s="6">
        <f>(E583/D583)*100</f>
        <v>0.15</v>
      </c>
      <c r="P583" s="7">
        <f>E583/L583</f>
        <v>37.5</v>
      </c>
      <c r="Q583" t="s">
        <v>8336</v>
      </c>
      <c r="R583" t="s">
        <v>8337</v>
      </c>
      <c r="S583" s="11">
        <f>(J583/86400)+25569+(-5/24)</f>
        <v>42507.501921296294</v>
      </c>
      <c r="T583" s="11">
        <f>(I583/86400)+25569+(-5/24)</f>
        <v>42537.501921296294</v>
      </c>
    </row>
    <row r="584" spans="1:20" ht="43.2" x14ac:dyDescent="0.3">
      <c r="A584">
        <v>1180</v>
      </c>
      <c r="B584" s="3" t="s">
        <v>1181</v>
      </c>
      <c r="C584" s="3" t="s">
        <v>5290</v>
      </c>
      <c r="D584">
        <v>50000</v>
      </c>
      <c r="E584">
        <v>5875</v>
      </c>
      <c r="F584" t="s">
        <v>8221</v>
      </c>
      <c r="G584" t="s">
        <v>8224</v>
      </c>
      <c r="H584" t="s">
        <v>8246</v>
      </c>
      <c r="I584">
        <v>1403983314</v>
      </c>
      <c r="J584">
        <v>1400786514</v>
      </c>
      <c r="K584" t="b">
        <v>0</v>
      </c>
      <c r="L584">
        <v>85</v>
      </c>
      <c r="M584" t="b">
        <v>0</v>
      </c>
      <c r="N584" t="s">
        <v>8284</v>
      </c>
      <c r="O584" s="6">
        <f>(E584/D584)*100</f>
        <v>11.75</v>
      </c>
      <c r="P584" s="7">
        <f>E584/L584</f>
        <v>69.117647058823536</v>
      </c>
      <c r="Q584" t="s">
        <v>8336</v>
      </c>
      <c r="R584" t="s">
        <v>8337</v>
      </c>
      <c r="S584" s="11">
        <f>(J584/86400)+25569+(-5/24)</f>
        <v>41781.598541666666</v>
      </c>
      <c r="T584" s="11">
        <f>(I584/86400)+25569+(-5/24)</f>
        <v>41818.598541666666</v>
      </c>
    </row>
    <row r="585" spans="1:20" ht="28.8" x14ac:dyDescent="0.3">
      <c r="A585">
        <v>1181</v>
      </c>
      <c r="B585" s="3" t="s">
        <v>1182</v>
      </c>
      <c r="C585" s="3" t="s">
        <v>5291</v>
      </c>
      <c r="D585">
        <v>50000</v>
      </c>
      <c r="E585">
        <v>4</v>
      </c>
      <c r="F585" t="s">
        <v>8221</v>
      </c>
      <c r="G585" t="s">
        <v>8224</v>
      </c>
      <c r="H585" t="s">
        <v>8246</v>
      </c>
      <c r="I585">
        <v>1425197321</v>
      </c>
      <c r="J585">
        <v>1422605321</v>
      </c>
      <c r="K585" t="b">
        <v>0</v>
      </c>
      <c r="L585">
        <v>3</v>
      </c>
      <c r="M585" t="b">
        <v>0</v>
      </c>
      <c r="N585" t="s">
        <v>8284</v>
      </c>
      <c r="O585" s="6">
        <f>(E585/D585)*100</f>
        <v>8.0000000000000002E-3</v>
      </c>
      <c r="P585" s="7">
        <f>E585/L585</f>
        <v>1.3333333333333333</v>
      </c>
      <c r="Q585" t="s">
        <v>8336</v>
      </c>
      <c r="R585" t="s">
        <v>8337</v>
      </c>
      <c r="S585" s="11">
        <f>(J585/86400)+25569+(-5/24)</f>
        <v>42034.131030092591</v>
      </c>
      <c r="T585" s="11">
        <f>(I585/86400)+25569+(-5/24)</f>
        <v>42064.131030092591</v>
      </c>
    </row>
    <row r="586" spans="1:20" ht="43.2" x14ac:dyDescent="0.3">
      <c r="A586">
        <v>1416</v>
      </c>
      <c r="B586" s="3" t="s">
        <v>1417</v>
      </c>
      <c r="C586" s="3" t="s">
        <v>5526</v>
      </c>
      <c r="D586">
        <v>50000</v>
      </c>
      <c r="E586">
        <v>0</v>
      </c>
      <c r="F586" t="s">
        <v>8221</v>
      </c>
      <c r="G586" t="s">
        <v>8224</v>
      </c>
      <c r="H586" t="s">
        <v>8246</v>
      </c>
      <c r="I586">
        <v>1448147619</v>
      </c>
      <c r="J586">
        <v>1445552019</v>
      </c>
      <c r="K586" t="b">
        <v>0</v>
      </c>
      <c r="L586">
        <v>0</v>
      </c>
      <c r="M586" t="b">
        <v>0</v>
      </c>
      <c r="N586" t="s">
        <v>8287</v>
      </c>
      <c r="O586" s="6">
        <f>(E586/D586)*100</f>
        <v>0</v>
      </c>
      <c r="P586" s="7" t="e">
        <f>E586/L586</f>
        <v>#DIV/0!</v>
      </c>
      <c r="Q586" t="s">
        <v>8322</v>
      </c>
      <c r="R586" t="s">
        <v>8341</v>
      </c>
      <c r="S586" s="11">
        <f>(J586/86400)+25569+(-5/24)</f>
        <v>42299.717812499999</v>
      </c>
      <c r="T586" s="11">
        <f>(I586/86400)+25569+(-5/24)</f>
        <v>42329.759479166663</v>
      </c>
    </row>
    <row r="587" spans="1:20" ht="43.2" x14ac:dyDescent="0.3">
      <c r="A587">
        <v>1778</v>
      </c>
      <c r="B587" s="3" t="s">
        <v>1779</v>
      </c>
      <c r="C587" s="3" t="s">
        <v>5888</v>
      </c>
      <c r="D587">
        <v>50000</v>
      </c>
      <c r="E587">
        <v>995</v>
      </c>
      <c r="F587" t="s">
        <v>8221</v>
      </c>
      <c r="G587" t="s">
        <v>8224</v>
      </c>
      <c r="H587" t="s">
        <v>8246</v>
      </c>
      <c r="I587">
        <v>1427485395</v>
      </c>
      <c r="J587">
        <v>1423600995</v>
      </c>
      <c r="K587" t="b">
        <v>1</v>
      </c>
      <c r="L587">
        <v>15</v>
      </c>
      <c r="M587" t="b">
        <v>0</v>
      </c>
      <c r="N587" t="s">
        <v>8285</v>
      </c>
      <c r="O587" s="6">
        <f>(E587/D587)*100</f>
        <v>1.9900000000000002</v>
      </c>
      <c r="P587" s="7">
        <f>E587/L587</f>
        <v>66.333333333333329</v>
      </c>
      <c r="Q587" t="s">
        <v>8338</v>
      </c>
      <c r="R587" t="s">
        <v>8339</v>
      </c>
      <c r="S587" s="11">
        <f>(J587/86400)+25569+(-5/24)</f>
        <v>42045.655034722215</v>
      </c>
      <c r="T587" s="11">
        <f>(I587/86400)+25569+(-5/24)</f>
        <v>42090.613368055558</v>
      </c>
    </row>
    <row r="588" spans="1:20" ht="43.2" x14ac:dyDescent="0.3">
      <c r="A588">
        <v>1904</v>
      </c>
      <c r="B588" s="3" t="s">
        <v>1905</v>
      </c>
      <c r="C588" s="3" t="s">
        <v>6014</v>
      </c>
      <c r="D588">
        <v>50000</v>
      </c>
      <c r="E588">
        <v>50</v>
      </c>
      <c r="F588" t="s">
        <v>8221</v>
      </c>
      <c r="G588" t="s">
        <v>8224</v>
      </c>
      <c r="H588" t="s">
        <v>8246</v>
      </c>
      <c r="I588">
        <v>1451752021</v>
      </c>
      <c r="J588">
        <v>1447864021</v>
      </c>
      <c r="K588" t="b">
        <v>0</v>
      </c>
      <c r="L588">
        <v>2</v>
      </c>
      <c r="M588" t="b">
        <v>0</v>
      </c>
      <c r="N588" t="s">
        <v>8294</v>
      </c>
      <c r="O588" s="6">
        <f>(E588/D588)*100</f>
        <v>0.1</v>
      </c>
      <c r="P588" s="7">
        <f>E588/L588</f>
        <v>25</v>
      </c>
      <c r="Q588" t="s">
        <v>8319</v>
      </c>
      <c r="R588" t="s">
        <v>8348</v>
      </c>
      <c r="S588" s="11">
        <f>(J588/86400)+25569+(-5/24)</f>
        <v>42326.477094907408</v>
      </c>
      <c r="T588" s="11">
        <f>(I588/86400)+25569+(-5/24)</f>
        <v>42371.477094907408</v>
      </c>
    </row>
    <row r="589" spans="1:20" ht="43.2" x14ac:dyDescent="0.3">
      <c r="A589">
        <v>1906</v>
      </c>
      <c r="B589" s="3" t="s">
        <v>1907</v>
      </c>
      <c r="C589" s="3" t="s">
        <v>6016</v>
      </c>
      <c r="D589">
        <v>50000</v>
      </c>
      <c r="E589">
        <v>21380</v>
      </c>
      <c r="F589" t="s">
        <v>8221</v>
      </c>
      <c r="G589" t="s">
        <v>8224</v>
      </c>
      <c r="H589" t="s">
        <v>8246</v>
      </c>
      <c r="I589">
        <v>1466697983</v>
      </c>
      <c r="J589">
        <v>1464105983</v>
      </c>
      <c r="K589" t="b">
        <v>0</v>
      </c>
      <c r="L589">
        <v>99</v>
      </c>
      <c r="M589" t="b">
        <v>0</v>
      </c>
      <c r="N589" t="s">
        <v>8294</v>
      </c>
      <c r="O589" s="6">
        <f>(E589/D589)*100</f>
        <v>42.76</v>
      </c>
      <c r="P589" s="7">
        <f>E589/L589</f>
        <v>215.95959595959596</v>
      </c>
      <c r="Q589" t="s">
        <v>8319</v>
      </c>
      <c r="R589" t="s">
        <v>8348</v>
      </c>
      <c r="S589" s="11">
        <f>(J589/86400)+25569+(-5/24)</f>
        <v>42514.462766203702</v>
      </c>
      <c r="T589" s="11">
        <f>(I589/86400)+25569+(-5/24)</f>
        <v>42544.462766203702</v>
      </c>
    </row>
    <row r="590" spans="1:20" ht="43.2" x14ac:dyDescent="0.3">
      <c r="A590">
        <v>2121</v>
      </c>
      <c r="B590" s="3" t="s">
        <v>2122</v>
      </c>
      <c r="C590" s="3" t="s">
        <v>6231</v>
      </c>
      <c r="D590">
        <v>50000</v>
      </c>
      <c r="E590">
        <v>284</v>
      </c>
      <c r="F590" t="s">
        <v>8221</v>
      </c>
      <c r="G590" t="s">
        <v>8240</v>
      </c>
      <c r="H590" t="s">
        <v>8257</v>
      </c>
      <c r="I590">
        <v>1484156948</v>
      </c>
      <c r="J590">
        <v>1481564948</v>
      </c>
      <c r="K590" t="b">
        <v>0</v>
      </c>
      <c r="L590">
        <v>10</v>
      </c>
      <c r="M590" t="b">
        <v>0</v>
      </c>
      <c r="N590" t="s">
        <v>8282</v>
      </c>
      <c r="O590" s="6">
        <f>(E590/D590)*100</f>
        <v>0.56800000000000006</v>
      </c>
      <c r="P590" s="7">
        <f>E590/L590</f>
        <v>28.4</v>
      </c>
      <c r="Q590" t="s">
        <v>8333</v>
      </c>
      <c r="R590" t="s">
        <v>8334</v>
      </c>
      <c r="S590" s="11">
        <f>(J590/86400)+25569+(-5/24)</f>
        <v>42716.534120370365</v>
      </c>
      <c r="T590" s="11">
        <f>(I590/86400)+25569+(-5/24)</f>
        <v>42746.534120370365</v>
      </c>
    </row>
    <row r="591" spans="1:20" ht="43.2" x14ac:dyDescent="0.3">
      <c r="A591">
        <v>2137</v>
      </c>
      <c r="B591" s="3" t="s">
        <v>2138</v>
      </c>
      <c r="C591" s="3" t="s">
        <v>6247</v>
      </c>
      <c r="D591">
        <v>50000</v>
      </c>
      <c r="E591">
        <v>14203</v>
      </c>
      <c r="F591" t="s">
        <v>8221</v>
      </c>
      <c r="G591" t="s">
        <v>8229</v>
      </c>
      <c r="H591" t="s">
        <v>8251</v>
      </c>
      <c r="I591">
        <v>1417804229</v>
      </c>
      <c r="J591">
        <v>1415212229</v>
      </c>
      <c r="K591" t="b">
        <v>0</v>
      </c>
      <c r="L591">
        <v>534</v>
      </c>
      <c r="M591" t="b">
        <v>0</v>
      </c>
      <c r="N591" t="s">
        <v>8282</v>
      </c>
      <c r="O591" s="6">
        <f>(E591/D591)*100</f>
        <v>28.405999999999999</v>
      </c>
      <c r="P591" s="7">
        <f>E591/L591</f>
        <v>26.59737827715356</v>
      </c>
      <c r="Q591" t="s">
        <v>8333</v>
      </c>
      <c r="R591" t="s">
        <v>8334</v>
      </c>
      <c r="S591" s="11">
        <f>(J591/86400)+25569+(-5/24)</f>
        <v>41948.562835648147</v>
      </c>
      <c r="T591" s="11">
        <f>(I591/86400)+25569+(-5/24)</f>
        <v>41978.562835648147</v>
      </c>
    </row>
    <row r="592" spans="1:20" x14ac:dyDescent="0.3">
      <c r="A592">
        <v>2150</v>
      </c>
      <c r="B592" s="3" t="s">
        <v>2151</v>
      </c>
      <c r="C592" s="3" t="s">
        <v>6260</v>
      </c>
      <c r="D592">
        <v>50000</v>
      </c>
      <c r="E592">
        <v>405</v>
      </c>
      <c r="F592" t="s">
        <v>8221</v>
      </c>
      <c r="G592" t="s">
        <v>8234</v>
      </c>
      <c r="H592" t="s">
        <v>8254</v>
      </c>
      <c r="I592">
        <v>1468392599</v>
      </c>
      <c r="J592">
        <v>1465800599</v>
      </c>
      <c r="K592" t="b">
        <v>0</v>
      </c>
      <c r="L592">
        <v>4</v>
      </c>
      <c r="M592" t="b">
        <v>0</v>
      </c>
      <c r="N592" t="s">
        <v>8282</v>
      </c>
      <c r="O592" s="6">
        <f>(E592/D592)*100</f>
        <v>0.80999999999999994</v>
      </c>
      <c r="P592" s="7">
        <f>E592/L592</f>
        <v>101.25</v>
      </c>
      <c r="Q592" t="s">
        <v>8333</v>
      </c>
      <c r="R592" t="s">
        <v>8334</v>
      </c>
      <c r="S592" s="11">
        <f>(J592/86400)+25569+(-5/24)</f>
        <v>42534.076377314814</v>
      </c>
      <c r="T592" s="11">
        <f>(I592/86400)+25569+(-5/24)</f>
        <v>42564.076377314814</v>
      </c>
    </row>
    <row r="593" spans="1:20" ht="28.8" x14ac:dyDescent="0.3">
      <c r="A593">
        <v>2427</v>
      </c>
      <c r="B593" s="3" t="s">
        <v>2428</v>
      </c>
      <c r="C593" s="3" t="s">
        <v>6537</v>
      </c>
      <c r="D593">
        <v>50000</v>
      </c>
      <c r="E593">
        <v>1</v>
      </c>
      <c r="F593" t="s">
        <v>8221</v>
      </c>
      <c r="G593" t="s">
        <v>8224</v>
      </c>
      <c r="H593" t="s">
        <v>8246</v>
      </c>
      <c r="I593">
        <v>1458715133</v>
      </c>
      <c r="J593">
        <v>1455262733</v>
      </c>
      <c r="K593" t="b">
        <v>0</v>
      </c>
      <c r="L593">
        <v>1</v>
      </c>
      <c r="M593" t="b">
        <v>0</v>
      </c>
      <c r="N593" t="s">
        <v>8284</v>
      </c>
      <c r="O593" s="6">
        <f>(E593/D593)*100</f>
        <v>2E-3</v>
      </c>
      <c r="P593" s="7">
        <f>E593/L593</f>
        <v>1</v>
      </c>
      <c r="Q593" t="s">
        <v>8336</v>
      </c>
      <c r="R593" t="s">
        <v>8337</v>
      </c>
      <c r="S593" s="11">
        <f>(J593/86400)+25569+(-5/24)</f>
        <v>42412.110335648147</v>
      </c>
      <c r="T593" s="11">
        <f>(I593/86400)+25569+(-5/24)</f>
        <v>42452.068668981483</v>
      </c>
    </row>
    <row r="594" spans="1:20" ht="43.2" x14ac:dyDescent="0.3">
      <c r="A594">
        <v>2510</v>
      </c>
      <c r="B594" s="3" t="s">
        <v>2510</v>
      </c>
      <c r="C594" s="3" t="s">
        <v>6620</v>
      </c>
      <c r="D594">
        <v>50000</v>
      </c>
      <c r="E594">
        <v>75</v>
      </c>
      <c r="F594" t="s">
        <v>8221</v>
      </c>
      <c r="G594" t="s">
        <v>8224</v>
      </c>
      <c r="H594" t="s">
        <v>8246</v>
      </c>
      <c r="I594">
        <v>1431647772</v>
      </c>
      <c r="J594">
        <v>1426463772</v>
      </c>
      <c r="K594" t="b">
        <v>0</v>
      </c>
      <c r="L594">
        <v>2</v>
      </c>
      <c r="M594" t="b">
        <v>0</v>
      </c>
      <c r="N594" t="s">
        <v>8299</v>
      </c>
      <c r="O594" s="6">
        <f>(E594/D594)*100</f>
        <v>0.15</v>
      </c>
      <c r="P594" s="7">
        <f>E594/L594</f>
        <v>37.5</v>
      </c>
      <c r="Q594" t="s">
        <v>8336</v>
      </c>
      <c r="R594" t="s">
        <v>8353</v>
      </c>
      <c r="S594" s="11">
        <f>(J594/86400)+25569+(-5/24)</f>
        <v>42078.789027777777</v>
      </c>
      <c r="T594" s="11">
        <f>(I594/86400)+25569+(-5/24)</f>
        <v>42138.789027777777</v>
      </c>
    </row>
    <row r="595" spans="1:20" ht="43.2" x14ac:dyDescent="0.3">
      <c r="A595">
        <v>2587</v>
      </c>
      <c r="B595" s="3" t="s">
        <v>2587</v>
      </c>
      <c r="C595" s="3" t="s">
        <v>6697</v>
      </c>
      <c r="D595">
        <v>50000</v>
      </c>
      <c r="E595">
        <v>1217</v>
      </c>
      <c r="F595" t="s">
        <v>8221</v>
      </c>
      <c r="G595" t="s">
        <v>8224</v>
      </c>
      <c r="H595" t="s">
        <v>8246</v>
      </c>
      <c r="I595">
        <v>1451491953</v>
      </c>
      <c r="J595">
        <v>1448899953</v>
      </c>
      <c r="K595" t="b">
        <v>0</v>
      </c>
      <c r="L595">
        <v>6</v>
      </c>
      <c r="M595" t="b">
        <v>0</v>
      </c>
      <c r="N595" t="s">
        <v>8284</v>
      </c>
      <c r="O595" s="6">
        <f>(E595/D595)*100</f>
        <v>2.4340000000000002</v>
      </c>
      <c r="P595" s="7">
        <f>E595/L595</f>
        <v>202.83333333333334</v>
      </c>
      <c r="Q595" t="s">
        <v>8336</v>
      </c>
      <c r="R595" t="s">
        <v>8337</v>
      </c>
      <c r="S595" s="11">
        <f>(J595/86400)+25569+(-5/24)</f>
        <v>42338.467048611106</v>
      </c>
      <c r="T595" s="11">
        <f>(I595/86400)+25569+(-5/24)</f>
        <v>42368.467048611106</v>
      </c>
    </row>
    <row r="596" spans="1:20" ht="43.2" x14ac:dyDescent="0.3">
      <c r="A596">
        <v>2589</v>
      </c>
      <c r="B596" s="3" t="s">
        <v>2589</v>
      </c>
      <c r="C596" s="3" t="s">
        <v>6699</v>
      </c>
      <c r="D596">
        <v>50000</v>
      </c>
      <c r="E596">
        <v>5</v>
      </c>
      <c r="F596" t="s">
        <v>8221</v>
      </c>
      <c r="G596" t="s">
        <v>8232</v>
      </c>
      <c r="H596" t="s">
        <v>8253</v>
      </c>
      <c r="I596">
        <v>1458733927</v>
      </c>
      <c r="J596">
        <v>1456145527</v>
      </c>
      <c r="K596" t="b">
        <v>0</v>
      </c>
      <c r="L596">
        <v>1</v>
      </c>
      <c r="M596" t="b">
        <v>0</v>
      </c>
      <c r="N596" t="s">
        <v>8284</v>
      </c>
      <c r="O596" s="6">
        <f>(E596/D596)*100</f>
        <v>0.01</v>
      </c>
      <c r="P596" s="7">
        <f>E596/L596</f>
        <v>5</v>
      </c>
      <c r="Q596" t="s">
        <v>8336</v>
      </c>
      <c r="R596" t="s">
        <v>8337</v>
      </c>
      <c r="S596" s="11">
        <f>(J596/86400)+25569+(-5/24)</f>
        <v>42422.327858796292</v>
      </c>
      <c r="T596" s="11">
        <f>(I596/86400)+25569+(-5/24)</f>
        <v>42452.286192129628</v>
      </c>
    </row>
    <row r="597" spans="1:20" ht="43.2" x14ac:dyDescent="0.3">
      <c r="A597">
        <v>2600</v>
      </c>
      <c r="B597" s="3" t="s">
        <v>2600</v>
      </c>
      <c r="C597" s="3" t="s">
        <v>6710</v>
      </c>
      <c r="D597">
        <v>50000</v>
      </c>
      <c r="E597">
        <v>3466</v>
      </c>
      <c r="F597" t="s">
        <v>8221</v>
      </c>
      <c r="G597" t="s">
        <v>8224</v>
      </c>
      <c r="H597" t="s">
        <v>8246</v>
      </c>
      <c r="I597">
        <v>1458938200</v>
      </c>
      <c r="J597">
        <v>1453757800</v>
      </c>
      <c r="K597" t="b">
        <v>0</v>
      </c>
      <c r="L597">
        <v>30</v>
      </c>
      <c r="M597" t="b">
        <v>0</v>
      </c>
      <c r="N597" t="s">
        <v>8284</v>
      </c>
      <c r="O597" s="6">
        <f>(E597/D597)*100</f>
        <v>6.9320000000000004</v>
      </c>
      <c r="P597" s="7">
        <f>E597/L597</f>
        <v>115.53333333333333</v>
      </c>
      <c r="Q597" t="s">
        <v>8336</v>
      </c>
      <c r="R597" t="s">
        <v>8337</v>
      </c>
      <c r="S597" s="11">
        <f>(J597/86400)+25569+(-5/24)</f>
        <v>42394.692129629628</v>
      </c>
      <c r="T597" s="11">
        <f>(I597/86400)+25569+(-5/24)</f>
        <v>42454.650462962956</v>
      </c>
    </row>
    <row r="598" spans="1:20" ht="43.2" x14ac:dyDescent="0.3">
      <c r="A598">
        <v>2685</v>
      </c>
      <c r="B598" s="3" t="s">
        <v>2685</v>
      </c>
      <c r="C598" s="3" t="s">
        <v>6795</v>
      </c>
      <c r="D598">
        <v>50000</v>
      </c>
      <c r="E598">
        <v>10</v>
      </c>
      <c r="F598" t="s">
        <v>8221</v>
      </c>
      <c r="G598" t="s">
        <v>8224</v>
      </c>
      <c r="H598" t="s">
        <v>8246</v>
      </c>
      <c r="I598">
        <v>1430149330</v>
      </c>
      <c r="J598">
        <v>1424968930</v>
      </c>
      <c r="K598" t="b">
        <v>0</v>
      </c>
      <c r="L598">
        <v>1</v>
      </c>
      <c r="M598" t="b">
        <v>0</v>
      </c>
      <c r="N598" t="s">
        <v>8284</v>
      </c>
      <c r="O598" s="6">
        <f>(E598/D598)*100</f>
        <v>0.02</v>
      </c>
      <c r="P598" s="7">
        <f>E598/L598</f>
        <v>10</v>
      </c>
      <c r="Q598" t="s">
        <v>8336</v>
      </c>
      <c r="R598" t="s">
        <v>8337</v>
      </c>
      <c r="S598" s="11">
        <f>(J598/86400)+25569+(-5/24)</f>
        <v>42061.487615740734</v>
      </c>
      <c r="T598" s="11">
        <f>(I598/86400)+25569+(-5/24)</f>
        <v>42121.44594907407</v>
      </c>
    </row>
    <row r="599" spans="1:20" ht="28.8" x14ac:dyDescent="0.3">
      <c r="A599">
        <v>2688</v>
      </c>
      <c r="B599" s="3" t="s">
        <v>2688</v>
      </c>
      <c r="C599" s="3" t="s">
        <v>6798</v>
      </c>
      <c r="D599">
        <v>50000</v>
      </c>
      <c r="E599">
        <v>74</v>
      </c>
      <c r="F599" t="s">
        <v>8221</v>
      </c>
      <c r="G599" t="s">
        <v>8224</v>
      </c>
      <c r="H599" t="s">
        <v>8246</v>
      </c>
      <c r="I599">
        <v>1424746800</v>
      </c>
      <c r="J599">
        <v>1422067870</v>
      </c>
      <c r="K599" t="b">
        <v>0</v>
      </c>
      <c r="L599">
        <v>14</v>
      </c>
      <c r="M599" t="b">
        <v>0</v>
      </c>
      <c r="N599" t="s">
        <v>8284</v>
      </c>
      <c r="O599" s="6">
        <f>(E599/D599)*100</f>
        <v>0.14799999999999999</v>
      </c>
      <c r="P599" s="7">
        <f>E599/L599</f>
        <v>5.2857142857142856</v>
      </c>
      <c r="Q599" t="s">
        <v>8336</v>
      </c>
      <c r="R599" t="s">
        <v>8337</v>
      </c>
      <c r="S599" s="11">
        <f>(J599/86400)+25569+(-5/24)</f>
        <v>42027.910532407404</v>
      </c>
      <c r="T599" s="11">
        <f>(I599/86400)+25569+(-5/24)</f>
        <v>42058.916666666664</v>
      </c>
    </row>
    <row r="600" spans="1:20" ht="43.2" x14ac:dyDescent="0.3">
      <c r="A600">
        <v>2863</v>
      </c>
      <c r="B600" s="3" t="s">
        <v>2863</v>
      </c>
      <c r="C600" s="3" t="s">
        <v>6973</v>
      </c>
      <c r="D600">
        <v>50000</v>
      </c>
      <c r="E600">
        <v>20</v>
      </c>
      <c r="F600" t="s">
        <v>8221</v>
      </c>
      <c r="G600" t="s">
        <v>8224</v>
      </c>
      <c r="H600" t="s">
        <v>8246</v>
      </c>
      <c r="I600">
        <v>1410279123</v>
      </c>
      <c r="J600">
        <v>1405095123</v>
      </c>
      <c r="K600" t="b">
        <v>0</v>
      </c>
      <c r="L600">
        <v>1</v>
      </c>
      <c r="M600" t="b">
        <v>0</v>
      </c>
      <c r="N600" t="s">
        <v>8271</v>
      </c>
      <c r="O600" s="6">
        <f>(E600/D600)*100</f>
        <v>0.04</v>
      </c>
      <c r="P600" s="7">
        <f>E600/L600</f>
        <v>20</v>
      </c>
      <c r="Q600" t="s">
        <v>8317</v>
      </c>
      <c r="R600" t="s">
        <v>8318</v>
      </c>
      <c r="S600" s="11">
        <f>(J600/86400)+25569+(-5/24)</f>
        <v>41831.46670138889</v>
      </c>
      <c r="T600" s="11">
        <f>(I600/86400)+25569+(-5/24)</f>
        <v>41891.46670138889</v>
      </c>
    </row>
    <row r="601" spans="1:20" ht="28.8" x14ac:dyDescent="0.3">
      <c r="A601">
        <v>2894</v>
      </c>
      <c r="B601" s="3" t="s">
        <v>2894</v>
      </c>
      <c r="C601" s="3" t="s">
        <v>7004</v>
      </c>
      <c r="D601">
        <v>50000</v>
      </c>
      <c r="E601">
        <v>0</v>
      </c>
      <c r="F601" t="s">
        <v>8221</v>
      </c>
      <c r="G601" t="s">
        <v>8224</v>
      </c>
      <c r="H601" t="s">
        <v>8246</v>
      </c>
      <c r="I601">
        <v>1428100815</v>
      </c>
      <c r="J601">
        <v>1422920415</v>
      </c>
      <c r="K601" t="b">
        <v>0</v>
      </c>
      <c r="L601">
        <v>0</v>
      </c>
      <c r="M601" t="b">
        <v>0</v>
      </c>
      <c r="N601" t="s">
        <v>8271</v>
      </c>
      <c r="O601" s="6">
        <f>(E601/D601)*100</f>
        <v>0</v>
      </c>
      <c r="P601" s="7" t="e">
        <f>E601/L601</f>
        <v>#DIV/0!</v>
      </c>
      <c r="Q601" t="s">
        <v>8317</v>
      </c>
      <c r="R601" t="s">
        <v>8318</v>
      </c>
      <c r="S601" s="11">
        <f>(J601/86400)+25569+(-5/24)</f>
        <v>42037.777951388889</v>
      </c>
      <c r="T601" s="11">
        <f>(I601/86400)+25569+(-5/24)</f>
        <v>42097.736284722218</v>
      </c>
    </row>
    <row r="602" spans="1:20" ht="57.6" x14ac:dyDescent="0.3">
      <c r="A602">
        <v>2945</v>
      </c>
      <c r="B602" s="3" t="s">
        <v>2945</v>
      </c>
      <c r="C602" s="3" t="s">
        <v>7055</v>
      </c>
      <c r="D602">
        <v>50000</v>
      </c>
      <c r="E602">
        <v>0</v>
      </c>
      <c r="F602" t="s">
        <v>8221</v>
      </c>
      <c r="G602" t="s">
        <v>8224</v>
      </c>
      <c r="H602" t="s">
        <v>8246</v>
      </c>
      <c r="I602">
        <v>1432437660</v>
      </c>
      <c r="J602">
        <v>1429845660</v>
      </c>
      <c r="K602" t="b">
        <v>0</v>
      </c>
      <c r="L602">
        <v>0</v>
      </c>
      <c r="M602" t="b">
        <v>0</v>
      </c>
      <c r="N602" t="s">
        <v>8303</v>
      </c>
      <c r="O602" s="6">
        <f>(E602/D602)*100</f>
        <v>0</v>
      </c>
      <c r="P602" s="7" t="e">
        <f>E602/L602</f>
        <v>#DIV/0!</v>
      </c>
      <c r="Q602" t="s">
        <v>8317</v>
      </c>
      <c r="R602" t="s">
        <v>8357</v>
      </c>
      <c r="S602" s="11">
        <f>(J602/86400)+25569+(-5/24)</f>
        <v>42117.931250000001</v>
      </c>
      <c r="T602" s="11">
        <f>(I602/86400)+25569+(-5/24)</f>
        <v>42147.931250000001</v>
      </c>
    </row>
    <row r="603" spans="1:20" ht="43.2" x14ac:dyDescent="0.3">
      <c r="A603">
        <v>3052</v>
      </c>
      <c r="B603" s="3" t="s">
        <v>3052</v>
      </c>
      <c r="C603" s="3" t="s">
        <v>7162</v>
      </c>
      <c r="D603">
        <v>50000</v>
      </c>
      <c r="E603">
        <v>75</v>
      </c>
      <c r="F603" t="s">
        <v>8221</v>
      </c>
      <c r="G603" t="s">
        <v>8224</v>
      </c>
      <c r="H603" t="s">
        <v>8246</v>
      </c>
      <c r="I603">
        <v>1432828740</v>
      </c>
      <c r="J603">
        <v>1430237094</v>
      </c>
      <c r="K603" t="b">
        <v>0</v>
      </c>
      <c r="L603">
        <v>2</v>
      </c>
      <c r="M603" t="b">
        <v>0</v>
      </c>
      <c r="N603" t="s">
        <v>8303</v>
      </c>
      <c r="O603" s="6">
        <f>(E603/D603)*100</f>
        <v>0.15</v>
      </c>
      <c r="P603" s="7">
        <f>E603/L603</f>
        <v>37.5</v>
      </c>
      <c r="Q603" t="s">
        <v>8317</v>
      </c>
      <c r="R603" t="s">
        <v>8357</v>
      </c>
      <c r="S603" s="11">
        <f>(J603/86400)+25569+(-5/24)</f>
        <v>42122.461736111109</v>
      </c>
      <c r="T603" s="11">
        <f>(I603/86400)+25569+(-5/24)</f>
        <v>42152.457638888889</v>
      </c>
    </row>
    <row r="604" spans="1:20" ht="43.2" x14ac:dyDescent="0.3">
      <c r="A604">
        <v>3057</v>
      </c>
      <c r="B604" s="3" t="s">
        <v>3057</v>
      </c>
      <c r="C604" s="3" t="s">
        <v>7167</v>
      </c>
      <c r="D604">
        <v>50000</v>
      </c>
      <c r="E604">
        <v>0</v>
      </c>
      <c r="F604" t="s">
        <v>8221</v>
      </c>
      <c r="G604" t="s">
        <v>8225</v>
      </c>
      <c r="H604" t="s">
        <v>8247</v>
      </c>
      <c r="I604">
        <v>1459694211</v>
      </c>
      <c r="J604">
        <v>1457105811</v>
      </c>
      <c r="K604" t="b">
        <v>0</v>
      </c>
      <c r="L604">
        <v>0</v>
      </c>
      <c r="M604" t="b">
        <v>0</v>
      </c>
      <c r="N604" t="s">
        <v>8303</v>
      </c>
      <c r="O604" s="6">
        <f>(E604/D604)*100</f>
        <v>0</v>
      </c>
      <c r="P604" s="7" t="e">
        <f>E604/L604</f>
        <v>#DIV/0!</v>
      </c>
      <c r="Q604" t="s">
        <v>8317</v>
      </c>
      <c r="R604" t="s">
        <v>8357</v>
      </c>
      <c r="S604" s="11">
        <f>(J604/86400)+25569+(-5/24)</f>
        <v>42433.442256944443</v>
      </c>
      <c r="T604" s="11">
        <f>(I604/86400)+25569+(-5/24)</f>
        <v>42463.400590277779</v>
      </c>
    </row>
    <row r="605" spans="1:20" x14ac:dyDescent="0.3">
      <c r="A605">
        <v>3108</v>
      </c>
      <c r="B605" s="3" t="s">
        <v>3108</v>
      </c>
      <c r="C605" s="3" t="s">
        <v>7218</v>
      </c>
      <c r="D605">
        <v>50000</v>
      </c>
      <c r="E605">
        <v>26</v>
      </c>
      <c r="F605" t="s">
        <v>8221</v>
      </c>
      <c r="G605" t="s">
        <v>8224</v>
      </c>
      <c r="H605" t="s">
        <v>8246</v>
      </c>
      <c r="I605">
        <v>1430234394</v>
      </c>
      <c r="J605">
        <v>1425053994</v>
      </c>
      <c r="K605" t="b">
        <v>0</v>
      </c>
      <c r="L605">
        <v>2</v>
      </c>
      <c r="M605" t="b">
        <v>0</v>
      </c>
      <c r="N605" t="s">
        <v>8303</v>
      </c>
      <c r="O605" s="6">
        <f>(E605/D605)*100</f>
        <v>5.1999999999999998E-2</v>
      </c>
      <c r="P605" s="7">
        <f>E605/L605</f>
        <v>13</v>
      </c>
      <c r="Q605" t="s">
        <v>8317</v>
      </c>
      <c r="R605" t="s">
        <v>8357</v>
      </c>
      <c r="S605" s="11">
        <f>(J605/86400)+25569+(-5/24)</f>
        <v>42062.47215277778</v>
      </c>
      <c r="T605" s="11">
        <f>(I605/86400)+25569+(-5/24)</f>
        <v>42122.430486111109</v>
      </c>
    </row>
    <row r="606" spans="1:20" ht="57.6" x14ac:dyDescent="0.3">
      <c r="A606">
        <v>3200</v>
      </c>
      <c r="B606" s="3" t="s">
        <v>3200</v>
      </c>
      <c r="C606" s="3" t="s">
        <v>7310</v>
      </c>
      <c r="D606">
        <v>50000</v>
      </c>
      <c r="E606">
        <v>1</v>
      </c>
      <c r="F606" t="s">
        <v>8221</v>
      </c>
      <c r="G606" t="s">
        <v>8224</v>
      </c>
      <c r="H606" t="s">
        <v>8246</v>
      </c>
      <c r="I606">
        <v>1461994440</v>
      </c>
      <c r="J606">
        <v>1459410101</v>
      </c>
      <c r="K606" t="b">
        <v>0</v>
      </c>
      <c r="L606">
        <v>1</v>
      </c>
      <c r="M606" t="b">
        <v>0</v>
      </c>
      <c r="N606" t="s">
        <v>8305</v>
      </c>
      <c r="O606" s="6">
        <f>(E606/D606)*100</f>
        <v>2E-3</v>
      </c>
      <c r="P606" s="7">
        <f>E606/L606</f>
        <v>1</v>
      </c>
      <c r="Q606" t="s">
        <v>8317</v>
      </c>
      <c r="R606" t="s">
        <v>8359</v>
      </c>
      <c r="S606" s="11">
        <f>(J606/86400)+25569+(-5/24)</f>
        <v>42460.112280092588</v>
      </c>
      <c r="T606" s="11">
        <f>(I606/86400)+25569+(-5/24)</f>
        <v>42490.023611111108</v>
      </c>
    </row>
    <row r="607" spans="1:20" ht="57.6" x14ac:dyDescent="0.3">
      <c r="A607">
        <v>3893</v>
      </c>
      <c r="B607" s="3" t="s">
        <v>3890</v>
      </c>
      <c r="C607" s="3" t="s">
        <v>8001</v>
      </c>
      <c r="D607">
        <v>50000</v>
      </c>
      <c r="E607">
        <v>10775</v>
      </c>
      <c r="F607" t="s">
        <v>8221</v>
      </c>
      <c r="G607" t="s">
        <v>8224</v>
      </c>
      <c r="H607" t="s">
        <v>8246</v>
      </c>
      <c r="I607">
        <v>1404194400</v>
      </c>
      <c r="J607">
        <v>1400600840</v>
      </c>
      <c r="K607" t="b">
        <v>0</v>
      </c>
      <c r="L607">
        <v>84</v>
      </c>
      <c r="M607" t="b">
        <v>0</v>
      </c>
      <c r="N607" t="s">
        <v>8271</v>
      </c>
      <c r="O607" s="6">
        <f>(E607/D607)*100</f>
        <v>21.55</v>
      </c>
      <c r="P607" s="7">
        <f>E607/L607</f>
        <v>128.27380952380952</v>
      </c>
      <c r="Q607" t="s">
        <v>8317</v>
      </c>
      <c r="R607" t="s">
        <v>8318</v>
      </c>
      <c r="S607" s="11">
        <f>(J607/86400)+25569+(-5/24)</f>
        <v>41779.449537037035</v>
      </c>
      <c r="T607" s="11">
        <f>(I607/86400)+25569+(-5/24)</f>
        <v>41821.041666666664</v>
      </c>
    </row>
    <row r="608" spans="1:20" ht="43.2" x14ac:dyDescent="0.3">
      <c r="A608">
        <v>3993</v>
      </c>
      <c r="B608" s="3" t="s">
        <v>3989</v>
      </c>
      <c r="C608" s="3" t="s">
        <v>8099</v>
      </c>
      <c r="D608">
        <v>50000</v>
      </c>
      <c r="E608">
        <v>3</v>
      </c>
      <c r="F608" t="s">
        <v>8221</v>
      </c>
      <c r="G608" t="s">
        <v>8224</v>
      </c>
      <c r="H608" t="s">
        <v>8246</v>
      </c>
      <c r="I608">
        <v>1431549912</v>
      </c>
      <c r="J608">
        <v>1428957912</v>
      </c>
      <c r="K608" t="b">
        <v>0</v>
      </c>
      <c r="L608">
        <v>1</v>
      </c>
      <c r="M608" t="b">
        <v>0</v>
      </c>
      <c r="N608" t="s">
        <v>8271</v>
      </c>
      <c r="O608" s="6">
        <f>(E608/D608)*100</f>
        <v>6.0000000000000001E-3</v>
      </c>
      <c r="P608" s="7">
        <f>E608/L608</f>
        <v>3</v>
      </c>
      <c r="Q608" t="s">
        <v>8317</v>
      </c>
      <c r="R608" t="s">
        <v>8318</v>
      </c>
      <c r="S608" s="11">
        <f>(J608/86400)+25569+(-5/24)</f>
        <v>42107.656388888885</v>
      </c>
      <c r="T608" s="11">
        <f>(I608/86400)+25569+(-5/24)</f>
        <v>42137.656388888885</v>
      </c>
    </row>
    <row r="609" spans="1:20" ht="28.8" x14ac:dyDescent="0.3">
      <c r="A609">
        <v>952</v>
      </c>
      <c r="B609" s="3" t="s">
        <v>953</v>
      </c>
      <c r="C609" s="3" t="s">
        <v>5062</v>
      </c>
      <c r="D609">
        <v>49000</v>
      </c>
      <c r="E609">
        <v>19572</v>
      </c>
      <c r="F609" t="s">
        <v>8221</v>
      </c>
      <c r="G609" t="s">
        <v>8224</v>
      </c>
      <c r="H609" t="s">
        <v>8246</v>
      </c>
      <c r="I609">
        <v>1479483812</v>
      </c>
      <c r="J609">
        <v>1476888212</v>
      </c>
      <c r="K609" t="b">
        <v>0</v>
      </c>
      <c r="L609">
        <v>196</v>
      </c>
      <c r="M609" t="b">
        <v>0</v>
      </c>
      <c r="N609" t="s">
        <v>8273</v>
      </c>
      <c r="O609" s="6">
        <f>(E609/D609)*100</f>
        <v>39.942857142857143</v>
      </c>
      <c r="P609" s="7">
        <f>E609/L609</f>
        <v>99.857142857142861</v>
      </c>
      <c r="Q609" t="s">
        <v>8319</v>
      </c>
      <c r="R609" t="s">
        <v>8321</v>
      </c>
      <c r="S609" s="11">
        <f>(J609/86400)+25569+(-5/24)</f>
        <v>42662.405231481483</v>
      </c>
      <c r="T609" s="11">
        <f>(I609/86400)+25569+(-5/24)</f>
        <v>42692.44689814814</v>
      </c>
    </row>
    <row r="610" spans="1:20" ht="43.2" x14ac:dyDescent="0.3">
      <c r="A610">
        <v>3098</v>
      </c>
      <c r="B610" s="3" t="s">
        <v>3098</v>
      </c>
      <c r="C610" s="3" t="s">
        <v>7208</v>
      </c>
      <c r="D610">
        <v>48725</v>
      </c>
      <c r="E610">
        <v>1758</v>
      </c>
      <c r="F610" t="s">
        <v>8221</v>
      </c>
      <c r="G610" t="s">
        <v>8224</v>
      </c>
      <c r="H610" t="s">
        <v>8246</v>
      </c>
      <c r="I610">
        <v>1454890620</v>
      </c>
      <c r="J610">
        <v>1450724449</v>
      </c>
      <c r="K610" t="b">
        <v>0</v>
      </c>
      <c r="L610">
        <v>27</v>
      </c>
      <c r="M610" t="b">
        <v>0</v>
      </c>
      <c r="N610" t="s">
        <v>8303</v>
      </c>
      <c r="O610" s="6">
        <f>(E610/D610)*100</f>
        <v>3.6080041046690612</v>
      </c>
      <c r="P610" s="7">
        <f>E610/L610</f>
        <v>65.111111111111114</v>
      </c>
      <c r="Q610" t="s">
        <v>8317</v>
      </c>
      <c r="R610" t="s">
        <v>8357</v>
      </c>
      <c r="S610" s="11">
        <f>(J610/86400)+25569+(-5/24)</f>
        <v>42359.58390046296</v>
      </c>
      <c r="T610" s="11">
        <f>(I610/86400)+25569+(-5/24)</f>
        <v>42407.803472222215</v>
      </c>
    </row>
    <row r="611" spans="1:20" ht="57.6" x14ac:dyDescent="0.3">
      <c r="A611">
        <v>712</v>
      </c>
      <c r="B611" s="3" t="s">
        <v>713</v>
      </c>
      <c r="C611" s="3" t="s">
        <v>4822</v>
      </c>
      <c r="D611">
        <v>48500</v>
      </c>
      <c r="E611">
        <v>105</v>
      </c>
      <c r="F611" t="s">
        <v>8221</v>
      </c>
      <c r="G611" t="s">
        <v>8224</v>
      </c>
      <c r="H611" t="s">
        <v>8246</v>
      </c>
      <c r="I611">
        <v>1455466832</v>
      </c>
      <c r="J611">
        <v>1452874832</v>
      </c>
      <c r="K611" t="b">
        <v>0</v>
      </c>
      <c r="L611">
        <v>4</v>
      </c>
      <c r="M611" t="b">
        <v>0</v>
      </c>
      <c r="N611" t="s">
        <v>8273</v>
      </c>
      <c r="O611" s="6">
        <f>(E611/D611)*100</f>
        <v>0.21649484536082475</v>
      </c>
      <c r="P611" s="7">
        <f>E611/L611</f>
        <v>26.25</v>
      </c>
      <c r="Q611" t="s">
        <v>8319</v>
      </c>
      <c r="R611" t="s">
        <v>8321</v>
      </c>
      <c r="S611" s="11">
        <f>(J611/86400)+25569+(-5/24)</f>
        <v>42384.472592592589</v>
      </c>
      <c r="T611" s="11">
        <f>(I611/86400)+25569+(-5/24)</f>
        <v>42414.472592592589</v>
      </c>
    </row>
    <row r="612" spans="1:20" ht="28.8" x14ac:dyDescent="0.3">
      <c r="A612">
        <v>1913</v>
      </c>
      <c r="B612" s="3" t="s">
        <v>1914</v>
      </c>
      <c r="C612" s="3" t="s">
        <v>6023</v>
      </c>
      <c r="D612">
        <v>48000</v>
      </c>
      <c r="E612">
        <v>637</v>
      </c>
      <c r="F612" t="s">
        <v>8221</v>
      </c>
      <c r="G612" t="s">
        <v>8225</v>
      </c>
      <c r="H612" t="s">
        <v>8247</v>
      </c>
      <c r="I612">
        <v>1412770578</v>
      </c>
      <c r="J612">
        <v>1410178578</v>
      </c>
      <c r="K612" t="b">
        <v>0</v>
      </c>
      <c r="L612">
        <v>26</v>
      </c>
      <c r="M612" t="b">
        <v>0</v>
      </c>
      <c r="N612" t="s">
        <v>8294</v>
      </c>
      <c r="O612" s="6">
        <f>(E612/D612)*100</f>
        <v>1.3270833333333334</v>
      </c>
      <c r="P612" s="7">
        <f>E612/L612</f>
        <v>24.5</v>
      </c>
      <c r="Q612" t="s">
        <v>8319</v>
      </c>
      <c r="R612" t="s">
        <v>8348</v>
      </c>
      <c r="S612" s="11">
        <f>(J612/86400)+25569+(-5/24)</f>
        <v>41890.302986111106</v>
      </c>
      <c r="T612" s="11">
        <f>(I612/86400)+25569+(-5/24)</f>
        <v>41920.302986111106</v>
      </c>
    </row>
    <row r="613" spans="1:20" ht="43.2" x14ac:dyDescent="0.3">
      <c r="A613">
        <v>1800</v>
      </c>
      <c r="B613" s="3" t="s">
        <v>1801</v>
      </c>
      <c r="C613" s="3" t="s">
        <v>5910</v>
      </c>
      <c r="D613">
        <v>46260</v>
      </c>
      <c r="E613">
        <v>9460</v>
      </c>
      <c r="F613" t="s">
        <v>8221</v>
      </c>
      <c r="G613" t="s">
        <v>8225</v>
      </c>
      <c r="H613" t="s">
        <v>8247</v>
      </c>
      <c r="I613">
        <v>1476109970</v>
      </c>
      <c r="J613">
        <v>1473517970</v>
      </c>
      <c r="K613" t="b">
        <v>1</v>
      </c>
      <c r="L613">
        <v>113</v>
      </c>
      <c r="M613" t="b">
        <v>0</v>
      </c>
      <c r="N613" t="s">
        <v>8285</v>
      </c>
      <c r="O613" s="6">
        <f>(E613/D613)*100</f>
        <v>20.44963251188932</v>
      </c>
      <c r="P613" s="7">
        <f>E613/L613</f>
        <v>83.716814159292042</v>
      </c>
      <c r="Q613" t="s">
        <v>8338</v>
      </c>
      <c r="R613" t="s">
        <v>8339</v>
      </c>
      <c r="S613" s="11">
        <f>(J613/86400)+25569+(-5/24)</f>
        <v>42623.397800925923</v>
      </c>
      <c r="T613" s="11">
        <f>(I613/86400)+25569+(-5/24)</f>
        <v>42653.397800925923</v>
      </c>
    </row>
    <row r="614" spans="1:20" ht="43.2" x14ac:dyDescent="0.3">
      <c r="A614">
        <v>552</v>
      </c>
      <c r="B614" s="3" t="s">
        <v>553</v>
      </c>
      <c r="C614" s="3" t="s">
        <v>4662</v>
      </c>
      <c r="D614">
        <v>45000</v>
      </c>
      <c r="E614">
        <v>0</v>
      </c>
      <c r="F614" t="s">
        <v>8221</v>
      </c>
      <c r="G614" t="s">
        <v>8229</v>
      </c>
      <c r="H614" t="s">
        <v>8251</v>
      </c>
      <c r="I614">
        <v>1452350896</v>
      </c>
      <c r="J614">
        <v>1447166896</v>
      </c>
      <c r="K614" t="b">
        <v>0</v>
      </c>
      <c r="L614">
        <v>0</v>
      </c>
      <c r="M614" t="b">
        <v>0</v>
      </c>
      <c r="N614" t="s">
        <v>8272</v>
      </c>
      <c r="O614" s="6">
        <f>(E614/D614)*100</f>
        <v>0</v>
      </c>
      <c r="P614" s="7" t="e">
        <f>E614/L614</f>
        <v>#DIV/0!</v>
      </c>
      <c r="Q614" t="s">
        <v>8319</v>
      </c>
      <c r="R614" t="s">
        <v>8320</v>
      </c>
      <c r="S614" s="11">
        <f>(J614/86400)+25569+(-5/24)</f>
        <v>42318.408518518518</v>
      </c>
      <c r="T614" s="11">
        <f>(I614/86400)+25569+(-5/24)</f>
        <v>42378.408518518518</v>
      </c>
    </row>
    <row r="615" spans="1:20" ht="57.6" x14ac:dyDescent="0.3">
      <c r="A615">
        <v>868</v>
      </c>
      <c r="B615" s="3" t="s">
        <v>869</v>
      </c>
      <c r="C615" s="3" t="s">
        <v>4978</v>
      </c>
      <c r="D615">
        <v>45000</v>
      </c>
      <c r="E615">
        <v>50</v>
      </c>
      <c r="F615" t="s">
        <v>8221</v>
      </c>
      <c r="G615" t="s">
        <v>8224</v>
      </c>
      <c r="H615" t="s">
        <v>8246</v>
      </c>
      <c r="I615">
        <v>1389055198</v>
      </c>
      <c r="J615">
        <v>1386463198</v>
      </c>
      <c r="K615" t="b">
        <v>0</v>
      </c>
      <c r="L615">
        <v>1</v>
      </c>
      <c r="M615" t="b">
        <v>0</v>
      </c>
      <c r="N615" t="s">
        <v>8278</v>
      </c>
      <c r="O615" s="6">
        <f>(E615/D615)*100</f>
        <v>0.1111111111111111</v>
      </c>
      <c r="P615" s="7">
        <f>E615/L615</f>
        <v>50</v>
      </c>
      <c r="Q615" t="s">
        <v>8325</v>
      </c>
      <c r="R615" t="s">
        <v>8328</v>
      </c>
      <c r="S615" s="11">
        <f>(J615/86400)+25569+(-5/24)</f>
        <v>41615.819421296292</v>
      </c>
      <c r="T615" s="11">
        <f>(I615/86400)+25569+(-5/24)</f>
        <v>41645.819421296292</v>
      </c>
    </row>
    <row r="616" spans="1:20" ht="28.8" x14ac:dyDescent="0.3">
      <c r="A616">
        <v>1088</v>
      </c>
      <c r="B616" s="3" t="s">
        <v>1089</v>
      </c>
      <c r="C616" s="3" t="s">
        <v>5198</v>
      </c>
      <c r="D616">
        <v>45000</v>
      </c>
      <c r="E616">
        <v>6382.34</v>
      </c>
      <c r="F616" t="s">
        <v>8221</v>
      </c>
      <c r="G616" t="s">
        <v>8224</v>
      </c>
      <c r="H616" t="s">
        <v>8246</v>
      </c>
      <c r="I616">
        <v>1398366667</v>
      </c>
      <c r="J616">
        <v>1395774667</v>
      </c>
      <c r="K616" t="b">
        <v>0</v>
      </c>
      <c r="L616">
        <v>147</v>
      </c>
      <c r="M616" t="b">
        <v>0</v>
      </c>
      <c r="N616" t="s">
        <v>8282</v>
      </c>
      <c r="O616" s="6">
        <f>(E616/D616)*100</f>
        <v>14.182977777777777</v>
      </c>
      <c r="P616" s="7">
        <f>E616/L616</f>
        <v>43.41727891156463</v>
      </c>
      <c r="Q616" t="s">
        <v>8333</v>
      </c>
      <c r="R616" t="s">
        <v>8334</v>
      </c>
      <c r="S616" s="11">
        <f>(J616/86400)+25569+(-5/24)</f>
        <v>41723.591053240736</v>
      </c>
      <c r="T616" s="11">
        <f>(I616/86400)+25569+(-5/24)</f>
        <v>41753.591053240736</v>
      </c>
    </row>
    <row r="617" spans="1:20" ht="43.2" x14ac:dyDescent="0.3">
      <c r="A617">
        <v>1143</v>
      </c>
      <c r="B617" s="3" t="s">
        <v>1144</v>
      </c>
      <c r="C617" s="3" t="s">
        <v>5253</v>
      </c>
      <c r="D617">
        <v>45000</v>
      </c>
      <c r="E617">
        <v>186</v>
      </c>
      <c r="F617" t="s">
        <v>8221</v>
      </c>
      <c r="G617" t="s">
        <v>8224</v>
      </c>
      <c r="H617" t="s">
        <v>8246</v>
      </c>
      <c r="I617">
        <v>1450327126</v>
      </c>
      <c r="J617">
        <v>1447735126</v>
      </c>
      <c r="K617" t="b">
        <v>0</v>
      </c>
      <c r="L617">
        <v>8</v>
      </c>
      <c r="M617" t="b">
        <v>0</v>
      </c>
      <c r="N617" t="s">
        <v>8283</v>
      </c>
      <c r="O617" s="6">
        <f>(E617/D617)*100</f>
        <v>0.41333333333333333</v>
      </c>
      <c r="P617" s="7">
        <f>E617/L617</f>
        <v>23.25</v>
      </c>
      <c r="Q617" t="s">
        <v>8333</v>
      </c>
      <c r="R617" t="s">
        <v>8335</v>
      </c>
      <c r="S617" s="11">
        <f>(J617/86400)+25569+(-5/24)</f>
        <v>42324.985254629624</v>
      </c>
      <c r="T617" s="11">
        <f>(I617/86400)+25569+(-5/24)</f>
        <v>42354.985254629624</v>
      </c>
    </row>
    <row r="618" spans="1:20" ht="43.2" x14ac:dyDescent="0.3">
      <c r="A618">
        <v>2151</v>
      </c>
      <c r="B618" s="3" t="s">
        <v>2152</v>
      </c>
      <c r="C618" s="3" t="s">
        <v>6261</v>
      </c>
      <c r="D618">
        <v>45000</v>
      </c>
      <c r="E618">
        <v>118</v>
      </c>
      <c r="F618" t="s">
        <v>8221</v>
      </c>
      <c r="G618" t="s">
        <v>8224</v>
      </c>
      <c r="H618" t="s">
        <v>8246</v>
      </c>
      <c r="I618">
        <v>1467231614</v>
      </c>
      <c r="J618">
        <v>1464639614</v>
      </c>
      <c r="K618" t="b">
        <v>0</v>
      </c>
      <c r="L618">
        <v>6</v>
      </c>
      <c r="M618" t="b">
        <v>0</v>
      </c>
      <c r="N618" t="s">
        <v>8282</v>
      </c>
      <c r="O618" s="6">
        <f>(E618/D618)*100</f>
        <v>0.26222222222222225</v>
      </c>
      <c r="P618" s="7">
        <f>E618/L618</f>
        <v>19.666666666666668</v>
      </c>
      <c r="Q618" t="s">
        <v>8333</v>
      </c>
      <c r="R618" t="s">
        <v>8334</v>
      </c>
      <c r="S618" s="11">
        <f>(J618/86400)+25569+(-5/24)</f>
        <v>42520.639050925922</v>
      </c>
      <c r="T618" s="11">
        <f>(I618/86400)+25569+(-5/24)</f>
        <v>42550.639050925922</v>
      </c>
    </row>
    <row r="619" spans="1:20" ht="28.8" x14ac:dyDescent="0.3">
      <c r="A619">
        <v>2884</v>
      </c>
      <c r="B619" s="3" t="s">
        <v>2884</v>
      </c>
      <c r="C619" s="3" t="s">
        <v>6994</v>
      </c>
      <c r="D619">
        <v>45000</v>
      </c>
      <c r="E619">
        <v>185</v>
      </c>
      <c r="F619" t="s">
        <v>8221</v>
      </c>
      <c r="G619" t="s">
        <v>8224</v>
      </c>
      <c r="H619" t="s">
        <v>8246</v>
      </c>
      <c r="I619">
        <v>1417800435</v>
      </c>
      <c r="J619">
        <v>1415208435</v>
      </c>
      <c r="K619" t="b">
        <v>0</v>
      </c>
      <c r="L619">
        <v>4</v>
      </c>
      <c r="M619" t="b">
        <v>0</v>
      </c>
      <c r="N619" t="s">
        <v>8271</v>
      </c>
      <c r="O619" s="6">
        <f>(E619/D619)*100</f>
        <v>0.41111111111111115</v>
      </c>
      <c r="P619" s="7">
        <f>E619/L619</f>
        <v>46.25</v>
      </c>
      <c r="Q619" t="s">
        <v>8317</v>
      </c>
      <c r="R619" t="s">
        <v>8318</v>
      </c>
      <c r="S619" s="11">
        <f>(J619/86400)+25569+(-5/24)</f>
        <v>41948.518923611111</v>
      </c>
      <c r="T619" s="11">
        <f>(I619/86400)+25569+(-5/24)</f>
        <v>41978.518923611111</v>
      </c>
    </row>
    <row r="620" spans="1:20" x14ac:dyDescent="0.3">
      <c r="A620">
        <v>2507</v>
      </c>
      <c r="B620" s="3" t="s">
        <v>2507</v>
      </c>
      <c r="C620" s="3" t="s">
        <v>6617</v>
      </c>
      <c r="D620">
        <v>42850</v>
      </c>
      <c r="E620">
        <v>0</v>
      </c>
      <c r="F620" t="s">
        <v>8221</v>
      </c>
      <c r="G620" t="s">
        <v>8224</v>
      </c>
      <c r="H620" t="s">
        <v>8246</v>
      </c>
      <c r="I620">
        <v>1431308704</v>
      </c>
      <c r="J620">
        <v>1428716704</v>
      </c>
      <c r="K620" t="b">
        <v>0</v>
      </c>
      <c r="L620">
        <v>0</v>
      </c>
      <c r="M620" t="b">
        <v>0</v>
      </c>
      <c r="N620" t="s">
        <v>8299</v>
      </c>
      <c r="O620" s="6">
        <f>(E620/D620)*100</f>
        <v>0</v>
      </c>
      <c r="P620" s="7" t="e">
        <f>E620/L620</f>
        <v>#DIV/0!</v>
      </c>
      <c r="Q620" t="s">
        <v>8336</v>
      </c>
      <c r="R620" t="s">
        <v>8353</v>
      </c>
      <c r="S620" s="11">
        <f>(J620/86400)+25569+(-5/24)</f>
        <v>42104.864629629628</v>
      </c>
      <c r="T620" s="11">
        <f>(I620/86400)+25569+(-5/24)</f>
        <v>42134.864629629628</v>
      </c>
    </row>
    <row r="621" spans="1:20" ht="57.6" x14ac:dyDescent="0.3">
      <c r="A621">
        <v>1911</v>
      </c>
      <c r="B621" s="3" t="s">
        <v>1912</v>
      </c>
      <c r="C621" s="3" t="s">
        <v>6021</v>
      </c>
      <c r="D621">
        <v>42500</v>
      </c>
      <c r="E621">
        <v>10</v>
      </c>
      <c r="F621" t="s">
        <v>8221</v>
      </c>
      <c r="G621" t="s">
        <v>8228</v>
      </c>
      <c r="H621" t="s">
        <v>8250</v>
      </c>
      <c r="I621">
        <v>1407545334</v>
      </c>
      <c r="J621">
        <v>1404953334</v>
      </c>
      <c r="K621" t="b">
        <v>0</v>
      </c>
      <c r="L621">
        <v>1</v>
      </c>
      <c r="M621" t="b">
        <v>0</v>
      </c>
      <c r="N621" t="s">
        <v>8294</v>
      </c>
      <c r="O621" s="6">
        <f>(E621/D621)*100</f>
        <v>2.3529411764705882E-2</v>
      </c>
      <c r="P621" s="7">
        <f>E621/L621</f>
        <v>10</v>
      </c>
      <c r="Q621" t="s">
        <v>8319</v>
      </c>
      <c r="R621" t="s">
        <v>8348</v>
      </c>
      <c r="S621" s="11">
        <f>(J621/86400)+25569+(-5/24)</f>
        <v>41829.825624999998</v>
      </c>
      <c r="T621" s="11">
        <f>(I621/86400)+25569+(-5/24)</f>
        <v>41859.825624999998</v>
      </c>
    </row>
    <row r="622" spans="1:20" ht="28.8" x14ac:dyDescent="0.3">
      <c r="A622">
        <v>2130</v>
      </c>
      <c r="B622" s="3" t="s">
        <v>2131</v>
      </c>
      <c r="C622" s="3" t="s">
        <v>6240</v>
      </c>
      <c r="D622">
        <v>42000</v>
      </c>
      <c r="E622">
        <v>85</v>
      </c>
      <c r="F622" t="s">
        <v>8221</v>
      </c>
      <c r="G622" t="s">
        <v>8224</v>
      </c>
      <c r="H622" t="s">
        <v>8246</v>
      </c>
      <c r="I622">
        <v>1408154663</v>
      </c>
      <c r="J622">
        <v>1405130663</v>
      </c>
      <c r="K622" t="b">
        <v>0</v>
      </c>
      <c r="L622">
        <v>4</v>
      </c>
      <c r="M622" t="b">
        <v>0</v>
      </c>
      <c r="N622" t="s">
        <v>8282</v>
      </c>
      <c r="O622" s="6">
        <f>(E622/D622)*100</f>
        <v>0.20238095238095236</v>
      </c>
      <c r="P622" s="7">
        <f>E622/L622</f>
        <v>21.25</v>
      </c>
      <c r="Q622" t="s">
        <v>8333</v>
      </c>
      <c r="R622" t="s">
        <v>8334</v>
      </c>
      <c r="S622" s="11">
        <f>(J622/86400)+25569+(-5/24)</f>
        <v>41831.87804398148</v>
      </c>
      <c r="T622" s="11">
        <f>(I622/86400)+25569+(-5/24)</f>
        <v>41866.87804398148</v>
      </c>
    </row>
    <row r="623" spans="1:20" x14ac:dyDescent="0.3">
      <c r="A623">
        <v>185</v>
      </c>
      <c r="B623" s="3" t="s">
        <v>187</v>
      </c>
      <c r="C623" s="3" t="s">
        <v>4295</v>
      </c>
      <c r="D623">
        <v>40000</v>
      </c>
      <c r="E623">
        <v>2200</v>
      </c>
      <c r="F623" t="s">
        <v>8221</v>
      </c>
      <c r="G623" t="s">
        <v>8234</v>
      </c>
      <c r="H623" t="s">
        <v>8254</v>
      </c>
      <c r="I623">
        <v>1471557139</v>
      </c>
      <c r="J623">
        <v>1468965139</v>
      </c>
      <c r="K623" t="b">
        <v>0</v>
      </c>
      <c r="L623">
        <v>10</v>
      </c>
      <c r="M623" t="b">
        <v>0</v>
      </c>
      <c r="N623" t="s">
        <v>8268</v>
      </c>
      <c r="O623" s="6">
        <f>(E623/D623)*100</f>
        <v>5.5</v>
      </c>
      <c r="P623" s="7">
        <f>E623/L623</f>
        <v>220</v>
      </c>
      <c r="Q623" t="s">
        <v>8310</v>
      </c>
      <c r="R623" t="s">
        <v>8314</v>
      </c>
      <c r="S623" s="11">
        <f>(J623/86400)+25569+(-5/24)</f>
        <v>42570.702997685185</v>
      </c>
      <c r="T623" s="11">
        <f>(I623/86400)+25569+(-5/24)</f>
        <v>42600.702997685185</v>
      </c>
    </row>
    <row r="624" spans="1:20" ht="43.2" x14ac:dyDescent="0.3">
      <c r="A624">
        <v>422</v>
      </c>
      <c r="B624" s="3" t="s">
        <v>423</v>
      </c>
      <c r="C624" s="3" t="s">
        <v>4532</v>
      </c>
      <c r="D624">
        <v>40000</v>
      </c>
      <c r="E624">
        <v>430</v>
      </c>
      <c r="F624" t="s">
        <v>8221</v>
      </c>
      <c r="G624" t="s">
        <v>8224</v>
      </c>
      <c r="H624" t="s">
        <v>8246</v>
      </c>
      <c r="I624">
        <v>1410416097</v>
      </c>
      <c r="J624">
        <v>1407824097</v>
      </c>
      <c r="K624" t="b">
        <v>0</v>
      </c>
      <c r="L624">
        <v>12</v>
      </c>
      <c r="M624" t="b">
        <v>0</v>
      </c>
      <c r="N624" t="s">
        <v>8270</v>
      </c>
      <c r="O624" s="6">
        <f>(E624/D624)*100</f>
        <v>1.075</v>
      </c>
      <c r="P624" s="7">
        <f>E624/L624</f>
        <v>35.833333333333336</v>
      </c>
      <c r="Q624" t="s">
        <v>8310</v>
      </c>
      <c r="R624" t="s">
        <v>8316</v>
      </c>
      <c r="S624" s="11">
        <f>(J624/86400)+25569+(-5/24)</f>
        <v>41863.052048611113</v>
      </c>
      <c r="T624" s="11">
        <f>(I624/86400)+25569+(-5/24)</f>
        <v>41893.052048611113</v>
      </c>
    </row>
    <row r="625" spans="1:20" ht="43.2" x14ac:dyDescent="0.3">
      <c r="A625">
        <v>480</v>
      </c>
      <c r="B625" s="3" t="s">
        <v>481</v>
      </c>
      <c r="C625" s="3" t="s">
        <v>4590</v>
      </c>
      <c r="D625">
        <v>40000</v>
      </c>
      <c r="E625">
        <v>7764</v>
      </c>
      <c r="F625" t="s">
        <v>8221</v>
      </c>
      <c r="G625" t="s">
        <v>8224</v>
      </c>
      <c r="H625" t="s">
        <v>8246</v>
      </c>
      <c r="I625">
        <v>1376049615</v>
      </c>
      <c r="J625">
        <v>1373457615</v>
      </c>
      <c r="K625" t="b">
        <v>0</v>
      </c>
      <c r="L625">
        <v>140</v>
      </c>
      <c r="M625" t="b">
        <v>0</v>
      </c>
      <c r="N625" t="s">
        <v>8270</v>
      </c>
      <c r="O625" s="6">
        <f>(E625/D625)*100</f>
        <v>19.41</v>
      </c>
      <c r="P625" s="7">
        <f>E625/L625</f>
        <v>55.457142857142856</v>
      </c>
      <c r="Q625" t="s">
        <v>8310</v>
      </c>
      <c r="R625" t="s">
        <v>8316</v>
      </c>
      <c r="S625" s="11">
        <f>(J625/86400)+25569+(-5/24)</f>
        <v>41465.29184027778</v>
      </c>
      <c r="T625" s="11">
        <f>(I625/86400)+25569+(-5/24)</f>
        <v>41495.29184027778</v>
      </c>
    </row>
    <row r="626" spans="1:20" ht="43.2" x14ac:dyDescent="0.3">
      <c r="A626">
        <v>708</v>
      </c>
      <c r="B626" s="3" t="s">
        <v>709</v>
      </c>
      <c r="C626" s="3" t="s">
        <v>4818</v>
      </c>
      <c r="D626">
        <v>40000</v>
      </c>
      <c r="E626">
        <v>8837</v>
      </c>
      <c r="F626" t="s">
        <v>8221</v>
      </c>
      <c r="G626" t="s">
        <v>8225</v>
      </c>
      <c r="H626" t="s">
        <v>8247</v>
      </c>
      <c r="I626">
        <v>1410616600</v>
      </c>
      <c r="J626">
        <v>1405432600</v>
      </c>
      <c r="K626" t="b">
        <v>0</v>
      </c>
      <c r="L626">
        <v>369</v>
      </c>
      <c r="M626" t="b">
        <v>0</v>
      </c>
      <c r="N626" t="s">
        <v>8273</v>
      </c>
      <c r="O626" s="6">
        <f>(E626/D626)*100</f>
        <v>22.092500000000001</v>
      </c>
      <c r="P626" s="7">
        <f>E626/L626</f>
        <v>23.948509485094849</v>
      </c>
      <c r="Q626" t="s">
        <v>8319</v>
      </c>
      <c r="R626" t="s">
        <v>8321</v>
      </c>
      <c r="S626" s="11">
        <f>(J626/86400)+25569+(-5/24)</f>
        <v>41835.372685185182</v>
      </c>
      <c r="T626" s="11">
        <f>(I626/86400)+25569+(-5/24)</f>
        <v>41895.372685185182</v>
      </c>
    </row>
    <row r="627" spans="1:20" ht="43.2" x14ac:dyDescent="0.3">
      <c r="A627">
        <v>1115</v>
      </c>
      <c r="B627" s="3" t="s">
        <v>1116</v>
      </c>
      <c r="C627" s="3" t="s">
        <v>5225</v>
      </c>
      <c r="D627">
        <v>40000</v>
      </c>
      <c r="E627">
        <v>53</v>
      </c>
      <c r="F627" t="s">
        <v>8221</v>
      </c>
      <c r="G627" t="s">
        <v>8224</v>
      </c>
      <c r="H627" t="s">
        <v>8246</v>
      </c>
      <c r="I627">
        <v>1459352495</v>
      </c>
      <c r="J627">
        <v>1456764095</v>
      </c>
      <c r="K627" t="b">
        <v>0</v>
      </c>
      <c r="L627">
        <v>4</v>
      </c>
      <c r="M627" t="b">
        <v>0</v>
      </c>
      <c r="N627" t="s">
        <v>8282</v>
      </c>
      <c r="O627" s="6">
        <f>(E627/D627)*100</f>
        <v>0.13250000000000001</v>
      </c>
      <c r="P627" s="7">
        <f>E627/L627</f>
        <v>13.25</v>
      </c>
      <c r="Q627" t="s">
        <v>8333</v>
      </c>
      <c r="R627" t="s">
        <v>8334</v>
      </c>
      <c r="S627" s="11">
        <f>(J627/86400)+25569+(-5/24)</f>
        <v>42429.487210648142</v>
      </c>
      <c r="T627" s="11">
        <f>(I627/86400)+25569+(-5/24)</f>
        <v>42459.445543981477</v>
      </c>
    </row>
    <row r="628" spans="1:20" ht="43.2" x14ac:dyDescent="0.3">
      <c r="A628">
        <v>1131</v>
      </c>
      <c r="B628" s="3" t="s">
        <v>1132</v>
      </c>
      <c r="C628" s="3" t="s">
        <v>5241</v>
      </c>
      <c r="D628">
        <v>40000</v>
      </c>
      <c r="E628">
        <v>0</v>
      </c>
      <c r="F628" t="s">
        <v>8221</v>
      </c>
      <c r="G628" t="s">
        <v>8226</v>
      </c>
      <c r="H628" t="s">
        <v>8248</v>
      </c>
      <c r="I628">
        <v>1450993668</v>
      </c>
      <c r="J628">
        <v>1448401668</v>
      </c>
      <c r="K628" t="b">
        <v>0</v>
      </c>
      <c r="L628">
        <v>0</v>
      </c>
      <c r="M628" t="b">
        <v>0</v>
      </c>
      <c r="N628" t="s">
        <v>8283</v>
      </c>
      <c r="O628" s="6">
        <f>(E628/D628)*100</f>
        <v>0</v>
      </c>
      <c r="P628" s="7" t="e">
        <f>E628/L628</f>
        <v>#DIV/0!</v>
      </c>
      <c r="Q628" t="s">
        <v>8333</v>
      </c>
      <c r="R628" t="s">
        <v>8335</v>
      </c>
      <c r="S628" s="11">
        <f>(J628/86400)+25569+(-5/24)</f>
        <v>42332.699861111112</v>
      </c>
      <c r="T628" s="11">
        <f>(I628/86400)+25569+(-5/24)</f>
        <v>42362.699861111112</v>
      </c>
    </row>
    <row r="629" spans="1:20" ht="43.2" x14ac:dyDescent="0.3">
      <c r="A629">
        <v>1432</v>
      </c>
      <c r="B629" s="3" t="s">
        <v>1433</v>
      </c>
      <c r="C629" s="3" t="s">
        <v>5542</v>
      </c>
      <c r="D629">
        <v>40000</v>
      </c>
      <c r="E629">
        <v>0</v>
      </c>
      <c r="F629" t="s">
        <v>8221</v>
      </c>
      <c r="G629" t="s">
        <v>8224</v>
      </c>
      <c r="H629" t="s">
        <v>8246</v>
      </c>
      <c r="I629">
        <v>1437417828</v>
      </c>
      <c r="J629">
        <v>1434825828</v>
      </c>
      <c r="K629" t="b">
        <v>0</v>
      </c>
      <c r="L629">
        <v>0</v>
      </c>
      <c r="M629" t="b">
        <v>0</v>
      </c>
      <c r="N629" t="s">
        <v>8287</v>
      </c>
      <c r="O629" s="6">
        <f>(E629/D629)*100</f>
        <v>0</v>
      </c>
      <c r="P629" s="7" t="e">
        <f>E629/L629</f>
        <v>#DIV/0!</v>
      </c>
      <c r="Q629" t="s">
        <v>8322</v>
      </c>
      <c r="R629" t="s">
        <v>8341</v>
      </c>
      <c r="S629" s="11">
        <f>(J629/86400)+25569+(-5/24)</f>
        <v>42175.572083333333</v>
      </c>
      <c r="T629" s="11">
        <f>(I629/86400)+25569+(-5/24)</f>
        <v>42205.572083333333</v>
      </c>
    </row>
    <row r="630" spans="1:20" ht="43.2" x14ac:dyDescent="0.3">
      <c r="A630">
        <v>1769</v>
      </c>
      <c r="B630" s="3" t="s">
        <v>1770</v>
      </c>
      <c r="C630" s="3" t="s">
        <v>5879</v>
      </c>
      <c r="D630">
        <v>40000</v>
      </c>
      <c r="E630">
        <v>1081</v>
      </c>
      <c r="F630" t="s">
        <v>8221</v>
      </c>
      <c r="G630" t="s">
        <v>8224</v>
      </c>
      <c r="H630" t="s">
        <v>8246</v>
      </c>
      <c r="I630">
        <v>1421177959</v>
      </c>
      <c r="J630">
        <v>1418585959</v>
      </c>
      <c r="K630" t="b">
        <v>1</v>
      </c>
      <c r="L630">
        <v>22</v>
      </c>
      <c r="M630" t="b">
        <v>0</v>
      </c>
      <c r="N630" t="s">
        <v>8285</v>
      </c>
      <c r="O630" s="6">
        <f>(E630/D630)*100</f>
        <v>2.7025000000000001</v>
      </c>
      <c r="P630" s="7">
        <f>E630/L630</f>
        <v>49.136363636363633</v>
      </c>
      <c r="Q630" t="s">
        <v>8338</v>
      </c>
      <c r="R630" t="s">
        <v>8339</v>
      </c>
      <c r="S630" s="11">
        <f>(J630/86400)+25569+(-5/24)</f>
        <v>41987.610636574071</v>
      </c>
      <c r="T630" s="11">
        <f>(I630/86400)+25569+(-5/24)</f>
        <v>42017.610636574071</v>
      </c>
    </row>
    <row r="631" spans="1:20" ht="43.2" x14ac:dyDescent="0.3">
      <c r="A631">
        <v>1783</v>
      </c>
      <c r="B631" s="3" t="s">
        <v>1784</v>
      </c>
      <c r="C631" s="3" t="s">
        <v>5893</v>
      </c>
      <c r="D631">
        <v>40000</v>
      </c>
      <c r="E631">
        <v>9477</v>
      </c>
      <c r="F631" t="s">
        <v>8221</v>
      </c>
      <c r="G631" t="s">
        <v>8224</v>
      </c>
      <c r="H631" t="s">
        <v>8246</v>
      </c>
      <c r="I631">
        <v>1432248478</v>
      </c>
      <c r="J631">
        <v>1429656478</v>
      </c>
      <c r="K631" t="b">
        <v>1</v>
      </c>
      <c r="L631">
        <v>185</v>
      </c>
      <c r="M631" t="b">
        <v>0</v>
      </c>
      <c r="N631" t="s">
        <v>8285</v>
      </c>
      <c r="O631" s="6">
        <f>(E631/D631)*100</f>
        <v>23.692499999999999</v>
      </c>
      <c r="P631" s="7">
        <f>E631/L631</f>
        <v>51.227027027027027</v>
      </c>
      <c r="Q631" t="s">
        <v>8338</v>
      </c>
      <c r="R631" t="s">
        <v>8339</v>
      </c>
      <c r="S631" s="11">
        <f>(J631/86400)+25569+(-5/24)</f>
        <v>42115.741643518515</v>
      </c>
      <c r="T631" s="11">
        <f>(I631/86400)+25569+(-5/24)</f>
        <v>42145.741643518515</v>
      </c>
    </row>
    <row r="632" spans="1:20" ht="43.2" x14ac:dyDescent="0.3">
      <c r="A632">
        <v>2673</v>
      </c>
      <c r="B632" s="3" t="s">
        <v>2673</v>
      </c>
      <c r="C632" s="3" t="s">
        <v>6783</v>
      </c>
      <c r="D632">
        <v>40000</v>
      </c>
      <c r="E632">
        <v>11032</v>
      </c>
      <c r="F632" t="s">
        <v>8221</v>
      </c>
      <c r="G632" t="s">
        <v>8224</v>
      </c>
      <c r="H632" t="s">
        <v>8246</v>
      </c>
      <c r="I632">
        <v>1414622700</v>
      </c>
      <c r="J632">
        <v>1412081999</v>
      </c>
      <c r="K632" t="b">
        <v>1</v>
      </c>
      <c r="L632">
        <v>66</v>
      </c>
      <c r="M632" t="b">
        <v>0</v>
      </c>
      <c r="N632" t="s">
        <v>8302</v>
      </c>
      <c r="O632" s="6">
        <f>(E632/D632)*100</f>
        <v>27.58</v>
      </c>
      <c r="P632" s="7">
        <f>E632/L632</f>
        <v>167.15151515151516</v>
      </c>
      <c r="Q632" t="s">
        <v>8319</v>
      </c>
      <c r="R632" t="s">
        <v>8356</v>
      </c>
      <c r="S632" s="11">
        <f>(J632/86400)+25569+(-5/24)</f>
        <v>41912.333321759259</v>
      </c>
      <c r="T632" s="11">
        <f>(I632/86400)+25569+(-5/24)</f>
        <v>41941.739583333328</v>
      </c>
    </row>
    <row r="633" spans="1:20" ht="57.6" x14ac:dyDescent="0.3">
      <c r="A633">
        <v>2679</v>
      </c>
      <c r="B633" s="3" t="s">
        <v>2679</v>
      </c>
      <c r="C633" s="3" t="s">
        <v>6789</v>
      </c>
      <c r="D633">
        <v>40000</v>
      </c>
      <c r="E633">
        <v>132</v>
      </c>
      <c r="F633" t="s">
        <v>8221</v>
      </c>
      <c r="G633" t="s">
        <v>8224</v>
      </c>
      <c r="H633" t="s">
        <v>8246</v>
      </c>
      <c r="I633">
        <v>1425081694</v>
      </c>
      <c r="J633">
        <v>1422489694</v>
      </c>
      <c r="K633" t="b">
        <v>0</v>
      </c>
      <c r="L633">
        <v>3</v>
      </c>
      <c r="M633" t="b">
        <v>0</v>
      </c>
      <c r="N633" t="s">
        <v>8302</v>
      </c>
      <c r="O633" s="6">
        <f>(E633/D633)*100</f>
        <v>0.33</v>
      </c>
      <c r="P633" s="7">
        <f>E633/L633</f>
        <v>44</v>
      </c>
      <c r="Q633" t="s">
        <v>8319</v>
      </c>
      <c r="R633" t="s">
        <v>8356</v>
      </c>
      <c r="S633" s="11">
        <f>(J633/86400)+25569+(-5/24)</f>
        <v>42032.792754629627</v>
      </c>
      <c r="T633" s="11">
        <f>(I633/86400)+25569+(-5/24)</f>
        <v>42062.792754629627</v>
      </c>
    </row>
    <row r="634" spans="1:20" ht="43.2" x14ac:dyDescent="0.3">
      <c r="A634">
        <v>3107</v>
      </c>
      <c r="B634" s="3" t="s">
        <v>3107</v>
      </c>
      <c r="C634" s="3" t="s">
        <v>7217</v>
      </c>
      <c r="D634">
        <v>40000</v>
      </c>
      <c r="E634">
        <v>7905</v>
      </c>
      <c r="F634" t="s">
        <v>8221</v>
      </c>
      <c r="G634" t="s">
        <v>8224</v>
      </c>
      <c r="H634" t="s">
        <v>8246</v>
      </c>
      <c r="I634">
        <v>1431372751</v>
      </c>
      <c r="J634">
        <v>1430767951</v>
      </c>
      <c r="K634" t="b">
        <v>0</v>
      </c>
      <c r="L634">
        <v>29</v>
      </c>
      <c r="M634" t="b">
        <v>0</v>
      </c>
      <c r="N634" t="s">
        <v>8303</v>
      </c>
      <c r="O634" s="6">
        <f>(E634/D634)*100</f>
        <v>19.762499999999999</v>
      </c>
      <c r="P634" s="7">
        <f>E634/L634</f>
        <v>272.58620689655174</v>
      </c>
      <c r="Q634" t="s">
        <v>8317</v>
      </c>
      <c r="R634" t="s">
        <v>8357</v>
      </c>
      <c r="S634" s="11">
        <f>(J634/86400)+25569+(-5/24)</f>
        <v>42128.605914351851</v>
      </c>
      <c r="T634" s="11">
        <f>(I634/86400)+25569+(-5/24)</f>
        <v>42135.605914351851</v>
      </c>
    </row>
    <row r="635" spans="1:20" ht="57.6" x14ac:dyDescent="0.3">
      <c r="A635">
        <v>3845</v>
      </c>
      <c r="B635" s="3" t="s">
        <v>3842</v>
      </c>
      <c r="C635" s="3" t="s">
        <v>7954</v>
      </c>
      <c r="D635">
        <v>40000</v>
      </c>
      <c r="E635">
        <v>842</v>
      </c>
      <c r="F635" t="s">
        <v>8221</v>
      </c>
      <c r="G635" t="s">
        <v>8224</v>
      </c>
      <c r="H635" t="s">
        <v>8246</v>
      </c>
      <c r="I635">
        <v>1443711774</v>
      </c>
      <c r="J635">
        <v>1441119774</v>
      </c>
      <c r="K635" t="b">
        <v>1</v>
      </c>
      <c r="L635">
        <v>12</v>
      </c>
      <c r="M635" t="b">
        <v>0</v>
      </c>
      <c r="N635" t="s">
        <v>8271</v>
      </c>
      <c r="O635" s="6">
        <f>(E635/D635)*100</f>
        <v>2.105</v>
      </c>
      <c r="P635" s="7">
        <f>E635/L635</f>
        <v>70.166666666666671</v>
      </c>
      <c r="Q635" t="s">
        <v>8317</v>
      </c>
      <c r="R635" t="s">
        <v>8318</v>
      </c>
      <c r="S635" s="11">
        <f>(J635/86400)+25569+(-5/24)</f>
        <v>42248.418680555558</v>
      </c>
      <c r="T635" s="11">
        <f>(I635/86400)+25569+(-5/24)</f>
        <v>42278.418680555558</v>
      </c>
    </row>
    <row r="636" spans="1:20" ht="28.8" x14ac:dyDescent="0.3">
      <c r="A636">
        <v>2763</v>
      </c>
      <c r="B636" s="3" t="s">
        <v>2763</v>
      </c>
      <c r="C636" s="3" t="s">
        <v>6873</v>
      </c>
      <c r="D636">
        <v>39400</v>
      </c>
      <c r="E636">
        <v>90</v>
      </c>
      <c r="F636" t="s">
        <v>8221</v>
      </c>
      <c r="G636" t="s">
        <v>8224</v>
      </c>
      <c r="H636" t="s">
        <v>8246</v>
      </c>
      <c r="I636">
        <v>1369403684</v>
      </c>
      <c r="J636">
        <v>1365515684</v>
      </c>
      <c r="K636" t="b">
        <v>0</v>
      </c>
      <c r="L636">
        <v>3</v>
      </c>
      <c r="M636" t="b">
        <v>0</v>
      </c>
      <c r="N636" t="s">
        <v>8304</v>
      </c>
      <c r="O636" s="6">
        <f>(E636/D636)*100</f>
        <v>0.22842639593908631</v>
      </c>
      <c r="P636" s="7">
        <f>E636/L636</f>
        <v>30</v>
      </c>
      <c r="Q636" t="s">
        <v>8322</v>
      </c>
      <c r="R636" t="s">
        <v>8358</v>
      </c>
      <c r="S636" s="11">
        <f>(J636/86400)+25569+(-5/24)</f>
        <v>41373.371342592589</v>
      </c>
      <c r="T636" s="11">
        <f>(I636/86400)+25569+(-5/24)</f>
        <v>41418.371342592589</v>
      </c>
    </row>
    <row r="637" spans="1:20" ht="43.2" x14ac:dyDescent="0.3">
      <c r="A637">
        <v>459</v>
      </c>
      <c r="B637" s="3" t="s">
        <v>460</v>
      </c>
      <c r="C637" s="3" t="s">
        <v>4569</v>
      </c>
      <c r="D637">
        <v>39000</v>
      </c>
      <c r="E637">
        <v>25</v>
      </c>
      <c r="F637" t="s">
        <v>8221</v>
      </c>
      <c r="G637" t="s">
        <v>8224</v>
      </c>
      <c r="H637" t="s">
        <v>8246</v>
      </c>
      <c r="I637">
        <v>1321201327</v>
      </c>
      <c r="J637">
        <v>1316013727</v>
      </c>
      <c r="K637" t="b">
        <v>0</v>
      </c>
      <c r="L637">
        <v>1</v>
      </c>
      <c r="M637" t="b">
        <v>0</v>
      </c>
      <c r="N637" t="s">
        <v>8270</v>
      </c>
      <c r="O637" s="6">
        <f>(E637/D637)*100</f>
        <v>6.4102564102564097E-2</v>
      </c>
      <c r="P637" s="7">
        <f>E637/L637</f>
        <v>25</v>
      </c>
      <c r="Q637" t="s">
        <v>8310</v>
      </c>
      <c r="R637" t="s">
        <v>8316</v>
      </c>
      <c r="S637" s="11">
        <f>(J637/86400)+25569+(-5/24)</f>
        <v>40800.432025462964</v>
      </c>
      <c r="T637" s="11">
        <f>(I637/86400)+25569+(-5/24)</f>
        <v>40860.473692129628</v>
      </c>
    </row>
    <row r="638" spans="1:20" ht="43.2" x14ac:dyDescent="0.3">
      <c r="A638">
        <v>662</v>
      </c>
      <c r="B638" s="3" t="s">
        <v>663</v>
      </c>
      <c r="C638" s="3" t="s">
        <v>4772</v>
      </c>
      <c r="D638">
        <v>39000</v>
      </c>
      <c r="E638">
        <v>156</v>
      </c>
      <c r="F638" t="s">
        <v>8221</v>
      </c>
      <c r="G638" t="s">
        <v>8224</v>
      </c>
      <c r="H638" t="s">
        <v>8246</v>
      </c>
      <c r="I638">
        <v>1421404247</v>
      </c>
      <c r="J638">
        <v>1418812247</v>
      </c>
      <c r="K638" t="b">
        <v>0</v>
      </c>
      <c r="L638">
        <v>4</v>
      </c>
      <c r="M638" t="b">
        <v>0</v>
      </c>
      <c r="N638" t="s">
        <v>8273</v>
      </c>
      <c r="O638" s="6">
        <f>(E638/D638)*100</f>
        <v>0.4</v>
      </c>
      <c r="P638" s="7">
        <f>E638/L638</f>
        <v>39</v>
      </c>
      <c r="Q638" t="s">
        <v>8319</v>
      </c>
      <c r="R638" t="s">
        <v>8321</v>
      </c>
      <c r="S638" s="11">
        <f>(J638/86400)+25569+(-5/24)</f>
        <v>41990.229710648149</v>
      </c>
      <c r="T638" s="11">
        <f>(I638/86400)+25569+(-5/24)</f>
        <v>42020.229710648149</v>
      </c>
    </row>
    <row r="639" spans="1:20" ht="43.2" x14ac:dyDescent="0.3">
      <c r="A639">
        <v>2670</v>
      </c>
      <c r="B639" s="3" t="s">
        <v>2670</v>
      </c>
      <c r="C639" s="3" t="s">
        <v>6780</v>
      </c>
      <c r="D639">
        <v>38888</v>
      </c>
      <c r="E639">
        <v>2495</v>
      </c>
      <c r="F639" t="s">
        <v>8221</v>
      </c>
      <c r="G639" t="s">
        <v>8226</v>
      </c>
      <c r="H639" t="s">
        <v>8248</v>
      </c>
      <c r="I639">
        <v>1406593780</v>
      </c>
      <c r="J639">
        <v>1404174580</v>
      </c>
      <c r="K639" t="b">
        <v>1</v>
      </c>
      <c r="L639">
        <v>60</v>
      </c>
      <c r="M639" t="b">
        <v>0</v>
      </c>
      <c r="N639" t="s">
        <v>8302</v>
      </c>
      <c r="O639" s="6">
        <f>(E639/D639)*100</f>
        <v>6.4158609339642041</v>
      </c>
      <c r="P639" s="7">
        <f>E639/L639</f>
        <v>41.583333333333336</v>
      </c>
      <c r="Q639" t="s">
        <v>8319</v>
      </c>
      <c r="R639" t="s">
        <v>8356</v>
      </c>
      <c r="S639" s="11">
        <f>(J639/86400)+25569+(-5/24)</f>
        <v>41820.812268518515</v>
      </c>
      <c r="T639" s="11">
        <f>(I639/86400)+25569+(-5/24)</f>
        <v>41848.812268518515</v>
      </c>
    </row>
    <row r="640" spans="1:20" ht="43.2" x14ac:dyDescent="0.3">
      <c r="A640">
        <v>771</v>
      </c>
      <c r="B640" s="3" t="s">
        <v>772</v>
      </c>
      <c r="C640" s="3" t="s">
        <v>4881</v>
      </c>
      <c r="D640">
        <v>38000</v>
      </c>
      <c r="E640">
        <v>10</v>
      </c>
      <c r="F640" t="s">
        <v>8221</v>
      </c>
      <c r="G640" t="s">
        <v>8224</v>
      </c>
      <c r="H640" t="s">
        <v>8246</v>
      </c>
      <c r="I640">
        <v>1454183202</v>
      </c>
      <c r="J640">
        <v>1449863202</v>
      </c>
      <c r="K640" t="b">
        <v>0</v>
      </c>
      <c r="L640">
        <v>1</v>
      </c>
      <c r="M640" t="b">
        <v>0</v>
      </c>
      <c r="N640" t="s">
        <v>8275</v>
      </c>
      <c r="O640" s="6">
        <f>(E640/D640)*100</f>
        <v>2.6315789473684209E-2</v>
      </c>
      <c r="P640" s="7">
        <f>E640/L640</f>
        <v>10</v>
      </c>
      <c r="Q640" t="s">
        <v>8322</v>
      </c>
      <c r="R640" t="s">
        <v>8324</v>
      </c>
      <c r="S640" s="11">
        <f>(J640/86400)+25569+(-5/24)</f>
        <v>42349.615763888891</v>
      </c>
      <c r="T640" s="11">
        <f>(I640/86400)+25569+(-5/24)</f>
        <v>42399.615763888891</v>
      </c>
    </row>
    <row r="641" spans="1:20" ht="57.6" x14ac:dyDescent="0.3">
      <c r="A641">
        <v>2857</v>
      </c>
      <c r="B641" s="3" t="s">
        <v>2857</v>
      </c>
      <c r="C641" s="3" t="s">
        <v>6967</v>
      </c>
      <c r="D641">
        <v>38000</v>
      </c>
      <c r="E641">
        <v>7500</v>
      </c>
      <c r="F641" t="s">
        <v>8221</v>
      </c>
      <c r="G641" t="s">
        <v>8238</v>
      </c>
      <c r="H641" t="s">
        <v>8256</v>
      </c>
      <c r="I641">
        <v>1487613600</v>
      </c>
      <c r="J641">
        <v>1482444295</v>
      </c>
      <c r="K641" t="b">
        <v>0</v>
      </c>
      <c r="L641">
        <v>15</v>
      </c>
      <c r="M641" t="b">
        <v>0</v>
      </c>
      <c r="N641" t="s">
        <v>8271</v>
      </c>
      <c r="O641" s="6">
        <f>(E641/D641)*100</f>
        <v>19.736842105263158</v>
      </c>
      <c r="P641" s="7">
        <f>E641/L641</f>
        <v>500</v>
      </c>
      <c r="Q641" t="s">
        <v>8317</v>
      </c>
      <c r="R641" t="s">
        <v>8318</v>
      </c>
      <c r="S641" s="11">
        <f>(J641/86400)+25569+(-5/24)</f>
        <v>42726.711747685178</v>
      </c>
      <c r="T641" s="11">
        <f>(I641/86400)+25569+(-5/24)</f>
        <v>42786.541666666664</v>
      </c>
    </row>
    <row r="642" spans="1:20" ht="43.2" x14ac:dyDescent="0.3">
      <c r="A642">
        <v>485</v>
      </c>
      <c r="B642" s="3" t="s">
        <v>486</v>
      </c>
      <c r="C642" s="3" t="s">
        <v>4595</v>
      </c>
      <c r="D642">
        <v>37956</v>
      </c>
      <c r="E642">
        <v>8315.01</v>
      </c>
      <c r="F642" t="s">
        <v>8221</v>
      </c>
      <c r="G642" t="s">
        <v>8225</v>
      </c>
      <c r="H642" t="s">
        <v>8247</v>
      </c>
      <c r="I642">
        <v>1368792499</v>
      </c>
      <c r="J642">
        <v>1366200499</v>
      </c>
      <c r="K642" t="b">
        <v>0</v>
      </c>
      <c r="L642">
        <v>125</v>
      </c>
      <c r="M642" t="b">
        <v>0</v>
      </c>
      <c r="N642" t="s">
        <v>8270</v>
      </c>
      <c r="O642" s="6">
        <f>(E642/D642)*100</f>
        <v>21.906971229845084</v>
      </c>
      <c r="P642" s="7">
        <f>E642/L642</f>
        <v>66.520080000000007</v>
      </c>
      <c r="Q642" t="s">
        <v>8310</v>
      </c>
      <c r="R642" t="s">
        <v>8316</v>
      </c>
      <c r="S642" s="11">
        <f>(J642/86400)+25569+(-5/24)</f>
        <v>41381.297442129631</v>
      </c>
      <c r="T642" s="11">
        <f>(I642/86400)+25569+(-5/24)</f>
        <v>41411.297442129631</v>
      </c>
    </row>
    <row r="643" spans="1:20" ht="43.2" x14ac:dyDescent="0.3">
      <c r="A643">
        <v>2144</v>
      </c>
      <c r="B643" s="3" t="s">
        <v>2145</v>
      </c>
      <c r="C643" s="3" t="s">
        <v>6254</v>
      </c>
      <c r="D643">
        <v>35500</v>
      </c>
      <c r="E643">
        <v>607</v>
      </c>
      <c r="F643" t="s">
        <v>8221</v>
      </c>
      <c r="G643" t="s">
        <v>8224</v>
      </c>
      <c r="H643" t="s">
        <v>8246</v>
      </c>
      <c r="I643">
        <v>1379164040</v>
      </c>
      <c r="J643">
        <v>1376399240</v>
      </c>
      <c r="K643" t="b">
        <v>0</v>
      </c>
      <c r="L643">
        <v>24</v>
      </c>
      <c r="M643" t="b">
        <v>0</v>
      </c>
      <c r="N643" t="s">
        <v>8282</v>
      </c>
      <c r="O643" s="6">
        <f>(E643/D643)*100</f>
        <v>1.7098591549295776</v>
      </c>
      <c r="P643" s="7">
        <f>E643/L643</f>
        <v>25.291666666666668</v>
      </c>
      <c r="Q643" t="s">
        <v>8333</v>
      </c>
      <c r="R643" t="s">
        <v>8334</v>
      </c>
      <c r="S643" s="11">
        <f>(J643/86400)+25569+(-5/24)</f>
        <v>41499.338425925926</v>
      </c>
      <c r="T643" s="11">
        <f>(I643/86400)+25569+(-5/24)</f>
        <v>41531.338425925926</v>
      </c>
    </row>
    <row r="644" spans="1:20" ht="43.2" x14ac:dyDescent="0.3">
      <c r="A644">
        <v>683</v>
      </c>
      <c r="B644" s="3" t="s">
        <v>684</v>
      </c>
      <c r="C644" s="3" t="s">
        <v>4793</v>
      </c>
      <c r="D644">
        <v>35000</v>
      </c>
      <c r="E644">
        <v>298</v>
      </c>
      <c r="F644" t="s">
        <v>8221</v>
      </c>
      <c r="G644" t="s">
        <v>8224</v>
      </c>
      <c r="H644" t="s">
        <v>8246</v>
      </c>
      <c r="I644">
        <v>1477949764</v>
      </c>
      <c r="J644">
        <v>1474493764</v>
      </c>
      <c r="K644" t="b">
        <v>0</v>
      </c>
      <c r="L644">
        <v>3</v>
      </c>
      <c r="M644" t="b">
        <v>0</v>
      </c>
      <c r="N644" t="s">
        <v>8273</v>
      </c>
      <c r="O644" s="6">
        <f>(E644/D644)*100</f>
        <v>0.85142857142857142</v>
      </c>
      <c r="P644" s="7">
        <f>E644/L644</f>
        <v>99.333333333333329</v>
      </c>
      <c r="Q644" t="s">
        <v>8319</v>
      </c>
      <c r="R644" t="s">
        <v>8321</v>
      </c>
      <c r="S644" s="11">
        <f>(J644/86400)+25569+(-5/24)</f>
        <v>42634.691712962966</v>
      </c>
      <c r="T644" s="11">
        <f>(I644/86400)+25569+(-5/24)</f>
        <v>42674.691712962966</v>
      </c>
    </row>
    <row r="645" spans="1:20" ht="28.8" x14ac:dyDescent="0.3">
      <c r="A645">
        <v>963</v>
      </c>
      <c r="B645" s="3" t="s">
        <v>964</v>
      </c>
      <c r="C645" s="3" t="s">
        <v>5073</v>
      </c>
      <c r="D645">
        <v>35000</v>
      </c>
      <c r="E645">
        <v>377</v>
      </c>
      <c r="F645" t="s">
        <v>8221</v>
      </c>
      <c r="G645" t="s">
        <v>8224</v>
      </c>
      <c r="H645" t="s">
        <v>8246</v>
      </c>
      <c r="I645">
        <v>1476717319</v>
      </c>
      <c r="J645">
        <v>1473693319</v>
      </c>
      <c r="K645" t="b">
        <v>0</v>
      </c>
      <c r="L645">
        <v>9</v>
      </c>
      <c r="M645" t="b">
        <v>0</v>
      </c>
      <c r="N645" t="s">
        <v>8273</v>
      </c>
      <c r="O645" s="6">
        <f>(E645/D645)*100</f>
        <v>1.077142857142857</v>
      </c>
      <c r="P645" s="7">
        <f>E645/L645</f>
        <v>41.888888888888886</v>
      </c>
      <c r="Q645" t="s">
        <v>8319</v>
      </c>
      <c r="R645" t="s">
        <v>8321</v>
      </c>
      <c r="S645" s="11">
        <f>(J645/86400)+25569+(-5/24)</f>
        <v>42625.427303240744</v>
      </c>
      <c r="T645" s="11">
        <f>(I645/86400)+25569+(-5/24)</f>
        <v>42660.427303240744</v>
      </c>
    </row>
    <row r="646" spans="1:20" ht="43.2" x14ac:dyDescent="0.3">
      <c r="A646">
        <v>979</v>
      </c>
      <c r="B646" s="3" t="s">
        <v>980</v>
      </c>
      <c r="C646" s="3" t="s">
        <v>5089</v>
      </c>
      <c r="D646">
        <v>35000</v>
      </c>
      <c r="E646">
        <v>28986.16</v>
      </c>
      <c r="F646" t="s">
        <v>8221</v>
      </c>
      <c r="G646" t="s">
        <v>8224</v>
      </c>
      <c r="H646" t="s">
        <v>8246</v>
      </c>
      <c r="I646">
        <v>1466449140</v>
      </c>
      <c r="J646">
        <v>1463392828</v>
      </c>
      <c r="K646" t="b">
        <v>0</v>
      </c>
      <c r="L646">
        <v>96</v>
      </c>
      <c r="M646" t="b">
        <v>0</v>
      </c>
      <c r="N646" t="s">
        <v>8273</v>
      </c>
      <c r="O646" s="6">
        <f>(E646/D646)*100</f>
        <v>82.817599999999999</v>
      </c>
      <c r="P646" s="7">
        <f>E646/L646</f>
        <v>301.93916666666667</v>
      </c>
      <c r="Q646" t="s">
        <v>8319</v>
      </c>
      <c r="R646" t="s">
        <v>8321</v>
      </c>
      <c r="S646" s="11">
        <f>(J646/86400)+25569+(-5/24)</f>
        <v>42506.208657407406</v>
      </c>
      <c r="T646" s="11">
        <f>(I646/86400)+25569+(-5/24)</f>
        <v>42541.582638888889</v>
      </c>
    </row>
    <row r="647" spans="1:20" ht="57.6" x14ac:dyDescent="0.3">
      <c r="A647">
        <v>1127</v>
      </c>
      <c r="B647" s="3" t="s">
        <v>1128</v>
      </c>
      <c r="C647" s="3" t="s">
        <v>5237</v>
      </c>
      <c r="D647">
        <v>35000</v>
      </c>
      <c r="E647">
        <v>585</v>
      </c>
      <c r="F647" t="s">
        <v>8221</v>
      </c>
      <c r="G647" t="s">
        <v>8224</v>
      </c>
      <c r="H647" t="s">
        <v>8246</v>
      </c>
      <c r="I647">
        <v>1416000600</v>
      </c>
      <c r="J647">
        <v>1413318600</v>
      </c>
      <c r="K647" t="b">
        <v>0</v>
      </c>
      <c r="L647">
        <v>23</v>
      </c>
      <c r="M647" t="b">
        <v>0</v>
      </c>
      <c r="N647" t="s">
        <v>8283</v>
      </c>
      <c r="O647" s="6">
        <f>(E647/D647)*100</f>
        <v>1.6714285714285713</v>
      </c>
      <c r="P647" s="7">
        <f>E647/L647</f>
        <v>25.434782608695652</v>
      </c>
      <c r="Q647" t="s">
        <v>8333</v>
      </c>
      <c r="R647" t="s">
        <v>8335</v>
      </c>
      <c r="S647" s="11">
        <f>(J647/86400)+25569+(-5/24)</f>
        <v>41926.645833333328</v>
      </c>
      <c r="T647" s="11">
        <f>(I647/86400)+25569+(-5/24)</f>
        <v>41957.687499999993</v>
      </c>
    </row>
    <row r="648" spans="1:20" ht="43.2" x14ac:dyDescent="0.3">
      <c r="A648">
        <v>1138</v>
      </c>
      <c r="B648" s="3" t="s">
        <v>1139</v>
      </c>
      <c r="C648" s="3" t="s">
        <v>5248</v>
      </c>
      <c r="D648">
        <v>35000</v>
      </c>
      <c r="E648">
        <v>125</v>
      </c>
      <c r="F648" t="s">
        <v>8221</v>
      </c>
      <c r="G648" t="s">
        <v>8224</v>
      </c>
      <c r="H648" t="s">
        <v>8246</v>
      </c>
      <c r="I648">
        <v>1485035131</v>
      </c>
      <c r="J648">
        <v>1483307131</v>
      </c>
      <c r="K648" t="b">
        <v>0</v>
      </c>
      <c r="L648">
        <v>4</v>
      </c>
      <c r="M648" t="b">
        <v>0</v>
      </c>
      <c r="N648" t="s">
        <v>8283</v>
      </c>
      <c r="O648" s="6">
        <f>(E648/D648)*100</f>
        <v>0.35714285714285715</v>
      </c>
      <c r="P648" s="7">
        <f>E648/L648</f>
        <v>31.25</v>
      </c>
      <c r="Q648" t="s">
        <v>8333</v>
      </c>
      <c r="R648" t="s">
        <v>8335</v>
      </c>
      <c r="S648" s="11">
        <f>(J648/86400)+25569+(-5/24)</f>
        <v>42736.698275462964</v>
      </c>
      <c r="T648" s="11">
        <f>(I648/86400)+25569+(-5/24)</f>
        <v>42756.698275462964</v>
      </c>
    </row>
    <row r="649" spans="1:20" x14ac:dyDescent="0.3">
      <c r="A649">
        <v>1718</v>
      </c>
      <c r="B649" s="3" t="s">
        <v>1719</v>
      </c>
      <c r="C649" s="3" t="s">
        <v>5828</v>
      </c>
      <c r="D649">
        <v>35000</v>
      </c>
      <c r="E649">
        <v>75</v>
      </c>
      <c r="F649" t="s">
        <v>8221</v>
      </c>
      <c r="G649" t="s">
        <v>8224</v>
      </c>
      <c r="H649" t="s">
        <v>8246</v>
      </c>
      <c r="I649">
        <v>1463201940</v>
      </c>
      <c r="J649">
        <v>1459435149</v>
      </c>
      <c r="K649" t="b">
        <v>0</v>
      </c>
      <c r="L649">
        <v>2</v>
      </c>
      <c r="M649" t="b">
        <v>0</v>
      </c>
      <c r="N649" t="s">
        <v>8293</v>
      </c>
      <c r="O649" s="6">
        <f>(E649/D649)*100</f>
        <v>0.2142857142857143</v>
      </c>
      <c r="P649" s="7">
        <f>E649/L649</f>
        <v>37.5</v>
      </c>
      <c r="Q649" t="s">
        <v>8325</v>
      </c>
      <c r="R649" t="s">
        <v>8347</v>
      </c>
      <c r="S649" s="11">
        <f>(J649/86400)+25569+(-5/24)</f>
        <v>42460.402187499996</v>
      </c>
      <c r="T649" s="11">
        <f>(I649/86400)+25569+(-5/24)</f>
        <v>42503.999305555553</v>
      </c>
    </row>
    <row r="650" spans="1:20" ht="57.6" x14ac:dyDescent="0.3">
      <c r="A650">
        <v>1782</v>
      </c>
      <c r="B650" s="3" t="s">
        <v>1783</v>
      </c>
      <c r="C650" s="3" t="s">
        <v>5892</v>
      </c>
      <c r="D650">
        <v>35000</v>
      </c>
      <c r="E650">
        <v>5422</v>
      </c>
      <c r="F650" t="s">
        <v>8221</v>
      </c>
      <c r="G650" t="s">
        <v>8224</v>
      </c>
      <c r="H650" t="s">
        <v>8246</v>
      </c>
      <c r="I650">
        <v>1456062489</v>
      </c>
      <c r="J650">
        <v>1453211289</v>
      </c>
      <c r="K650" t="b">
        <v>1</v>
      </c>
      <c r="L650">
        <v>76</v>
      </c>
      <c r="M650" t="b">
        <v>0</v>
      </c>
      <c r="N650" t="s">
        <v>8285</v>
      </c>
      <c r="O650" s="6">
        <f>(E650/D650)*100</f>
        <v>15.491428571428573</v>
      </c>
      <c r="P650" s="7">
        <f>E650/L650</f>
        <v>71.34210526315789</v>
      </c>
      <c r="Q650" t="s">
        <v>8338</v>
      </c>
      <c r="R650" t="s">
        <v>8339</v>
      </c>
      <c r="S650" s="11">
        <f>(J650/86400)+25569+(-5/24)</f>
        <v>42388.366770833331</v>
      </c>
      <c r="T650" s="11">
        <f>(I650/86400)+25569+(-5/24)</f>
        <v>42421.366770833331</v>
      </c>
    </row>
    <row r="651" spans="1:20" ht="43.2" x14ac:dyDescent="0.3">
      <c r="A651">
        <v>1909</v>
      </c>
      <c r="B651" s="3" t="s">
        <v>1910</v>
      </c>
      <c r="C651" s="3" t="s">
        <v>6019</v>
      </c>
      <c r="D651">
        <v>35000</v>
      </c>
      <c r="E651">
        <v>4939</v>
      </c>
      <c r="F651" t="s">
        <v>8221</v>
      </c>
      <c r="G651" t="s">
        <v>8224</v>
      </c>
      <c r="H651" t="s">
        <v>8246</v>
      </c>
      <c r="I651">
        <v>1414059479</v>
      </c>
      <c r="J651">
        <v>1411467479</v>
      </c>
      <c r="K651" t="b">
        <v>0</v>
      </c>
      <c r="L651">
        <v>38</v>
      </c>
      <c r="M651" t="b">
        <v>0</v>
      </c>
      <c r="N651" t="s">
        <v>8294</v>
      </c>
      <c r="O651" s="6">
        <f>(E651/D651)*100</f>
        <v>14.111428571428572</v>
      </c>
      <c r="P651" s="7">
        <f>E651/L651</f>
        <v>129.97368421052633</v>
      </c>
      <c r="Q651" t="s">
        <v>8319</v>
      </c>
      <c r="R651" t="s">
        <v>8348</v>
      </c>
      <c r="S651" s="11">
        <f>(J651/86400)+25569+(-5/24)</f>
        <v>41905.220821759256</v>
      </c>
      <c r="T651" s="11">
        <f>(I651/86400)+25569+(-5/24)</f>
        <v>41935.220821759256</v>
      </c>
    </row>
    <row r="652" spans="1:20" ht="28.8" x14ac:dyDescent="0.3">
      <c r="A652">
        <v>2428</v>
      </c>
      <c r="B652" s="3" t="s">
        <v>2429</v>
      </c>
      <c r="C652" s="3" t="s">
        <v>6538</v>
      </c>
      <c r="D652">
        <v>35000</v>
      </c>
      <c r="E652">
        <v>1</v>
      </c>
      <c r="F652" t="s">
        <v>8221</v>
      </c>
      <c r="G652" t="s">
        <v>8224</v>
      </c>
      <c r="H652" t="s">
        <v>8246</v>
      </c>
      <c r="I652">
        <v>1426182551</v>
      </c>
      <c r="J652">
        <v>1423594151</v>
      </c>
      <c r="K652" t="b">
        <v>0</v>
      </c>
      <c r="L652">
        <v>1</v>
      </c>
      <c r="M652" t="b">
        <v>0</v>
      </c>
      <c r="N652" t="s">
        <v>8284</v>
      </c>
      <c r="O652" s="6">
        <f>(E652/D652)*100</f>
        <v>2.8571428571428571E-3</v>
      </c>
      <c r="P652" s="7">
        <f>E652/L652</f>
        <v>1</v>
      </c>
      <c r="Q652" t="s">
        <v>8336</v>
      </c>
      <c r="R652" t="s">
        <v>8337</v>
      </c>
      <c r="S652" s="11">
        <f>(J652/86400)+25569+(-5/24)</f>
        <v>42045.575821759259</v>
      </c>
      <c r="T652" s="11">
        <f>(I652/86400)+25569+(-5/24)</f>
        <v>42075.534155092588</v>
      </c>
    </row>
    <row r="653" spans="1:20" ht="28.8" x14ac:dyDescent="0.3">
      <c r="A653">
        <v>2504</v>
      </c>
      <c r="B653" s="3" t="s">
        <v>2504</v>
      </c>
      <c r="C653" s="3" t="s">
        <v>6614</v>
      </c>
      <c r="D653">
        <v>35000</v>
      </c>
      <c r="E653">
        <v>0</v>
      </c>
      <c r="F653" t="s">
        <v>8221</v>
      </c>
      <c r="G653" t="s">
        <v>8224</v>
      </c>
      <c r="H653" t="s">
        <v>8246</v>
      </c>
      <c r="I653">
        <v>1416014534</v>
      </c>
      <c r="J653">
        <v>1413418934</v>
      </c>
      <c r="K653" t="b">
        <v>0</v>
      </c>
      <c r="L653">
        <v>0</v>
      </c>
      <c r="M653" t="b">
        <v>0</v>
      </c>
      <c r="N653" t="s">
        <v>8299</v>
      </c>
      <c r="O653" s="6">
        <f>(E653/D653)*100</f>
        <v>0</v>
      </c>
      <c r="P653" s="7" t="e">
        <f>E653/L653</f>
        <v>#DIV/0!</v>
      </c>
      <c r="Q653" t="s">
        <v>8336</v>
      </c>
      <c r="R653" t="s">
        <v>8353</v>
      </c>
      <c r="S653" s="11">
        <f>(J653/86400)+25569+(-5/24)</f>
        <v>41927.807106481479</v>
      </c>
      <c r="T653" s="11">
        <f>(I653/86400)+25569+(-5/24)</f>
        <v>41957.848773148151</v>
      </c>
    </row>
    <row r="654" spans="1:20" ht="43.2" x14ac:dyDescent="0.3">
      <c r="A654">
        <v>2596</v>
      </c>
      <c r="B654" s="3" t="s">
        <v>2596</v>
      </c>
      <c r="C654" s="3" t="s">
        <v>6706</v>
      </c>
      <c r="D654">
        <v>35000</v>
      </c>
      <c r="E654">
        <v>8256</v>
      </c>
      <c r="F654" t="s">
        <v>8221</v>
      </c>
      <c r="G654" t="s">
        <v>8229</v>
      </c>
      <c r="H654" t="s">
        <v>8251</v>
      </c>
      <c r="I654">
        <v>1407427009</v>
      </c>
      <c r="J654">
        <v>1404835009</v>
      </c>
      <c r="K654" t="b">
        <v>0</v>
      </c>
      <c r="L654">
        <v>27</v>
      </c>
      <c r="M654" t="b">
        <v>0</v>
      </c>
      <c r="N654" t="s">
        <v>8284</v>
      </c>
      <c r="O654" s="6">
        <f>(E654/D654)*100</f>
        <v>23.588571428571427</v>
      </c>
      <c r="P654" s="7">
        <f>E654/L654</f>
        <v>305.77777777777777</v>
      </c>
      <c r="Q654" t="s">
        <v>8336</v>
      </c>
      <c r="R654" t="s">
        <v>8337</v>
      </c>
      <c r="S654" s="11">
        <f>(J654/86400)+25569+(-5/24)</f>
        <v>41828.45612268518</v>
      </c>
      <c r="T654" s="11">
        <f>(I654/86400)+25569+(-5/24)</f>
        <v>41858.45612268518</v>
      </c>
    </row>
    <row r="655" spans="1:20" ht="57.6" x14ac:dyDescent="0.3">
      <c r="A655">
        <v>2674</v>
      </c>
      <c r="B655" s="3" t="s">
        <v>2674</v>
      </c>
      <c r="C655" s="3" t="s">
        <v>6784</v>
      </c>
      <c r="D655">
        <v>35000</v>
      </c>
      <c r="E655">
        <v>21994</v>
      </c>
      <c r="F655" t="s">
        <v>8221</v>
      </c>
      <c r="G655" t="s">
        <v>8224</v>
      </c>
      <c r="H655" t="s">
        <v>8246</v>
      </c>
      <c r="I655">
        <v>1467694740</v>
      </c>
      <c r="J655">
        <v>1465398670</v>
      </c>
      <c r="K655" t="b">
        <v>1</v>
      </c>
      <c r="L655">
        <v>171</v>
      </c>
      <c r="M655" t="b">
        <v>0</v>
      </c>
      <c r="N655" t="s">
        <v>8302</v>
      </c>
      <c r="O655" s="6">
        <f>(E655/D655)*100</f>
        <v>62.839999999999996</v>
      </c>
      <c r="P655" s="7">
        <f>E655/L655</f>
        <v>128.61988304093566</v>
      </c>
      <c r="Q655" t="s">
        <v>8319</v>
      </c>
      <c r="R655" t="s">
        <v>8356</v>
      </c>
      <c r="S655" s="11">
        <f>(J655/86400)+25569+(-5/24)</f>
        <v>42529.424421296295</v>
      </c>
      <c r="T655" s="11">
        <f>(I655/86400)+25569+(-5/24)</f>
        <v>42555.999305555553</v>
      </c>
    </row>
    <row r="656" spans="1:20" ht="43.2" x14ac:dyDescent="0.3">
      <c r="A656">
        <v>2689</v>
      </c>
      <c r="B656" s="3" t="s">
        <v>2689</v>
      </c>
      <c r="C656" s="3" t="s">
        <v>6799</v>
      </c>
      <c r="D656">
        <v>35000</v>
      </c>
      <c r="E656">
        <v>1</v>
      </c>
      <c r="F656" t="s">
        <v>8221</v>
      </c>
      <c r="G656" t="s">
        <v>8224</v>
      </c>
      <c r="H656" t="s">
        <v>8246</v>
      </c>
      <c r="I656">
        <v>1469919890</v>
      </c>
      <c r="J656">
        <v>1467327890</v>
      </c>
      <c r="K656" t="b">
        <v>0</v>
      </c>
      <c r="L656">
        <v>1</v>
      </c>
      <c r="M656" t="b">
        <v>0</v>
      </c>
      <c r="N656" t="s">
        <v>8284</v>
      </c>
      <c r="O656" s="6">
        <f>(E656/D656)*100</f>
        <v>2.8571428571428571E-3</v>
      </c>
      <c r="P656" s="7">
        <f>E656/L656</f>
        <v>1</v>
      </c>
      <c r="Q656" t="s">
        <v>8336</v>
      </c>
      <c r="R656" t="s">
        <v>8337</v>
      </c>
      <c r="S656" s="11">
        <f>(J656/86400)+25569+(-5/24)</f>
        <v>42551.75335648148</v>
      </c>
      <c r="T656" s="11">
        <f>(I656/86400)+25569+(-5/24)</f>
        <v>42581.75335648148</v>
      </c>
    </row>
    <row r="657" spans="1:20" ht="57.6" x14ac:dyDescent="0.3">
      <c r="A657">
        <v>2848</v>
      </c>
      <c r="B657" s="3" t="s">
        <v>2848</v>
      </c>
      <c r="C657" s="3" t="s">
        <v>6958</v>
      </c>
      <c r="D657">
        <v>35000</v>
      </c>
      <c r="E657">
        <v>70</v>
      </c>
      <c r="F657" t="s">
        <v>8221</v>
      </c>
      <c r="G657" t="s">
        <v>8224</v>
      </c>
      <c r="H657" t="s">
        <v>8246</v>
      </c>
      <c r="I657">
        <v>1432913659</v>
      </c>
      <c r="J657">
        <v>1430321659</v>
      </c>
      <c r="K657" t="b">
        <v>0</v>
      </c>
      <c r="L657">
        <v>3</v>
      </c>
      <c r="M657" t="b">
        <v>0</v>
      </c>
      <c r="N657" t="s">
        <v>8271</v>
      </c>
      <c r="O657" s="6">
        <f>(E657/D657)*100</f>
        <v>0.2</v>
      </c>
      <c r="P657" s="7">
        <f>E657/L657</f>
        <v>23.333333333333332</v>
      </c>
      <c r="Q657" t="s">
        <v>8317</v>
      </c>
      <c r="R657" t="s">
        <v>8318</v>
      </c>
      <c r="S657" s="11">
        <f>(J657/86400)+25569+(-5/24)</f>
        <v>42123.440497685187</v>
      </c>
      <c r="T657" s="11">
        <f>(I657/86400)+25569+(-5/24)</f>
        <v>42153.440497685187</v>
      </c>
    </row>
    <row r="658" spans="1:20" ht="43.2" x14ac:dyDescent="0.3">
      <c r="A658">
        <v>1790</v>
      </c>
      <c r="B658" s="3" t="s">
        <v>1791</v>
      </c>
      <c r="C658" s="3" t="s">
        <v>5900</v>
      </c>
      <c r="D658">
        <v>33000</v>
      </c>
      <c r="E658">
        <v>1636</v>
      </c>
      <c r="F658" t="s">
        <v>8221</v>
      </c>
      <c r="G658" t="s">
        <v>8224</v>
      </c>
      <c r="H658" t="s">
        <v>8246</v>
      </c>
      <c r="I658">
        <v>1423152678</v>
      </c>
      <c r="J658">
        <v>1420560678</v>
      </c>
      <c r="K658" t="b">
        <v>1</v>
      </c>
      <c r="L658">
        <v>15</v>
      </c>
      <c r="M658" t="b">
        <v>0</v>
      </c>
      <c r="N658" t="s">
        <v>8285</v>
      </c>
      <c r="O658" s="6">
        <f>(E658/D658)*100</f>
        <v>4.957575757575758</v>
      </c>
      <c r="P658" s="7">
        <f>E658/L658</f>
        <v>109.06666666666666</v>
      </c>
      <c r="Q658" t="s">
        <v>8338</v>
      </c>
      <c r="R658" t="s">
        <v>8339</v>
      </c>
      <c r="S658" s="11">
        <f>(J658/86400)+25569+(-5/24)</f>
        <v>42010.466180555552</v>
      </c>
      <c r="T658" s="11">
        <f>(I658/86400)+25569+(-5/24)</f>
        <v>42040.466180555552</v>
      </c>
    </row>
    <row r="659" spans="1:20" ht="43.2" x14ac:dyDescent="0.3">
      <c r="A659">
        <v>1983</v>
      </c>
      <c r="B659" s="3" t="s">
        <v>1984</v>
      </c>
      <c r="C659" s="3" t="s">
        <v>6093</v>
      </c>
      <c r="D659">
        <v>33000</v>
      </c>
      <c r="E659">
        <v>1419</v>
      </c>
      <c r="F659" t="s">
        <v>8221</v>
      </c>
      <c r="G659" t="s">
        <v>8224</v>
      </c>
      <c r="H659" t="s">
        <v>8246</v>
      </c>
      <c r="I659">
        <v>1472799600</v>
      </c>
      <c r="J659">
        <v>1470874618</v>
      </c>
      <c r="K659" t="b">
        <v>0</v>
      </c>
      <c r="L659">
        <v>16</v>
      </c>
      <c r="M659" t="b">
        <v>0</v>
      </c>
      <c r="N659" t="s">
        <v>8296</v>
      </c>
      <c r="O659" s="6">
        <f>(E659/D659)*100</f>
        <v>4.3</v>
      </c>
      <c r="P659" s="7">
        <f>E659/L659</f>
        <v>88.6875</v>
      </c>
      <c r="Q659" t="s">
        <v>8338</v>
      </c>
      <c r="R659" t="s">
        <v>8350</v>
      </c>
      <c r="S659" s="11">
        <f>(J659/86400)+25569+(-5/24)</f>
        <v>42592.803449074076</v>
      </c>
      <c r="T659" s="11">
        <f>(I659/86400)+25569+(-5/24)</f>
        <v>42615.083333333336</v>
      </c>
    </row>
    <row r="660" spans="1:20" ht="57.6" x14ac:dyDescent="0.3">
      <c r="A660">
        <v>4105</v>
      </c>
      <c r="B660" s="3" t="s">
        <v>4101</v>
      </c>
      <c r="C660" s="3" t="s">
        <v>8208</v>
      </c>
      <c r="D660">
        <v>33000</v>
      </c>
      <c r="E660">
        <v>2300</v>
      </c>
      <c r="F660" t="s">
        <v>8221</v>
      </c>
      <c r="G660" t="s">
        <v>8238</v>
      </c>
      <c r="H660" t="s">
        <v>8256</v>
      </c>
      <c r="I660">
        <v>1482711309</v>
      </c>
      <c r="J660">
        <v>1479860109</v>
      </c>
      <c r="K660" t="b">
        <v>0</v>
      </c>
      <c r="L660">
        <v>6</v>
      </c>
      <c r="M660" t="b">
        <v>0</v>
      </c>
      <c r="N660" t="s">
        <v>8271</v>
      </c>
      <c r="O660" s="6">
        <f>(E660/D660)*100</f>
        <v>6.9696969696969706</v>
      </c>
      <c r="P660" s="7">
        <f>E660/L660</f>
        <v>383.33333333333331</v>
      </c>
      <c r="Q660" t="s">
        <v>8317</v>
      </c>
      <c r="R660" t="s">
        <v>8318</v>
      </c>
      <c r="S660" s="11">
        <f>(J660/86400)+25569+(-5/24)</f>
        <v>42696.802187499998</v>
      </c>
      <c r="T660" s="11">
        <f>(I660/86400)+25569+(-5/24)</f>
        <v>42729.802187499998</v>
      </c>
    </row>
    <row r="661" spans="1:20" ht="43.2" x14ac:dyDescent="0.3">
      <c r="A661">
        <v>1775</v>
      </c>
      <c r="B661" s="3" t="s">
        <v>1776</v>
      </c>
      <c r="C661" s="3" t="s">
        <v>5885</v>
      </c>
      <c r="D661">
        <v>32500</v>
      </c>
      <c r="E661">
        <v>21158</v>
      </c>
      <c r="F661" t="s">
        <v>8221</v>
      </c>
      <c r="G661" t="s">
        <v>8224</v>
      </c>
      <c r="H661" t="s">
        <v>8246</v>
      </c>
      <c r="I661">
        <v>1414193160</v>
      </c>
      <c r="J661">
        <v>1410305160</v>
      </c>
      <c r="K661" t="b">
        <v>1</v>
      </c>
      <c r="L661">
        <v>124</v>
      </c>
      <c r="M661" t="b">
        <v>0</v>
      </c>
      <c r="N661" t="s">
        <v>8285</v>
      </c>
      <c r="O661" s="6">
        <f>(E661/D661)*100</f>
        <v>65.101538461538468</v>
      </c>
      <c r="P661" s="7">
        <f>E661/L661</f>
        <v>170.62903225806451</v>
      </c>
      <c r="Q661" t="s">
        <v>8338</v>
      </c>
      <c r="R661" t="s">
        <v>8339</v>
      </c>
      <c r="S661" s="11">
        <f>(J661/86400)+25569+(-5/24)</f>
        <v>41891.768055555549</v>
      </c>
      <c r="T661" s="11">
        <f>(I661/86400)+25569+(-5/24)</f>
        <v>41936.768055555549</v>
      </c>
    </row>
    <row r="662" spans="1:20" x14ac:dyDescent="0.3">
      <c r="A662">
        <v>2680</v>
      </c>
      <c r="B662" s="3" t="s">
        <v>2680</v>
      </c>
      <c r="C662" s="3" t="s">
        <v>6790</v>
      </c>
      <c r="D662">
        <v>32000</v>
      </c>
      <c r="E662">
        <v>276</v>
      </c>
      <c r="F662" t="s">
        <v>8221</v>
      </c>
      <c r="G662" t="s">
        <v>8227</v>
      </c>
      <c r="H662" t="s">
        <v>8249</v>
      </c>
      <c r="I662">
        <v>1459915491</v>
      </c>
      <c r="J662">
        <v>1457327091</v>
      </c>
      <c r="K662" t="b">
        <v>0</v>
      </c>
      <c r="L662">
        <v>4</v>
      </c>
      <c r="M662" t="b">
        <v>0</v>
      </c>
      <c r="N662" t="s">
        <v>8302</v>
      </c>
      <c r="O662" s="6">
        <f>(E662/D662)*100</f>
        <v>0.86250000000000004</v>
      </c>
      <c r="P662" s="7">
        <f>E662/L662</f>
        <v>69</v>
      </c>
      <c r="Q662" t="s">
        <v>8319</v>
      </c>
      <c r="R662" t="s">
        <v>8356</v>
      </c>
      <c r="S662" s="11">
        <f>(J662/86400)+25569+(-5/24)</f>
        <v>42436.003368055557</v>
      </c>
      <c r="T662" s="11">
        <f>(I662/86400)+25569+(-5/24)</f>
        <v>42465.961701388886</v>
      </c>
    </row>
    <row r="663" spans="1:20" ht="43.2" x14ac:dyDescent="0.3">
      <c r="A663">
        <v>1999</v>
      </c>
      <c r="B663" s="3" t="s">
        <v>2000</v>
      </c>
      <c r="C663" s="3" t="s">
        <v>6109</v>
      </c>
      <c r="D663">
        <v>31000</v>
      </c>
      <c r="E663">
        <v>236</v>
      </c>
      <c r="F663" t="s">
        <v>8221</v>
      </c>
      <c r="G663" t="s">
        <v>8225</v>
      </c>
      <c r="H663" t="s">
        <v>8247</v>
      </c>
      <c r="I663">
        <v>1415882108</v>
      </c>
      <c r="J663">
        <v>1413286508</v>
      </c>
      <c r="K663" t="b">
        <v>0</v>
      </c>
      <c r="L663">
        <v>7</v>
      </c>
      <c r="M663" t="b">
        <v>0</v>
      </c>
      <c r="N663" t="s">
        <v>8296</v>
      </c>
      <c r="O663" s="6">
        <f>(E663/D663)*100</f>
        <v>0.76129032258064511</v>
      </c>
      <c r="P663" s="7">
        <f>E663/L663</f>
        <v>33.714285714285715</v>
      </c>
      <c r="Q663" t="s">
        <v>8338</v>
      </c>
      <c r="R663" t="s">
        <v>8350</v>
      </c>
      <c r="S663" s="11">
        <f>(J663/86400)+25569+(-5/24)</f>
        <v>41926.274398148147</v>
      </c>
      <c r="T663" s="11">
        <f>(I663/86400)+25569+(-5/24)</f>
        <v>41956.316064814811</v>
      </c>
    </row>
    <row r="664" spans="1:20" ht="43.2" x14ac:dyDescent="0.3">
      <c r="A664">
        <v>447</v>
      </c>
      <c r="B664" s="3" t="s">
        <v>448</v>
      </c>
      <c r="C664" s="3" t="s">
        <v>4557</v>
      </c>
      <c r="D664">
        <v>30000</v>
      </c>
      <c r="E664">
        <v>5</v>
      </c>
      <c r="F664" t="s">
        <v>8221</v>
      </c>
      <c r="G664" t="s">
        <v>8225</v>
      </c>
      <c r="H664" t="s">
        <v>8247</v>
      </c>
      <c r="I664">
        <v>1364041163</v>
      </c>
      <c r="J664">
        <v>1361884763</v>
      </c>
      <c r="K664" t="b">
        <v>0</v>
      </c>
      <c r="L664">
        <v>1</v>
      </c>
      <c r="M664" t="b">
        <v>0</v>
      </c>
      <c r="N664" t="s">
        <v>8270</v>
      </c>
      <c r="O664" s="6">
        <f>(E664/D664)*100</f>
        <v>1.6666666666666666E-2</v>
      </c>
      <c r="P664" s="7">
        <f>E664/L664</f>
        <v>5</v>
      </c>
      <c r="Q664" t="s">
        <v>8310</v>
      </c>
      <c r="R664" t="s">
        <v>8316</v>
      </c>
      <c r="S664" s="11">
        <f>(J664/86400)+25569+(-5/24)</f>
        <v>41331.34679398148</v>
      </c>
      <c r="T664" s="11">
        <f>(I664/86400)+25569+(-5/24)</f>
        <v>41356.305127314808</v>
      </c>
    </row>
    <row r="665" spans="1:20" ht="43.2" x14ac:dyDescent="0.3">
      <c r="A665">
        <v>473</v>
      </c>
      <c r="B665" s="3" t="s">
        <v>474</v>
      </c>
      <c r="C665" s="3" t="s">
        <v>4583</v>
      </c>
      <c r="D665">
        <v>30000</v>
      </c>
      <c r="E665">
        <v>861</v>
      </c>
      <c r="F665" t="s">
        <v>8221</v>
      </c>
      <c r="G665" t="s">
        <v>8224</v>
      </c>
      <c r="H665" t="s">
        <v>8246</v>
      </c>
      <c r="I665">
        <v>1410972319</v>
      </c>
      <c r="J665">
        <v>1408380319</v>
      </c>
      <c r="K665" t="b">
        <v>0</v>
      </c>
      <c r="L665">
        <v>14</v>
      </c>
      <c r="M665" t="b">
        <v>0</v>
      </c>
      <c r="N665" t="s">
        <v>8270</v>
      </c>
      <c r="O665" s="6">
        <f>(E665/D665)*100</f>
        <v>2.87</v>
      </c>
      <c r="P665" s="7">
        <f>E665/L665</f>
        <v>61.5</v>
      </c>
      <c r="Q665" t="s">
        <v>8310</v>
      </c>
      <c r="R665" t="s">
        <v>8316</v>
      </c>
      <c r="S665" s="11">
        <f>(J665/86400)+25569+(-5/24)</f>
        <v>41869.489803240736</v>
      </c>
      <c r="T665" s="11">
        <f>(I665/86400)+25569+(-5/24)</f>
        <v>41899.489803240736</v>
      </c>
    </row>
    <row r="666" spans="1:20" ht="43.2" x14ac:dyDescent="0.3">
      <c r="A666">
        <v>481</v>
      </c>
      <c r="B666" s="3" t="s">
        <v>482</v>
      </c>
      <c r="C666" s="3" t="s">
        <v>4591</v>
      </c>
      <c r="D666">
        <v>30000</v>
      </c>
      <c r="E666">
        <v>1830</v>
      </c>
      <c r="F666" t="s">
        <v>8221</v>
      </c>
      <c r="G666" t="s">
        <v>8224</v>
      </c>
      <c r="H666" t="s">
        <v>8246</v>
      </c>
      <c r="I666">
        <v>1349885289</v>
      </c>
      <c r="J666">
        <v>1347293289</v>
      </c>
      <c r="K666" t="b">
        <v>0</v>
      </c>
      <c r="L666">
        <v>21</v>
      </c>
      <c r="M666" t="b">
        <v>0</v>
      </c>
      <c r="N666" t="s">
        <v>8270</v>
      </c>
      <c r="O666" s="6">
        <f>(E666/D666)*100</f>
        <v>6.1</v>
      </c>
      <c r="P666" s="7">
        <f>E666/L666</f>
        <v>87.142857142857139</v>
      </c>
      <c r="Q666" t="s">
        <v>8310</v>
      </c>
      <c r="R666" t="s">
        <v>8316</v>
      </c>
      <c r="S666" s="11">
        <f>(J666/86400)+25569+(-5/24)</f>
        <v>41162.46399305555</v>
      </c>
      <c r="T666" s="11">
        <f>(I666/86400)+25569+(-5/24)</f>
        <v>41192.46399305555</v>
      </c>
    </row>
    <row r="667" spans="1:20" ht="43.2" x14ac:dyDescent="0.3">
      <c r="A667">
        <v>493</v>
      </c>
      <c r="B667" s="3" t="s">
        <v>494</v>
      </c>
      <c r="C667" s="3" t="s">
        <v>4603</v>
      </c>
      <c r="D667">
        <v>30000</v>
      </c>
      <c r="E667">
        <v>0</v>
      </c>
      <c r="F667" t="s">
        <v>8221</v>
      </c>
      <c r="G667" t="s">
        <v>8225</v>
      </c>
      <c r="H667" t="s">
        <v>8247</v>
      </c>
      <c r="I667">
        <v>1432142738</v>
      </c>
      <c r="J667">
        <v>1429550738</v>
      </c>
      <c r="K667" t="b">
        <v>0</v>
      </c>
      <c r="L667">
        <v>0</v>
      </c>
      <c r="M667" t="b">
        <v>0</v>
      </c>
      <c r="N667" t="s">
        <v>8270</v>
      </c>
      <c r="O667" s="6">
        <f>(E667/D667)*100</f>
        <v>0</v>
      </c>
      <c r="P667" s="7" t="e">
        <f>E667/L667</f>
        <v>#DIV/0!</v>
      </c>
      <c r="Q667" t="s">
        <v>8310</v>
      </c>
      <c r="R667" t="s">
        <v>8316</v>
      </c>
      <c r="S667" s="11">
        <f>(J667/86400)+25569+(-5/24)</f>
        <v>42114.517800925925</v>
      </c>
      <c r="T667" s="11">
        <f>(I667/86400)+25569+(-5/24)</f>
        <v>42144.517800925925</v>
      </c>
    </row>
    <row r="668" spans="1:20" ht="72" x14ac:dyDescent="0.3">
      <c r="A668">
        <v>587</v>
      </c>
      <c r="B668" s="3" t="s">
        <v>588</v>
      </c>
      <c r="C668" s="3" t="s">
        <v>4697</v>
      </c>
      <c r="D668">
        <v>30000</v>
      </c>
      <c r="E668">
        <v>2725</v>
      </c>
      <c r="F668" t="s">
        <v>8221</v>
      </c>
      <c r="G668" t="s">
        <v>8229</v>
      </c>
      <c r="H668" t="s">
        <v>8251</v>
      </c>
      <c r="I668">
        <v>1429207833</v>
      </c>
      <c r="J668">
        <v>1426615833</v>
      </c>
      <c r="K668" t="b">
        <v>0</v>
      </c>
      <c r="L668">
        <v>7</v>
      </c>
      <c r="M668" t="b">
        <v>0</v>
      </c>
      <c r="N668" t="s">
        <v>8272</v>
      </c>
      <c r="O668" s="6">
        <f>(E668/D668)*100</f>
        <v>9.0833333333333339</v>
      </c>
      <c r="P668" s="7">
        <f>E668/L668</f>
        <v>389.28571428571428</v>
      </c>
      <c r="Q668" t="s">
        <v>8319</v>
      </c>
      <c r="R668" t="s">
        <v>8320</v>
      </c>
      <c r="S668" s="11">
        <f>(J668/86400)+25569+(-5/24)</f>
        <v>42080.548993055556</v>
      </c>
      <c r="T668" s="11">
        <f>(I668/86400)+25569+(-5/24)</f>
        <v>42110.548993055556</v>
      </c>
    </row>
    <row r="669" spans="1:20" ht="57.6" x14ac:dyDescent="0.3">
      <c r="A669">
        <v>671</v>
      </c>
      <c r="B669" s="3" t="s">
        <v>672</v>
      </c>
      <c r="C669" s="3" t="s">
        <v>4781</v>
      </c>
      <c r="D669">
        <v>30000</v>
      </c>
      <c r="E669">
        <v>11828</v>
      </c>
      <c r="F669" t="s">
        <v>8221</v>
      </c>
      <c r="G669" t="s">
        <v>8224</v>
      </c>
      <c r="H669" t="s">
        <v>8246</v>
      </c>
      <c r="I669">
        <v>1421208000</v>
      </c>
      <c r="J669">
        <v>1418315852</v>
      </c>
      <c r="K669" t="b">
        <v>0</v>
      </c>
      <c r="L669">
        <v>15</v>
      </c>
      <c r="M669" t="b">
        <v>0</v>
      </c>
      <c r="N669" t="s">
        <v>8273</v>
      </c>
      <c r="O669" s="6">
        <f>(E669/D669)*100</f>
        <v>39.426666666666662</v>
      </c>
      <c r="P669" s="7">
        <f>E669/L669</f>
        <v>788.5333333333333</v>
      </c>
      <c r="Q669" t="s">
        <v>8319</v>
      </c>
      <c r="R669" t="s">
        <v>8321</v>
      </c>
      <c r="S669" s="11">
        <f>(J669/86400)+25569+(-5/24)</f>
        <v>41984.484398148146</v>
      </c>
      <c r="T669" s="11">
        <f>(I669/86400)+25569+(-5/24)</f>
        <v>42017.958333333336</v>
      </c>
    </row>
    <row r="670" spans="1:20" ht="57.6" x14ac:dyDescent="0.3">
      <c r="A670">
        <v>902</v>
      </c>
      <c r="B670" s="3" t="s">
        <v>903</v>
      </c>
      <c r="C670" s="3" t="s">
        <v>5012</v>
      </c>
      <c r="D670">
        <v>30000</v>
      </c>
      <c r="E670">
        <v>90</v>
      </c>
      <c r="F670" t="s">
        <v>8221</v>
      </c>
      <c r="G670" t="s">
        <v>8224</v>
      </c>
      <c r="H670" t="s">
        <v>8246</v>
      </c>
      <c r="I670">
        <v>1409412600</v>
      </c>
      <c r="J670">
        <v>1404947422</v>
      </c>
      <c r="K670" t="b">
        <v>0</v>
      </c>
      <c r="L670">
        <v>3</v>
      </c>
      <c r="M670" t="b">
        <v>0</v>
      </c>
      <c r="N670" t="s">
        <v>8278</v>
      </c>
      <c r="O670" s="6">
        <f>(E670/D670)*100</f>
        <v>0.3</v>
      </c>
      <c r="P670" s="7">
        <f>E670/L670</f>
        <v>30</v>
      </c>
      <c r="Q670" t="s">
        <v>8325</v>
      </c>
      <c r="R670" t="s">
        <v>8328</v>
      </c>
      <c r="S670" s="11">
        <f>(J670/86400)+25569+(-5/24)</f>
        <v>41829.757199074069</v>
      </c>
      <c r="T670" s="11">
        <f>(I670/86400)+25569+(-5/24)</f>
        <v>41881.4375</v>
      </c>
    </row>
    <row r="671" spans="1:20" ht="43.2" x14ac:dyDescent="0.3">
      <c r="A671">
        <v>913</v>
      </c>
      <c r="B671" s="3" t="s">
        <v>914</v>
      </c>
      <c r="C671" s="3" t="s">
        <v>5023</v>
      </c>
      <c r="D671">
        <v>30000</v>
      </c>
      <c r="E671">
        <v>1982</v>
      </c>
      <c r="F671" t="s">
        <v>8221</v>
      </c>
      <c r="G671" t="s">
        <v>8224</v>
      </c>
      <c r="H671" t="s">
        <v>8246</v>
      </c>
      <c r="I671">
        <v>1336188019</v>
      </c>
      <c r="J671">
        <v>1333596019</v>
      </c>
      <c r="K671" t="b">
        <v>0</v>
      </c>
      <c r="L671">
        <v>24</v>
      </c>
      <c r="M671" t="b">
        <v>0</v>
      </c>
      <c r="N671" t="s">
        <v>8278</v>
      </c>
      <c r="O671" s="6">
        <f>(E671/D671)*100</f>
        <v>6.6066666666666665</v>
      </c>
      <c r="P671" s="7">
        <f>E671/L671</f>
        <v>82.583333333333329</v>
      </c>
      <c r="Q671" t="s">
        <v>8325</v>
      </c>
      <c r="R671" t="s">
        <v>8328</v>
      </c>
      <c r="S671" s="11">
        <f>(J671/86400)+25569+(-5/24)</f>
        <v>41003.930775462963</v>
      </c>
      <c r="T671" s="11">
        <f>(I671/86400)+25569+(-5/24)</f>
        <v>41033.930775462963</v>
      </c>
    </row>
    <row r="672" spans="1:20" ht="28.8" x14ac:dyDescent="0.3">
      <c r="A672">
        <v>969</v>
      </c>
      <c r="B672" s="3" t="s">
        <v>970</v>
      </c>
      <c r="C672" s="3" t="s">
        <v>5079</v>
      </c>
      <c r="D672">
        <v>30000</v>
      </c>
      <c r="E672">
        <v>14000</v>
      </c>
      <c r="F672" t="s">
        <v>8221</v>
      </c>
      <c r="G672" t="s">
        <v>8238</v>
      </c>
      <c r="H672" t="s">
        <v>8256</v>
      </c>
      <c r="I672">
        <v>1486624607</v>
      </c>
      <c r="J672">
        <v>1483773407</v>
      </c>
      <c r="K672" t="b">
        <v>0</v>
      </c>
      <c r="L672">
        <v>11</v>
      </c>
      <c r="M672" t="b">
        <v>0</v>
      </c>
      <c r="N672" t="s">
        <v>8273</v>
      </c>
      <c r="O672" s="6">
        <f>(E672/D672)*100</f>
        <v>46.666666666666664</v>
      </c>
      <c r="P672" s="7">
        <f>E672/L672</f>
        <v>1272.7272727272727</v>
      </c>
      <c r="Q672" t="s">
        <v>8319</v>
      </c>
      <c r="R672" t="s">
        <v>8321</v>
      </c>
      <c r="S672" s="11">
        <f>(J672/86400)+25569+(-5/24)</f>
        <v>42742.094988425924</v>
      </c>
      <c r="T672" s="11">
        <f>(I672/86400)+25569+(-5/24)</f>
        <v>42775.094988425924</v>
      </c>
    </row>
    <row r="673" spans="1:20" ht="43.2" x14ac:dyDescent="0.3">
      <c r="A673">
        <v>985</v>
      </c>
      <c r="B673" s="3" t="s">
        <v>986</v>
      </c>
      <c r="C673" s="3" t="s">
        <v>5095</v>
      </c>
      <c r="D673">
        <v>30000</v>
      </c>
      <c r="E673">
        <v>1888</v>
      </c>
      <c r="F673" t="s">
        <v>8221</v>
      </c>
      <c r="G673" t="s">
        <v>8236</v>
      </c>
      <c r="H673" t="s">
        <v>8249</v>
      </c>
      <c r="I673">
        <v>1451602800</v>
      </c>
      <c r="J673">
        <v>1449011610</v>
      </c>
      <c r="K673" t="b">
        <v>0</v>
      </c>
      <c r="L673">
        <v>23</v>
      </c>
      <c r="M673" t="b">
        <v>0</v>
      </c>
      <c r="N673" t="s">
        <v>8273</v>
      </c>
      <c r="O673" s="6">
        <f>(E673/D673)*100</f>
        <v>6.293333333333333</v>
      </c>
      <c r="P673" s="7">
        <f>E673/L673</f>
        <v>82.086956521739125</v>
      </c>
      <c r="Q673" t="s">
        <v>8319</v>
      </c>
      <c r="R673" t="s">
        <v>8321</v>
      </c>
      <c r="S673" s="11">
        <f>(J673/86400)+25569+(-5/24)</f>
        <v>42339.759375000001</v>
      </c>
      <c r="T673" s="11">
        <f>(I673/86400)+25569+(-5/24)</f>
        <v>42369.749999999993</v>
      </c>
    </row>
    <row r="674" spans="1:20" ht="57.6" x14ac:dyDescent="0.3">
      <c r="A674">
        <v>1068</v>
      </c>
      <c r="B674" s="3" t="s">
        <v>1069</v>
      </c>
      <c r="C674" s="3" t="s">
        <v>5178</v>
      </c>
      <c r="D674">
        <v>30000</v>
      </c>
      <c r="E674">
        <v>45</v>
      </c>
      <c r="F674" t="s">
        <v>8221</v>
      </c>
      <c r="G674" t="s">
        <v>8224</v>
      </c>
      <c r="H674" t="s">
        <v>8246</v>
      </c>
      <c r="I674">
        <v>1460274864</v>
      </c>
      <c r="J674">
        <v>1457686464</v>
      </c>
      <c r="K674" t="b">
        <v>0</v>
      </c>
      <c r="L674">
        <v>4</v>
      </c>
      <c r="M674" t="b">
        <v>0</v>
      </c>
      <c r="N674" t="s">
        <v>8282</v>
      </c>
      <c r="O674" s="6">
        <f>(E674/D674)*100</f>
        <v>0.15</v>
      </c>
      <c r="P674" s="7">
        <f>E674/L674</f>
        <v>11.25</v>
      </c>
      <c r="Q674" t="s">
        <v>8333</v>
      </c>
      <c r="R674" t="s">
        <v>8334</v>
      </c>
      <c r="S674" s="11">
        <f>(J674/86400)+25569+(-5/24)</f>
        <v>42440.162777777776</v>
      </c>
      <c r="T674" s="11">
        <f>(I674/86400)+25569+(-5/24)</f>
        <v>42470.121111111112</v>
      </c>
    </row>
    <row r="675" spans="1:20" ht="43.2" x14ac:dyDescent="0.3">
      <c r="A675">
        <v>1085</v>
      </c>
      <c r="B675" s="3" t="s">
        <v>1086</v>
      </c>
      <c r="C675" s="3" t="s">
        <v>5195</v>
      </c>
      <c r="D675">
        <v>30000</v>
      </c>
      <c r="E675">
        <v>1026</v>
      </c>
      <c r="F675" t="s">
        <v>8221</v>
      </c>
      <c r="G675" t="s">
        <v>8229</v>
      </c>
      <c r="H675" t="s">
        <v>8251</v>
      </c>
      <c r="I675">
        <v>1457967975</v>
      </c>
      <c r="J675">
        <v>1455379575</v>
      </c>
      <c r="K675" t="b">
        <v>0</v>
      </c>
      <c r="L675">
        <v>9</v>
      </c>
      <c r="M675" t="b">
        <v>0</v>
      </c>
      <c r="N675" t="s">
        <v>8282</v>
      </c>
      <c r="O675" s="6">
        <f>(E675/D675)*100</f>
        <v>3.42</v>
      </c>
      <c r="P675" s="7">
        <f>E675/L675</f>
        <v>114</v>
      </c>
      <c r="Q675" t="s">
        <v>8333</v>
      </c>
      <c r="R675" t="s">
        <v>8334</v>
      </c>
      <c r="S675" s="11">
        <f>(J675/86400)+25569+(-5/24)</f>
        <v>42413.462673611109</v>
      </c>
      <c r="T675" s="11">
        <f>(I675/86400)+25569+(-5/24)</f>
        <v>42443.421006944445</v>
      </c>
    </row>
    <row r="676" spans="1:20" ht="43.2" x14ac:dyDescent="0.3">
      <c r="A676">
        <v>1160</v>
      </c>
      <c r="B676" s="3" t="s">
        <v>1161</v>
      </c>
      <c r="C676" s="3" t="s">
        <v>5270</v>
      </c>
      <c r="D676">
        <v>30000</v>
      </c>
      <c r="E676">
        <v>1155</v>
      </c>
      <c r="F676" t="s">
        <v>8221</v>
      </c>
      <c r="G676" t="s">
        <v>8224</v>
      </c>
      <c r="H676" t="s">
        <v>8246</v>
      </c>
      <c r="I676">
        <v>1427510586</v>
      </c>
      <c r="J676">
        <v>1424922186</v>
      </c>
      <c r="K676" t="b">
        <v>0</v>
      </c>
      <c r="L676">
        <v>19</v>
      </c>
      <c r="M676" t="b">
        <v>0</v>
      </c>
      <c r="N676" t="s">
        <v>8284</v>
      </c>
      <c r="O676" s="6">
        <f>(E676/D676)*100</f>
        <v>3.85</v>
      </c>
      <c r="P676" s="7">
        <f>E676/L676</f>
        <v>60.789473684210527</v>
      </c>
      <c r="Q676" t="s">
        <v>8336</v>
      </c>
      <c r="R676" t="s">
        <v>8337</v>
      </c>
      <c r="S676" s="11">
        <f>(J676/86400)+25569+(-5/24)</f>
        <v>42060.946597222217</v>
      </c>
      <c r="T676" s="11">
        <f>(I676/86400)+25569+(-5/24)</f>
        <v>42090.904930555553</v>
      </c>
    </row>
    <row r="677" spans="1:20" ht="43.2" x14ac:dyDescent="0.3">
      <c r="A677">
        <v>1423</v>
      </c>
      <c r="B677" s="3" t="s">
        <v>1424</v>
      </c>
      <c r="C677" s="3" t="s">
        <v>5533</v>
      </c>
      <c r="D677">
        <v>30000</v>
      </c>
      <c r="E677">
        <v>100</v>
      </c>
      <c r="F677" t="s">
        <v>8221</v>
      </c>
      <c r="G677" t="s">
        <v>8226</v>
      </c>
      <c r="H677" t="s">
        <v>8248</v>
      </c>
      <c r="I677">
        <v>1451637531</v>
      </c>
      <c r="J677">
        <v>1449045531</v>
      </c>
      <c r="K677" t="b">
        <v>0</v>
      </c>
      <c r="L677">
        <v>1</v>
      </c>
      <c r="M677" t="b">
        <v>0</v>
      </c>
      <c r="N677" t="s">
        <v>8287</v>
      </c>
      <c r="O677" s="6">
        <f>(E677/D677)*100</f>
        <v>0.33333333333333337</v>
      </c>
      <c r="P677" s="7">
        <f>E677/L677</f>
        <v>100</v>
      </c>
      <c r="Q677" t="s">
        <v>8322</v>
      </c>
      <c r="R677" t="s">
        <v>8341</v>
      </c>
      <c r="S677" s="11">
        <f>(J677/86400)+25569+(-5/24)</f>
        <v>42340.151979166665</v>
      </c>
      <c r="T677" s="11">
        <f>(I677/86400)+25569+(-5/24)</f>
        <v>42370.151979166665</v>
      </c>
    </row>
    <row r="678" spans="1:20" ht="43.2" x14ac:dyDescent="0.3">
      <c r="A678">
        <v>1773</v>
      </c>
      <c r="B678" s="3" t="s">
        <v>1774</v>
      </c>
      <c r="C678" s="3" t="s">
        <v>5883</v>
      </c>
      <c r="D678">
        <v>30000</v>
      </c>
      <c r="E678">
        <v>1877</v>
      </c>
      <c r="F678" t="s">
        <v>8221</v>
      </c>
      <c r="G678" t="s">
        <v>8224</v>
      </c>
      <c r="H678" t="s">
        <v>8246</v>
      </c>
      <c r="I678">
        <v>1421691298</v>
      </c>
      <c r="J678">
        <v>1417803298</v>
      </c>
      <c r="K678" t="b">
        <v>1</v>
      </c>
      <c r="L678">
        <v>19</v>
      </c>
      <c r="M678" t="b">
        <v>0</v>
      </c>
      <c r="N678" t="s">
        <v>8285</v>
      </c>
      <c r="O678" s="6">
        <f>(E678/D678)*100</f>
        <v>6.2566666666666677</v>
      </c>
      <c r="P678" s="7">
        <f>E678/L678</f>
        <v>98.78947368421052</v>
      </c>
      <c r="Q678" t="s">
        <v>8338</v>
      </c>
      <c r="R678" t="s">
        <v>8339</v>
      </c>
      <c r="S678" s="11">
        <f>(J678/86400)+25569+(-5/24)</f>
        <v>41978.552060185182</v>
      </c>
      <c r="T678" s="11">
        <f>(I678/86400)+25569+(-5/24)</f>
        <v>42023.552060185182</v>
      </c>
    </row>
    <row r="679" spans="1:20" ht="43.2" x14ac:dyDescent="0.3">
      <c r="A679">
        <v>1780</v>
      </c>
      <c r="B679" s="3" t="s">
        <v>1781</v>
      </c>
      <c r="C679" s="3" t="s">
        <v>5890</v>
      </c>
      <c r="D679">
        <v>30000</v>
      </c>
      <c r="E679">
        <v>11923</v>
      </c>
      <c r="F679" t="s">
        <v>8221</v>
      </c>
      <c r="G679" t="s">
        <v>8224</v>
      </c>
      <c r="H679" t="s">
        <v>8246</v>
      </c>
      <c r="I679">
        <v>1467469510</v>
      </c>
      <c r="J679">
        <v>1462285510</v>
      </c>
      <c r="K679" t="b">
        <v>1</v>
      </c>
      <c r="L679">
        <v>152</v>
      </c>
      <c r="M679" t="b">
        <v>0</v>
      </c>
      <c r="N679" t="s">
        <v>8285</v>
      </c>
      <c r="O679" s="6">
        <f>(E679/D679)*100</f>
        <v>39.743333333333339</v>
      </c>
      <c r="P679" s="7">
        <f>E679/L679</f>
        <v>78.440789473684205</v>
      </c>
      <c r="Q679" t="s">
        <v>8338</v>
      </c>
      <c r="R679" t="s">
        <v>8339</v>
      </c>
      <c r="S679" s="11">
        <f>(J679/86400)+25569+(-5/24)</f>
        <v>42493.392476851848</v>
      </c>
      <c r="T679" s="11">
        <f>(I679/86400)+25569+(-5/24)</f>
        <v>42553.392476851848</v>
      </c>
    </row>
    <row r="680" spans="1:20" ht="43.2" x14ac:dyDescent="0.3">
      <c r="A680">
        <v>1907</v>
      </c>
      <c r="B680" s="3" t="s">
        <v>1908</v>
      </c>
      <c r="C680" s="3" t="s">
        <v>6017</v>
      </c>
      <c r="D680">
        <v>30000</v>
      </c>
      <c r="E680">
        <v>85</v>
      </c>
      <c r="F680" t="s">
        <v>8221</v>
      </c>
      <c r="G680" t="s">
        <v>8224</v>
      </c>
      <c r="H680" t="s">
        <v>8246</v>
      </c>
      <c r="I680">
        <v>1400853925</v>
      </c>
      <c r="J680">
        <v>1399557925</v>
      </c>
      <c r="K680" t="b">
        <v>0</v>
      </c>
      <c r="L680">
        <v>4</v>
      </c>
      <c r="M680" t="b">
        <v>0</v>
      </c>
      <c r="N680" t="s">
        <v>8294</v>
      </c>
      <c r="O680" s="6">
        <f>(E680/D680)*100</f>
        <v>0.28333333333333333</v>
      </c>
      <c r="P680" s="7">
        <f>E680/L680</f>
        <v>21.25</v>
      </c>
      <c r="Q680" t="s">
        <v>8319</v>
      </c>
      <c r="R680" t="s">
        <v>8348</v>
      </c>
      <c r="S680" s="11">
        <f>(J680/86400)+25569+(-5/24)</f>
        <v>41767.378761574073</v>
      </c>
      <c r="T680" s="11">
        <f>(I680/86400)+25569+(-5/24)</f>
        <v>41782.378761574073</v>
      </c>
    </row>
    <row r="681" spans="1:20" ht="43.2" x14ac:dyDescent="0.3">
      <c r="A681">
        <v>2139</v>
      </c>
      <c r="B681" s="3" t="s">
        <v>2140</v>
      </c>
      <c r="C681" s="3" t="s">
        <v>6249</v>
      </c>
      <c r="D681">
        <v>30000</v>
      </c>
      <c r="E681">
        <v>1626</v>
      </c>
      <c r="F681" t="s">
        <v>8221</v>
      </c>
      <c r="G681" t="s">
        <v>8224</v>
      </c>
      <c r="H681" t="s">
        <v>8246</v>
      </c>
      <c r="I681">
        <v>1478196008</v>
      </c>
      <c r="J681">
        <v>1475604008</v>
      </c>
      <c r="K681" t="b">
        <v>0</v>
      </c>
      <c r="L681">
        <v>56</v>
      </c>
      <c r="M681" t="b">
        <v>0</v>
      </c>
      <c r="N681" t="s">
        <v>8282</v>
      </c>
      <c r="O681" s="6">
        <f>(E681/D681)*100</f>
        <v>5.42</v>
      </c>
      <c r="P681" s="7">
        <f>E681/L681</f>
        <v>29.035714285714285</v>
      </c>
      <c r="Q681" t="s">
        <v>8333</v>
      </c>
      <c r="R681" t="s">
        <v>8334</v>
      </c>
      <c r="S681" s="11">
        <f>(J681/86400)+25569+(-5/24)</f>
        <v>42647.541759259257</v>
      </c>
      <c r="T681" s="11">
        <f>(I681/86400)+25569+(-5/24)</f>
        <v>42677.541759259257</v>
      </c>
    </row>
    <row r="682" spans="1:20" ht="43.2" x14ac:dyDescent="0.3">
      <c r="A682">
        <v>2152</v>
      </c>
      <c r="B682" s="3" t="s">
        <v>2153</v>
      </c>
      <c r="C682" s="3" t="s">
        <v>6262</v>
      </c>
      <c r="D682">
        <v>30000</v>
      </c>
      <c r="E682">
        <v>50</v>
      </c>
      <c r="F682" t="s">
        <v>8221</v>
      </c>
      <c r="G682" t="s">
        <v>8224</v>
      </c>
      <c r="H682" t="s">
        <v>8246</v>
      </c>
      <c r="I682">
        <v>1394909909</v>
      </c>
      <c r="J682">
        <v>1392321509</v>
      </c>
      <c r="K682" t="b">
        <v>0</v>
      </c>
      <c r="L682">
        <v>4</v>
      </c>
      <c r="M682" t="b">
        <v>0</v>
      </c>
      <c r="N682" t="s">
        <v>8282</v>
      </c>
      <c r="O682" s="6">
        <f>(E682/D682)*100</f>
        <v>0.16666666666666669</v>
      </c>
      <c r="P682" s="7">
        <f>E682/L682</f>
        <v>12.5</v>
      </c>
      <c r="Q682" t="s">
        <v>8333</v>
      </c>
      <c r="R682" t="s">
        <v>8334</v>
      </c>
      <c r="S682" s="11">
        <f>(J682/86400)+25569+(-5/24)</f>
        <v>41683.62394675926</v>
      </c>
      <c r="T682" s="11">
        <f>(I682/86400)+25569+(-5/24)</f>
        <v>41713.582280092589</v>
      </c>
    </row>
    <row r="683" spans="1:20" ht="43.2" x14ac:dyDescent="0.3">
      <c r="A683">
        <v>2585</v>
      </c>
      <c r="B683" s="3" t="s">
        <v>2585</v>
      </c>
      <c r="C683" s="3" t="s">
        <v>6695</v>
      </c>
      <c r="D683">
        <v>30000</v>
      </c>
      <c r="E683">
        <v>50</v>
      </c>
      <c r="F683" t="s">
        <v>8221</v>
      </c>
      <c r="G683" t="s">
        <v>8224</v>
      </c>
      <c r="H683" t="s">
        <v>8246</v>
      </c>
      <c r="I683">
        <v>1404601632</v>
      </c>
      <c r="J683">
        <v>1402009632</v>
      </c>
      <c r="K683" t="b">
        <v>0</v>
      </c>
      <c r="L683">
        <v>1</v>
      </c>
      <c r="M683" t="b">
        <v>0</v>
      </c>
      <c r="N683" t="s">
        <v>8284</v>
      </c>
      <c r="O683" s="6">
        <f>(E683/D683)*100</f>
        <v>0.16666666666666669</v>
      </c>
      <c r="P683" s="7">
        <f>E683/L683</f>
        <v>50</v>
      </c>
      <c r="Q683" t="s">
        <v>8336</v>
      </c>
      <c r="R683" t="s">
        <v>8337</v>
      </c>
      <c r="S683" s="11">
        <f>(J683/86400)+25569+(-5/24)</f>
        <v>41795.754999999997</v>
      </c>
      <c r="T683" s="11">
        <f>(I683/86400)+25569+(-5/24)</f>
        <v>41825.754999999997</v>
      </c>
    </row>
    <row r="684" spans="1:20" ht="57.6" x14ac:dyDescent="0.3">
      <c r="A684">
        <v>2592</v>
      </c>
      <c r="B684" s="3" t="s">
        <v>2592</v>
      </c>
      <c r="C684" s="3" t="s">
        <v>6702</v>
      </c>
      <c r="D684">
        <v>30000</v>
      </c>
      <c r="E684">
        <v>50</v>
      </c>
      <c r="F684" t="s">
        <v>8221</v>
      </c>
      <c r="G684" t="s">
        <v>8224</v>
      </c>
      <c r="H684" t="s">
        <v>8246</v>
      </c>
      <c r="I684">
        <v>1412536421</v>
      </c>
      <c r="J684">
        <v>1409944421</v>
      </c>
      <c r="K684" t="b">
        <v>0</v>
      </c>
      <c r="L684">
        <v>1</v>
      </c>
      <c r="M684" t="b">
        <v>0</v>
      </c>
      <c r="N684" t="s">
        <v>8284</v>
      </c>
      <c r="O684" s="6">
        <f>(E684/D684)*100</f>
        <v>0.16666666666666669</v>
      </c>
      <c r="P684" s="7">
        <f>E684/L684</f>
        <v>50</v>
      </c>
      <c r="Q684" t="s">
        <v>8336</v>
      </c>
      <c r="R684" t="s">
        <v>8337</v>
      </c>
      <c r="S684" s="11">
        <f>(J684/86400)+25569+(-5/24)</f>
        <v>41887.592835648145</v>
      </c>
      <c r="T684" s="11">
        <f>(I684/86400)+25569+(-5/24)</f>
        <v>41917.592835648145</v>
      </c>
    </row>
    <row r="685" spans="1:20" ht="43.2" x14ac:dyDescent="0.3">
      <c r="A685">
        <v>2686</v>
      </c>
      <c r="B685" s="3" t="s">
        <v>2686</v>
      </c>
      <c r="C685" s="3" t="s">
        <v>6796</v>
      </c>
      <c r="D685">
        <v>30000</v>
      </c>
      <c r="E685">
        <v>0</v>
      </c>
      <c r="F685" t="s">
        <v>8221</v>
      </c>
      <c r="G685" t="s">
        <v>8224</v>
      </c>
      <c r="H685" t="s">
        <v>8246</v>
      </c>
      <c r="I685">
        <v>1412119423</v>
      </c>
      <c r="J685">
        <v>1410391423</v>
      </c>
      <c r="K685" t="b">
        <v>0</v>
      </c>
      <c r="L685">
        <v>0</v>
      </c>
      <c r="M685" t="b">
        <v>0</v>
      </c>
      <c r="N685" t="s">
        <v>8284</v>
      </c>
      <c r="O685" s="6">
        <f>(E685/D685)*100</f>
        <v>0</v>
      </c>
      <c r="P685" s="7" t="e">
        <f>E685/L685</f>
        <v>#DIV/0!</v>
      </c>
      <c r="Q685" t="s">
        <v>8336</v>
      </c>
      <c r="R685" t="s">
        <v>8337</v>
      </c>
      <c r="S685" s="11">
        <f>(J685/86400)+25569+(-5/24)</f>
        <v>41892.766469907401</v>
      </c>
      <c r="T685" s="11">
        <f>(I685/86400)+25569+(-5/24)</f>
        <v>41912.766469907401</v>
      </c>
    </row>
    <row r="686" spans="1:20" ht="57.6" x14ac:dyDescent="0.3">
      <c r="A686">
        <v>2694</v>
      </c>
      <c r="B686" s="3" t="s">
        <v>2694</v>
      </c>
      <c r="C686" s="3" t="s">
        <v>6804</v>
      </c>
      <c r="D686">
        <v>30000</v>
      </c>
      <c r="E686">
        <v>1</v>
      </c>
      <c r="F686" t="s">
        <v>8221</v>
      </c>
      <c r="G686" t="s">
        <v>8224</v>
      </c>
      <c r="H686" t="s">
        <v>8246</v>
      </c>
      <c r="I686">
        <v>1411701739</v>
      </c>
      <c r="J686">
        <v>1409109739</v>
      </c>
      <c r="K686" t="b">
        <v>0</v>
      </c>
      <c r="L686">
        <v>1</v>
      </c>
      <c r="M686" t="b">
        <v>0</v>
      </c>
      <c r="N686" t="s">
        <v>8284</v>
      </c>
      <c r="O686" s="6">
        <f>(E686/D686)*100</f>
        <v>3.3333333333333335E-3</v>
      </c>
      <c r="P686" s="7">
        <f>E686/L686</f>
        <v>1</v>
      </c>
      <c r="Q686" t="s">
        <v>8336</v>
      </c>
      <c r="R686" t="s">
        <v>8337</v>
      </c>
      <c r="S686" s="11">
        <f>(J686/86400)+25569+(-5/24)</f>
        <v>41877.932164351849</v>
      </c>
      <c r="T686" s="11">
        <f>(I686/86400)+25569+(-5/24)</f>
        <v>41907.932164351849</v>
      </c>
    </row>
    <row r="687" spans="1:20" ht="43.2" x14ac:dyDescent="0.3">
      <c r="A687">
        <v>2888</v>
      </c>
      <c r="B687" s="3" t="s">
        <v>2888</v>
      </c>
      <c r="C687" s="3" t="s">
        <v>6998</v>
      </c>
      <c r="D687">
        <v>30000</v>
      </c>
      <c r="E687">
        <v>0</v>
      </c>
      <c r="F687" t="s">
        <v>8221</v>
      </c>
      <c r="G687" t="s">
        <v>8224</v>
      </c>
      <c r="H687" t="s">
        <v>8246</v>
      </c>
      <c r="I687">
        <v>1413608340</v>
      </c>
      <c r="J687">
        <v>1412945440</v>
      </c>
      <c r="K687" t="b">
        <v>0</v>
      </c>
      <c r="L687">
        <v>0</v>
      </c>
      <c r="M687" t="b">
        <v>0</v>
      </c>
      <c r="N687" t="s">
        <v>8271</v>
      </c>
      <c r="O687" s="6">
        <f>(E687/D687)*100</f>
        <v>0</v>
      </c>
      <c r="P687" s="7" t="e">
        <f>E687/L687</f>
        <v>#DIV/0!</v>
      </c>
      <c r="Q687" t="s">
        <v>8317</v>
      </c>
      <c r="R687" t="s">
        <v>8318</v>
      </c>
      <c r="S687" s="11">
        <f>(J687/86400)+25569+(-5/24)</f>
        <v>41922.326851851853</v>
      </c>
      <c r="T687" s="11">
        <f>(I687/86400)+25569+(-5/24)</f>
        <v>41929.999305555553</v>
      </c>
    </row>
    <row r="688" spans="1:20" ht="43.2" x14ac:dyDescent="0.3">
      <c r="A688">
        <v>2910</v>
      </c>
      <c r="B688" s="3" t="s">
        <v>2910</v>
      </c>
      <c r="C688" s="3" t="s">
        <v>7020</v>
      </c>
      <c r="D688">
        <v>30000</v>
      </c>
      <c r="E688">
        <v>1</v>
      </c>
      <c r="F688" t="s">
        <v>8221</v>
      </c>
      <c r="G688" t="s">
        <v>8225</v>
      </c>
      <c r="H688" t="s">
        <v>8247</v>
      </c>
      <c r="I688">
        <v>1434139887</v>
      </c>
      <c r="J688">
        <v>1428955887</v>
      </c>
      <c r="K688" t="b">
        <v>0</v>
      </c>
      <c r="L688">
        <v>1</v>
      </c>
      <c r="M688" t="b">
        <v>0</v>
      </c>
      <c r="N688" t="s">
        <v>8271</v>
      </c>
      <c r="O688" s="6">
        <f>(E688/D688)*100</f>
        <v>3.3333333333333335E-3</v>
      </c>
      <c r="P688" s="7">
        <f>E688/L688</f>
        <v>1</v>
      </c>
      <c r="Q688" t="s">
        <v>8317</v>
      </c>
      <c r="R688" t="s">
        <v>8318</v>
      </c>
      <c r="S688" s="11">
        <f>(J688/86400)+25569+(-5/24)</f>
        <v>42107.632951388885</v>
      </c>
      <c r="T688" s="11">
        <f>(I688/86400)+25569+(-5/24)</f>
        <v>42167.632951388885</v>
      </c>
    </row>
    <row r="689" spans="1:20" ht="57.6" x14ac:dyDescent="0.3">
      <c r="A689">
        <v>3198</v>
      </c>
      <c r="B689" s="3" t="s">
        <v>3198</v>
      </c>
      <c r="C689" s="3" t="s">
        <v>7308</v>
      </c>
      <c r="D689">
        <v>30000</v>
      </c>
      <c r="E689">
        <v>110</v>
      </c>
      <c r="F689" t="s">
        <v>8221</v>
      </c>
      <c r="G689" t="s">
        <v>8232</v>
      </c>
      <c r="H689" t="s">
        <v>8253</v>
      </c>
      <c r="I689">
        <v>1424081477</v>
      </c>
      <c r="J689">
        <v>1420798277</v>
      </c>
      <c r="K689" t="b">
        <v>0</v>
      </c>
      <c r="L689">
        <v>3</v>
      </c>
      <c r="M689" t="b">
        <v>0</v>
      </c>
      <c r="N689" t="s">
        <v>8305</v>
      </c>
      <c r="O689" s="6">
        <f>(E689/D689)*100</f>
        <v>0.36666666666666664</v>
      </c>
      <c r="P689" s="7">
        <f>E689/L689</f>
        <v>36.666666666666664</v>
      </c>
      <c r="Q689" t="s">
        <v>8317</v>
      </c>
      <c r="R689" t="s">
        <v>8359</v>
      </c>
      <c r="S689" s="11">
        <f>(J689/86400)+25569+(-5/24)</f>
        <v>42013.216168981475</v>
      </c>
      <c r="T689" s="11">
        <f>(I689/86400)+25569+(-5/24)</f>
        <v>42051.216168981475</v>
      </c>
    </row>
    <row r="690" spans="1:20" ht="57.6" x14ac:dyDescent="0.3">
      <c r="A690">
        <v>3849</v>
      </c>
      <c r="B690" s="3" t="s">
        <v>3846</v>
      </c>
      <c r="C690" s="3" t="s">
        <v>7958</v>
      </c>
      <c r="D690">
        <v>30000</v>
      </c>
      <c r="E690">
        <v>2113</v>
      </c>
      <c r="F690" t="s">
        <v>8221</v>
      </c>
      <c r="G690" t="s">
        <v>8236</v>
      </c>
      <c r="H690" t="s">
        <v>8249</v>
      </c>
      <c r="I690">
        <v>1434047084</v>
      </c>
      <c r="J690">
        <v>1431455084</v>
      </c>
      <c r="K690" t="b">
        <v>1</v>
      </c>
      <c r="L690">
        <v>28</v>
      </c>
      <c r="M690" t="b">
        <v>0</v>
      </c>
      <c r="N690" t="s">
        <v>8271</v>
      </c>
      <c r="O690" s="6">
        <f>(E690/D690)*100</f>
        <v>7.043333333333333</v>
      </c>
      <c r="P690" s="7">
        <f>E690/L690</f>
        <v>75.464285714285708</v>
      </c>
      <c r="Q690" t="s">
        <v>8317</v>
      </c>
      <c r="R690" t="s">
        <v>8318</v>
      </c>
      <c r="S690" s="11">
        <f>(J690/86400)+25569+(-5/24)</f>
        <v>42136.558842592589</v>
      </c>
      <c r="T690" s="11">
        <f>(I690/86400)+25569+(-5/24)</f>
        <v>42166.558842592589</v>
      </c>
    </row>
    <row r="691" spans="1:20" ht="43.2" x14ac:dyDescent="0.3">
      <c r="A691">
        <v>3948</v>
      </c>
      <c r="B691" s="3" t="s">
        <v>3945</v>
      </c>
      <c r="C691" s="3" t="s">
        <v>8056</v>
      </c>
      <c r="D691">
        <v>30000</v>
      </c>
      <c r="E691">
        <v>0</v>
      </c>
      <c r="F691" t="s">
        <v>8221</v>
      </c>
      <c r="G691" t="s">
        <v>8226</v>
      </c>
      <c r="H691" t="s">
        <v>8248</v>
      </c>
      <c r="I691">
        <v>1410076123</v>
      </c>
      <c r="J691">
        <v>1404892123</v>
      </c>
      <c r="K691" t="b">
        <v>0</v>
      </c>
      <c r="L691">
        <v>0</v>
      </c>
      <c r="M691" t="b">
        <v>0</v>
      </c>
      <c r="N691" t="s">
        <v>8271</v>
      </c>
      <c r="O691" s="6">
        <f>(E691/D691)*100</f>
        <v>0</v>
      </c>
      <c r="P691" s="7" t="e">
        <f>E691/L691</f>
        <v>#DIV/0!</v>
      </c>
      <c r="Q691" t="s">
        <v>8317</v>
      </c>
      <c r="R691" t="s">
        <v>8318</v>
      </c>
      <c r="S691" s="11">
        <f>(J691/86400)+25569+(-5/24)</f>
        <v>41829.117164351854</v>
      </c>
      <c r="T691" s="11">
        <f>(I691/86400)+25569+(-5/24)</f>
        <v>41889.117164351854</v>
      </c>
    </row>
    <row r="692" spans="1:20" ht="43.2" x14ac:dyDescent="0.3">
      <c r="A692">
        <v>3981</v>
      </c>
      <c r="B692" s="3" t="s">
        <v>3358</v>
      </c>
      <c r="C692" s="3" t="s">
        <v>7469</v>
      </c>
      <c r="D692">
        <v>30000</v>
      </c>
      <c r="E692">
        <v>1225</v>
      </c>
      <c r="F692" t="s">
        <v>8221</v>
      </c>
      <c r="G692" t="s">
        <v>8224</v>
      </c>
      <c r="H692" t="s">
        <v>8246</v>
      </c>
      <c r="I692">
        <v>1468729149</v>
      </c>
      <c r="J692">
        <v>1463545149</v>
      </c>
      <c r="K692" t="b">
        <v>0</v>
      </c>
      <c r="L692">
        <v>7</v>
      </c>
      <c r="M692" t="b">
        <v>0</v>
      </c>
      <c r="N692" t="s">
        <v>8271</v>
      </c>
      <c r="O692" s="6">
        <f>(E692/D692)*100</f>
        <v>4.083333333333333</v>
      </c>
      <c r="P692" s="7">
        <f>E692/L692</f>
        <v>175</v>
      </c>
      <c r="Q692" t="s">
        <v>8317</v>
      </c>
      <c r="R692" t="s">
        <v>8318</v>
      </c>
      <c r="S692" s="11">
        <f>(J692/86400)+25569+(-5/24)</f>
        <v>42507.971631944441</v>
      </c>
      <c r="T692" s="11">
        <f>(I692/86400)+25569+(-5/24)</f>
        <v>42567.971631944441</v>
      </c>
    </row>
    <row r="693" spans="1:20" ht="43.2" x14ac:dyDescent="0.3">
      <c r="A693">
        <v>4006</v>
      </c>
      <c r="B693" s="3" t="s">
        <v>4002</v>
      </c>
      <c r="C693" s="3" t="s">
        <v>8111</v>
      </c>
      <c r="D693">
        <v>30000</v>
      </c>
      <c r="E693">
        <v>2</v>
      </c>
      <c r="F693" t="s">
        <v>8221</v>
      </c>
      <c r="G693" t="s">
        <v>8224</v>
      </c>
      <c r="H693" t="s">
        <v>8246</v>
      </c>
      <c r="I693">
        <v>1455647587</v>
      </c>
      <c r="J693">
        <v>1453487587</v>
      </c>
      <c r="K693" t="b">
        <v>0</v>
      </c>
      <c r="L693">
        <v>1</v>
      </c>
      <c r="M693" t="b">
        <v>0</v>
      </c>
      <c r="N693" t="s">
        <v>8271</v>
      </c>
      <c r="O693" s="6">
        <f>(E693/D693)*100</f>
        <v>6.6666666666666671E-3</v>
      </c>
      <c r="P693" s="7">
        <f>E693/L693</f>
        <v>2</v>
      </c>
      <c r="Q693" t="s">
        <v>8317</v>
      </c>
      <c r="R693" t="s">
        <v>8318</v>
      </c>
      <c r="S693" s="11">
        <f>(J693/86400)+25569+(-5/24)</f>
        <v>42391.564664351848</v>
      </c>
      <c r="T693" s="11">
        <f>(I693/86400)+25569+(-5/24)</f>
        <v>42416.564664351848</v>
      </c>
    </row>
    <row r="694" spans="1:20" ht="43.2" x14ac:dyDescent="0.3">
      <c r="A694">
        <v>4095</v>
      </c>
      <c r="B694" s="3" t="s">
        <v>4091</v>
      </c>
      <c r="C694" s="3" t="s">
        <v>8198</v>
      </c>
      <c r="D694">
        <v>30000</v>
      </c>
      <c r="E694">
        <v>800</v>
      </c>
      <c r="F694" t="s">
        <v>8221</v>
      </c>
      <c r="G694" t="s">
        <v>8238</v>
      </c>
      <c r="H694" t="s">
        <v>8256</v>
      </c>
      <c r="I694">
        <v>1482108350</v>
      </c>
      <c r="J694">
        <v>1479516350</v>
      </c>
      <c r="K694" t="b">
        <v>0</v>
      </c>
      <c r="L694">
        <v>1</v>
      </c>
      <c r="M694" t="b">
        <v>0</v>
      </c>
      <c r="N694" t="s">
        <v>8271</v>
      </c>
      <c r="O694" s="6">
        <f>(E694/D694)*100</f>
        <v>2.666666666666667</v>
      </c>
      <c r="P694" s="7">
        <f>E694/L694</f>
        <v>800</v>
      </c>
      <c r="Q694" t="s">
        <v>8317</v>
      </c>
      <c r="R694" t="s">
        <v>8318</v>
      </c>
      <c r="S694" s="11">
        <f>(J694/86400)+25569+(-5/24)</f>
        <v>42692.823495370372</v>
      </c>
      <c r="T694" s="11">
        <f>(I694/86400)+25569+(-5/24)</f>
        <v>42722.823495370372</v>
      </c>
    </row>
    <row r="695" spans="1:20" ht="43.2" x14ac:dyDescent="0.3">
      <c r="A695">
        <v>226</v>
      </c>
      <c r="B695" s="3" t="s">
        <v>228</v>
      </c>
      <c r="C695" s="3" t="s">
        <v>4336</v>
      </c>
      <c r="D695">
        <v>29000</v>
      </c>
      <c r="E695">
        <v>250</v>
      </c>
      <c r="F695" t="s">
        <v>8221</v>
      </c>
      <c r="G695" t="s">
        <v>8225</v>
      </c>
      <c r="H695" t="s">
        <v>8247</v>
      </c>
      <c r="I695">
        <v>1433064540</v>
      </c>
      <c r="J695">
        <v>1428854344</v>
      </c>
      <c r="K695" t="b">
        <v>0</v>
      </c>
      <c r="L695">
        <v>2</v>
      </c>
      <c r="M695" t="b">
        <v>0</v>
      </c>
      <c r="N695" t="s">
        <v>8268</v>
      </c>
      <c r="O695" s="6">
        <f>(E695/D695)*100</f>
        <v>0.86206896551724133</v>
      </c>
      <c r="P695" s="7">
        <f>E695/L695</f>
        <v>125</v>
      </c>
      <c r="Q695" t="s">
        <v>8310</v>
      </c>
      <c r="R695" t="s">
        <v>8314</v>
      </c>
      <c r="S695" s="11">
        <f>(J695/86400)+25569+(-5/24)</f>
        <v>42106.457685185182</v>
      </c>
      <c r="T695" s="11">
        <f>(I695/86400)+25569+(-5/24)</f>
        <v>42155.186805555553</v>
      </c>
    </row>
    <row r="696" spans="1:20" ht="43.2" x14ac:dyDescent="0.3">
      <c r="A696">
        <v>678</v>
      </c>
      <c r="B696" s="3" t="s">
        <v>679</v>
      </c>
      <c r="C696" s="3" t="s">
        <v>4788</v>
      </c>
      <c r="D696">
        <v>29000</v>
      </c>
      <c r="E696">
        <v>1108</v>
      </c>
      <c r="F696" t="s">
        <v>8221</v>
      </c>
      <c r="G696" t="s">
        <v>8224</v>
      </c>
      <c r="H696" t="s">
        <v>8246</v>
      </c>
      <c r="I696">
        <v>1463821338</v>
      </c>
      <c r="J696">
        <v>1461229338</v>
      </c>
      <c r="K696" t="b">
        <v>0</v>
      </c>
      <c r="L696">
        <v>17</v>
      </c>
      <c r="M696" t="b">
        <v>0</v>
      </c>
      <c r="N696" t="s">
        <v>8273</v>
      </c>
      <c r="O696" s="6">
        <f>(E696/D696)*100</f>
        <v>3.8206896551724134</v>
      </c>
      <c r="P696" s="7">
        <f>E696/L696</f>
        <v>65.17647058823529</v>
      </c>
      <c r="Q696" t="s">
        <v>8319</v>
      </c>
      <c r="R696" t="s">
        <v>8321</v>
      </c>
      <c r="S696" s="11">
        <f>(J696/86400)+25569+(-5/24)</f>
        <v>42481.168263888881</v>
      </c>
      <c r="T696" s="11">
        <f>(I696/86400)+25569+(-5/24)</f>
        <v>42511.168263888881</v>
      </c>
    </row>
    <row r="697" spans="1:20" ht="43.2" x14ac:dyDescent="0.3">
      <c r="A697">
        <v>227</v>
      </c>
      <c r="B697" s="3" t="s">
        <v>229</v>
      </c>
      <c r="C697" s="3" t="s">
        <v>4337</v>
      </c>
      <c r="D697">
        <v>28000</v>
      </c>
      <c r="E697">
        <v>0</v>
      </c>
      <c r="F697" t="s">
        <v>8221</v>
      </c>
      <c r="G697" t="s">
        <v>8224</v>
      </c>
      <c r="H697" t="s">
        <v>8246</v>
      </c>
      <c r="I697">
        <v>1436477241</v>
      </c>
      <c r="J697">
        <v>1433885241</v>
      </c>
      <c r="K697" t="b">
        <v>0</v>
      </c>
      <c r="L697">
        <v>0</v>
      </c>
      <c r="M697" t="b">
        <v>0</v>
      </c>
      <c r="N697" t="s">
        <v>8268</v>
      </c>
      <c r="O697" s="6">
        <f>(E697/D697)*100</f>
        <v>0</v>
      </c>
      <c r="P697" s="7" t="e">
        <f>E697/L697</f>
        <v>#DIV/0!</v>
      </c>
      <c r="Q697" t="s">
        <v>8310</v>
      </c>
      <c r="R697" t="s">
        <v>8314</v>
      </c>
      <c r="S697" s="11">
        <f>(J697/86400)+25569+(-5/24)</f>
        <v>42164.685659722221</v>
      </c>
      <c r="T697" s="11">
        <f>(I697/86400)+25569+(-5/24)</f>
        <v>42194.685659722221</v>
      </c>
    </row>
    <row r="698" spans="1:20" ht="43.2" x14ac:dyDescent="0.3">
      <c r="A698">
        <v>1795</v>
      </c>
      <c r="B698" s="3" t="s">
        <v>1796</v>
      </c>
      <c r="C698" s="3" t="s">
        <v>5905</v>
      </c>
      <c r="D698">
        <v>28000</v>
      </c>
      <c r="E698">
        <v>10846</v>
      </c>
      <c r="F698" t="s">
        <v>8221</v>
      </c>
      <c r="G698" t="s">
        <v>8236</v>
      </c>
      <c r="H698" t="s">
        <v>8249</v>
      </c>
      <c r="I698">
        <v>1476460800</v>
      </c>
      <c r="J698">
        <v>1473922541</v>
      </c>
      <c r="K698" t="b">
        <v>1</v>
      </c>
      <c r="L698">
        <v>81</v>
      </c>
      <c r="M698" t="b">
        <v>0</v>
      </c>
      <c r="N698" t="s">
        <v>8285</v>
      </c>
      <c r="O698" s="6">
        <f>(E698/D698)*100</f>
        <v>38.735714285714288</v>
      </c>
      <c r="P698" s="7">
        <f>E698/L698</f>
        <v>133.90123456790124</v>
      </c>
      <c r="Q698" t="s">
        <v>8338</v>
      </c>
      <c r="R698" t="s">
        <v>8339</v>
      </c>
      <c r="S698" s="11">
        <f>(J698/86400)+25569+(-5/24)</f>
        <v>42628.080335648141</v>
      </c>
      <c r="T698" s="11">
        <f>(I698/86400)+25569+(-5/24)</f>
        <v>42657.458333333336</v>
      </c>
    </row>
    <row r="699" spans="1:20" ht="43.2" x14ac:dyDescent="0.3">
      <c r="A699">
        <v>1808</v>
      </c>
      <c r="B699" s="3" t="s">
        <v>1809</v>
      </c>
      <c r="C699" s="3" t="s">
        <v>5918</v>
      </c>
      <c r="D699">
        <v>28000</v>
      </c>
      <c r="E699">
        <v>11594</v>
      </c>
      <c r="F699" t="s">
        <v>8221</v>
      </c>
      <c r="G699" t="s">
        <v>8224</v>
      </c>
      <c r="H699" t="s">
        <v>8246</v>
      </c>
      <c r="I699">
        <v>1486830030</v>
      </c>
      <c r="J699">
        <v>1483806030</v>
      </c>
      <c r="K699" t="b">
        <v>1</v>
      </c>
      <c r="L699">
        <v>96</v>
      </c>
      <c r="M699" t="b">
        <v>0</v>
      </c>
      <c r="N699" t="s">
        <v>8285</v>
      </c>
      <c r="O699" s="6">
        <f>(E699/D699)*100</f>
        <v>41.407142857142858</v>
      </c>
      <c r="P699" s="7">
        <f>E699/L699</f>
        <v>120.77083333333333</v>
      </c>
      <c r="Q699" t="s">
        <v>8338</v>
      </c>
      <c r="R699" t="s">
        <v>8339</v>
      </c>
      <c r="S699" s="11">
        <f>(J699/86400)+25569+(-5/24)</f>
        <v>42742.472569444442</v>
      </c>
      <c r="T699" s="11">
        <f>(I699/86400)+25569+(-5/24)</f>
        <v>42777.472569444442</v>
      </c>
    </row>
    <row r="700" spans="1:20" ht="28.8" x14ac:dyDescent="0.3">
      <c r="A700">
        <v>2127</v>
      </c>
      <c r="B700" s="3" t="s">
        <v>2128</v>
      </c>
      <c r="C700" s="3" t="s">
        <v>6237</v>
      </c>
      <c r="D700">
        <v>28000</v>
      </c>
      <c r="E700">
        <v>8076</v>
      </c>
      <c r="F700" t="s">
        <v>8221</v>
      </c>
      <c r="G700" t="s">
        <v>8225</v>
      </c>
      <c r="H700" t="s">
        <v>8247</v>
      </c>
      <c r="I700">
        <v>1426158463</v>
      </c>
      <c r="J700">
        <v>1423570063</v>
      </c>
      <c r="K700" t="b">
        <v>0</v>
      </c>
      <c r="L700">
        <v>236</v>
      </c>
      <c r="M700" t="b">
        <v>0</v>
      </c>
      <c r="N700" t="s">
        <v>8282</v>
      </c>
      <c r="O700" s="6">
        <f>(E700/D700)*100</f>
        <v>28.842857142857142</v>
      </c>
      <c r="P700" s="7">
        <f>E700/L700</f>
        <v>34.220338983050844</v>
      </c>
      <c r="Q700" t="s">
        <v>8333</v>
      </c>
      <c r="R700" t="s">
        <v>8334</v>
      </c>
      <c r="S700" s="11">
        <f>(J700/86400)+25569+(-5/24)</f>
        <v>42045.297025462962</v>
      </c>
      <c r="T700" s="11">
        <f>(I700/86400)+25569+(-5/24)</f>
        <v>42075.255358796298</v>
      </c>
    </row>
    <row r="701" spans="1:20" ht="43.2" x14ac:dyDescent="0.3">
      <c r="A701">
        <v>2401</v>
      </c>
      <c r="B701" s="3" t="s">
        <v>2402</v>
      </c>
      <c r="C701" s="3" t="s">
        <v>6511</v>
      </c>
      <c r="D701">
        <v>28000</v>
      </c>
      <c r="E701">
        <v>201</v>
      </c>
      <c r="F701" t="s">
        <v>8221</v>
      </c>
      <c r="G701" t="s">
        <v>8224</v>
      </c>
      <c r="H701" t="s">
        <v>8246</v>
      </c>
      <c r="I701">
        <v>1457207096</v>
      </c>
      <c r="J701">
        <v>1452023096</v>
      </c>
      <c r="K701" t="b">
        <v>0</v>
      </c>
      <c r="L701">
        <v>9</v>
      </c>
      <c r="M701" t="b">
        <v>0</v>
      </c>
      <c r="N701" t="s">
        <v>8284</v>
      </c>
      <c r="O701" s="6">
        <f>(E701/D701)*100</f>
        <v>0.71785714285714286</v>
      </c>
      <c r="P701" s="7">
        <f>E701/L701</f>
        <v>22.333333333333332</v>
      </c>
      <c r="Q701" t="s">
        <v>8336</v>
      </c>
      <c r="R701" t="s">
        <v>8337</v>
      </c>
      <c r="S701" s="11">
        <f>(J701/86400)+25569+(-5/24)</f>
        <v>42374.614537037036</v>
      </c>
      <c r="T701" s="11">
        <f>(I701/86400)+25569+(-5/24)</f>
        <v>42434.614537037036</v>
      </c>
    </row>
    <row r="702" spans="1:20" ht="43.2" x14ac:dyDescent="0.3">
      <c r="A702">
        <v>3957</v>
      </c>
      <c r="B702" s="3" t="s">
        <v>3954</v>
      </c>
      <c r="C702" s="3" t="s">
        <v>8064</v>
      </c>
      <c r="D702">
        <v>28000</v>
      </c>
      <c r="E702">
        <v>7</v>
      </c>
      <c r="F702" t="s">
        <v>8221</v>
      </c>
      <c r="G702" t="s">
        <v>8224</v>
      </c>
      <c r="H702" t="s">
        <v>8246</v>
      </c>
      <c r="I702">
        <v>1468020354</v>
      </c>
      <c r="J702">
        <v>1464045954</v>
      </c>
      <c r="K702" t="b">
        <v>0</v>
      </c>
      <c r="L702">
        <v>1</v>
      </c>
      <c r="M702" t="b">
        <v>0</v>
      </c>
      <c r="N702" t="s">
        <v>8271</v>
      </c>
      <c r="O702" s="6">
        <f>(E702/D702)*100</f>
        <v>2.5000000000000001E-2</v>
      </c>
      <c r="P702" s="7">
        <f>E702/L702</f>
        <v>7</v>
      </c>
      <c r="Q702" t="s">
        <v>8317</v>
      </c>
      <c r="R702" t="s">
        <v>8318</v>
      </c>
      <c r="S702" s="11">
        <f>(J702/86400)+25569+(-5/24)</f>
        <v>42513.76798611111</v>
      </c>
      <c r="T702" s="11">
        <f>(I702/86400)+25569+(-5/24)</f>
        <v>42559.76798611111</v>
      </c>
    </row>
    <row r="703" spans="1:20" ht="57.6" x14ac:dyDescent="0.3">
      <c r="A703">
        <v>715</v>
      </c>
      <c r="B703" s="3" t="s">
        <v>716</v>
      </c>
      <c r="C703" s="3" t="s">
        <v>4825</v>
      </c>
      <c r="D703">
        <v>27500</v>
      </c>
      <c r="E703">
        <v>1389</v>
      </c>
      <c r="F703" t="s">
        <v>8221</v>
      </c>
      <c r="G703" t="s">
        <v>8224</v>
      </c>
      <c r="H703" t="s">
        <v>8246</v>
      </c>
      <c r="I703">
        <v>1446693040</v>
      </c>
      <c r="J703">
        <v>1443233440</v>
      </c>
      <c r="K703" t="b">
        <v>0</v>
      </c>
      <c r="L703">
        <v>12</v>
      </c>
      <c r="M703" t="b">
        <v>0</v>
      </c>
      <c r="N703" t="s">
        <v>8273</v>
      </c>
      <c r="O703" s="6">
        <f>(E703/D703)*100</f>
        <v>5.0509090909090908</v>
      </c>
      <c r="P703" s="7">
        <f>E703/L703</f>
        <v>115.75</v>
      </c>
      <c r="Q703" t="s">
        <v>8319</v>
      </c>
      <c r="R703" t="s">
        <v>8321</v>
      </c>
      <c r="S703" s="11">
        <f>(J703/86400)+25569+(-5/24)</f>
        <v>42272.8824074074</v>
      </c>
      <c r="T703" s="11">
        <f>(I703/86400)+25569+(-5/24)</f>
        <v>42312.924074074072</v>
      </c>
    </row>
    <row r="704" spans="1:20" ht="43.2" x14ac:dyDescent="0.3">
      <c r="A704">
        <v>922</v>
      </c>
      <c r="B704" s="3" t="s">
        <v>923</v>
      </c>
      <c r="C704" s="3" t="s">
        <v>5032</v>
      </c>
      <c r="D704">
        <v>27000</v>
      </c>
      <c r="E704">
        <v>5680</v>
      </c>
      <c r="F704" t="s">
        <v>8221</v>
      </c>
      <c r="G704" t="s">
        <v>8224</v>
      </c>
      <c r="H704" t="s">
        <v>8246</v>
      </c>
      <c r="I704">
        <v>1412167393</v>
      </c>
      <c r="J704">
        <v>1409143393</v>
      </c>
      <c r="K704" t="b">
        <v>0</v>
      </c>
      <c r="L704">
        <v>30</v>
      </c>
      <c r="M704" t="b">
        <v>0</v>
      </c>
      <c r="N704" t="s">
        <v>8278</v>
      </c>
      <c r="O704" s="6">
        <f>(E704/D704)*100</f>
        <v>21.037037037037038</v>
      </c>
      <c r="P704" s="7">
        <f>E704/L704</f>
        <v>189.33333333333334</v>
      </c>
      <c r="Q704" t="s">
        <v>8325</v>
      </c>
      <c r="R704" t="s">
        <v>8328</v>
      </c>
      <c r="S704" s="11">
        <f>(J704/86400)+25569+(-5/24)</f>
        <v>41878.32167824074</v>
      </c>
      <c r="T704" s="11">
        <f>(I704/86400)+25569+(-5/24)</f>
        <v>41913.32167824074</v>
      </c>
    </row>
    <row r="705" spans="1:20" ht="43.2" x14ac:dyDescent="0.3">
      <c r="A705">
        <v>3109</v>
      </c>
      <c r="B705" s="3" t="s">
        <v>3109</v>
      </c>
      <c r="C705" s="3" t="s">
        <v>7219</v>
      </c>
      <c r="D705">
        <v>26500</v>
      </c>
      <c r="E705">
        <v>6633</v>
      </c>
      <c r="F705" t="s">
        <v>8221</v>
      </c>
      <c r="G705" t="s">
        <v>8224</v>
      </c>
      <c r="H705" t="s">
        <v>8246</v>
      </c>
      <c r="I705">
        <v>1409194810</v>
      </c>
      <c r="J705">
        <v>1406170810</v>
      </c>
      <c r="K705" t="b">
        <v>0</v>
      </c>
      <c r="L705">
        <v>114</v>
      </c>
      <c r="M705" t="b">
        <v>0</v>
      </c>
      <c r="N705" t="s">
        <v>8303</v>
      </c>
      <c r="O705" s="6">
        <f>(E705/D705)*100</f>
        <v>25.030188679245285</v>
      </c>
      <c r="P705" s="7">
        <f>E705/L705</f>
        <v>58.184210526315788</v>
      </c>
      <c r="Q705" t="s">
        <v>8317</v>
      </c>
      <c r="R705" t="s">
        <v>8357</v>
      </c>
      <c r="S705" s="11">
        <f>(J705/86400)+25569+(-5/24)</f>
        <v>41843.916782407403</v>
      </c>
      <c r="T705" s="11">
        <f>(I705/86400)+25569+(-5/24)</f>
        <v>41878.916782407403</v>
      </c>
    </row>
    <row r="706" spans="1:20" ht="43.2" x14ac:dyDescent="0.3">
      <c r="A706">
        <v>238</v>
      </c>
      <c r="B706" s="3" t="s">
        <v>240</v>
      </c>
      <c r="C706" s="3" t="s">
        <v>4348</v>
      </c>
      <c r="D706">
        <v>26000</v>
      </c>
      <c r="E706">
        <v>0</v>
      </c>
      <c r="F706" t="s">
        <v>8221</v>
      </c>
      <c r="G706" t="s">
        <v>8224</v>
      </c>
      <c r="H706" t="s">
        <v>8246</v>
      </c>
      <c r="I706">
        <v>1483088400</v>
      </c>
      <c r="J706">
        <v>1481324760</v>
      </c>
      <c r="K706" t="b">
        <v>0</v>
      </c>
      <c r="L706">
        <v>0</v>
      </c>
      <c r="M706" t="b">
        <v>0</v>
      </c>
      <c r="N706" t="s">
        <v>8268</v>
      </c>
      <c r="O706" s="6">
        <f>(E706/D706)*100</f>
        <v>0</v>
      </c>
      <c r="P706" s="7" t="e">
        <f>E706/L706</f>
        <v>#DIV/0!</v>
      </c>
      <c r="Q706" t="s">
        <v>8310</v>
      </c>
      <c r="R706" t="s">
        <v>8314</v>
      </c>
      <c r="S706" s="11">
        <f>(J706/86400)+25569+(-5/24)</f>
        <v>42713.754166666666</v>
      </c>
      <c r="T706" s="11">
        <f>(I706/86400)+25569+(-5/24)</f>
        <v>42734.166666666664</v>
      </c>
    </row>
    <row r="707" spans="1:20" ht="43.2" x14ac:dyDescent="0.3">
      <c r="A707">
        <v>1079</v>
      </c>
      <c r="B707" s="3" t="s">
        <v>1080</v>
      </c>
      <c r="C707" s="3" t="s">
        <v>5189</v>
      </c>
      <c r="D707">
        <v>26000</v>
      </c>
      <c r="E707">
        <v>678</v>
      </c>
      <c r="F707" t="s">
        <v>8221</v>
      </c>
      <c r="G707" t="s">
        <v>8236</v>
      </c>
      <c r="H707" t="s">
        <v>8249</v>
      </c>
      <c r="I707">
        <v>1463232936</v>
      </c>
      <c r="J707">
        <v>1461072936</v>
      </c>
      <c r="K707" t="b">
        <v>0</v>
      </c>
      <c r="L707">
        <v>18</v>
      </c>
      <c r="M707" t="b">
        <v>0</v>
      </c>
      <c r="N707" t="s">
        <v>8282</v>
      </c>
      <c r="O707" s="6">
        <f>(E707/D707)*100</f>
        <v>2.6076923076923078</v>
      </c>
      <c r="P707" s="7">
        <f>E707/L707</f>
        <v>37.666666666666664</v>
      </c>
      <c r="Q707" t="s">
        <v>8333</v>
      </c>
      <c r="R707" t="s">
        <v>8334</v>
      </c>
      <c r="S707" s="11">
        <f>(J707/86400)+25569+(-5/24)</f>
        <v>42479.358055555553</v>
      </c>
      <c r="T707" s="11">
        <f>(I707/86400)+25569+(-5/24)</f>
        <v>42504.358055555553</v>
      </c>
    </row>
    <row r="708" spans="1:20" ht="57.6" x14ac:dyDescent="0.3">
      <c r="A708">
        <v>1820</v>
      </c>
      <c r="B708" s="3" t="s">
        <v>1821</v>
      </c>
      <c r="C708" s="3" t="s">
        <v>5930</v>
      </c>
      <c r="D708">
        <v>26000</v>
      </c>
      <c r="E708">
        <v>1707</v>
      </c>
      <c r="F708" t="s">
        <v>8221</v>
      </c>
      <c r="G708" t="s">
        <v>8224</v>
      </c>
      <c r="H708" t="s">
        <v>8246</v>
      </c>
      <c r="I708">
        <v>1427850090</v>
      </c>
      <c r="J708">
        <v>1425261690</v>
      </c>
      <c r="K708" t="b">
        <v>0</v>
      </c>
      <c r="L708">
        <v>8</v>
      </c>
      <c r="M708" t="b">
        <v>0</v>
      </c>
      <c r="N708" t="s">
        <v>8285</v>
      </c>
      <c r="O708" s="6">
        <f>(E708/D708)*100</f>
        <v>6.565384615384616</v>
      </c>
      <c r="P708" s="7">
        <f>E708/L708</f>
        <v>213.375</v>
      </c>
      <c r="Q708" t="s">
        <v>8338</v>
      </c>
      <c r="R708" t="s">
        <v>8339</v>
      </c>
      <c r="S708" s="11">
        <f>(J708/86400)+25569+(-5/24)</f>
        <v>42064.876041666663</v>
      </c>
      <c r="T708" s="11">
        <f>(I708/86400)+25569+(-5/24)</f>
        <v>42094.834374999999</v>
      </c>
    </row>
    <row r="709" spans="1:20" ht="43.2" x14ac:dyDescent="0.3">
      <c r="A709">
        <v>3952</v>
      </c>
      <c r="B709" s="3" t="s">
        <v>3949</v>
      </c>
      <c r="C709" s="3" t="s">
        <v>8059</v>
      </c>
      <c r="D709">
        <v>26000</v>
      </c>
      <c r="E709">
        <v>25</v>
      </c>
      <c r="F709" t="s">
        <v>8221</v>
      </c>
      <c r="G709" t="s">
        <v>8224</v>
      </c>
      <c r="H709" t="s">
        <v>8246</v>
      </c>
      <c r="I709">
        <v>1445885890</v>
      </c>
      <c r="J709">
        <v>1440701890</v>
      </c>
      <c r="K709" t="b">
        <v>0</v>
      </c>
      <c r="L709">
        <v>1</v>
      </c>
      <c r="M709" t="b">
        <v>0</v>
      </c>
      <c r="N709" t="s">
        <v>8271</v>
      </c>
      <c r="O709" s="6">
        <f>(E709/D709)*100</f>
        <v>9.6153846153846159E-2</v>
      </c>
      <c r="P709" s="7">
        <f>E709/L709</f>
        <v>25</v>
      </c>
      <c r="Q709" t="s">
        <v>8317</v>
      </c>
      <c r="R709" t="s">
        <v>8318</v>
      </c>
      <c r="S709" s="11">
        <f>(J709/86400)+25569+(-5/24)</f>
        <v>42243.582060185181</v>
      </c>
      <c r="T709" s="11">
        <f>(I709/86400)+25569+(-5/24)</f>
        <v>42303.582060185181</v>
      </c>
    </row>
    <row r="710" spans="1:20" ht="43.2" x14ac:dyDescent="0.3">
      <c r="A710">
        <v>198</v>
      </c>
      <c r="B710" s="3" t="s">
        <v>200</v>
      </c>
      <c r="C710" s="3" t="s">
        <v>4308</v>
      </c>
      <c r="D710">
        <v>25000</v>
      </c>
      <c r="E710">
        <v>279</v>
      </c>
      <c r="F710" t="s">
        <v>8221</v>
      </c>
      <c r="G710" t="s">
        <v>8224</v>
      </c>
      <c r="H710" t="s">
        <v>8246</v>
      </c>
      <c r="I710">
        <v>1412500322</v>
      </c>
      <c r="J710">
        <v>1409908322</v>
      </c>
      <c r="K710" t="b">
        <v>0</v>
      </c>
      <c r="L710">
        <v>6</v>
      </c>
      <c r="M710" t="b">
        <v>0</v>
      </c>
      <c r="N710" t="s">
        <v>8268</v>
      </c>
      <c r="O710" s="6">
        <f>(E710/D710)*100</f>
        <v>1.1159999999999999</v>
      </c>
      <c r="P710" s="7">
        <f>E710/L710</f>
        <v>46.5</v>
      </c>
      <c r="Q710" t="s">
        <v>8310</v>
      </c>
      <c r="R710" t="s">
        <v>8314</v>
      </c>
      <c r="S710" s="11">
        <f>(J710/86400)+25569+(-5/24)</f>
        <v>41887.175023148149</v>
      </c>
      <c r="T710" s="11">
        <f>(I710/86400)+25569+(-5/24)</f>
        <v>41917.175023148149</v>
      </c>
    </row>
    <row r="711" spans="1:20" ht="43.2" x14ac:dyDescent="0.3">
      <c r="A711">
        <v>209</v>
      </c>
      <c r="B711" s="3" t="s">
        <v>211</v>
      </c>
      <c r="C711" s="3" t="s">
        <v>4319</v>
      </c>
      <c r="D711">
        <v>25000</v>
      </c>
      <c r="E711">
        <v>0</v>
      </c>
      <c r="F711" t="s">
        <v>8221</v>
      </c>
      <c r="G711" t="s">
        <v>8224</v>
      </c>
      <c r="H711" t="s">
        <v>8246</v>
      </c>
      <c r="I711">
        <v>1436566135</v>
      </c>
      <c r="J711">
        <v>1433974135</v>
      </c>
      <c r="K711" t="b">
        <v>0</v>
      </c>
      <c r="L711">
        <v>0</v>
      </c>
      <c r="M711" t="b">
        <v>0</v>
      </c>
      <c r="N711" t="s">
        <v>8268</v>
      </c>
      <c r="O711" s="6">
        <f>(E711/D711)*100</f>
        <v>0</v>
      </c>
      <c r="P711" s="7" t="e">
        <f>E711/L711</f>
        <v>#DIV/0!</v>
      </c>
      <c r="Q711" t="s">
        <v>8310</v>
      </c>
      <c r="R711" t="s">
        <v>8314</v>
      </c>
      <c r="S711" s="11">
        <f>(J711/86400)+25569+(-5/24)</f>
        <v>42165.714525462965</v>
      </c>
      <c r="T711" s="11">
        <f>(I711/86400)+25569+(-5/24)</f>
        <v>42195.714525462965</v>
      </c>
    </row>
    <row r="712" spans="1:20" ht="43.2" x14ac:dyDescent="0.3">
      <c r="A712">
        <v>553</v>
      </c>
      <c r="B712" s="3" t="s">
        <v>554</v>
      </c>
      <c r="C712" s="3" t="s">
        <v>4663</v>
      </c>
      <c r="D712">
        <v>25000</v>
      </c>
      <c r="E712">
        <v>123</v>
      </c>
      <c r="F712" t="s">
        <v>8221</v>
      </c>
      <c r="G712" t="s">
        <v>8224</v>
      </c>
      <c r="H712" t="s">
        <v>8246</v>
      </c>
      <c r="I712">
        <v>1415988991</v>
      </c>
      <c r="J712">
        <v>1413393391</v>
      </c>
      <c r="K712" t="b">
        <v>0</v>
      </c>
      <c r="L712">
        <v>6</v>
      </c>
      <c r="M712" t="b">
        <v>0</v>
      </c>
      <c r="N712" t="s">
        <v>8272</v>
      </c>
      <c r="O712" s="6">
        <f>(E712/D712)*100</f>
        <v>0.49199999999999999</v>
      </c>
      <c r="P712" s="7">
        <f>E712/L712</f>
        <v>20.5</v>
      </c>
      <c r="Q712" t="s">
        <v>8319</v>
      </c>
      <c r="R712" t="s">
        <v>8320</v>
      </c>
      <c r="S712" s="11">
        <f>(J712/86400)+25569+(-5/24)</f>
        <v>41927.511469907404</v>
      </c>
      <c r="T712" s="11">
        <f>(I712/86400)+25569+(-5/24)</f>
        <v>41957.553136574068</v>
      </c>
    </row>
    <row r="713" spans="1:20" ht="43.2" x14ac:dyDescent="0.3">
      <c r="A713">
        <v>565</v>
      </c>
      <c r="B713" s="3" t="s">
        <v>566</v>
      </c>
      <c r="C713" s="3" t="s">
        <v>4675</v>
      </c>
      <c r="D713">
        <v>25000</v>
      </c>
      <c r="E713">
        <v>0</v>
      </c>
      <c r="F713" t="s">
        <v>8221</v>
      </c>
      <c r="G713" t="s">
        <v>8225</v>
      </c>
      <c r="H713" t="s">
        <v>8247</v>
      </c>
      <c r="I713">
        <v>1436554249</v>
      </c>
      <c r="J713">
        <v>1433962249</v>
      </c>
      <c r="K713" t="b">
        <v>0</v>
      </c>
      <c r="L713">
        <v>0</v>
      </c>
      <c r="M713" t="b">
        <v>0</v>
      </c>
      <c r="N713" t="s">
        <v>8272</v>
      </c>
      <c r="O713" s="6">
        <f>(E713/D713)*100</f>
        <v>0</v>
      </c>
      <c r="P713" s="7" t="e">
        <f>E713/L713</f>
        <v>#DIV/0!</v>
      </c>
      <c r="Q713" t="s">
        <v>8319</v>
      </c>
      <c r="R713" t="s">
        <v>8320</v>
      </c>
      <c r="S713" s="11">
        <f>(J713/86400)+25569+(-5/24)</f>
        <v>42165.576956018514</v>
      </c>
      <c r="T713" s="11">
        <f>(I713/86400)+25569+(-5/24)</f>
        <v>42195.576956018514</v>
      </c>
    </row>
    <row r="714" spans="1:20" ht="43.2" x14ac:dyDescent="0.3">
      <c r="A714">
        <v>571</v>
      </c>
      <c r="B714" s="3" t="s">
        <v>572</v>
      </c>
      <c r="C714" s="3" t="s">
        <v>4681</v>
      </c>
      <c r="D714">
        <v>25000</v>
      </c>
      <c r="E714">
        <v>106</v>
      </c>
      <c r="F714" t="s">
        <v>8221</v>
      </c>
      <c r="G714" t="s">
        <v>8224</v>
      </c>
      <c r="H714" t="s">
        <v>8246</v>
      </c>
      <c r="I714">
        <v>1437969540</v>
      </c>
      <c r="J714">
        <v>1436297723</v>
      </c>
      <c r="K714" t="b">
        <v>0</v>
      </c>
      <c r="L714">
        <v>2</v>
      </c>
      <c r="M714" t="b">
        <v>0</v>
      </c>
      <c r="N714" t="s">
        <v>8272</v>
      </c>
      <c r="O714" s="6">
        <f>(E714/D714)*100</f>
        <v>0.42399999999999999</v>
      </c>
      <c r="P714" s="7">
        <f>E714/L714</f>
        <v>53</v>
      </c>
      <c r="Q714" t="s">
        <v>8319</v>
      </c>
      <c r="R714" t="s">
        <v>8320</v>
      </c>
      <c r="S714" s="11">
        <f>(J714/86400)+25569+(-5/24)</f>
        <v>42192.607905092591</v>
      </c>
      <c r="T714" s="11">
        <f>(I714/86400)+25569+(-5/24)</f>
        <v>42211.957638888889</v>
      </c>
    </row>
    <row r="715" spans="1:20" ht="28.8" x14ac:dyDescent="0.3">
      <c r="A715">
        <v>594</v>
      </c>
      <c r="B715" s="3" t="s">
        <v>595</v>
      </c>
      <c r="C715" s="3" t="s">
        <v>4704</v>
      </c>
      <c r="D715">
        <v>25000</v>
      </c>
      <c r="E715">
        <v>26</v>
      </c>
      <c r="F715" t="s">
        <v>8221</v>
      </c>
      <c r="G715" t="s">
        <v>8224</v>
      </c>
      <c r="H715" t="s">
        <v>8246</v>
      </c>
      <c r="I715">
        <v>1460832206</v>
      </c>
      <c r="J715">
        <v>1458240206</v>
      </c>
      <c r="K715" t="b">
        <v>0</v>
      </c>
      <c r="L715">
        <v>2</v>
      </c>
      <c r="M715" t="b">
        <v>0</v>
      </c>
      <c r="N715" t="s">
        <v>8272</v>
      </c>
      <c r="O715" s="6">
        <f>(E715/D715)*100</f>
        <v>0.104</v>
      </c>
      <c r="P715" s="7">
        <f>E715/L715</f>
        <v>13</v>
      </c>
      <c r="Q715" t="s">
        <v>8319</v>
      </c>
      <c r="R715" t="s">
        <v>8320</v>
      </c>
      <c r="S715" s="11">
        <f>(J715/86400)+25569+(-5/24)</f>
        <v>42446.571828703702</v>
      </c>
      <c r="T715" s="11">
        <f>(I715/86400)+25569+(-5/24)</f>
        <v>42476.571828703702</v>
      </c>
    </row>
    <row r="716" spans="1:20" ht="43.2" x14ac:dyDescent="0.3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8273</v>
      </c>
      <c r="O716" s="6">
        <f>(E716/D716)*100</f>
        <v>0.79600000000000004</v>
      </c>
      <c r="P716" s="7">
        <f>E716/L716</f>
        <v>199</v>
      </c>
      <c r="Q716" t="s">
        <v>8319</v>
      </c>
      <c r="R716" t="s">
        <v>8321</v>
      </c>
      <c r="S716" s="11">
        <f>(J716/86400)+25569+(-5/24)</f>
        <v>42496.320972222216</v>
      </c>
      <c r="T716" s="11">
        <f>(I716/86400)+25569+(-5/24)</f>
        <v>42526.320972222216</v>
      </c>
    </row>
    <row r="717" spans="1:20" ht="43.2" x14ac:dyDescent="0.3">
      <c r="A717">
        <v>889</v>
      </c>
      <c r="B717" s="3" t="s">
        <v>890</v>
      </c>
      <c r="C717" s="3" t="s">
        <v>4999</v>
      </c>
      <c r="D717">
        <v>25000</v>
      </c>
      <c r="E717">
        <v>2360.3200000000002</v>
      </c>
      <c r="F717" t="s">
        <v>8221</v>
      </c>
      <c r="G717" t="s">
        <v>8224</v>
      </c>
      <c r="H717" t="s">
        <v>8246</v>
      </c>
      <c r="I717">
        <v>1412534943</v>
      </c>
      <c r="J717">
        <v>1409942943</v>
      </c>
      <c r="K717" t="b">
        <v>0</v>
      </c>
      <c r="L717">
        <v>32</v>
      </c>
      <c r="M717" t="b">
        <v>0</v>
      </c>
      <c r="N717" t="s">
        <v>8279</v>
      </c>
      <c r="O717" s="6">
        <f>(E717/D717)*100</f>
        <v>9.4412800000000008</v>
      </c>
      <c r="P717" s="7">
        <f>E717/L717</f>
        <v>73.760000000000005</v>
      </c>
      <c r="Q717" t="s">
        <v>8325</v>
      </c>
      <c r="R717" t="s">
        <v>8329</v>
      </c>
      <c r="S717" s="11">
        <f>(J717/86400)+25569+(-5/24)</f>
        <v>41887.575729166667</v>
      </c>
      <c r="T717" s="11">
        <f>(I717/86400)+25569+(-5/24)</f>
        <v>41917.575729166667</v>
      </c>
    </row>
    <row r="718" spans="1:20" ht="43.2" x14ac:dyDescent="0.3">
      <c r="A718">
        <v>965</v>
      </c>
      <c r="B718" s="3" t="s">
        <v>966</v>
      </c>
      <c r="C718" s="3" t="s">
        <v>5075</v>
      </c>
      <c r="D718">
        <v>25000</v>
      </c>
      <c r="E718">
        <v>298</v>
      </c>
      <c r="F718" t="s">
        <v>8221</v>
      </c>
      <c r="G718" t="s">
        <v>8224</v>
      </c>
      <c r="H718" t="s">
        <v>8246</v>
      </c>
      <c r="I718">
        <v>1477454340</v>
      </c>
      <c r="J718">
        <v>1474676646</v>
      </c>
      <c r="K718" t="b">
        <v>0</v>
      </c>
      <c r="L718">
        <v>6</v>
      </c>
      <c r="M718" t="b">
        <v>0</v>
      </c>
      <c r="N718" t="s">
        <v>8273</v>
      </c>
      <c r="O718" s="6">
        <f>(E718/D718)*100</f>
        <v>1.1919999999999999</v>
      </c>
      <c r="P718" s="7">
        <f>E718/L718</f>
        <v>49.666666666666664</v>
      </c>
      <c r="Q718" t="s">
        <v>8319</v>
      </c>
      <c r="R718" t="s">
        <v>8321</v>
      </c>
      <c r="S718" s="11">
        <f>(J718/86400)+25569+(-5/24)</f>
        <v>42636.808402777773</v>
      </c>
      <c r="T718" s="11">
        <f>(I718/86400)+25569+(-5/24)</f>
        <v>42668.957638888889</v>
      </c>
    </row>
    <row r="719" spans="1:20" ht="43.2" x14ac:dyDescent="0.3">
      <c r="A719">
        <v>990</v>
      </c>
      <c r="B719" s="3" t="s">
        <v>991</v>
      </c>
      <c r="C719" s="3" t="s">
        <v>5100</v>
      </c>
      <c r="D719">
        <v>25000</v>
      </c>
      <c r="E719">
        <v>26</v>
      </c>
      <c r="F719" t="s">
        <v>8221</v>
      </c>
      <c r="G719" t="s">
        <v>8224</v>
      </c>
      <c r="H719" t="s">
        <v>8246</v>
      </c>
      <c r="I719">
        <v>1409770164</v>
      </c>
      <c r="J719">
        <v>1407178164</v>
      </c>
      <c r="K719" t="b">
        <v>0</v>
      </c>
      <c r="L719">
        <v>2</v>
      </c>
      <c r="M719" t="b">
        <v>0</v>
      </c>
      <c r="N719" t="s">
        <v>8273</v>
      </c>
      <c r="O719" s="6">
        <f>(E719/D719)*100</f>
        <v>0.104</v>
      </c>
      <c r="P719" s="7">
        <f>E719/L719</f>
        <v>13</v>
      </c>
      <c r="Q719" t="s">
        <v>8319</v>
      </c>
      <c r="R719" t="s">
        <v>8321</v>
      </c>
      <c r="S719" s="11">
        <f>(J719/86400)+25569+(-5/24)</f>
        <v>41855.575972222221</v>
      </c>
      <c r="T719" s="11">
        <f>(I719/86400)+25569+(-5/24)</f>
        <v>41885.575972222221</v>
      </c>
    </row>
    <row r="720" spans="1:20" ht="43.2" x14ac:dyDescent="0.3">
      <c r="A720">
        <v>1077</v>
      </c>
      <c r="B720" s="3" t="s">
        <v>1078</v>
      </c>
      <c r="C720" s="3" t="s">
        <v>5187</v>
      </c>
      <c r="D720">
        <v>25000</v>
      </c>
      <c r="E720">
        <v>7344</v>
      </c>
      <c r="F720" t="s">
        <v>8221</v>
      </c>
      <c r="G720" t="s">
        <v>8224</v>
      </c>
      <c r="H720" t="s">
        <v>8246</v>
      </c>
      <c r="I720">
        <v>1452744011</v>
      </c>
      <c r="J720">
        <v>1450152011</v>
      </c>
      <c r="K720" t="b">
        <v>0</v>
      </c>
      <c r="L720">
        <v>167</v>
      </c>
      <c r="M720" t="b">
        <v>0</v>
      </c>
      <c r="N720" t="s">
        <v>8282</v>
      </c>
      <c r="O720" s="6">
        <f>(E720/D720)*100</f>
        <v>29.376000000000001</v>
      </c>
      <c r="P720" s="7">
        <f>E720/L720</f>
        <v>43.976047904191617</v>
      </c>
      <c r="Q720" t="s">
        <v>8333</v>
      </c>
      <c r="R720" t="s">
        <v>8334</v>
      </c>
      <c r="S720" s="11">
        <f>(J720/86400)+25569+(-5/24)</f>
        <v>42352.958460648144</v>
      </c>
      <c r="T720" s="11">
        <f>(I720/86400)+25569+(-5/24)</f>
        <v>42382.958460648144</v>
      </c>
    </row>
    <row r="721" spans="1:20" ht="28.8" x14ac:dyDescent="0.3">
      <c r="A721">
        <v>1098</v>
      </c>
      <c r="B721" s="3" t="s">
        <v>1099</v>
      </c>
      <c r="C721" s="3" t="s">
        <v>5208</v>
      </c>
      <c r="D721">
        <v>25000</v>
      </c>
      <c r="E721">
        <v>1803</v>
      </c>
      <c r="F721" t="s">
        <v>8221</v>
      </c>
      <c r="G721" t="s">
        <v>8224</v>
      </c>
      <c r="H721" t="s">
        <v>8246</v>
      </c>
      <c r="I721">
        <v>1397413095</v>
      </c>
      <c r="J721">
        <v>1394821095</v>
      </c>
      <c r="K721" t="b">
        <v>0</v>
      </c>
      <c r="L721">
        <v>22</v>
      </c>
      <c r="M721" t="b">
        <v>0</v>
      </c>
      <c r="N721" t="s">
        <v>8282</v>
      </c>
      <c r="O721" s="6">
        <f>(E721/D721)*100</f>
        <v>7.2120000000000006</v>
      </c>
      <c r="P721" s="7">
        <f>E721/L721</f>
        <v>81.954545454545453</v>
      </c>
      <c r="Q721" t="s">
        <v>8333</v>
      </c>
      <c r="R721" t="s">
        <v>8334</v>
      </c>
      <c r="S721" s="11">
        <f>(J721/86400)+25569+(-5/24)</f>
        <v>41712.554340277777</v>
      </c>
      <c r="T721" s="11">
        <f>(I721/86400)+25569+(-5/24)</f>
        <v>41742.554340277777</v>
      </c>
    </row>
    <row r="722" spans="1:20" ht="57.6" x14ac:dyDescent="0.3">
      <c r="A722">
        <v>1108</v>
      </c>
      <c r="B722" s="3" t="s">
        <v>1109</v>
      </c>
      <c r="C722" s="3" t="s">
        <v>5218</v>
      </c>
      <c r="D722">
        <v>25000</v>
      </c>
      <c r="E722">
        <v>732.5</v>
      </c>
      <c r="F722" t="s">
        <v>8221</v>
      </c>
      <c r="G722" t="s">
        <v>8224</v>
      </c>
      <c r="H722" t="s">
        <v>8246</v>
      </c>
      <c r="I722">
        <v>1334326635</v>
      </c>
      <c r="J722">
        <v>1329146235</v>
      </c>
      <c r="K722" t="b">
        <v>0</v>
      </c>
      <c r="L722">
        <v>21</v>
      </c>
      <c r="M722" t="b">
        <v>0</v>
      </c>
      <c r="N722" t="s">
        <v>8282</v>
      </c>
      <c r="O722" s="6">
        <f>(E722/D722)*100</f>
        <v>2.93</v>
      </c>
      <c r="P722" s="7">
        <f>E722/L722</f>
        <v>34.88095238095238</v>
      </c>
      <c r="Q722" t="s">
        <v>8333</v>
      </c>
      <c r="R722" t="s">
        <v>8334</v>
      </c>
      <c r="S722" s="11">
        <f>(J722/86400)+25569+(-5/24)</f>
        <v>40952.42864583333</v>
      </c>
      <c r="T722" s="11">
        <f>(I722/86400)+25569+(-5/24)</f>
        <v>41012.386979166666</v>
      </c>
    </row>
    <row r="723" spans="1:20" ht="43.2" x14ac:dyDescent="0.3">
      <c r="A723">
        <v>1120</v>
      </c>
      <c r="B723" s="3" t="s">
        <v>1121</v>
      </c>
      <c r="C723" s="3" t="s">
        <v>5230</v>
      </c>
      <c r="D723">
        <v>25000</v>
      </c>
      <c r="E723">
        <v>0</v>
      </c>
      <c r="F723" t="s">
        <v>8221</v>
      </c>
      <c r="G723" t="s">
        <v>8224</v>
      </c>
      <c r="H723" t="s">
        <v>8246</v>
      </c>
      <c r="I723">
        <v>1319835400</v>
      </c>
      <c r="J723">
        <v>1315947400</v>
      </c>
      <c r="K723" t="b">
        <v>0</v>
      </c>
      <c r="L723">
        <v>0</v>
      </c>
      <c r="M723" t="b">
        <v>0</v>
      </c>
      <c r="N723" t="s">
        <v>8282</v>
      </c>
      <c r="O723" s="6">
        <f>(E723/D723)*100</f>
        <v>0</v>
      </c>
      <c r="P723" s="7" t="e">
        <f>E723/L723</f>
        <v>#DIV/0!</v>
      </c>
      <c r="Q723" t="s">
        <v>8333</v>
      </c>
      <c r="R723" t="s">
        <v>8334</v>
      </c>
      <c r="S723" s="11">
        <f>(J723/86400)+25569+(-5/24)</f>
        <v>40799.664351851847</v>
      </c>
      <c r="T723" s="11">
        <f>(I723/86400)+25569+(-5/24)</f>
        <v>40844.664351851847</v>
      </c>
    </row>
    <row r="724" spans="1:20" ht="43.2" x14ac:dyDescent="0.3">
      <c r="A724">
        <v>1134</v>
      </c>
      <c r="B724" s="3" t="s">
        <v>1135</v>
      </c>
      <c r="C724" s="3" t="s">
        <v>5244</v>
      </c>
      <c r="D724">
        <v>25000</v>
      </c>
      <c r="E724">
        <v>1</v>
      </c>
      <c r="F724" t="s">
        <v>8221</v>
      </c>
      <c r="G724" t="s">
        <v>8226</v>
      </c>
      <c r="H724" t="s">
        <v>8248</v>
      </c>
      <c r="I724">
        <v>1417235580</v>
      </c>
      <c r="J724">
        <v>1416034228</v>
      </c>
      <c r="K724" t="b">
        <v>0</v>
      </c>
      <c r="L724">
        <v>1</v>
      </c>
      <c r="M724" t="b">
        <v>0</v>
      </c>
      <c r="N724" t="s">
        <v>8283</v>
      </c>
      <c r="O724" s="6">
        <f>(E724/D724)*100</f>
        <v>4.0000000000000001E-3</v>
      </c>
      <c r="P724" s="7">
        <f>E724/L724</f>
        <v>1</v>
      </c>
      <c r="Q724" t="s">
        <v>8333</v>
      </c>
      <c r="R724" t="s">
        <v>8335</v>
      </c>
      <c r="S724" s="11">
        <f>(J724/86400)+25569+(-5/24)</f>
        <v>41958.07671296296</v>
      </c>
      <c r="T724" s="11">
        <f>(I724/86400)+25569+(-5/24)</f>
        <v>41971.981249999997</v>
      </c>
    </row>
    <row r="725" spans="1:20" ht="43.2" x14ac:dyDescent="0.3">
      <c r="A725">
        <v>1137</v>
      </c>
      <c r="B725" s="3" t="s">
        <v>1138</v>
      </c>
      <c r="C725" s="3" t="s">
        <v>5247</v>
      </c>
      <c r="D725">
        <v>25000</v>
      </c>
      <c r="E725">
        <v>9875</v>
      </c>
      <c r="F725" t="s">
        <v>8221</v>
      </c>
      <c r="G725" t="s">
        <v>8224</v>
      </c>
      <c r="H725" t="s">
        <v>8246</v>
      </c>
      <c r="I725">
        <v>1461440421</v>
      </c>
      <c r="J725">
        <v>1458848421</v>
      </c>
      <c r="K725" t="b">
        <v>0</v>
      </c>
      <c r="L725">
        <v>39</v>
      </c>
      <c r="M725" t="b">
        <v>0</v>
      </c>
      <c r="N725" t="s">
        <v>8283</v>
      </c>
      <c r="O725" s="6">
        <f>(E725/D725)*100</f>
        <v>39.5</v>
      </c>
      <c r="P725" s="7">
        <f>E725/L725</f>
        <v>253.2051282051282</v>
      </c>
      <c r="Q725" t="s">
        <v>8333</v>
      </c>
      <c r="R725" t="s">
        <v>8335</v>
      </c>
      <c r="S725" s="11">
        <f>(J725/86400)+25569+(-5/24)</f>
        <v>42453.611354166664</v>
      </c>
      <c r="T725" s="11">
        <f>(I725/86400)+25569+(-5/24)</f>
        <v>42483.611354166664</v>
      </c>
    </row>
    <row r="726" spans="1:20" ht="43.2" x14ac:dyDescent="0.3">
      <c r="A726">
        <v>1147</v>
      </c>
      <c r="B726" s="3" t="s">
        <v>1148</v>
      </c>
      <c r="C726" s="3" t="s">
        <v>5257</v>
      </c>
      <c r="D726">
        <v>25000</v>
      </c>
      <c r="E726">
        <v>0</v>
      </c>
      <c r="F726" t="s">
        <v>8221</v>
      </c>
      <c r="G726" t="s">
        <v>8229</v>
      </c>
      <c r="H726" t="s">
        <v>8251</v>
      </c>
      <c r="I726">
        <v>1413760783</v>
      </c>
      <c r="J726">
        <v>1408576783</v>
      </c>
      <c r="K726" t="b">
        <v>0</v>
      </c>
      <c r="L726">
        <v>0</v>
      </c>
      <c r="M726" t="b">
        <v>0</v>
      </c>
      <c r="N726" t="s">
        <v>8284</v>
      </c>
      <c r="O726" s="6">
        <f>(E726/D726)*100</f>
        <v>0</v>
      </c>
      <c r="P726" s="7" t="e">
        <f>E726/L726</f>
        <v>#DIV/0!</v>
      </c>
      <c r="Q726" t="s">
        <v>8336</v>
      </c>
      <c r="R726" t="s">
        <v>8337</v>
      </c>
      <c r="S726" s="11">
        <f>(J726/86400)+25569+(-5/24)</f>
        <v>41871.763692129629</v>
      </c>
      <c r="T726" s="11">
        <f>(I726/86400)+25569+(-5/24)</f>
        <v>41931.763692129629</v>
      </c>
    </row>
    <row r="727" spans="1:20" ht="57.6" x14ac:dyDescent="0.3">
      <c r="A727">
        <v>1151</v>
      </c>
      <c r="B727" s="3" t="s">
        <v>1152</v>
      </c>
      <c r="C727" s="3" t="s">
        <v>5261</v>
      </c>
      <c r="D727">
        <v>25000</v>
      </c>
      <c r="E727">
        <v>0</v>
      </c>
      <c r="F727" t="s">
        <v>8221</v>
      </c>
      <c r="G727" t="s">
        <v>8224</v>
      </c>
      <c r="H727" t="s">
        <v>8246</v>
      </c>
      <c r="I727">
        <v>1441592863</v>
      </c>
      <c r="J727">
        <v>1439000863</v>
      </c>
      <c r="K727" t="b">
        <v>0</v>
      </c>
      <c r="L727">
        <v>0</v>
      </c>
      <c r="M727" t="b">
        <v>0</v>
      </c>
      <c r="N727" t="s">
        <v>8284</v>
      </c>
      <c r="O727" s="6">
        <f>(E727/D727)*100</f>
        <v>0</v>
      </c>
      <c r="P727" s="7" t="e">
        <f>E727/L727</f>
        <v>#DIV/0!</v>
      </c>
      <c r="Q727" t="s">
        <v>8336</v>
      </c>
      <c r="R727" t="s">
        <v>8337</v>
      </c>
      <c r="S727" s="11">
        <f>(J727/86400)+25569+(-5/24)</f>
        <v>42223.894247685188</v>
      </c>
      <c r="T727" s="11">
        <f>(I727/86400)+25569+(-5/24)</f>
        <v>42253.894247685188</v>
      </c>
    </row>
    <row r="728" spans="1:20" ht="43.2" x14ac:dyDescent="0.3">
      <c r="A728">
        <v>1155</v>
      </c>
      <c r="B728" s="3" t="s">
        <v>1156</v>
      </c>
      <c r="C728" s="3" t="s">
        <v>5265</v>
      </c>
      <c r="D728">
        <v>25000</v>
      </c>
      <c r="E728">
        <v>188</v>
      </c>
      <c r="F728" t="s">
        <v>8221</v>
      </c>
      <c r="G728" t="s">
        <v>8224</v>
      </c>
      <c r="H728" t="s">
        <v>8246</v>
      </c>
      <c r="I728">
        <v>1408040408</v>
      </c>
      <c r="J728">
        <v>1405448408</v>
      </c>
      <c r="K728" t="b">
        <v>0</v>
      </c>
      <c r="L728">
        <v>8</v>
      </c>
      <c r="M728" t="b">
        <v>0</v>
      </c>
      <c r="N728" t="s">
        <v>8284</v>
      </c>
      <c r="O728" s="6">
        <f>(E728/D728)*100</f>
        <v>0.752</v>
      </c>
      <c r="P728" s="7">
        <f>E728/L728</f>
        <v>23.5</v>
      </c>
      <c r="Q728" t="s">
        <v>8336</v>
      </c>
      <c r="R728" t="s">
        <v>8337</v>
      </c>
      <c r="S728" s="11">
        <f>(J728/86400)+25569+(-5/24)</f>
        <v>41835.555648148147</v>
      </c>
      <c r="T728" s="11">
        <f>(I728/86400)+25569+(-5/24)</f>
        <v>41865.555648148147</v>
      </c>
    </row>
    <row r="729" spans="1:20" ht="43.2" x14ac:dyDescent="0.3">
      <c r="A729">
        <v>1170</v>
      </c>
      <c r="B729" s="3" t="s">
        <v>1171</v>
      </c>
      <c r="C729" s="3" t="s">
        <v>5280</v>
      </c>
      <c r="D729">
        <v>25000</v>
      </c>
      <c r="E729">
        <v>100</v>
      </c>
      <c r="F729" t="s">
        <v>8221</v>
      </c>
      <c r="G729" t="s">
        <v>8225</v>
      </c>
      <c r="H729" t="s">
        <v>8247</v>
      </c>
      <c r="I729">
        <v>1433021171</v>
      </c>
      <c r="J729">
        <v>1430429171</v>
      </c>
      <c r="K729" t="b">
        <v>0</v>
      </c>
      <c r="L729">
        <v>2</v>
      </c>
      <c r="M729" t="b">
        <v>0</v>
      </c>
      <c r="N729" t="s">
        <v>8284</v>
      </c>
      <c r="O729" s="6">
        <f>(E729/D729)*100</f>
        <v>0.4</v>
      </c>
      <c r="P729" s="7">
        <f>E729/L729</f>
        <v>50</v>
      </c>
      <c r="Q729" t="s">
        <v>8336</v>
      </c>
      <c r="R729" t="s">
        <v>8337</v>
      </c>
      <c r="S729" s="11">
        <f>(J729/86400)+25569+(-5/24)</f>
        <v>42124.684849537036</v>
      </c>
      <c r="T729" s="11">
        <f>(I729/86400)+25569+(-5/24)</f>
        <v>42154.684849537036</v>
      </c>
    </row>
    <row r="730" spans="1:20" ht="43.2" x14ac:dyDescent="0.3">
      <c r="A730">
        <v>1171</v>
      </c>
      <c r="B730" s="3" t="s">
        <v>1172</v>
      </c>
      <c r="C730" s="3" t="s">
        <v>5281</v>
      </c>
      <c r="D730">
        <v>25000</v>
      </c>
      <c r="E730">
        <v>25</v>
      </c>
      <c r="F730" t="s">
        <v>8221</v>
      </c>
      <c r="G730" t="s">
        <v>8224</v>
      </c>
      <c r="H730" t="s">
        <v>8246</v>
      </c>
      <c r="I730">
        <v>1415909927</v>
      </c>
      <c r="J730">
        <v>1414351127</v>
      </c>
      <c r="K730" t="b">
        <v>0</v>
      </c>
      <c r="L730">
        <v>1</v>
      </c>
      <c r="M730" t="b">
        <v>0</v>
      </c>
      <c r="N730" t="s">
        <v>8284</v>
      </c>
      <c r="O730" s="6">
        <f>(E730/D730)*100</f>
        <v>0.1</v>
      </c>
      <c r="P730" s="7">
        <f>E730/L730</f>
        <v>25</v>
      </c>
      <c r="Q730" t="s">
        <v>8336</v>
      </c>
      <c r="R730" t="s">
        <v>8337</v>
      </c>
      <c r="S730" s="11">
        <f>(J730/86400)+25569+(-5/24)</f>
        <v>41938.596377314811</v>
      </c>
      <c r="T730" s="11">
        <f>(I730/86400)+25569+(-5/24)</f>
        <v>41956.638043981475</v>
      </c>
    </row>
    <row r="731" spans="1:20" ht="28.8" x14ac:dyDescent="0.3">
      <c r="A731">
        <v>1405</v>
      </c>
      <c r="B731" s="3" t="s">
        <v>1406</v>
      </c>
      <c r="C731" s="3" t="s">
        <v>5515</v>
      </c>
      <c r="D731">
        <v>25000</v>
      </c>
      <c r="E731">
        <v>105</v>
      </c>
      <c r="F731" t="s">
        <v>8221</v>
      </c>
      <c r="G731" t="s">
        <v>8224</v>
      </c>
      <c r="H731" t="s">
        <v>8246</v>
      </c>
      <c r="I731">
        <v>1417195201</v>
      </c>
      <c r="J731">
        <v>1414599601</v>
      </c>
      <c r="K731" t="b">
        <v>1</v>
      </c>
      <c r="L731">
        <v>17</v>
      </c>
      <c r="M731" t="b">
        <v>0</v>
      </c>
      <c r="N731" t="s">
        <v>8287</v>
      </c>
      <c r="O731" s="6">
        <f>(E731/D731)*100</f>
        <v>0.42</v>
      </c>
      <c r="P731" s="7">
        <f>E731/L731</f>
        <v>6.1764705882352944</v>
      </c>
      <c r="Q731" t="s">
        <v>8322</v>
      </c>
      <c r="R731" t="s">
        <v>8341</v>
      </c>
      <c r="S731" s="11">
        <f>(J731/86400)+25569+(-5/24)</f>
        <v>41941.472233796296</v>
      </c>
      <c r="T731" s="11">
        <f>(I731/86400)+25569+(-5/24)</f>
        <v>41971.51390046296</v>
      </c>
    </row>
    <row r="732" spans="1:20" ht="43.2" x14ac:dyDescent="0.3">
      <c r="A732">
        <v>1422</v>
      </c>
      <c r="B732" s="3" t="s">
        <v>1423</v>
      </c>
      <c r="C732" s="3" t="s">
        <v>5532</v>
      </c>
      <c r="D732">
        <v>25000</v>
      </c>
      <c r="E732">
        <v>26</v>
      </c>
      <c r="F732" t="s">
        <v>8221</v>
      </c>
      <c r="G732" t="s">
        <v>8228</v>
      </c>
      <c r="H732" t="s">
        <v>8250</v>
      </c>
      <c r="I732">
        <v>1474436704</v>
      </c>
      <c r="J732">
        <v>1471844704</v>
      </c>
      <c r="K732" t="b">
        <v>0</v>
      </c>
      <c r="L732">
        <v>2</v>
      </c>
      <c r="M732" t="b">
        <v>0</v>
      </c>
      <c r="N732" t="s">
        <v>8287</v>
      </c>
      <c r="O732" s="6">
        <f>(E732/D732)*100</f>
        <v>0.104</v>
      </c>
      <c r="P732" s="7">
        <f>E732/L732</f>
        <v>13</v>
      </c>
      <c r="Q732" t="s">
        <v>8322</v>
      </c>
      <c r="R732" t="s">
        <v>8341</v>
      </c>
      <c r="S732" s="11">
        <f>(J732/86400)+25569+(-5/24)</f>
        <v>42604.031296296293</v>
      </c>
      <c r="T732" s="11">
        <f>(I732/86400)+25569+(-5/24)</f>
        <v>42634.031296296293</v>
      </c>
    </row>
    <row r="733" spans="1:20" ht="43.2" x14ac:dyDescent="0.3">
      <c r="A733">
        <v>1714</v>
      </c>
      <c r="B733" s="3" t="s">
        <v>1715</v>
      </c>
      <c r="C733" s="3" t="s">
        <v>5824</v>
      </c>
      <c r="D733">
        <v>25000</v>
      </c>
      <c r="E733">
        <v>1967</v>
      </c>
      <c r="F733" t="s">
        <v>8221</v>
      </c>
      <c r="G733" t="s">
        <v>8224</v>
      </c>
      <c r="H733" t="s">
        <v>8246</v>
      </c>
      <c r="I733">
        <v>1430517761</v>
      </c>
      <c r="J733">
        <v>1427925761</v>
      </c>
      <c r="K733" t="b">
        <v>0</v>
      </c>
      <c r="L733">
        <v>17</v>
      </c>
      <c r="M733" t="b">
        <v>0</v>
      </c>
      <c r="N733" t="s">
        <v>8293</v>
      </c>
      <c r="O733" s="6">
        <f>(E733/D733)*100</f>
        <v>7.8680000000000003</v>
      </c>
      <c r="P733" s="7">
        <f>E733/L733</f>
        <v>115.70588235294117</v>
      </c>
      <c r="Q733" t="s">
        <v>8325</v>
      </c>
      <c r="R733" t="s">
        <v>8347</v>
      </c>
      <c r="S733" s="11">
        <f>(J733/86400)+25569+(-5/24)</f>
        <v>42095.710196759253</v>
      </c>
      <c r="T733" s="11">
        <f>(I733/86400)+25569+(-5/24)</f>
        <v>42125.710196759253</v>
      </c>
    </row>
    <row r="734" spans="1:20" ht="28.8" x14ac:dyDescent="0.3">
      <c r="A734">
        <v>1792</v>
      </c>
      <c r="B734" s="3" t="s">
        <v>1793</v>
      </c>
      <c r="C734" s="3" t="s">
        <v>5902</v>
      </c>
      <c r="D734">
        <v>25000</v>
      </c>
      <c r="E734">
        <v>15281</v>
      </c>
      <c r="F734" t="s">
        <v>8221</v>
      </c>
      <c r="G734" t="s">
        <v>8224</v>
      </c>
      <c r="H734" t="s">
        <v>8246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8285</v>
      </c>
      <c r="O734" s="6">
        <f>(E734/D734)*100</f>
        <v>61.124000000000002</v>
      </c>
      <c r="P734" s="7">
        <f>E734/L734</f>
        <v>109.93525179856115</v>
      </c>
      <c r="Q734" t="s">
        <v>8338</v>
      </c>
      <c r="R734" t="s">
        <v>8339</v>
      </c>
      <c r="S734" s="11">
        <f>(J734/86400)+25569+(-5/24)</f>
        <v>42188.822708333326</v>
      </c>
      <c r="T734" s="11">
        <f>(I734/86400)+25569+(-5/24)</f>
        <v>42226.082638888889</v>
      </c>
    </row>
    <row r="735" spans="1:20" ht="43.2" x14ac:dyDescent="0.3">
      <c r="A735">
        <v>1816</v>
      </c>
      <c r="B735" s="3" t="s">
        <v>1817</v>
      </c>
      <c r="C735" s="3" t="s">
        <v>5926</v>
      </c>
      <c r="D735">
        <v>25000</v>
      </c>
      <c r="E735">
        <v>509</v>
      </c>
      <c r="F735" t="s">
        <v>8221</v>
      </c>
      <c r="G735" t="s">
        <v>8240</v>
      </c>
      <c r="H735" t="s">
        <v>8257</v>
      </c>
      <c r="I735">
        <v>1469473200</v>
      </c>
      <c r="J735">
        <v>1467061303</v>
      </c>
      <c r="K735" t="b">
        <v>0</v>
      </c>
      <c r="L735">
        <v>6</v>
      </c>
      <c r="M735" t="b">
        <v>0</v>
      </c>
      <c r="N735" t="s">
        <v>8285</v>
      </c>
      <c r="O735" s="6">
        <f>(E735/D735)*100</f>
        <v>2.036</v>
      </c>
      <c r="P735" s="7">
        <f>E735/L735</f>
        <v>84.833333333333329</v>
      </c>
      <c r="Q735" t="s">
        <v>8338</v>
      </c>
      <c r="R735" t="s">
        <v>8339</v>
      </c>
      <c r="S735" s="11">
        <f>(J735/86400)+25569+(-5/24)</f>
        <v>42548.667858796289</v>
      </c>
      <c r="T735" s="11">
        <f>(I735/86400)+25569+(-5/24)</f>
        <v>42576.583333333336</v>
      </c>
    </row>
    <row r="736" spans="1:20" ht="43.2" x14ac:dyDescent="0.3">
      <c r="A736">
        <v>1866</v>
      </c>
      <c r="B736" s="3" t="s">
        <v>1867</v>
      </c>
      <c r="C736" s="3" t="s">
        <v>5976</v>
      </c>
      <c r="D736">
        <v>25000</v>
      </c>
      <c r="E736">
        <v>125</v>
      </c>
      <c r="F736" t="s">
        <v>8221</v>
      </c>
      <c r="G736" t="s">
        <v>8224</v>
      </c>
      <c r="H736" t="s">
        <v>8246</v>
      </c>
      <c r="I736">
        <v>1488340800</v>
      </c>
      <c r="J736">
        <v>1483768497</v>
      </c>
      <c r="K736" t="b">
        <v>0</v>
      </c>
      <c r="L736">
        <v>2</v>
      </c>
      <c r="M736" t="b">
        <v>0</v>
      </c>
      <c r="N736" t="s">
        <v>8283</v>
      </c>
      <c r="O736" s="6">
        <f>(E736/D736)*100</f>
        <v>0.5</v>
      </c>
      <c r="P736" s="7">
        <f>E736/L736</f>
        <v>62.5</v>
      </c>
      <c r="Q736" t="s">
        <v>8333</v>
      </c>
      <c r="R736" t="s">
        <v>8335</v>
      </c>
      <c r="S736" s="11">
        <f>(J736/86400)+25569+(-5/24)</f>
        <v>42742.038159722222</v>
      </c>
      <c r="T736" s="11">
        <f>(I736/86400)+25569+(-5/24)</f>
        <v>42794.958333333336</v>
      </c>
    </row>
    <row r="737" spans="1:20" ht="43.2" x14ac:dyDescent="0.3">
      <c r="A737">
        <v>1868</v>
      </c>
      <c r="B737" s="3" t="s">
        <v>1869</v>
      </c>
      <c r="C737" s="3" t="s">
        <v>5978</v>
      </c>
      <c r="D737">
        <v>25000</v>
      </c>
      <c r="E737">
        <v>1217</v>
      </c>
      <c r="F737" t="s">
        <v>8221</v>
      </c>
      <c r="G737" t="s">
        <v>8224</v>
      </c>
      <c r="H737" t="s">
        <v>8246</v>
      </c>
      <c r="I737">
        <v>1450166340</v>
      </c>
      <c r="J737">
        <v>1448044925</v>
      </c>
      <c r="K737" t="b">
        <v>0</v>
      </c>
      <c r="L737">
        <v>17</v>
      </c>
      <c r="M737" t="b">
        <v>0</v>
      </c>
      <c r="N737" t="s">
        <v>8283</v>
      </c>
      <c r="O737" s="6">
        <f>(E737/D737)*100</f>
        <v>4.8680000000000003</v>
      </c>
      <c r="P737" s="7">
        <f>E737/L737</f>
        <v>71.588235294117652</v>
      </c>
      <c r="Q737" t="s">
        <v>8333</v>
      </c>
      <c r="R737" t="s">
        <v>8335</v>
      </c>
      <c r="S737" s="11">
        <f>(J737/86400)+25569+(-5/24)</f>
        <v>42328.570891203701</v>
      </c>
      <c r="T737" s="11">
        <f>(I737/86400)+25569+(-5/24)</f>
        <v>42353.124305555553</v>
      </c>
    </row>
    <row r="738" spans="1:20" ht="57.6" x14ac:dyDescent="0.3">
      <c r="A738">
        <v>1905</v>
      </c>
      <c r="B738" s="3" t="s">
        <v>1906</v>
      </c>
      <c r="C738" s="3" t="s">
        <v>6015</v>
      </c>
      <c r="D738">
        <v>25000</v>
      </c>
      <c r="E738">
        <v>42</v>
      </c>
      <c r="F738" t="s">
        <v>8221</v>
      </c>
      <c r="G738" t="s">
        <v>8224</v>
      </c>
      <c r="H738" t="s">
        <v>8246</v>
      </c>
      <c r="I738">
        <v>1410127994</v>
      </c>
      <c r="J738">
        <v>1407535994</v>
      </c>
      <c r="K738" t="b">
        <v>0</v>
      </c>
      <c r="L738">
        <v>4</v>
      </c>
      <c r="M738" t="b">
        <v>0</v>
      </c>
      <c r="N738" t="s">
        <v>8294</v>
      </c>
      <c r="O738" s="6">
        <f>(E738/D738)*100</f>
        <v>0.16800000000000001</v>
      </c>
      <c r="P738" s="7">
        <f>E738/L738</f>
        <v>10.5</v>
      </c>
      <c r="Q738" t="s">
        <v>8319</v>
      </c>
      <c r="R738" t="s">
        <v>8348</v>
      </c>
      <c r="S738" s="11">
        <f>(J738/86400)+25569+(-5/24)</f>
        <v>41859.717523148145</v>
      </c>
      <c r="T738" s="11">
        <f>(I738/86400)+25569+(-5/24)</f>
        <v>41889.717523148145</v>
      </c>
    </row>
    <row r="739" spans="1:20" ht="43.2" x14ac:dyDescent="0.3">
      <c r="A739">
        <v>1908</v>
      </c>
      <c r="B739" s="3" t="s">
        <v>1909</v>
      </c>
      <c r="C739" s="3" t="s">
        <v>6018</v>
      </c>
      <c r="D739">
        <v>25000</v>
      </c>
      <c r="E739">
        <v>433</v>
      </c>
      <c r="F739" t="s">
        <v>8221</v>
      </c>
      <c r="G739" t="s">
        <v>8224</v>
      </c>
      <c r="H739" t="s">
        <v>8246</v>
      </c>
      <c r="I739">
        <v>1483048900</v>
      </c>
      <c r="J739">
        <v>1480456900</v>
      </c>
      <c r="K739" t="b">
        <v>0</v>
      </c>
      <c r="L739">
        <v>4</v>
      </c>
      <c r="M739" t="b">
        <v>0</v>
      </c>
      <c r="N739" t="s">
        <v>8294</v>
      </c>
      <c r="O739" s="6">
        <f>(E739/D739)*100</f>
        <v>1.7319999999999998</v>
      </c>
      <c r="P739" s="7">
        <f>E739/L739</f>
        <v>108.25</v>
      </c>
      <c r="Q739" t="s">
        <v>8319</v>
      </c>
      <c r="R739" t="s">
        <v>8348</v>
      </c>
      <c r="S739" s="11">
        <f>(J739/86400)+25569+(-5/24)</f>
        <v>42703.709490740737</v>
      </c>
      <c r="T739" s="11">
        <f>(I739/86400)+25569+(-5/24)</f>
        <v>42733.709490740737</v>
      </c>
    </row>
    <row r="740" spans="1:20" ht="43.2" x14ac:dyDescent="0.3">
      <c r="A740">
        <v>1918</v>
      </c>
      <c r="B740" s="3" t="s">
        <v>1919</v>
      </c>
      <c r="C740" s="3" t="s">
        <v>6028</v>
      </c>
      <c r="D740">
        <v>25000</v>
      </c>
      <c r="E740">
        <v>260</v>
      </c>
      <c r="F740" t="s">
        <v>8221</v>
      </c>
      <c r="G740" t="s">
        <v>8224</v>
      </c>
      <c r="H740" t="s">
        <v>8246</v>
      </c>
      <c r="I740">
        <v>1407869851</v>
      </c>
      <c r="J740">
        <v>1404845851</v>
      </c>
      <c r="K740" t="b">
        <v>0</v>
      </c>
      <c r="L740">
        <v>9</v>
      </c>
      <c r="M740" t="b">
        <v>0</v>
      </c>
      <c r="N740" t="s">
        <v>8294</v>
      </c>
      <c r="O740" s="6">
        <f>(E740/D740)*100</f>
        <v>1.04</v>
      </c>
      <c r="P740" s="7">
        <f>E740/L740</f>
        <v>28.888888888888889</v>
      </c>
      <c r="Q740" t="s">
        <v>8319</v>
      </c>
      <c r="R740" t="s">
        <v>8348</v>
      </c>
      <c r="S740" s="11">
        <f>(J740/86400)+25569+(-5/24)</f>
        <v>41828.581608796296</v>
      </c>
      <c r="T740" s="11">
        <f>(I740/86400)+25569+(-5/24)</f>
        <v>41863.581608796296</v>
      </c>
    </row>
    <row r="741" spans="1:20" ht="43.2" x14ac:dyDescent="0.3">
      <c r="A741">
        <v>2409</v>
      </c>
      <c r="B741" s="3" t="s">
        <v>2410</v>
      </c>
      <c r="C741" s="3" t="s">
        <v>6519</v>
      </c>
      <c r="D741">
        <v>25000</v>
      </c>
      <c r="E741">
        <v>460</v>
      </c>
      <c r="F741" t="s">
        <v>8221</v>
      </c>
      <c r="G741" t="s">
        <v>8224</v>
      </c>
      <c r="H741" t="s">
        <v>8246</v>
      </c>
      <c r="I741">
        <v>1439931675</v>
      </c>
      <c r="J741">
        <v>1437339675</v>
      </c>
      <c r="K741" t="b">
        <v>0</v>
      </c>
      <c r="L741">
        <v>6</v>
      </c>
      <c r="M741" t="b">
        <v>0</v>
      </c>
      <c r="N741" t="s">
        <v>8284</v>
      </c>
      <c r="O741" s="6">
        <f>(E741/D741)*100</f>
        <v>1.8399999999999999</v>
      </c>
      <c r="P741" s="7">
        <f>E741/L741</f>
        <v>76.666666666666671</v>
      </c>
      <c r="Q741" t="s">
        <v>8336</v>
      </c>
      <c r="R741" t="s">
        <v>8337</v>
      </c>
      <c r="S741" s="11">
        <f>(J741/86400)+25569+(-5/24)</f>
        <v>42204.667534722219</v>
      </c>
      <c r="T741" s="11">
        <f>(I741/86400)+25569+(-5/24)</f>
        <v>42234.667534722219</v>
      </c>
    </row>
    <row r="742" spans="1:20" ht="57.6" x14ac:dyDescent="0.3">
      <c r="A742">
        <v>2411</v>
      </c>
      <c r="B742" s="3" t="s">
        <v>2412</v>
      </c>
      <c r="C742" s="3" t="s">
        <v>6521</v>
      </c>
      <c r="D742">
        <v>25000</v>
      </c>
      <c r="E742">
        <v>151</v>
      </c>
      <c r="F742" t="s">
        <v>8221</v>
      </c>
      <c r="G742" t="s">
        <v>8224</v>
      </c>
      <c r="H742" t="s">
        <v>8246</v>
      </c>
      <c r="I742">
        <v>1440524082</v>
      </c>
      <c r="J742">
        <v>1437932082</v>
      </c>
      <c r="K742" t="b">
        <v>0</v>
      </c>
      <c r="L742">
        <v>3</v>
      </c>
      <c r="M742" t="b">
        <v>0</v>
      </c>
      <c r="N742" t="s">
        <v>8284</v>
      </c>
      <c r="O742" s="6">
        <f>(E742/D742)*100</f>
        <v>0.60399999999999998</v>
      </c>
      <c r="P742" s="7">
        <f>E742/L742</f>
        <v>50.333333333333336</v>
      </c>
      <c r="Q742" t="s">
        <v>8336</v>
      </c>
      <c r="R742" t="s">
        <v>8337</v>
      </c>
      <c r="S742" s="11">
        <f>(J742/86400)+25569+(-5/24)</f>
        <v>42211.524097222216</v>
      </c>
      <c r="T742" s="11">
        <f>(I742/86400)+25569+(-5/24)</f>
        <v>42241.524097222216</v>
      </c>
    </row>
    <row r="743" spans="1:20" x14ac:dyDescent="0.3">
      <c r="A743">
        <v>2418</v>
      </c>
      <c r="B743" s="3" t="s">
        <v>2419</v>
      </c>
      <c r="C743" s="3" t="s">
        <v>6528</v>
      </c>
      <c r="D743">
        <v>25000</v>
      </c>
      <c r="E743">
        <v>5</v>
      </c>
      <c r="F743" t="s">
        <v>8221</v>
      </c>
      <c r="G743" t="s">
        <v>8224</v>
      </c>
      <c r="H743" t="s">
        <v>8246</v>
      </c>
      <c r="I743">
        <v>1427225644</v>
      </c>
      <c r="J743">
        <v>1422045244</v>
      </c>
      <c r="K743" t="b">
        <v>0</v>
      </c>
      <c r="L743">
        <v>5</v>
      </c>
      <c r="M743" t="b">
        <v>0</v>
      </c>
      <c r="N743" t="s">
        <v>8284</v>
      </c>
      <c r="O743" s="6">
        <f>(E743/D743)*100</f>
        <v>0.02</v>
      </c>
      <c r="P743" s="7">
        <f>E743/L743</f>
        <v>1</v>
      </c>
      <c r="Q743" t="s">
        <v>8336</v>
      </c>
      <c r="R743" t="s">
        <v>8337</v>
      </c>
      <c r="S743" s="11">
        <f>(J743/86400)+25569+(-5/24)</f>
        <v>42027.648657407401</v>
      </c>
      <c r="T743" s="11">
        <f>(I743/86400)+25569+(-5/24)</f>
        <v>42087.606990740744</v>
      </c>
    </row>
    <row r="744" spans="1:20" ht="28.8" x14ac:dyDescent="0.3">
      <c r="A744">
        <v>2424</v>
      </c>
      <c r="B744" s="3" t="s">
        <v>2425</v>
      </c>
      <c r="C744" s="3" t="s">
        <v>6534</v>
      </c>
      <c r="D744">
        <v>25000</v>
      </c>
      <c r="E744">
        <v>310</v>
      </c>
      <c r="F744" t="s">
        <v>8221</v>
      </c>
      <c r="G744" t="s">
        <v>8224</v>
      </c>
      <c r="H744" t="s">
        <v>8246</v>
      </c>
      <c r="I744">
        <v>1414445108</v>
      </c>
      <c r="J744">
        <v>1411853108</v>
      </c>
      <c r="K744" t="b">
        <v>0</v>
      </c>
      <c r="L744">
        <v>9</v>
      </c>
      <c r="M744" t="b">
        <v>0</v>
      </c>
      <c r="N744" t="s">
        <v>8284</v>
      </c>
      <c r="O744" s="6">
        <f>(E744/D744)*100</f>
        <v>1.24</v>
      </c>
      <c r="P744" s="7">
        <f>E744/L744</f>
        <v>34.444444444444443</v>
      </c>
      <c r="Q744" t="s">
        <v>8336</v>
      </c>
      <c r="R744" t="s">
        <v>8337</v>
      </c>
      <c r="S744" s="11">
        <f>(J744/86400)+25569+(-5/24)</f>
        <v>41909.684120370366</v>
      </c>
      <c r="T744" s="11">
        <f>(I744/86400)+25569+(-5/24)</f>
        <v>41939.684120370366</v>
      </c>
    </row>
    <row r="745" spans="1:20" ht="43.2" x14ac:dyDescent="0.3">
      <c r="A745">
        <v>2671</v>
      </c>
      <c r="B745" s="3" t="s">
        <v>2671</v>
      </c>
      <c r="C745" s="3" t="s">
        <v>6781</v>
      </c>
      <c r="D745">
        <v>25000</v>
      </c>
      <c r="E745">
        <v>2836</v>
      </c>
      <c r="F745" t="s">
        <v>8221</v>
      </c>
      <c r="G745" t="s">
        <v>8224</v>
      </c>
      <c r="H745" t="s">
        <v>8246</v>
      </c>
      <c r="I745">
        <v>1419017880</v>
      </c>
      <c r="J745">
        <v>1416419916</v>
      </c>
      <c r="K745" t="b">
        <v>1</v>
      </c>
      <c r="L745">
        <v>84</v>
      </c>
      <c r="M745" t="b">
        <v>0</v>
      </c>
      <c r="N745" t="s">
        <v>8302</v>
      </c>
      <c r="O745" s="6">
        <f>(E745/D745)*100</f>
        <v>11.343999999999999</v>
      </c>
      <c r="P745" s="7">
        <f>E745/L745</f>
        <v>33.761904761904759</v>
      </c>
      <c r="Q745" t="s">
        <v>8319</v>
      </c>
      <c r="R745" t="s">
        <v>8356</v>
      </c>
      <c r="S745" s="11">
        <f>(J745/86400)+25569+(-5/24)</f>
        <v>41962.54069444444</v>
      </c>
      <c r="T745" s="11">
        <f>(I745/86400)+25569+(-5/24)</f>
        <v>41992.609722222223</v>
      </c>
    </row>
    <row r="746" spans="1:20" ht="57.6" x14ac:dyDescent="0.3">
      <c r="A746">
        <v>2675</v>
      </c>
      <c r="B746" s="3" t="s">
        <v>2675</v>
      </c>
      <c r="C746" s="3" t="s">
        <v>6785</v>
      </c>
      <c r="D746">
        <v>25000</v>
      </c>
      <c r="E746">
        <v>1897</v>
      </c>
      <c r="F746" t="s">
        <v>8221</v>
      </c>
      <c r="G746" t="s">
        <v>8224</v>
      </c>
      <c r="H746" t="s">
        <v>8246</v>
      </c>
      <c r="I746">
        <v>1415655289</v>
      </c>
      <c r="J746">
        <v>1413059689</v>
      </c>
      <c r="K746" t="b">
        <v>1</v>
      </c>
      <c r="L746">
        <v>29</v>
      </c>
      <c r="M746" t="b">
        <v>0</v>
      </c>
      <c r="N746" t="s">
        <v>8302</v>
      </c>
      <c r="O746" s="6">
        <f>(E746/D746)*100</f>
        <v>7.5880000000000001</v>
      </c>
      <c r="P746" s="7">
        <f>E746/L746</f>
        <v>65.41379310344827</v>
      </c>
      <c r="Q746" t="s">
        <v>8319</v>
      </c>
      <c r="R746" t="s">
        <v>8356</v>
      </c>
      <c r="S746" s="11">
        <f>(J746/86400)+25569+(-5/24)</f>
        <v>41923.649178240739</v>
      </c>
      <c r="T746" s="11">
        <f>(I746/86400)+25569+(-5/24)</f>
        <v>41953.690844907404</v>
      </c>
    </row>
    <row r="747" spans="1:20" ht="28.8" x14ac:dyDescent="0.3">
      <c r="A747">
        <v>2914</v>
      </c>
      <c r="B747" s="3" t="s">
        <v>2914</v>
      </c>
      <c r="C747" s="3" t="s">
        <v>7024</v>
      </c>
      <c r="D747">
        <v>25000</v>
      </c>
      <c r="E747">
        <v>1</v>
      </c>
      <c r="F747" t="s">
        <v>8221</v>
      </c>
      <c r="G747" t="s">
        <v>8225</v>
      </c>
      <c r="H747" t="s">
        <v>8247</v>
      </c>
      <c r="I747">
        <v>1426365994</v>
      </c>
      <c r="J747">
        <v>1421185594</v>
      </c>
      <c r="K747" t="b">
        <v>0</v>
      </c>
      <c r="L747">
        <v>1</v>
      </c>
      <c r="M747" t="b">
        <v>0</v>
      </c>
      <c r="N747" t="s">
        <v>8271</v>
      </c>
      <c r="O747" s="6">
        <f>(E747/D747)*100</f>
        <v>4.0000000000000001E-3</v>
      </c>
      <c r="P747" s="7">
        <f>E747/L747</f>
        <v>1</v>
      </c>
      <c r="Q747" t="s">
        <v>8317</v>
      </c>
      <c r="R747" t="s">
        <v>8318</v>
      </c>
      <c r="S747" s="11">
        <f>(J747/86400)+25569+(-5/24)</f>
        <v>42017.699004629627</v>
      </c>
      <c r="T747" s="11">
        <f>(I747/86400)+25569+(-5/24)</f>
        <v>42077.657337962963</v>
      </c>
    </row>
    <row r="748" spans="1:20" ht="43.2" x14ac:dyDescent="0.3">
      <c r="A748">
        <v>2941</v>
      </c>
      <c r="B748" s="3" t="s">
        <v>2941</v>
      </c>
      <c r="C748" s="3" t="s">
        <v>7051</v>
      </c>
      <c r="D748">
        <v>25000</v>
      </c>
      <c r="E748">
        <v>1</v>
      </c>
      <c r="F748" t="s">
        <v>8221</v>
      </c>
      <c r="G748" t="s">
        <v>8224</v>
      </c>
      <c r="H748" t="s">
        <v>8246</v>
      </c>
      <c r="I748">
        <v>1425250955</v>
      </c>
      <c r="J748">
        <v>1422658955</v>
      </c>
      <c r="K748" t="b">
        <v>0</v>
      </c>
      <c r="L748">
        <v>1</v>
      </c>
      <c r="M748" t="b">
        <v>0</v>
      </c>
      <c r="N748" t="s">
        <v>8303</v>
      </c>
      <c r="O748" s="6">
        <f>(E748/D748)*100</f>
        <v>4.0000000000000001E-3</v>
      </c>
      <c r="P748" s="7">
        <f>E748/L748</f>
        <v>1</v>
      </c>
      <c r="Q748" t="s">
        <v>8317</v>
      </c>
      <c r="R748" t="s">
        <v>8357</v>
      </c>
      <c r="S748" s="11">
        <f>(J748/86400)+25569+(-5/24)</f>
        <v>42034.751793981479</v>
      </c>
      <c r="T748" s="11">
        <f>(I748/86400)+25569+(-5/24)</f>
        <v>42064.751793981479</v>
      </c>
    </row>
    <row r="749" spans="1:20" ht="57.6" x14ac:dyDescent="0.3">
      <c r="A749">
        <v>2947</v>
      </c>
      <c r="B749" s="3" t="s">
        <v>2947</v>
      </c>
      <c r="C749" s="3" t="s">
        <v>7057</v>
      </c>
      <c r="D749">
        <v>25000</v>
      </c>
      <c r="E749">
        <v>1072</v>
      </c>
      <c r="F749" t="s">
        <v>8221</v>
      </c>
      <c r="G749" t="s">
        <v>8224</v>
      </c>
      <c r="H749" t="s">
        <v>8246</v>
      </c>
      <c r="I749">
        <v>1480007460</v>
      </c>
      <c r="J749">
        <v>1475760567</v>
      </c>
      <c r="K749" t="b">
        <v>0</v>
      </c>
      <c r="L749">
        <v>13</v>
      </c>
      <c r="M749" t="b">
        <v>0</v>
      </c>
      <c r="N749" t="s">
        <v>8303</v>
      </c>
      <c r="O749" s="6">
        <f>(E749/D749)*100</f>
        <v>4.2880000000000003</v>
      </c>
      <c r="P749" s="7">
        <f>E749/L749</f>
        <v>82.461538461538467</v>
      </c>
      <c r="Q749" t="s">
        <v>8317</v>
      </c>
      <c r="R749" t="s">
        <v>8357</v>
      </c>
      <c r="S749" s="11">
        <f>(J749/86400)+25569+(-5/24)</f>
        <v>42649.353784722225</v>
      </c>
      <c r="T749" s="11">
        <f>(I749/86400)+25569+(-5/24)</f>
        <v>42698.507638888885</v>
      </c>
    </row>
    <row r="750" spans="1:20" ht="43.2" x14ac:dyDescent="0.3">
      <c r="A750">
        <v>3056</v>
      </c>
      <c r="B750" s="3" t="s">
        <v>3056</v>
      </c>
      <c r="C750" s="3" t="s">
        <v>7166</v>
      </c>
      <c r="D750">
        <v>25000</v>
      </c>
      <c r="E750">
        <v>0</v>
      </c>
      <c r="F750" t="s">
        <v>8221</v>
      </c>
      <c r="G750" t="s">
        <v>8224</v>
      </c>
      <c r="H750" t="s">
        <v>8246</v>
      </c>
      <c r="I750">
        <v>1412003784</v>
      </c>
      <c r="J750">
        <v>1406819784</v>
      </c>
      <c r="K750" t="b">
        <v>0</v>
      </c>
      <c r="L750">
        <v>0</v>
      </c>
      <c r="M750" t="b">
        <v>0</v>
      </c>
      <c r="N750" t="s">
        <v>8303</v>
      </c>
      <c r="O750" s="6">
        <f>(E750/D750)*100</f>
        <v>0</v>
      </c>
      <c r="P750" s="7" t="e">
        <f>E750/L750</f>
        <v>#DIV/0!</v>
      </c>
      <c r="Q750" t="s">
        <v>8317</v>
      </c>
      <c r="R750" t="s">
        <v>8357</v>
      </c>
      <c r="S750" s="11">
        <f>(J750/86400)+25569+(-5/24)</f>
        <v>41851.428055555552</v>
      </c>
      <c r="T750" s="11">
        <f>(I750/86400)+25569+(-5/24)</f>
        <v>41911.428055555552</v>
      </c>
    </row>
    <row r="751" spans="1:20" ht="43.2" x14ac:dyDescent="0.3">
      <c r="A751">
        <v>3065</v>
      </c>
      <c r="B751" s="3" t="s">
        <v>3065</v>
      </c>
      <c r="C751" s="3" t="s">
        <v>7175</v>
      </c>
      <c r="D751">
        <v>25000</v>
      </c>
      <c r="E751">
        <v>10</v>
      </c>
      <c r="F751" t="s">
        <v>8221</v>
      </c>
      <c r="G751" t="s">
        <v>8224</v>
      </c>
      <c r="H751" t="s">
        <v>8246</v>
      </c>
      <c r="I751">
        <v>1406683172</v>
      </c>
      <c r="J751">
        <v>1404523172</v>
      </c>
      <c r="K751" t="b">
        <v>0</v>
      </c>
      <c r="L751">
        <v>2</v>
      </c>
      <c r="M751" t="b">
        <v>0</v>
      </c>
      <c r="N751" t="s">
        <v>8303</v>
      </c>
      <c r="O751" s="6">
        <f>(E751/D751)*100</f>
        <v>0.04</v>
      </c>
      <c r="P751" s="7">
        <f>E751/L751</f>
        <v>5</v>
      </c>
      <c r="Q751" t="s">
        <v>8317</v>
      </c>
      <c r="R751" t="s">
        <v>8357</v>
      </c>
      <c r="S751" s="11">
        <f>(J751/86400)+25569+(-5/24)</f>
        <v>41824.846898148149</v>
      </c>
      <c r="T751" s="11">
        <f>(I751/86400)+25569+(-5/24)</f>
        <v>41849.846898148149</v>
      </c>
    </row>
    <row r="752" spans="1:20" ht="57.6" x14ac:dyDescent="0.3">
      <c r="A752">
        <v>3074</v>
      </c>
      <c r="B752" s="3" t="s">
        <v>3074</v>
      </c>
      <c r="C752" s="3" t="s">
        <v>7184</v>
      </c>
      <c r="D752">
        <v>25000</v>
      </c>
      <c r="E752">
        <v>22</v>
      </c>
      <c r="F752" t="s">
        <v>8221</v>
      </c>
      <c r="G752" t="s">
        <v>8230</v>
      </c>
      <c r="H752" t="s">
        <v>8249</v>
      </c>
      <c r="I752">
        <v>1457617359</v>
      </c>
      <c r="J752">
        <v>1455025359</v>
      </c>
      <c r="K752" t="b">
        <v>0</v>
      </c>
      <c r="L752">
        <v>3</v>
      </c>
      <c r="M752" t="b">
        <v>0</v>
      </c>
      <c r="N752" t="s">
        <v>8303</v>
      </c>
      <c r="O752" s="6">
        <f>(E752/D752)*100</f>
        <v>8.8000000000000009E-2</v>
      </c>
      <c r="P752" s="7">
        <f>E752/L752</f>
        <v>7.333333333333333</v>
      </c>
      <c r="Q752" t="s">
        <v>8317</v>
      </c>
      <c r="R752" t="s">
        <v>8357</v>
      </c>
      <c r="S752" s="11">
        <f>(J752/86400)+25569+(-5/24)</f>
        <v>42409.362951388888</v>
      </c>
      <c r="T752" s="11">
        <f>(I752/86400)+25569+(-5/24)</f>
        <v>42439.362951388888</v>
      </c>
    </row>
    <row r="753" spans="1:20" ht="43.2" x14ac:dyDescent="0.3">
      <c r="A753">
        <v>3085</v>
      </c>
      <c r="B753" s="3" t="s">
        <v>3085</v>
      </c>
      <c r="C753" s="3" t="s">
        <v>7195</v>
      </c>
      <c r="D753">
        <v>25000</v>
      </c>
      <c r="E753">
        <v>610</v>
      </c>
      <c r="F753" t="s">
        <v>8221</v>
      </c>
      <c r="G753" t="s">
        <v>8224</v>
      </c>
      <c r="H753" t="s">
        <v>8246</v>
      </c>
      <c r="I753">
        <v>1443561159</v>
      </c>
      <c r="J753">
        <v>1440969159</v>
      </c>
      <c r="K753" t="b">
        <v>0</v>
      </c>
      <c r="L753">
        <v>9</v>
      </c>
      <c r="M753" t="b">
        <v>0</v>
      </c>
      <c r="N753" t="s">
        <v>8303</v>
      </c>
      <c r="O753" s="6">
        <f>(E753/D753)*100</f>
        <v>2.44</v>
      </c>
      <c r="P753" s="7">
        <f>E753/L753</f>
        <v>67.777777777777771</v>
      </c>
      <c r="Q753" t="s">
        <v>8317</v>
      </c>
      <c r="R753" t="s">
        <v>8357</v>
      </c>
      <c r="S753" s="11">
        <f>(J753/86400)+25569+(-5/24)</f>
        <v>42246.675451388888</v>
      </c>
      <c r="T753" s="11">
        <f>(I753/86400)+25569+(-5/24)</f>
        <v>42276.675451388888</v>
      </c>
    </row>
    <row r="754" spans="1:20" ht="43.2" x14ac:dyDescent="0.3">
      <c r="A754">
        <v>3089</v>
      </c>
      <c r="B754" s="3" t="s">
        <v>3089</v>
      </c>
      <c r="C754" s="3" t="s">
        <v>7199</v>
      </c>
      <c r="D754">
        <v>25000</v>
      </c>
      <c r="E754">
        <v>5854</v>
      </c>
      <c r="F754" t="s">
        <v>8221</v>
      </c>
      <c r="G754" t="s">
        <v>8224</v>
      </c>
      <c r="H754" t="s">
        <v>8246</v>
      </c>
      <c r="I754">
        <v>1468029540</v>
      </c>
      <c r="J754">
        <v>1465304483</v>
      </c>
      <c r="K754" t="b">
        <v>0</v>
      </c>
      <c r="L754">
        <v>45</v>
      </c>
      <c r="M754" t="b">
        <v>0</v>
      </c>
      <c r="N754" t="s">
        <v>8303</v>
      </c>
      <c r="O754" s="6">
        <f>(E754/D754)*100</f>
        <v>23.416</v>
      </c>
      <c r="P754" s="7">
        <f>E754/L754</f>
        <v>130.0888888888889</v>
      </c>
      <c r="Q754" t="s">
        <v>8317</v>
      </c>
      <c r="R754" t="s">
        <v>8357</v>
      </c>
      <c r="S754" s="11">
        <f>(J754/86400)+25569+(-5/24)</f>
        <v>42528.334293981483</v>
      </c>
      <c r="T754" s="11">
        <f>(I754/86400)+25569+(-5/24)</f>
        <v>42559.874305555553</v>
      </c>
    </row>
    <row r="755" spans="1:20" ht="43.2" x14ac:dyDescent="0.3">
      <c r="A755">
        <v>3110</v>
      </c>
      <c r="B755" s="3" t="s">
        <v>3110</v>
      </c>
      <c r="C755" s="3" t="s">
        <v>7220</v>
      </c>
      <c r="D755">
        <v>25000</v>
      </c>
      <c r="E755">
        <v>10</v>
      </c>
      <c r="F755" t="s">
        <v>8221</v>
      </c>
      <c r="G755" t="s">
        <v>8224</v>
      </c>
      <c r="H755" t="s">
        <v>8246</v>
      </c>
      <c r="I755">
        <v>1487465119</v>
      </c>
      <c r="J755">
        <v>1484009119</v>
      </c>
      <c r="K755" t="b">
        <v>0</v>
      </c>
      <c r="L755">
        <v>1</v>
      </c>
      <c r="M755" t="b">
        <v>0</v>
      </c>
      <c r="N755" t="s">
        <v>8303</v>
      </c>
      <c r="O755" s="6">
        <f>(E755/D755)*100</f>
        <v>0.04</v>
      </c>
      <c r="P755" s="7">
        <f>E755/L755</f>
        <v>10</v>
      </c>
      <c r="Q755" t="s">
        <v>8317</v>
      </c>
      <c r="R755" t="s">
        <v>8357</v>
      </c>
      <c r="S755" s="11">
        <f>(J755/86400)+25569+(-5/24)</f>
        <v>42744.823136574072</v>
      </c>
      <c r="T755" s="11">
        <f>(I755/86400)+25569+(-5/24)</f>
        <v>42784.823136574072</v>
      </c>
    </row>
    <row r="756" spans="1:20" ht="43.2" x14ac:dyDescent="0.3">
      <c r="A756">
        <v>3639</v>
      </c>
      <c r="B756" s="3" t="s">
        <v>3637</v>
      </c>
      <c r="C756" s="3" t="s">
        <v>7749</v>
      </c>
      <c r="D756">
        <v>25000</v>
      </c>
      <c r="E756">
        <v>1</v>
      </c>
      <c r="F756" t="s">
        <v>8221</v>
      </c>
      <c r="G756" t="s">
        <v>8224</v>
      </c>
      <c r="H756" t="s">
        <v>8246</v>
      </c>
      <c r="I756">
        <v>1475853060</v>
      </c>
      <c r="J756">
        <v>1470672906</v>
      </c>
      <c r="K756" t="b">
        <v>0</v>
      </c>
      <c r="L756">
        <v>1</v>
      </c>
      <c r="M756" t="b">
        <v>0</v>
      </c>
      <c r="N756" t="s">
        <v>8305</v>
      </c>
      <c r="O756" s="6">
        <f>(E756/D756)*100</f>
        <v>4.0000000000000001E-3</v>
      </c>
      <c r="P756" s="7">
        <f>E756/L756</f>
        <v>1</v>
      </c>
      <c r="Q756" t="s">
        <v>8317</v>
      </c>
      <c r="R756" t="s">
        <v>8359</v>
      </c>
      <c r="S756" s="11">
        <f>(J756/86400)+25569+(-5/24)</f>
        <v>42590.468819444439</v>
      </c>
      <c r="T756" s="11">
        <f>(I756/86400)+25569+(-5/24)</f>
        <v>42650.424305555549</v>
      </c>
    </row>
    <row r="757" spans="1:20" ht="43.2" x14ac:dyDescent="0.3">
      <c r="A757">
        <v>3643</v>
      </c>
      <c r="B757" s="3" t="s">
        <v>3641</v>
      </c>
      <c r="C757" s="3" t="s">
        <v>7753</v>
      </c>
      <c r="D757">
        <v>25000</v>
      </c>
      <c r="E757">
        <v>0</v>
      </c>
      <c r="F757" t="s">
        <v>8221</v>
      </c>
      <c r="G757" t="s">
        <v>8224</v>
      </c>
      <c r="H757" t="s">
        <v>8246</v>
      </c>
      <c r="I757">
        <v>1447734439</v>
      </c>
      <c r="J757">
        <v>1444274839</v>
      </c>
      <c r="K757" t="b">
        <v>0</v>
      </c>
      <c r="L757">
        <v>0</v>
      </c>
      <c r="M757" t="b">
        <v>0</v>
      </c>
      <c r="N757" t="s">
        <v>8305</v>
      </c>
      <c r="O757" s="6">
        <f>(E757/D757)*100</f>
        <v>0</v>
      </c>
      <c r="P757" s="7" t="e">
        <f>E757/L757</f>
        <v>#DIV/0!</v>
      </c>
      <c r="Q757" t="s">
        <v>8317</v>
      </c>
      <c r="R757" t="s">
        <v>8359</v>
      </c>
      <c r="S757" s="11">
        <f>(J757/86400)+25569+(-5/24)</f>
        <v>42284.935636574075</v>
      </c>
      <c r="T757" s="11">
        <f>(I757/86400)+25569+(-5/24)</f>
        <v>42324.977303240739</v>
      </c>
    </row>
    <row r="758" spans="1:20" ht="57.6" x14ac:dyDescent="0.3">
      <c r="A758">
        <v>3954</v>
      </c>
      <c r="B758" s="3" t="s">
        <v>3951</v>
      </c>
      <c r="C758" s="3" t="s">
        <v>8061</v>
      </c>
      <c r="D758">
        <v>25000</v>
      </c>
      <c r="E758">
        <v>0</v>
      </c>
      <c r="F758" t="s">
        <v>8221</v>
      </c>
      <c r="G758" t="s">
        <v>8229</v>
      </c>
      <c r="H758" t="s">
        <v>8251</v>
      </c>
      <c r="I758">
        <v>1405352264</v>
      </c>
      <c r="J758">
        <v>1400168264</v>
      </c>
      <c r="K758" t="b">
        <v>0</v>
      </c>
      <c r="L758">
        <v>0</v>
      </c>
      <c r="M758" t="b">
        <v>0</v>
      </c>
      <c r="N758" t="s">
        <v>8271</v>
      </c>
      <c r="O758" s="6">
        <f>(E758/D758)*100</f>
        <v>0</v>
      </c>
      <c r="P758" s="7" t="e">
        <f>E758/L758</f>
        <v>#DIV/0!</v>
      </c>
      <c r="Q758" t="s">
        <v>8317</v>
      </c>
      <c r="R758" t="s">
        <v>8318</v>
      </c>
      <c r="S758" s="11">
        <f>(J758/86400)+25569+(-5/24)</f>
        <v>41774.442870370367</v>
      </c>
      <c r="T758" s="11">
        <f>(I758/86400)+25569+(-5/24)</f>
        <v>41834.442870370367</v>
      </c>
    </row>
    <row r="759" spans="1:20" ht="43.2" x14ac:dyDescent="0.3">
      <c r="A759">
        <v>504</v>
      </c>
      <c r="B759" s="3" t="s">
        <v>505</v>
      </c>
      <c r="C759" s="3" t="s">
        <v>4614</v>
      </c>
      <c r="D759">
        <v>24500</v>
      </c>
      <c r="E759">
        <v>335</v>
      </c>
      <c r="F759" t="s">
        <v>8221</v>
      </c>
      <c r="G759" t="s">
        <v>8224</v>
      </c>
      <c r="H759" t="s">
        <v>8246</v>
      </c>
      <c r="I759">
        <v>1334097387</v>
      </c>
      <c r="J759">
        <v>1328916987</v>
      </c>
      <c r="K759" t="b">
        <v>0</v>
      </c>
      <c r="L759">
        <v>5</v>
      </c>
      <c r="M759" t="b">
        <v>0</v>
      </c>
      <c r="N759" t="s">
        <v>8270</v>
      </c>
      <c r="O759" s="6">
        <f>(E759/D759)*100</f>
        <v>1.3673469387755102</v>
      </c>
      <c r="P759" s="7">
        <f>E759/L759</f>
        <v>67</v>
      </c>
      <c r="Q759" t="s">
        <v>8310</v>
      </c>
      <c r="R759" t="s">
        <v>8316</v>
      </c>
      <c r="S759" s="11">
        <f>(J759/86400)+25569+(-5/24)</f>
        <v>40949.775312499994</v>
      </c>
      <c r="T759" s="11">
        <f>(I759/86400)+25569+(-5/24)</f>
        <v>41009.73364583333</v>
      </c>
    </row>
    <row r="760" spans="1:20" ht="57.6" x14ac:dyDescent="0.3">
      <c r="A760">
        <v>568</v>
      </c>
      <c r="B760" s="3" t="s">
        <v>569</v>
      </c>
      <c r="C760" s="3" t="s">
        <v>4678</v>
      </c>
      <c r="D760">
        <v>24500</v>
      </c>
      <c r="E760">
        <v>245</v>
      </c>
      <c r="F760" t="s">
        <v>8221</v>
      </c>
      <c r="G760" t="s">
        <v>8228</v>
      </c>
      <c r="H760" t="s">
        <v>8250</v>
      </c>
      <c r="I760">
        <v>1452942000</v>
      </c>
      <c r="J760">
        <v>1449785223</v>
      </c>
      <c r="K760" t="b">
        <v>0</v>
      </c>
      <c r="L760">
        <v>5</v>
      </c>
      <c r="M760" t="b">
        <v>0</v>
      </c>
      <c r="N760" t="s">
        <v>8272</v>
      </c>
      <c r="O760" s="6">
        <f>(E760/D760)*100</f>
        <v>1</v>
      </c>
      <c r="P760" s="7">
        <f>E760/L760</f>
        <v>49</v>
      </c>
      <c r="Q760" t="s">
        <v>8319</v>
      </c>
      <c r="R760" t="s">
        <v>8320</v>
      </c>
      <c r="S760" s="11">
        <f>(J760/86400)+25569+(-5/24)</f>
        <v>42348.713229166664</v>
      </c>
      <c r="T760" s="11">
        <f>(I760/86400)+25569+(-5/24)</f>
        <v>42385.249999999993</v>
      </c>
    </row>
    <row r="761" spans="1:20" ht="43.2" x14ac:dyDescent="0.3">
      <c r="A761">
        <v>1770</v>
      </c>
      <c r="B761" s="3" t="s">
        <v>1771</v>
      </c>
      <c r="C761" s="3" t="s">
        <v>5880</v>
      </c>
      <c r="D761">
        <v>24500</v>
      </c>
      <c r="E761">
        <v>13846</v>
      </c>
      <c r="F761" t="s">
        <v>8221</v>
      </c>
      <c r="G761" t="s">
        <v>8224</v>
      </c>
      <c r="H761" t="s">
        <v>8246</v>
      </c>
      <c r="I761">
        <v>1413312194</v>
      </c>
      <c r="J761">
        <v>1410288194</v>
      </c>
      <c r="K761" t="b">
        <v>1</v>
      </c>
      <c r="L761">
        <v>92</v>
      </c>
      <c r="M761" t="b">
        <v>0</v>
      </c>
      <c r="N761" t="s">
        <v>8285</v>
      </c>
      <c r="O761" s="6">
        <f>(E761/D761)*100</f>
        <v>56.51428571428572</v>
      </c>
      <c r="P761" s="7">
        <f>E761/L761</f>
        <v>150.5</v>
      </c>
      <c r="Q761" t="s">
        <v>8338</v>
      </c>
      <c r="R761" t="s">
        <v>8339</v>
      </c>
      <c r="S761" s="11">
        <f>(J761/86400)+25569+(-5/24)</f>
        <v>41891.571689814817</v>
      </c>
      <c r="T761" s="11">
        <f>(I761/86400)+25569+(-5/24)</f>
        <v>41926.571689814817</v>
      </c>
    </row>
    <row r="762" spans="1:20" ht="43.2" x14ac:dyDescent="0.3">
      <c r="A762">
        <v>1785</v>
      </c>
      <c r="B762" s="3" t="s">
        <v>1786</v>
      </c>
      <c r="C762" s="3" t="s">
        <v>5895</v>
      </c>
      <c r="D762">
        <v>24000</v>
      </c>
      <c r="E762">
        <v>4853</v>
      </c>
      <c r="F762" t="s">
        <v>8221</v>
      </c>
      <c r="G762" t="s">
        <v>8224</v>
      </c>
      <c r="H762" t="s">
        <v>8246</v>
      </c>
      <c r="I762">
        <v>1413417600</v>
      </c>
      <c r="J762">
        <v>1410750855</v>
      </c>
      <c r="K762" t="b">
        <v>1</v>
      </c>
      <c r="L762">
        <v>108</v>
      </c>
      <c r="M762" t="b">
        <v>0</v>
      </c>
      <c r="N762" t="s">
        <v>8285</v>
      </c>
      <c r="O762" s="6">
        <f>(E762/D762)*100</f>
        <v>20.220833333333331</v>
      </c>
      <c r="P762" s="7">
        <f>E762/L762</f>
        <v>44.935185185185183</v>
      </c>
      <c r="Q762" t="s">
        <v>8338</v>
      </c>
      <c r="R762" t="s">
        <v>8339</v>
      </c>
      <c r="S762" s="11">
        <f>(J762/86400)+25569+(-5/24)</f>
        <v>41896.926562499997</v>
      </c>
      <c r="T762" s="11">
        <f>(I762/86400)+25569+(-5/24)</f>
        <v>41927.791666666664</v>
      </c>
    </row>
    <row r="763" spans="1:20" ht="43.2" x14ac:dyDescent="0.3">
      <c r="A763">
        <v>4033</v>
      </c>
      <c r="B763" s="3" t="s">
        <v>4029</v>
      </c>
      <c r="C763" s="3" t="s">
        <v>8138</v>
      </c>
      <c r="D763">
        <v>23900</v>
      </c>
      <c r="E763">
        <v>6141.99</v>
      </c>
      <c r="F763" t="s">
        <v>8221</v>
      </c>
      <c r="G763" t="s">
        <v>8225</v>
      </c>
      <c r="H763" t="s">
        <v>8247</v>
      </c>
      <c r="I763">
        <v>1475398800</v>
      </c>
      <c r="J763">
        <v>1472711224</v>
      </c>
      <c r="K763" t="b">
        <v>0</v>
      </c>
      <c r="L763">
        <v>94</v>
      </c>
      <c r="M763" t="b">
        <v>0</v>
      </c>
      <c r="N763" t="s">
        <v>8271</v>
      </c>
      <c r="O763" s="6">
        <f>(E763/D763)*100</f>
        <v>25.698702928870294</v>
      </c>
      <c r="P763" s="7">
        <f>E763/L763</f>
        <v>65.340319148936175</v>
      </c>
      <c r="Q763" t="s">
        <v>8317</v>
      </c>
      <c r="R763" t="s">
        <v>8318</v>
      </c>
      <c r="S763" s="11">
        <f>(J763/86400)+25569+(-5/24)</f>
        <v>42614.06046296296</v>
      </c>
      <c r="T763" s="11">
        <f>(I763/86400)+25569+(-5/24)</f>
        <v>42645.166666666664</v>
      </c>
    </row>
    <row r="764" spans="1:20" ht="43.2" x14ac:dyDescent="0.3">
      <c r="A764">
        <v>701</v>
      </c>
      <c r="B764" s="3" t="s">
        <v>702</v>
      </c>
      <c r="C764" s="3" t="s">
        <v>4811</v>
      </c>
      <c r="D764">
        <v>23000</v>
      </c>
      <c r="E764">
        <v>6118</v>
      </c>
      <c r="F764" t="s">
        <v>8221</v>
      </c>
      <c r="G764" t="s">
        <v>8225</v>
      </c>
      <c r="H764" t="s">
        <v>8247</v>
      </c>
      <c r="I764">
        <v>1406130880</v>
      </c>
      <c r="J764">
        <v>1403538880</v>
      </c>
      <c r="K764" t="b">
        <v>0</v>
      </c>
      <c r="L764">
        <v>21</v>
      </c>
      <c r="M764" t="b">
        <v>0</v>
      </c>
      <c r="N764" t="s">
        <v>8273</v>
      </c>
      <c r="O764" s="6">
        <f>(E764/D764)*100</f>
        <v>26.6</v>
      </c>
      <c r="P764" s="7">
        <f>E764/L764</f>
        <v>291.33333333333331</v>
      </c>
      <c r="Q764" t="s">
        <v>8319</v>
      </c>
      <c r="R764" t="s">
        <v>8321</v>
      </c>
      <c r="S764" s="11">
        <f>(J764/86400)+25569+(-5/24)</f>
        <v>41813.454629629625</v>
      </c>
      <c r="T764" s="11">
        <f>(I764/86400)+25569+(-5/24)</f>
        <v>41843.454629629625</v>
      </c>
    </row>
    <row r="765" spans="1:20" ht="43.2" x14ac:dyDescent="0.3">
      <c r="A765">
        <v>2697</v>
      </c>
      <c r="B765" s="3" t="s">
        <v>2697</v>
      </c>
      <c r="C765" s="3" t="s">
        <v>6807</v>
      </c>
      <c r="D765">
        <v>23000</v>
      </c>
      <c r="E765">
        <v>6061</v>
      </c>
      <c r="F765" t="s">
        <v>8221</v>
      </c>
      <c r="G765" t="s">
        <v>8224</v>
      </c>
      <c r="H765" t="s">
        <v>8246</v>
      </c>
      <c r="I765">
        <v>1438552800</v>
      </c>
      <c r="J765">
        <v>1435876423</v>
      </c>
      <c r="K765" t="b">
        <v>0</v>
      </c>
      <c r="L765">
        <v>52</v>
      </c>
      <c r="M765" t="b">
        <v>0</v>
      </c>
      <c r="N765" t="s">
        <v>8284</v>
      </c>
      <c r="O765" s="6">
        <f>(E765/D765)*100</f>
        <v>26.35217391304348</v>
      </c>
      <c r="P765" s="7">
        <f>E765/L765</f>
        <v>116.55769230769231</v>
      </c>
      <c r="Q765" t="s">
        <v>8336</v>
      </c>
      <c r="R765" t="s">
        <v>8337</v>
      </c>
      <c r="S765" s="11">
        <f>(J765/86400)+25569+(-5/24)</f>
        <v>42187.731747685182</v>
      </c>
      <c r="T765" s="11">
        <f>(I765/86400)+25569+(-5/24)</f>
        <v>42218.708333333336</v>
      </c>
    </row>
    <row r="766" spans="1:20" ht="43.2" x14ac:dyDescent="0.3">
      <c r="A766">
        <v>1805</v>
      </c>
      <c r="B766" s="3" t="s">
        <v>1806</v>
      </c>
      <c r="C766" s="3" t="s">
        <v>5915</v>
      </c>
      <c r="D766">
        <v>22500</v>
      </c>
      <c r="E766">
        <v>8191</v>
      </c>
      <c r="F766" t="s">
        <v>8221</v>
      </c>
      <c r="G766" t="s">
        <v>8236</v>
      </c>
      <c r="H766" t="s">
        <v>8249</v>
      </c>
      <c r="I766">
        <v>1443808800</v>
      </c>
      <c r="J766">
        <v>1441048658</v>
      </c>
      <c r="K766" t="b">
        <v>1</v>
      </c>
      <c r="L766">
        <v>122</v>
      </c>
      <c r="M766" t="b">
        <v>0</v>
      </c>
      <c r="N766" t="s">
        <v>8285</v>
      </c>
      <c r="O766" s="6">
        <f>(E766/D766)*100</f>
        <v>36.404444444444444</v>
      </c>
      <c r="P766" s="7">
        <f>E766/L766</f>
        <v>67.139344262295083</v>
      </c>
      <c r="Q766" t="s">
        <v>8338</v>
      </c>
      <c r="R766" t="s">
        <v>8339</v>
      </c>
      <c r="S766" s="11">
        <f>(J766/86400)+25569+(-5/24)</f>
        <v>42247.595578703702</v>
      </c>
      <c r="T766" s="11">
        <f>(I766/86400)+25569+(-5/24)</f>
        <v>42279.541666666664</v>
      </c>
    </row>
    <row r="767" spans="1:20" ht="43.2" x14ac:dyDescent="0.3">
      <c r="A767">
        <v>3796</v>
      </c>
      <c r="B767" s="3" t="s">
        <v>3793</v>
      </c>
      <c r="C767" s="3" t="s">
        <v>7906</v>
      </c>
      <c r="D767">
        <v>22500</v>
      </c>
      <c r="E767">
        <v>1</v>
      </c>
      <c r="F767" t="s">
        <v>8221</v>
      </c>
      <c r="G767" t="s">
        <v>8224</v>
      </c>
      <c r="H767" t="s">
        <v>8246</v>
      </c>
      <c r="I767">
        <v>1484354556</v>
      </c>
      <c r="J767">
        <v>1479170556</v>
      </c>
      <c r="K767" t="b">
        <v>0</v>
      </c>
      <c r="L767">
        <v>1</v>
      </c>
      <c r="M767" t="b">
        <v>0</v>
      </c>
      <c r="N767" t="s">
        <v>8305</v>
      </c>
      <c r="O767" s="6">
        <f>(E767/D767)*100</f>
        <v>4.4444444444444444E-3</v>
      </c>
      <c r="P767" s="7">
        <f>E767/L767</f>
        <v>1</v>
      </c>
      <c r="Q767" t="s">
        <v>8317</v>
      </c>
      <c r="R767" t="s">
        <v>8359</v>
      </c>
      <c r="S767" s="11">
        <f>(J767/86400)+25569+(-5/24)</f>
        <v>42688.821250000001</v>
      </c>
      <c r="T767" s="11">
        <f>(I767/86400)+25569+(-5/24)</f>
        <v>42748.821250000001</v>
      </c>
    </row>
    <row r="768" spans="1:20" ht="43.2" x14ac:dyDescent="0.3">
      <c r="A768">
        <v>543</v>
      </c>
      <c r="B768" s="3" t="s">
        <v>544</v>
      </c>
      <c r="C768" s="3" t="s">
        <v>4653</v>
      </c>
      <c r="D768">
        <v>22000</v>
      </c>
      <c r="E768">
        <v>70</v>
      </c>
      <c r="F768" t="s">
        <v>8221</v>
      </c>
      <c r="G768" t="s">
        <v>8226</v>
      </c>
      <c r="H768" t="s">
        <v>8248</v>
      </c>
      <c r="I768">
        <v>1414807962</v>
      </c>
      <c r="J768">
        <v>1412215962</v>
      </c>
      <c r="K768" t="b">
        <v>0</v>
      </c>
      <c r="L768">
        <v>2</v>
      </c>
      <c r="M768" t="b">
        <v>0</v>
      </c>
      <c r="N768" t="s">
        <v>8272</v>
      </c>
      <c r="O768" s="6">
        <f>(E768/D768)*100</f>
        <v>0.31818181818181818</v>
      </c>
      <c r="P768" s="7">
        <f>E768/L768</f>
        <v>35</v>
      </c>
      <c r="Q768" t="s">
        <v>8319</v>
      </c>
      <c r="R768" t="s">
        <v>8320</v>
      </c>
      <c r="S768" s="11">
        <f>(J768/86400)+25569+(-5/24)</f>
        <v>41913.88381944444</v>
      </c>
      <c r="T768" s="11">
        <f>(I768/86400)+25569+(-5/24)</f>
        <v>41943.88381944444</v>
      </c>
    </row>
    <row r="769" spans="1:20" ht="28.8" x14ac:dyDescent="0.3">
      <c r="A769">
        <v>1593</v>
      </c>
      <c r="B769" s="3" t="s">
        <v>1594</v>
      </c>
      <c r="C769" s="3" t="s">
        <v>5703</v>
      </c>
      <c r="D769">
        <v>22000</v>
      </c>
      <c r="E769">
        <v>3</v>
      </c>
      <c r="F769" t="s">
        <v>8221</v>
      </c>
      <c r="G769" t="s">
        <v>8224</v>
      </c>
      <c r="H769" t="s">
        <v>8246</v>
      </c>
      <c r="I769">
        <v>1425154655</v>
      </c>
      <c r="J769">
        <v>1422562655</v>
      </c>
      <c r="K769" t="b">
        <v>0</v>
      </c>
      <c r="L769">
        <v>3</v>
      </c>
      <c r="M769" t="b">
        <v>0</v>
      </c>
      <c r="N769" t="s">
        <v>8291</v>
      </c>
      <c r="O769" s="6">
        <f>(E769/D769)*100</f>
        <v>1.3636363636363637E-2</v>
      </c>
      <c r="P769" s="7">
        <f>E769/L769</f>
        <v>1</v>
      </c>
      <c r="Q769" t="s">
        <v>8338</v>
      </c>
      <c r="R769" t="s">
        <v>8345</v>
      </c>
      <c r="S769" s="11">
        <f>(J769/86400)+25569+(-5/24)</f>
        <v>42033.63721064815</v>
      </c>
      <c r="T769" s="11">
        <f>(I769/86400)+25569+(-5/24)</f>
        <v>42063.63721064815</v>
      </c>
    </row>
    <row r="770" spans="1:20" ht="57.6" x14ac:dyDescent="0.3">
      <c r="A770">
        <v>2407</v>
      </c>
      <c r="B770" s="3" t="s">
        <v>2408</v>
      </c>
      <c r="C770" s="3" t="s">
        <v>6517</v>
      </c>
      <c r="D770">
        <v>22000</v>
      </c>
      <c r="E770">
        <v>5557</v>
      </c>
      <c r="F770" t="s">
        <v>8221</v>
      </c>
      <c r="G770" t="s">
        <v>8224</v>
      </c>
      <c r="H770" t="s">
        <v>8246</v>
      </c>
      <c r="I770">
        <v>1428732000</v>
      </c>
      <c r="J770">
        <v>1426772928</v>
      </c>
      <c r="K770" t="b">
        <v>0</v>
      </c>
      <c r="L770">
        <v>33</v>
      </c>
      <c r="M770" t="b">
        <v>0</v>
      </c>
      <c r="N770" t="s">
        <v>8284</v>
      </c>
      <c r="O770" s="6">
        <f>(E770/D770)*100</f>
        <v>25.259090909090908</v>
      </c>
      <c r="P770" s="7">
        <f>E770/L770</f>
        <v>168.39393939393941</v>
      </c>
      <c r="Q770" t="s">
        <v>8336</v>
      </c>
      <c r="R770" t="s">
        <v>8337</v>
      </c>
      <c r="S770" s="11">
        <f>(J770/86400)+25569+(-5/24)</f>
        <v>42082.367222222216</v>
      </c>
      <c r="T770" s="11">
        <f>(I770/86400)+25569+(-5/24)</f>
        <v>42105.041666666664</v>
      </c>
    </row>
    <row r="771" spans="1:20" ht="43.2" x14ac:dyDescent="0.3">
      <c r="A771">
        <v>2516</v>
      </c>
      <c r="B771" s="3" t="s">
        <v>2516</v>
      </c>
      <c r="C771" s="3" t="s">
        <v>6626</v>
      </c>
      <c r="D771">
        <v>22000</v>
      </c>
      <c r="E771">
        <v>0</v>
      </c>
      <c r="F771" t="s">
        <v>8221</v>
      </c>
      <c r="G771" t="s">
        <v>8224</v>
      </c>
      <c r="H771" t="s">
        <v>8246</v>
      </c>
      <c r="I771">
        <v>1417279252</v>
      </c>
      <c r="J771">
        <v>1414683652</v>
      </c>
      <c r="K771" t="b">
        <v>0</v>
      </c>
      <c r="L771">
        <v>0</v>
      </c>
      <c r="M771" t="b">
        <v>0</v>
      </c>
      <c r="N771" t="s">
        <v>8299</v>
      </c>
      <c r="O771" s="6">
        <f>(E771/D771)*100</f>
        <v>0</v>
      </c>
      <c r="P771" s="7" t="e">
        <f>E771/L771</f>
        <v>#DIV/0!</v>
      </c>
      <c r="Q771" t="s">
        <v>8336</v>
      </c>
      <c r="R771" t="s">
        <v>8353</v>
      </c>
      <c r="S771" s="11">
        <f>(J771/86400)+25569+(-5/24)</f>
        <v>41942.445046296292</v>
      </c>
      <c r="T771" s="11">
        <f>(I771/86400)+25569+(-5/24)</f>
        <v>41972.486712962964</v>
      </c>
    </row>
    <row r="772" spans="1:20" ht="43.2" x14ac:dyDescent="0.3">
      <c r="A772">
        <v>3077</v>
      </c>
      <c r="B772" s="3" t="s">
        <v>3077</v>
      </c>
      <c r="C772" s="3" t="s">
        <v>7187</v>
      </c>
      <c r="D772">
        <v>22000</v>
      </c>
      <c r="E772">
        <v>105</v>
      </c>
      <c r="F772" t="s">
        <v>8221</v>
      </c>
      <c r="G772" t="s">
        <v>8229</v>
      </c>
      <c r="H772" t="s">
        <v>8251</v>
      </c>
      <c r="I772">
        <v>1488495478</v>
      </c>
      <c r="J772">
        <v>1485903478</v>
      </c>
      <c r="K772" t="b">
        <v>0</v>
      </c>
      <c r="L772">
        <v>2</v>
      </c>
      <c r="M772" t="b">
        <v>0</v>
      </c>
      <c r="N772" t="s">
        <v>8303</v>
      </c>
      <c r="O772" s="6">
        <f>(E772/D772)*100</f>
        <v>0.47727272727272729</v>
      </c>
      <c r="P772" s="7">
        <f>E772/L772</f>
        <v>52.5</v>
      </c>
      <c r="Q772" t="s">
        <v>8317</v>
      </c>
      <c r="R772" t="s">
        <v>8357</v>
      </c>
      <c r="S772" s="11">
        <f>(J772/86400)+25569+(-5/24)</f>
        <v>42766.74858796296</v>
      </c>
      <c r="T772" s="11">
        <f>(I772/86400)+25569+(-5/24)</f>
        <v>42796.74858796296</v>
      </c>
    </row>
    <row r="773" spans="1:20" ht="43.2" x14ac:dyDescent="0.3">
      <c r="A773">
        <v>3800</v>
      </c>
      <c r="B773" s="3" t="s">
        <v>3797</v>
      </c>
      <c r="C773" s="3" t="s">
        <v>7910</v>
      </c>
      <c r="D773">
        <v>22000</v>
      </c>
      <c r="E773">
        <v>881</v>
      </c>
      <c r="F773" t="s">
        <v>8221</v>
      </c>
      <c r="G773" t="s">
        <v>8224</v>
      </c>
      <c r="H773" t="s">
        <v>8246</v>
      </c>
      <c r="I773">
        <v>1420952340</v>
      </c>
      <c r="J773">
        <v>1418146883</v>
      </c>
      <c r="K773" t="b">
        <v>0</v>
      </c>
      <c r="L773">
        <v>16</v>
      </c>
      <c r="M773" t="b">
        <v>0</v>
      </c>
      <c r="N773" t="s">
        <v>8305</v>
      </c>
      <c r="O773" s="6">
        <f>(E773/D773)*100</f>
        <v>4.004545454545454</v>
      </c>
      <c r="P773" s="7">
        <f>E773/L773</f>
        <v>55.0625</v>
      </c>
      <c r="Q773" t="s">
        <v>8317</v>
      </c>
      <c r="R773" t="s">
        <v>8359</v>
      </c>
      <c r="S773" s="11">
        <f>(J773/86400)+25569+(-5/24)</f>
        <v>41982.528738425921</v>
      </c>
      <c r="T773" s="11">
        <f>(I773/86400)+25569+(-5/24)</f>
        <v>42014.999305555553</v>
      </c>
    </row>
    <row r="774" spans="1:20" ht="57.6" x14ac:dyDescent="0.3">
      <c r="A774">
        <v>2776</v>
      </c>
      <c r="B774" s="3" t="s">
        <v>2776</v>
      </c>
      <c r="C774" s="3" t="s">
        <v>6886</v>
      </c>
      <c r="D774">
        <v>21000</v>
      </c>
      <c r="E774">
        <v>1655</v>
      </c>
      <c r="F774" t="s">
        <v>8221</v>
      </c>
      <c r="G774" t="s">
        <v>8224</v>
      </c>
      <c r="H774" t="s">
        <v>8246</v>
      </c>
      <c r="I774">
        <v>1434092876</v>
      </c>
      <c r="J774">
        <v>1431414476</v>
      </c>
      <c r="K774" t="b">
        <v>0</v>
      </c>
      <c r="L774">
        <v>36</v>
      </c>
      <c r="M774" t="b">
        <v>0</v>
      </c>
      <c r="N774" t="s">
        <v>8304</v>
      </c>
      <c r="O774" s="6">
        <f>(E774/D774)*100</f>
        <v>7.8809523809523814</v>
      </c>
      <c r="P774" s="7">
        <f>E774/L774</f>
        <v>45.972222222222221</v>
      </c>
      <c r="Q774" t="s">
        <v>8322</v>
      </c>
      <c r="R774" t="s">
        <v>8358</v>
      </c>
      <c r="S774" s="11">
        <f>(J774/86400)+25569+(-5/24)</f>
        <v>42136.088842592588</v>
      </c>
      <c r="T774" s="11">
        <f>(I774/86400)+25569+(-5/24)</f>
        <v>42167.088842592588</v>
      </c>
    </row>
    <row r="775" spans="1:20" ht="43.2" x14ac:dyDescent="0.3">
      <c r="A775">
        <v>175</v>
      </c>
      <c r="B775" s="3" t="s">
        <v>177</v>
      </c>
      <c r="C775" s="3" t="s">
        <v>4285</v>
      </c>
      <c r="D775">
        <v>20000</v>
      </c>
      <c r="E775">
        <v>1297</v>
      </c>
      <c r="F775" t="s">
        <v>8221</v>
      </c>
      <c r="G775" t="s">
        <v>8225</v>
      </c>
      <c r="H775" t="s">
        <v>8247</v>
      </c>
      <c r="I775">
        <v>1409337611</v>
      </c>
      <c r="J775">
        <v>1407177611</v>
      </c>
      <c r="K775" t="b">
        <v>0</v>
      </c>
      <c r="L775">
        <v>26</v>
      </c>
      <c r="M775" t="b">
        <v>0</v>
      </c>
      <c r="N775" t="s">
        <v>8268</v>
      </c>
      <c r="O775" s="6">
        <f>(E775/D775)*100</f>
        <v>6.4850000000000003</v>
      </c>
      <c r="P775" s="7">
        <f>E775/L775</f>
        <v>49.884615384615387</v>
      </c>
      <c r="Q775" t="s">
        <v>8310</v>
      </c>
      <c r="R775" t="s">
        <v>8314</v>
      </c>
      <c r="S775" s="11">
        <f>(J775/86400)+25569+(-5/24)</f>
        <v>41855.569571759253</v>
      </c>
      <c r="T775" s="11">
        <f>(I775/86400)+25569+(-5/24)</f>
        <v>41880.569571759253</v>
      </c>
    </row>
    <row r="776" spans="1:20" ht="43.2" x14ac:dyDescent="0.3">
      <c r="A776">
        <v>423</v>
      </c>
      <c r="B776" s="3" t="s">
        <v>424</v>
      </c>
      <c r="C776" s="3" t="s">
        <v>4533</v>
      </c>
      <c r="D776">
        <v>20000</v>
      </c>
      <c r="E776">
        <v>153</v>
      </c>
      <c r="F776" t="s">
        <v>8221</v>
      </c>
      <c r="G776" t="s">
        <v>8224</v>
      </c>
      <c r="H776" t="s">
        <v>8246</v>
      </c>
      <c r="I776">
        <v>1370470430</v>
      </c>
      <c r="J776">
        <v>1367878430</v>
      </c>
      <c r="K776" t="b">
        <v>0</v>
      </c>
      <c r="L776">
        <v>13</v>
      </c>
      <c r="M776" t="b">
        <v>0</v>
      </c>
      <c r="N776" t="s">
        <v>8270</v>
      </c>
      <c r="O776" s="6">
        <f>(E776/D776)*100</f>
        <v>0.76500000000000001</v>
      </c>
      <c r="P776" s="7">
        <f>E776/L776</f>
        <v>11.76923076923077</v>
      </c>
      <c r="Q776" t="s">
        <v>8310</v>
      </c>
      <c r="R776" t="s">
        <v>8316</v>
      </c>
      <c r="S776" s="11">
        <f>(J776/86400)+25569+(-5/24)</f>
        <v>41400.717939814815</v>
      </c>
      <c r="T776" s="11">
        <f>(I776/86400)+25569+(-5/24)</f>
        <v>41430.717939814815</v>
      </c>
    </row>
    <row r="777" spans="1:20" ht="43.2" x14ac:dyDescent="0.3">
      <c r="A777">
        <v>438</v>
      </c>
      <c r="B777" s="3" t="s">
        <v>439</v>
      </c>
      <c r="C777" s="3" t="s">
        <v>4548</v>
      </c>
      <c r="D777">
        <v>20000</v>
      </c>
      <c r="E777">
        <v>1876</v>
      </c>
      <c r="F777" t="s">
        <v>8221</v>
      </c>
      <c r="G777" t="s">
        <v>8224</v>
      </c>
      <c r="H777" t="s">
        <v>8246</v>
      </c>
      <c r="I777">
        <v>1447830958</v>
      </c>
      <c r="J777">
        <v>1445235358</v>
      </c>
      <c r="K777" t="b">
        <v>0</v>
      </c>
      <c r="L777">
        <v>11</v>
      </c>
      <c r="M777" t="b">
        <v>0</v>
      </c>
      <c r="N777" t="s">
        <v>8270</v>
      </c>
      <c r="O777" s="6">
        <f>(E777/D777)*100</f>
        <v>9.379999999999999</v>
      </c>
      <c r="P777" s="7">
        <f>E777/L777</f>
        <v>170.54545454545453</v>
      </c>
      <c r="Q777" t="s">
        <v>8310</v>
      </c>
      <c r="R777" t="s">
        <v>8316</v>
      </c>
      <c r="S777" s="11">
        <f>(J777/86400)+25569+(-5/24)</f>
        <v>42296.052754629629</v>
      </c>
      <c r="T777" s="11">
        <f>(I777/86400)+25569+(-5/24)</f>
        <v>42326.094421296293</v>
      </c>
    </row>
    <row r="778" spans="1:20" ht="43.2" x14ac:dyDescent="0.3">
      <c r="A778">
        <v>451</v>
      </c>
      <c r="B778" s="3" t="s">
        <v>452</v>
      </c>
      <c r="C778" s="3" t="s">
        <v>4561</v>
      </c>
      <c r="D778">
        <v>20000</v>
      </c>
      <c r="E778">
        <v>0</v>
      </c>
      <c r="F778" t="s">
        <v>8221</v>
      </c>
      <c r="G778" t="s">
        <v>8224</v>
      </c>
      <c r="H778" t="s">
        <v>8246</v>
      </c>
      <c r="I778">
        <v>1390669791</v>
      </c>
      <c r="J778">
        <v>1388077791</v>
      </c>
      <c r="K778" t="b">
        <v>0</v>
      </c>
      <c r="L778">
        <v>0</v>
      </c>
      <c r="M778" t="b">
        <v>0</v>
      </c>
      <c r="N778" t="s">
        <v>8270</v>
      </c>
      <c r="O778" s="6">
        <f>(E778/D778)*100</f>
        <v>0</v>
      </c>
      <c r="P778" s="7" t="e">
        <f>E778/L778</f>
        <v>#DIV/0!</v>
      </c>
      <c r="Q778" t="s">
        <v>8310</v>
      </c>
      <c r="R778" t="s">
        <v>8316</v>
      </c>
      <c r="S778" s="11">
        <f>(J778/86400)+25569+(-5/24)</f>
        <v>41634.506840277776</v>
      </c>
      <c r="T778" s="11">
        <f>(I778/86400)+25569+(-5/24)</f>
        <v>41664.506840277776</v>
      </c>
    </row>
    <row r="779" spans="1:20" ht="43.2" x14ac:dyDescent="0.3">
      <c r="A779">
        <v>457</v>
      </c>
      <c r="B779" s="3" t="s">
        <v>458</v>
      </c>
      <c r="C779" s="3" t="s">
        <v>4567</v>
      </c>
      <c r="D779">
        <v>20000</v>
      </c>
      <c r="E779">
        <v>0</v>
      </c>
      <c r="F779" t="s">
        <v>8221</v>
      </c>
      <c r="G779" t="s">
        <v>8229</v>
      </c>
      <c r="H779" t="s">
        <v>8251</v>
      </c>
      <c r="I779">
        <v>1408213512</v>
      </c>
      <c r="J779">
        <v>1405621512</v>
      </c>
      <c r="K779" t="b">
        <v>0</v>
      </c>
      <c r="L779">
        <v>0</v>
      </c>
      <c r="M779" t="b">
        <v>0</v>
      </c>
      <c r="N779" t="s">
        <v>8270</v>
      </c>
      <c r="O779" s="6">
        <f>(E779/D779)*100</f>
        <v>0</v>
      </c>
      <c r="P779" s="7" t="e">
        <f>E779/L779</f>
        <v>#DIV/0!</v>
      </c>
      <c r="Q779" t="s">
        <v>8310</v>
      </c>
      <c r="R779" t="s">
        <v>8316</v>
      </c>
      <c r="S779" s="11">
        <f>(J779/86400)+25569+(-5/24)</f>
        <v>41837.559166666666</v>
      </c>
      <c r="T779" s="11">
        <f>(I779/86400)+25569+(-5/24)</f>
        <v>41867.559166666666</v>
      </c>
    </row>
    <row r="780" spans="1:20" ht="43.2" x14ac:dyDescent="0.3">
      <c r="A780">
        <v>467</v>
      </c>
      <c r="B780" s="3" t="s">
        <v>468</v>
      </c>
      <c r="C780" s="3" t="s">
        <v>4577</v>
      </c>
      <c r="D780">
        <v>20000</v>
      </c>
      <c r="E780">
        <v>4315</v>
      </c>
      <c r="F780" t="s">
        <v>8221</v>
      </c>
      <c r="G780" t="s">
        <v>8224</v>
      </c>
      <c r="H780" t="s">
        <v>8246</v>
      </c>
      <c r="I780">
        <v>1348849134</v>
      </c>
      <c r="J780">
        <v>1344961134</v>
      </c>
      <c r="K780" t="b">
        <v>0</v>
      </c>
      <c r="L780">
        <v>39</v>
      </c>
      <c r="M780" t="b">
        <v>0</v>
      </c>
      <c r="N780" t="s">
        <v>8270</v>
      </c>
      <c r="O780" s="6">
        <f>(E780/D780)*100</f>
        <v>21.574999999999999</v>
      </c>
      <c r="P780" s="7">
        <f>E780/L780</f>
        <v>110.64102564102564</v>
      </c>
      <c r="Q780" t="s">
        <v>8310</v>
      </c>
      <c r="R780" t="s">
        <v>8316</v>
      </c>
      <c r="S780" s="11">
        <f>(J780/86400)+25569+(-5/24)</f>
        <v>41135.471458333333</v>
      </c>
      <c r="T780" s="11">
        <f>(I780/86400)+25569+(-5/24)</f>
        <v>41180.471458333333</v>
      </c>
    </row>
    <row r="781" spans="1:20" ht="43.2" x14ac:dyDescent="0.3">
      <c r="A781">
        <v>494</v>
      </c>
      <c r="B781" s="3" t="s">
        <v>495</v>
      </c>
      <c r="C781" s="3" t="s">
        <v>4604</v>
      </c>
      <c r="D781">
        <v>20000</v>
      </c>
      <c r="E781">
        <v>31</v>
      </c>
      <c r="F781" t="s">
        <v>8221</v>
      </c>
      <c r="G781" t="s">
        <v>8224</v>
      </c>
      <c r="H781" t="s">
        <v>8246</v>
      </c>
      <c r="I781">
        <v>1404356400</v>
      </c>
      <c r="J781">
        <v>1402343765</v>
      </c>
      <c r="K781" t="b">
        <v>0</v>
      </c>
      <c r="L781">
        <v>3</v>
      </c>
      <c r="M781" t="b">
        <v>0</v>
      </c>
      <c r="N781" t="s">
        <v>8270</v>
      </c>
      <c r="O781" s="6">
        <f>(E781/D781)*100</f>
        <v>0.155</v>
      </c>
      <c r="P781" s="7">
        <f>E781/L781</f>
        <v>10.333333333333334</v>
      </c>
      <c r="Q781" t="s">
        <v>8310</v>
      </c>
      <c r="R781" t="s">
        <v>8316</v>
      </c>
      <c r="S781" s="11">
        <f>(J781/86400)+25569+(-5/24)</f>
        <v>41799.62228009259</v>
      </c>
      <c r="T781" s="11">
        <f>(I781/86400)+25569+(-5/24)</f>
        <v>41822.916666666664</v>
      </c>
    </row>
    <row r="782" spans="1:20" ht="57.6" x14ac:dyDescent="0.3">
      <c r="A782">
        <v>499</v>
      </c>
      <c r="B782" s="3" t="s">
        <v>500</v>
      </c>
      <c r="C782" s="3" t="s">
        <v>4609</v>
      </c>
      <c r="D782">
        <v>20000</v>
      </c>
      <c r="E782">
        <v>1910</v>
      </c>
      <c r="F782" t="s">
        <v>8221</v>
      </c>
      <c r="G782" t="s">
        <v>8224</v>
      </c>
      <c r="H782" t="s">
        <v>8246</v>
      </c>
      <c r="I782">
        <v>1255381140</v>
      </c>
      <c r="J782">
        <v>1250630968</v>
      </c>
      <c r="K782" t="b">
        <v>0</v>
      </c>
      <c r="L782">
        <v>26</v>
      </c>
      <c r="M782" t="b">
        <v>0</v>
      </c>
      <c r="N782" t="s">
        <v>8270</v>
      </c>
      <c r="O782" s="6">
        <f>(E782/D782)*100</f>
        <v>9.5500000000000007</v>
      </c>
      <c r="P782" s="7">
        <f>E782/L782</f>
        <v>73.461538461538467</v>
      </c>
      <c r="Q782" t="s">
        <v>8310</v>
      </c>
      <c r="R782" t="s">
        <v>8316</v>
      </c>
      <c r="S782" s="11">
        <f>(J782/86400)+25569+(-5/24)</f>
        <v>40043.687129629623</v>
      </c>
      <c r="T782" s="11">
        <f>(I782/86400)+25569+(-5/24)</f>
        <v>40098.665972222218</v>
      </c>
    </row>
    <row r="783" spans="1:20" ht="57.6" x14ac:dyDescent="0.3">
      <c r="A783">
        <v>502</v>
      </c>
      <c r="B783" s="3" t="s">
        <v>503</v>
      </c>
      <c r="C783" s="3" t="s">
        <v>4612</v>
      </c>
      <c r="D783">
        <v>20000</v>
      </c>
      <c r="E783">
        <v>230</v>
      </c>
      <c r="F783" t="s">
        <v>8221</v>
      </c>
      <c r="G783" t="s">
        <v>8224</v>
      </c>
      <c r="H783" t="s">
        <v>8246</v>
      </c>
      <c r="I783">
        <v>1332073025</v>
      </c>
      <c r="J783">
        <v>1329484625</v>
      </c>
      <c r="K783" t="b">
        <v>0</v>
      </c>
      <c r="L783">
        <v>4</v>
      </c>
      <c r="M783" t="b">
        <v>0</v>
      </c>
      <c r="N783" t="s">
        <v>8270</v>
      </c>
      <c r="O783" s="6">
        <f>(E783/D783)*100</f>
        <v>1.1499999999999999</v>
      </c>
      <c r="P783" s="7">
        <f>E783/L783</f>
        <v>57.5</v>
      </c>
      <c r="Q783" t="s">
        <v>8310</v>
      </c>
      <c r="R783" t="s">
        <v>8316</v>
      </c>
      <c r="S783" s="11">
        <f>(J783/86400)+25569+(-5/24)</f>
        <v>40956.345196759255</v>
      </c>
      <c r="T783" s="11">
        <f>(I783/86400)+25569+(-5/24)</f>
        <v>40986.303530092591</v>
      </c>
    </row>
    <row r="784" spans="1:20" ht="43.2" x14ac:dyDescent="0.3">
      <c r="A784">
        <v>507</v>
      </c>
      <c r="B784" s="3" t="s">
        <v>508</v>
      </c>
      <c r="C784" s="3" t="s">
        <v>4617</v>
      </c>
      <c r="D784">
        <v>20000</v>
      </c>
      <c r="E784">
        <v>640</v>
      </c>
      <c r="F784" t="s">
        <v>8221</v>
      </c>
      <c r="G784" t="s">
        <v>8224</v>
      </c>
      <c r="H784" t="s">
        <v>8246</v>
      </c>
      <c r="I784">
        <v>1350687657</v>
      </c>
      <c r="J784">
        <v>1346799657</v>
      </c>
      <c r="K784" t="b">
        <v>0</v>
      </c>
      <c r="L784">
        <v>10</v>
      </c>
      <c r="M784" t="b">
        <v>0</v>
      </c>
      <c r="N784" t="s">
        <v>8270</v>
      </c>
      <c r="O784" s="6">
        <f>(E784/D784)*100</f>
        <v>3.2</v>
      </c>
      <c r="P784" s="7">
        <f>E784/L784</f>
        <v>64</v>
      </c>
      <c r="Q784" t="s">
        <v>8310</v>
      </c>
      <c r="R784" t="s">
        <v>8316</v>
      </c>
      <c r="S784" s="11">
        <f>(J784/86400)+25569+(-5/24)</f>
        <v>41156.750659722216</v>
      </c>
      <c r="T784" s="11">
        <f>(I784/86400)+25569+(-5/24)</f>
        <v>41201.750659722216</v>
      </c>
    </row>
    <row r="785" spans="1:20" ht="28.8" x14ac:dyDescent="0.3">
      <c r="A785">
        <v>596</v>
      </c>
      <c r="B785" s="3" t="s">
        <v>597</v>
      </c>
      <c r="C785" s="3" t="s">
        <v>4706</v>
      </c>
      <c r="D785">
        <v>20000</v>
      </c>
      <c r="E785">
        <v>6</v>
      </c>
      <c r="F785" t="s">
        <v>8221</v>
      </c>
      <c r="G785" t="s">
        <v>8224</v>
      </c>
      <c r="H785" t="s">
        <v>8246</v>
      </c>
      <c r="I785">
        <v>1478122292</v>
      </c>
      <c r="J785">
        <v>1475530292</v>
      </c>
      <c r="K785" t="b">
        <v>0</v>
      </c>
      <c r="L785">
        <v>2</v>
      </c>
      <c r="M785" t="b">
        <v>0</v>
      </c>
      <c r="N785" t="s">
        <v>8272</v>
      </c>
      <c r="O785" s="6">
        <f>(E785/D785)*100</f>
        <v>0.03</v>
      </c>
      <c r="P785" s="7">
        <f>E785/L785</f>
        <v>3</v>
      </c>
      <c r="Q785" t="s">
        <v>8319</v>
      </c>
      <c r="R785" t="s">
        <v>8320</v>
      </c>
      <c r="S785" s="11">
        <f>(J785/86400)+25569+(-5/24)</f>
        <v>42646.688564814809</v>
      </c>
      <c r="T785" s="11">
        <f>(I785/86400)+25569+(-5/24)</f>
        <v>42676.688564814809</v>
      </c>
    </row>
    <row r="786" spans="1:20" ht="43.2" x14ac:dyDescent="0.3">
      <c r="A786">
        <v>688</v>
      </c>
      <c r="B786" s="3" t="s">
        <v>689</v>
      </c>
      <c r="C786" s="3" t="s">
        <v>4798</v>
      </c>
      <c r="D786">
        <v>20000</v>
      </c>
      <c r="E786">
        <v>14598</v>
      </c>
      <c r="F786" t="s">
        <v>8221</v>
      </c>
      <c r="G786" t="s">
        <v>8224</v>
      </c>
      <c r="H786" t="s">
        <v>8246</v>
      </c>
      <c r="I786">
        <v>1444876253</v>
      </c>
      <c r="J786">
        <v>1442284253</v>
      </c>
      <c r="K786" t="b">
        <v>0</v>
      </c>
      <c r="L786">
        <v>36</v>
      </c>
      <c r="M786" t="b">
        <v>0</v>
      </c>
      <c r="N786" t="s">
        <v>8273</v>
      </c>
      <c r="O786" s="6">
        <f>(E786/D786)*100</f>
        <v>72.989999999999995</v>
      </c>
      <c r="P786" s="7">
        <f>E786/L786</f>
        <v>405.5</v>
      </c>
      <c r="Q786" t="s">
        <v>8319</v>
      </c>
      <c r="R786" t="s">
        <v>8321</v>
      </c>
      <c r="S786" s="11">
        <f>(J786/86400)+25569+(-5/24)</f>
        <v>42261.896446759252</v>
      </c>
      <c r="T786" s="11">
        <f>(I786/86400)+25569+(-5/24)</f>
        <v>42291.896446759252</v>
      </c>
    </row>
    <row r="787" spans="1:20" ht="28.8" x14ac:dyDescent="0.3">
      <c r="A787">
        <v>690</v>
      </c>
      <c r="B787" s="3" t="s">
        <v>691</v>
      </c>
      <c r="C787" s="3" t="s">
        <v>4800</v>
      </c>
      <c r="D787">
        <v>20000</v>
      </c>
      <c r="E787">
        <v>2468</v>
      </c>
      <c r="F787" t="s">
        <v>8221</v>
      </c>
      <c r="G787" t="s">
        <v>8224</v>
      </c>
      <c r="H787" t="s">
        <v>8246</v>
      </c>
      <c r="I787">
        <v>1473400800</v>
      </c>
      <c r="J787">
        <v>1469718841</v>
      </c>
      <c r="K787" t="b">
        <v>0</v>
      </c>
      <c r="L787">
        <v>34</v>
      </c>
      <c r="M787" t="b">
        <v>0</v>
      </c>
      <c r="N787" t="s">
        <v>8273</v>
      </c>
      <c r="O787" s="6">
        <f>(E787/D787)*100</f>
        <v>12.34</v>
      </c>
      <c r="P787" s="7">
        <f>E787/L787</f>
        <v>72.588235294117652</v>
      </c>
      <c r="Q787" t="s">
        <v>8319</v>
      </c>
      <c r="R787" t="s">
        <v>8321</v>
      </c>
      <c r="S787" s="11">
        <f>(J787/86400)+25569+(-5/24)</f>
        <v>42579.426400462959</v>
      </c>
      <c r="T787" s="11">
        <f>(I787/86400)+25569+(-5/24)</f>
        <v>42622.041666666664</v>
      </c>
    </row>
    <row r="788" spans="1:20" ht="43.2" x14ac:dyDescent="0.3">
      <c r="A788">
        <v>692</v>
      </c>
      <c r="B788" s="3" t="s">
        <v>693</v>
      </c>
      <c r="C788" s="3" t="s">
        <v>4802</v>
      </c>
      <c r="D788">
        <v>20000</v>
      </c>
      <c r="E788">
        <v>1306</v>
      </c>
      <c r="F788" t="s">
        <v>8221</v>
      </c>
      <c r="G788" t="s">
        <v>8225</v>
      </c>
      <c r="H788" t="s">
        <v>8247</v>
      </c>
      <c r="I788">
        <v>1482397263</v>
      </c>
      <c r="J788">
        <v>1479805263</v>
      </c>
      <c r="K788" t="b">
        <v>0</v>
      </c>
      <c r="L788">
        <v>201</v>
      </c>
      <c r="M788" t="b">
        <v>0</v>
      </c>
      <c r="N788" t="s">
        <v>8273</v>
      </c>
      <c r="O788" s="6">
        <f>(E788/D788)*100</f>
        <v>6.5299999999999994</v>
      </c>
      <c r="P788" s="7">
        <f>E788/L788</f>
        <v>6.4975124378109452</v>
      </c>
      <c r="Q788" t="s">
        <v>8319</v>
      </c>
      <c r="R788" t="s">
        <v>8321</v>
      </c>
      <c r="S788" s="11">
        <f>(J788/86400)+25569+(-5/24)</f>
        <v>42696.167395833334</v>
      </c>
      <c r="T788" s="11">
        <f>(I788/86400)+25569+(-5/24)</f>
        <v>42726.167395833334</v>
      </c>
    </row>
    <row r="789" spans="1:20" ht="43.2" x14ac:dyDescent="0.3">
      <c r="A789">
        <v>870</v>
      </c>
      <c r="B789" s="3" t="s">
        <v>871</v>
      </c>
      <c r="C789" s="3" t="s">
        <v>4980</v>
      </c>
      <c r="D789">
        <v>20000</v>
      </c>
      <c r="E789">
        <v>62</v>
      </c>
      <c r="F789" t="s">
        <v>8221</v>
      </c>
      <c r="G789" t="s">
        <v>8225</v>
      </c>
      <c r="H789" t="s">
        <v>8247</v>
      </c>
      <c r="I789">
        <v>1377995523</v>
      </c>
      <c r="J789">
        <v>1375403523</v>
      </c>
      <c r="K789" t="b">
        <v>0</v>
      </c>
      <c r="L789">
        <v>5</v>
      </c>
      <c r="M789" t="b">
        <v>0</v>
      </c>
      <c r="N789" t="s">
        <v>8278</v>
      </c>
      <c r="O789" s="6">
        <f>(E789/D789)*100</f>
        <v>0.31</v>
      </c>
      <c r="P789" s="7">
        <f>E789/L789</f>
        <v>12.4</v>
      </c>
      <c r="Q789" t="s">
        <v>8325</v>
      </c>
      <c r="R789" t="s">
        <v>8328</v>
      </c>
      <c r="S789" s="11">
        <f>(J789/86400)+25569+(-5/24)</f>
        <v>41487.813923611109</v>
      </c>
      <c r="T789" s="11">
        <f>(I789/86400)+25569+(-5/24)</f>
        <v>41517.813923611109</v>
      </c>
    </row>
    <row r="790" spans="1:20" ht="43.2" x14ac:dyDescent="0.3">
      <c r="A790">
        <v>894</v>
      </c>
      <c r="B790" s="3" t="s">
        <v>895</v>
      </c>
      <c r="C790" s="3" t="s">
        <v>5004</v>
      </c>
      <c r="D790">
        <v>20000</v>
      </c>
      <c r="E790">
        <v>7834</v>
      </c>
      <c r="F790" t="s">
        <v>8221</v>
      </c>
      <c r="G790" t="s">
        <v>8224</v>
      </c>
      <c r="H790" t="s">
        <v>8246</v>
      </c>
      <c r="I790">
        <v>1465169610</v>
      </c>
      <c r="J790">
        <v>1462577610</v>
      </c>
      <c r="K790" t="b">
        <v>0</v>
      </c>
      <c r="L790">
        <v>53</v>
      </c>
      <c r="M790" t="b">
        <v>0</v>
      </c>
      <c r="N790" t="s">
        <v>8279</v>
      </c>
      <c r="O790" s="6">
        <f>(E790/D790)*100</f>
        <v>39.17</v>
      </c>
      <c r="P790" s="7">
        <f>E790/L790</f>
        <v>147.81132075471697</v>
      </c>
      <c r="Q790" t="s">
        <v>8325</v>
      </c>
      <c r="R790" t="s">
        <v>8329</v>
      </c>
      <c r="S790" s="11">
        <f>(J790/86400)+25569+(-5/24)</f>
        <v>42496.773263888885</v>
      </c>
      <c r="T790" s="11">
        <f>(I790/86400)+25569+(-5/24)</f>
        <v>42526.773263888885</v>
      </c>
    </row>
    <row r="791" spans="1:20" x14ac:dyDescent="0.3">
      <c r="A791">
        <v>919</v>
      </c>
      <c r="B791" s="3" t="s">
        <v>920</v>
      </c>
      <c r="C791" s="3" t="s">
        <v>5029</v>
      </c>
      <c r="D791">
        <v>20000</v>
      </c>
      <c r="E791">
        <v>100</v>
      </c>
      <c r="F791" t="s">
        <v>8221</v>
      </c>
      <c r="G791" t="s">
        <v>8224</v>
      </c>
      <c r="H791" t="s">
        <v>8246</v>
      </c>
      <c r="I791">
        <v>1355930645</v>
      </c>
      <c r="J791">
        <v>1352906645</v>
      </c>
      <c r="K791" t="b">
        <v>0</v>
      </c>
      <c r="L791">
        <v>1</v>
      </c>
      <c r="M791" t="b">
        <v>0</v>
      </c>
      <c r="N791" t="s">
        <v>8278</v>
      </c>
      <c r="O791" s="6">
        <f>(E791/D791)*100</f>
        <v>0.5</v>
      </c>
      <c r="P791" s="7">
        <f>E791/L791</f>
        <v>100</v>
      </c>
      <c r="Q791" t="s">
        <v>8325</v>
      </c>
      <c r="R791" t="s">
        <v>8328</v>
      </c>
      <c r="S791" s="11">
        <f>(J791/86400)+25569+(-5/24)</f>
        <v>41227.433391203704</v>
      </c>
      <c r="T791" s="11">
        <f>(I791/86400)+25569+(-5/24)</f>
        <v>41262.433391203704</v>
      </c>
    </row>
    <row r="792" spans="1:20" ht="28.8" x14ac:dyDescent="0.3">
      <c r="A792">
        <v>927</v>
      </c>
      <c r="B792" s="3" t="s">
        <v>928</v>
      </c>
      <c r="C792" s="3" t="s">
        <v>5037</v>
      </c>
      <c r="D792">
        <v>20000</v>
      </c>
      <c r="E792">
        <v>0</v>
      </c>
      <c r="F792" t="s">
        <v>8221</v>
      </c>
      <c r="G792" t="s">
        <v>8224</v>
      </c>
      <c r="H792" t="s">
        <v>8246</v>
      </c>
      <c r="I792">
        <v>1337024695</v>
      </c>
      <c r="J792">
        <v>1334432695</v>
      </c>
      <c r="K792" t="b">
        <v>0</v>
      </c>
      <c r="L792">
        <v>0</v>
      </c>
      <c r="M792" t="b">
        <v>0</v>
      </c>
      <c r="N792" t="s">
        <v>8278</v>
      </c>
      <c r="O792" s="6">
        <f>(E792/D792)*100</f>
        <v>0</v>
      </c>
      <c r="P792" s="7" t="e">
        <f>E792/L792</f>
        <v>#DIV/0!</v>
      </c>
      <c r="Q792" t="s">
        <v>8325</v>
      </c>
      <c r="R792" t="s">
        <v>8328</v>
      </c>
      <c r="S792" s="11">
        <f>(J792/86400)+25569+(-5/24)</f>
        <v>41013.614525462959</v>
      </c>
      <c r="T792" s="11">
        <f>(I792/86400)+25569+(-5/24)</f>
        <v>41043.614525462959</v>
      </c>
    </row>
    <row r="793" spans="1:20" ht="43.2" x14ac:dyDescent="0.3">
      <c r="A793">
        <v>949</v>
      </c>
      <c r="B793" s="3" t="s">
        <v>950</v>
      </c>
      <c r="C793" s="3" t="s">
        <v>5059</v>
      </c>
      <c r="D793">
        <v>20000</v>
      </c>
      <c r="E793">
        <v>273</v>
      </c>
      <c r="F793" t="s">
        <v>8221</v>
      </c>
      <c r="G793" t="s">
        <v>8236</v>
      </c>
      <c r="H793" t="s">
        <v>8249</v>
      </c>
      <c r="I793">
        <v>1456016576</v>
      </c>
      <c r="J793">
        <v>1450832576</v>
      </c>
      <c r="K793" t="b">
        <v>0</v>
      </c>
      <c r="L793">
        <v>7</v>
      </c>
      <c r="M793" t="b">
        <v>0</v>
      </c>
      <c r="N793" t="s">
        <v>8273</v>
      </c>
      <c r="O793" s="6">
        <f>(E793/D793)*100</f>
        <v>1.365</v>
      </c>
      <c r="P793" s="7">
        <f>E793/L793</f>
        <v>39</v>
      </c>
      <c r="Q793" t="s">
        <v>8319</v>
      </c>
      <c r="R793" t="s">
        <v>8321</v>
      </c>
      <c r="S793" s="11">
        <f>(J793/86400)+25569+(-5/24)</f>
        <v>42360.835370370369</v>
      </c>
      <c r="T793" s="11">
        <f>(I793/86400)+25569+(-5/24)</f>
        <v>42420.835370370369</v>
      </c>
    </row>
    <row r="794" spans="1:20" ht="43.2" x14ac:dyDescent="0.3">
      <c r="A794">
        <v>967</v>
      </c>
      <c r="B794" s="3" t="s">
        <v>968</v>
      </c>
      <c r="C794" s="3" t="s">
        <v>5077</v>
      </c>
      <c r="D794">
        <v>20000</v>
      </c>
      <c r="E794">
        <v>3562</v>
      </c>
      <c r="F794" t="s">
        <v>8221</v>
      </c>
      <c r="G794" t="s">
        <v>8224</v>
      </c>
      <c r="H794" t="s">
        <v>8246</v>
      </c>
      <c r="I794">
        <v>1461301574</v>
      </c>
      <c r="J794">
        <v>1456121174</v>
      </c>
      <c r="K794" t="b">
        <v>0</v>
      </c>
      <c r="L794">
        <v>81</v>
      </c>
      <c r="M794" t="b">
        <v>0</v>
      </c>
      <c r="N794" t="s">
        <v>8273</v>
      </c>
      <c r="O794" s="6">
        <f>(E794/D794)*100</f>
        <v>17.810000000000002</v>
      </c>
      <c r="P794" s="7">
        <f>E794/L794</f>
        <v>43.97530864197531</v>
      </c>
      <c r="Q794" t="s">
        <v>8319</v>
      </c>
      <c r="R794" t="s">
        <v>8321</v>
      </c>
      <c r="S794" s="11">
        <f>(J794/86400)+25569+(-5/24)</f>
        <v>42422.045995370368</v>
      </c>
      <c r="T794" s="11">
        <f>(I794/86400)+25569+(-5/24)</f>
        <v>42482.004328703704</v>
      </c>
    </row>
    <row r="795" spans="1:20" ht="43.2" x14ac:dyDescent="0.3">
      <c r="A795">
        <v>972</v>
      </c>
      <c r="B795" s="3" t="s">
        <v>973</v>
      </c>
      <c r="C795" s="3" t="s">
        <v>5082</v>
      </c>
      <c r="D795">
        <v>20000</v>
      </c>
      <c r="E795">
        <v>6925</v>
      </c>
      <c r="F795" t="s">
        <v>8221</v>
      </c>
      <c r="G795" t="s">
        <v>8224</v>
      </c>
      <c r="H795" t="s">
        <v>8246</v>
      </c>
      <c r="I795">
        <v>1409813940</v>
      </c>
      <c r="J795">
        <v>1407271598</v>
      </c>
      <c r="K795" t="b">
        <v>0</v>
      </c>
      <c r="L795">
        <v>45</v>
      </c>
      <c r="M795" t="b">
        <v>0</v>
      </c>
      <c r="N795" t="s">
        <v>8273</v>
      </c>
      <c r="O795" s="6">
        <f>(E795/D795)*100</f>
        <v>34.625</v>
      </c>
      <c r="P795" s="7">
        <f>E795/L795</f>
        <v>153.88888888888889</v>
      </c>
      <c r="Q795" t="s">
        <v>8319</v>
      </c>
      <c r="R795" t="s">
        <v>8321</v>
      </c>
      <c r="S795" s="11">
        <f>(J795/86400)+25569+(-5/24)</f>
        <v>41856.657384259255</v>
      </c>
      <c r="T795" s="11">
        <f>(I795/86400)+25569+(-5/24)</f>
        <v>41886.082638888889</v>
      </c>
    </row>
    <row r="796" spans="1:20" ht="43.2" x14ac:dyDescent="0.3">
      <c r="A796">
        <v>973</v>
      </c>
      <c r="B796" s="3" t="s">
        <v>974</v>
      </c>
      <c r="C796" s="3" t="s">
        <v>5083</v>
      </c>
      <c r="D796">
        <v>20000</v>
      </c>
      <c r="E796">
        <v>411</v>
      </c>
      <c r="F796" t="s">
        <v>8221</v>
      </c>
      <c r="G796" t="s">
        <v>8224</v>
      </c>
      <c r="H796" t="s">
        <v>8246</v>
      </c>
      <c r="I796">
        <v>1447032093</v>
      </c>
      <c r="J796">
        <v>1441844493</v>
      </c>
      <c r="K796" t="b">
        <v>0</v>
      </c>
      <c r="L796">
        <v>8</v>
      </c>
      <c r="M796" t="b">
        <v>0</v>
      </c>
      <c r="N796" t="s">
        <v>8273</v>
      </c>
      <c r="O796" s="6">
        <f>(E796/D796)*100</f>
        <v>2.0549999999999997</v>
      </c>
      <c r="P796" s="7">
        <f>E796/L796</f>
        <v>51.375</v>
      </c>
      <c r="Q796" t="s">
        <v>8319</v>
      </c>
      <c r="R796" t="s">
        <v>8321</v>
      </c>
      <c r="S796" s="11">
        <f>(J796/86400)+25569+(-5/24)</f>
        <v>42256.806631944441</v>
      </c>
      <c r="T796" s="11">
        <f>(I796/86400)+25569+(-5/24)</f>
        <v>42316.848298611112</v>
      </c>
    </row>
    <row r="797" spans="1:20" ht="57.6" x14ac:dyDescent="0.3">
      <c r="A797">
        <v>986</v>
      </c>
      <c r="B797" s="3" t="s">
        <v>987</v>
      </c>
      <c r="C797" s="3" t="s">
        <v>5096</v>
      </c>
      <c r="D797">
        <v>20000</v>
      </c>
      <c r="E797">
        <v>2550</v>
      </c>
      <c r="F797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6">
        <f>(E797/D797)*100</f>
        <v>12.75</v>
      </c>
      <c r="P797" s="7">
        <f>E797/L797</f>
        <v>110.8695652173913</v>
      </c>
      <c r="Q797" t="s">
        <v>8319</v>
      </c>
      <c r="R797" t="s">
        <v>8321</v>
      </c>
      <c r="S797" s="11">
        <f>(J797/86400)+25569+(-5/24)</f>
        <v>42324.559027777774</v>
      </c>
      <c r="T797" s="11">
        <f>(I797/86400)+25569+(-5/24)</f>
        <v>42378.791666666664</v>
      </c>
    </row>
    <row r="798" spans="1:20" ht="43.2" x14ac:dyDescent="0.3">
      <c r="A798">
        <v>1080</v>
      </c>
      <c r="B798" s="3" t="s">
        <v>1081</v>
      </c>
      <c r="C798" s="3" t="s">
        <v>5190</v>
      </c>
      <c r="D798">
        <v>20000</v>
      </c>
      <c r="E798">
        <v>1821</v>
      </c>
      <c r="F798" t="s">
        <v>8221</v>
      </c>
      <c r="G798" t="s">
        <v>8224</v>
      </c>
      <c r="H798" t="s">
        <v>8246</v>
      </c>
      <c r="I798">
        <v>1399778333</v>
      </c>
      <c r="J798">
        <v>1397186333</v>
      </c>
      <c r="K798" t="b">
        <v>0</v>
      </c>
      <c r="L798">
        <v>98</v>
      </c>
      <c r="M798" t="b">
        <v>0</v>
      </c>
      <c r="N798" t="s">
        <v>8282</v>
      </c>
      <c r="O798" s="6">
        <f>(E798/D798)*100</f>
        <v>9.1050000000000004</v>
      </c>
      <c r="P798" s="7">
        <f>E798/L798</f>
        <v>18.581632653061224</v>
      </c>
      <c r="Q798" t="s">
        <v>8333</v>
      </c>
      <c r="R798" t="s">
        <v>8334</v>
      </c>
      <c r="S798" s="11">
        <f>(J798/86400)+25569+(-5/24)</f>
        <v>41739.929780092592</v>
      </c>
      <c r="T798" s="11">
        <f>(I798/86400)+25569+(-5/24)</f>
        <v>41769.929780092592</v>
      </c>
    </row>
    <row r="799" spans="1:20" ht="43.2" x14ac:dyDescent="0.3">
      <c r="A799">
        <v>1129</v>
      </c>
      <c r="B799" s="3" t="s">
        <v>1130</v>
      </c>
      <c r="C799" s="3" t="s">
        <v>5239</v>
      </c>
      <c r="D799">
        <v>20000</v>
      </c>
      <c r="E799">
        <v>21</v>
      </c>
      <c r="F799" t="s">
        <v>8221</v>
      </c>
      <c r="G799" t="s">
        <v>8224</v>
      </c>
      <c r="H799" t="s">
        <v>8246</v>
      </c>
      <c r="I799">
        <v>1465107693</v>
      </c>
      <c r="J799">
        <v>1462515693</v>
      </c>
      <c r="K799" t="b">
        <v>0</v>
      </c>
      <c r="L799">
        <v>2</v>
      </c>
      <c r="M799" t="b">
        <v>0</v>
      </c>
      <c r="N799" t="s">
        <v>8283</v>
      </c>
      <c r="O799" s="6">
        <f>(E799/D799)*100</f>
        <v>0.105</v>
      </c>
      <c r="P799" s="7">
        <f>E799/L799</f>
        <v>10.5</v>
      </c>
      <c r="Q799" t="s">
        <v>8333</v>
      </c>
      <c r="R799" t="s">
        <v>8335</v>
      </c>
      <c r="S799" s="11">
        <f>(J799/86400)+25569+(-5/24)</f>
        <v>42496.056631944441</v>
      </c>
      <c r="T799" s="11">
        <f>(I799/86400)+25569+(-5/24)</f>
        <v>42526.056631944441</v>
      </c>
    </row>
    <row r="800" spans="1:20" ht="43.2" x14ac:dyDescent="0.3">
      <c r="A800">
        <v>1175</v>
      </c>
      <c r="B800" s="3" t="s">
        <v>1176</v>
      </c>
      <c r="C800" s="3" t="s">
        <v>5285</v>
      </c>
      <c r="D800">
        <v>20000</v>
      </c>
      <c r="E800">
        <v>585</v>
      </c>
      <c r="F800" t="s">
        <v>8221</v>
      </c>
      <c r="G800" t="s">
        <v>8224</v>
      </c>
      <c r="H800" t="s">
        <v>8246</v>
      </c>
      <c r="I800">
        <v>1436981339</v>
      </c>
      <c r="J800">
        <v>1434389339</v>
      </c>
      <c r="K800" t="b">
        <v>0</v>
      </c>
      <c r="L800">
        <v>9</v>
      </c>
      <c r="M800" t="b">
        <v>0</v>
      </c>
      <c r="N800" t="s">
        <v>8284</v>
      </c>
      <c r="O800" s="6">
        <f>(E800/D800)*100</f>
        <v>2.9250000000000003</v>
      </c>
      <c r="P800" s="7">
        <f>E800/L800</f>
        <v>65</v>
      </c>
      <c r="Q800" t="s">
        <v>8336</v>
      </c>
      <c r="R800" t="s">
        <v>8337</v>
      </c>
      <c r="S800" s="11">
        <f>(J800/86400)+25569+(-5/24)</f>
        <v>42170.520127314812</v>
      </c>
      <c r="T800" s="11">
        <f>(I800/86400)+25569+(-5/24)</f>
        <v>42200.520127314812</v>
      </c>
    </row>
    <row r="801" spans="1:20" ht="43.2" x14ac:dyDescent="0.3">
      <c r="A801">
        <v>1438</v>
      </c>
      <c r="B801" s="3" t="s">
        <v>1439</v>
      </c>
      <c r="C801" s="3" t="s">
        <v>5548</v>
      </c>
      <c r="D801">
        <v>20000</v>
      </c>
      <c r="E801">
        <v>600</v>
      </c>
      <c r="F801" t="s">
        <v>8221</v>
      </c>
      <c r="G801" t="s">
        <v>8232</v>
      </c>
      <c r="H801" t="s">
        <v>8253</v>
      </c>
      <c r="I801">
        <v>1461765300</v>
      </c>
      <c r="J801">
        <v>1459198499</v>
      </c>
      <c r="K801" t="b">
        <v>0</v>
      </c>
      <c r="L801">
        <v>8</v>
      </c>
      <c r="M801" t="b">
        <v>0</v>
      </c>
      <c r="N801" t="s">
        <v>8287</v>
      </c>
      <c r="O801" s="6">
        <f>(E801/D801)*100</f>
        <v>3</v>
      </c>
      <c r="P801" s="7">
        <f>E801/L801</f>
        <v>75</v>
      </c>
      <c r="Q801" t="s">
        <v>8322</v>
      </c>
      <c r="R801" t="s">
        <v>8341</v>
      </c>
      <c r="S801" s="11">
        <f>(J801/86400)+25569+(-5/24)</f>
        <v>42457.663182870368</v>
      </c>
      <c r="T801" s="11">
        <f>(I801/86400)+25569+(-5/24)</f>
        <v>42487.371527777774</v>
      </c>
    </row>
    <row r="802" spans="1:20" ht="57.6" x14ac:dyDescent="0.3">
      <c r="A802">
        <v>1486</v>
      </c>
      <c r="B802" s="3" t="s">
        <v>1487</v>
      </c>
      <c r="C802" s="3" t="s">
        <v>5596</v>
      </c>
      <c r="D802">
        <v>20000</v>
      </c>
      <c r="E802">
        <v>48</v>
      </c>
      <c r="F802" t="s">
        <v>8221</v>
      </c>
      <c r="G802" t="s">
        <v>8224</v>
      </c>
      <c r="H802" t="s">
        <v>8246</v>
      </c>
      <c r="I802">
        <v>1425009761</v>
      </c>
      <c r="J802">
        <v>1422417761</v>
      </c>
      <c r="K802" t="b">
        <v>0</v>
      </c>
      <c r="L802">
        <v>3</v>
      </c>
      <c r="M802" t="b">
        <v>0</v>
      </c>
      <c r="N802" t="s">
        <v>8275</v>
      </c>
      <c r="O802" s="6">
        <f>(E802/D802)*100</f>
        <v>0.24</v>
      </c>
      <c r="P802" s="7">
        <f>E802/L802</f>
        <v>16</v>
      </c>
      <c r="Q802" t="s">
        <v>8322</v>
      </c>
      <c r="R802" t="s">
        <v>8324</v>
      </c>
      <c r="S802" s="11">
        <f>(J802/86400)+25569+(-5/24)</f>
        <v>42031.960196759253</v>
      </c>
      <c r="T802" s="11">
        <f>(I802/86400)+25569+(-5/24)</f>
        <v>42061.960196759253</v>
      </c>
    </row>
    <row r="803" spans="1:20" ht="57.6" x14ac:dyDescent="0.3">
      <c r="A803">
        <v>1554</v>
      </c>
      <c r="B803" s="3" t="s">
        <v>1555</v>
      </c>
      <c r="C803" s="3" t="s">
        <v>5664</v>
      </c>
      <c r="D803">
        <v>20000</v>
      </c>
      <c r="E803">
        <v>0</v>
      </c>
      <c r="F803" t="s">
        <v>8221</v>
      </c>
      <c r="G803" t="s">
        <v>8226</v>
      </c>
      <c r="H803" t="s">
        <v>8248</v>
      </c>
      <c r="I803">
        <v>1438495390</v>
      </c>
      <c r="J803">
        <v>1435903390</v>
      </c>
      <c r="K803" t="b">
        <v>0</v>
      </c>
      <c r="L803">
        <v>0</v>
      </c>
      <c r="M803" t="b">
        <v>0</v>
      </c>
      <c r="N803" t="s">
        <v>8289</v>
      </c>
      <c r="O803" s="6">
        <f>(E803/D803)*100</f>
        <v>0</v>
      </c>
      <c r="P803" s="7" t="e">
        <f>E803/L803</f>
        <v>#DIV/0!</v>
      </c>
      <c r="Q803" t="s">
        <v>8338</v>
      </c>
      <c r="R803" t="s">
        <v>8343</v>
      </c>
      <c r="S803" s="11">
        <f>(J803/86400)+25569+(-5/24)</f>
        <v>42188.043865740743</v>
      </c>
      <c r="T803" s="11">
        <f>(I803/86400)+25569+(-5/24)</f>
        <v>42218.043865740743</v>
      </c>
    </row>
    <row r="804" spans="1:20" ht="57.6" x14ac:dyDescent="0.3">
      <c r="A804">
        <v>1583</v>
      </c>
      <c r="B804" s="3" t="s">
        <v>1584</v>
      </c>
      <c r="C804" s="3" t="s">
        <v>5693</v>
      </c>
      <c r="D804">
        <v>20000</v>
      </c>
      <c r="E804">
        <v>15</v>
      </c>
      <c r="F804" t="s">
        <v>8221</v>
      </c>
      <c r="G804" t="s">
        <v>8225</v>
      </c>
      <c r="H804" t="s">
        <v>8247</v>
      </c>
      <c r="I804">
        <v>1411681391</v>
      </c>
      <c r="J804">
        <v>1409089391</v>
      </c>
      <c r="K804" t="b">
        <v>0</v>
      </c>
      <c r="L804">
        <v>1</v>
      </c>
      <c r="M804" t="b">
        <v>0</v>
      </c>
      <c r="N804" t="s">
        <v>8291</v>
      </c>
      <c r="O804" s="6">
        <f>(E804/D804)*100</f>
        <v>7.4999999999999997E-2</v>
      </c>
      <c r="P804" s="7">
        <f>E804/L804</f>
        <v>15</v>
      </c>
      <c r="Q804" t="s">
        <v>8338</v>
      </c>
      <c r="R804" t="s">
        <v>8345</v>
      </c>
      <c r="S804" s="11">
        <f>(J804/86400)+25569+(-5/24)</f>
        <v>41877.696655092594</v>
      </c>
      <c r="T804" s="11">
        <f>(I804/86400)+25569+(-5/24)</f>
        <v>41907.696655092594</v>
      </c>
    </row>
    <row r="805" spans="1:20" ht="43.2" x14ac:dyDescent="0.3">
      <c r="A805">
        <v>1806</v>
      </c>
      <c r="B805" s="3" t="s">
        <v>1807</v>
      </c>
      <c r="C805" s="3" t="s">
        <v>5916</v>
      </c>
      <c r="D805">
        <v>20000</v>
      </c>
      <c r="E805">
        <v>591</v>
      </c>
      <c r="F805" t="s">
        <v>8221</v>
      </c>
      <c r="G805" t="s">
        <v>8225</v>
      </c>
      <c r="H805" t="s">
        <v>8247</v>
      </c>
      <c r="I805">
        <v>1412090349</v>
      </c>
      <c r="J805">
        <v>1409066349</v>
      </c>
      <c r="K805" t="b">
        <v>1</v>
      </c>
      <c r="L805">
        <v>8</v>
      </c>
      <c r="M805" t="b">
        <v>0</v>
      </c>
      <c r="N805" t="s">
        <v>8285</v>
      </c>
      <c r="O805" s="6">
        <f>(E805/D805)*100</f>
        <v>2.9550000000000001</v>
      </c>
      <c r="P805" s="7">
        <f>E805/L805</f>
        <v>73.875</v>
      </c>
      <c r="Q805" t="s">
        <v>8338</v>
      </c>
      <c r="R805" t="s">
        <v>8339</v>
      </c>
      <c r="S805" s="11">
        <f>(J805/86400)+25569+(-5/24)</f>
        <v>41877.429965277777</v>
      </c>
      <c r="T805" s="11">
        <f>(I805/86400)+25569+(-5/24)</f>
        <v>41912.429965277777</v>
      </c>
    </row>
    <row r="806" spans="1:20" ht="43.2" x14ac:dyDescent="0.3">
      <c r="A806">
        <v>1867</v>
      </c>
      <c r="B806" s="3" t="s">
        <v>1868</v>
      </c>
      <c r="C806" s="3" t="s">
        <v>5977</v>
      </c>
      <c r="D806">
        <v>20000</v>
      </c>
      <c r="E806">
        <v>10</v>
      </c>
      <c r="F806" t="s">
        <v>8221</v>
      </c>
      <c r="G806" t="s">
        <v>8224</v>
      </c>
      <c r="H806" t="s">
        <v>8246</v>
      </c>
      <c r="I806">
        <v>1478383912</v>
      </c>
      <c r="J806">
        <v>1475791912</v>
      </c>
      <c r="K806" t="b">
        <v>0</v>
      </c>
      <c r="L806">
        <v>1</v>
      </c>
      <c r="M806" t="b">
        <v>0</v>
      </c>
      <c r="N806" t="s">
        <v>8283</v>
      </c>
      <c r="O806" s="6">
        <f>(E806/D806)*100</f>
        <v>0.05</v>
      </c>
      <c r="P806" s="7">
        <f>E806/L806</f>
        <v>10</v>
      </c>
      <c r="Q806" t="s">
        <v>8333</v>
      </c>
      <c r="R806" t="s">
        <v>8335</v>
      </c>
      <c r="S806" s="11">
        <f>(J806/86400)+25569+(-5/24)</f>
        <v>42649.716574074067</v>
      </c>
      <c r="T806" s="11">
        <f>(I806/86400)+25569+(-5/24)</f>
        <v>42679.716574074067</v>
      </c>
    </row>
    <row r="807" spans="1:20" ht="43.2" x14ac:dyDescent="0.3">
      <c r="A807">
        <v>1872</v>
      </c>
      <c r="B807" s="3" t="s">
        <v>1873</v>
      </c>
      <c r="C807" s="3" t="s">
        <v>5982</v>
      </c>
      <c r="D807">
        <v>20000</v>
      </c>
      <c r="E807">
        <v>212</v>
      </c>
      <c r="F807" t="s">
        <v>8221</v>
      </c>
      <c r="G807" t="s">
        <v>8224</v>
      </c>
      <c r="H807" t="s">
        <v>8246</v>
      </c>
      <c r="I807">
        <v>1435633602</v>
      </c>
      <c r="J807">
        <v>1433041602</v>
      </c>
      <c r="K807" t="b">
        <v>0</v>
      </c>
      <c r="L807">
        <v>13</v>
      </c>
      <c r="M807" t="b">
        <v>0</v>
      </c>
      <c r="N807" t="s">
        <v>8283</v>
      </c>
      <c r="O807" s="6">
        <f>(E807/D807)*100</f>
        <v>1.06</v>
      </c>
      <c r="P807" s="7">
        <f>E807/L807</f>
        <v>16.307692307692307</v>
      </c>
      <c r="Q807" t="s">
        <v>8333</v>
      </c>
      <c r="R807" t="s">
        <v>8335</v>
      </c>
      <c r="S807" s="11">
        <f>(J807/86400)+25569+(-5/24)</f>
        <v>42154.921319444438</v>
      </c>
      <c r="T807" s="11">
        <f>(I807/86400)+25569+(-5/24)</f>
        <v>42184.921319444438</v>
      </c>
    </row>
    <row r="808" spans="1:20" ht="28.8" x14ac:dyDescent="0.3">
      <c r="A808">
        <v>1916</v>
      </c>
      <c r="B808" s="3" t="s">
        <v>1917</v>
      </c>
      <c r="C808" s="3" t="s">
        <v>6026</v>
      </c>
      <c r="D808">
        <v>20000</v>
      </c>
      <c r="E808">
        <v>102</v>
      </c>
      <c r="F808" t="s">
        <v>8221</v>
      </c>
      <c r="G808" t="s">
        <v>8224</v>
      </c>
      <c r="H808" t="s">
        <v>8246</v>
      </c>
      <c r="I808">
        <v>1478542375</v>
      </c>
      <c r="J808">
        <v>1476378775</v>
      </c>
      <c r="K808" t="b">
        <v>0</v>
      </c>
      <c r="L808">
        <v>6</v>
      </c>
      <c r="M808" t="b">
        <v>0</v>
      </c>
      <c r="N808" t="s">
        <v>8294</v>
      </c>
      <c r="O808" s="6">
        <f>(E808/D808)*100</f>
        <v>0.51</v>
      </c>
      <c r="P808" s="7">
        <f>E808/L808</f>
        <v>17</v>
      </c>
      <c r="Q808" t="s">
        <v>8319</v>
      </c>
      <c r="R808" t="s">
        <v>8348</v>
      </c>
      <c r="S808" s="11">
        <f>(J808/86400)+25569+(-5/24)</f>
        <v>42656.508969907409</v>
      </c>
      <c r="T808" s="11">
        <f>(I808/86400)+25569+(-5/24)</f>
        <v>42681.550636574073</v>
      </c>
    </row>
    <row r="809" spans="1:20" ht="43.2" x14ac:dyDescent="0.3">
      <c r="A809">
        <v>2126</v>
      </c>
      <c r="B809" s="3" t="s">
        <v>2127</v>
      </c>
      <c r="C809" s="3" t="s">
        <v>6236</v>
      </c>
      <c r="D809">
        <v>20000</v>
      </c>
      <c r="E809">
        <v>10</v>
      </c>
      <c r="F809" t="s">
        <v>8221</v>
      </c>
      <c r="G809" t="s">
        <v>8224</v>
      </c>
      <c r="H809" t="s">
        <v>8246</v>
      </c>
      <c r="I809">
        <v>1418080887</v>
      </c>
      <c r="J809">
        <v>1415488887</v>
      </c>
      <c r="K809" t="b">
        <v>0</v>
      </c>
      <c r="L809">
        <v>2</v>
      </c>
      <c r="M809" t="b">
        <v>0</v>
      </c>
      <c r="N809" t="s">
        <v>8282</v>
      </c>
      <c r="O809" s="6">
        <f>(E809/D809)*100</f>
        <v>0.05</v>
      </c>
      <c r="P809" s="7">
        <f>E809/L809</f>
        <v>5</v>
      </c>
      <c r="Q809" t="s">
        <v>8333</v>
      </c>
      <c r="R809" t="s">
        <v>8334</v>
      </c>
      <c r="S809" s="11">
        <f>(J809/86400)+25569+(-5/24)</f>
        <v>41951.76489583333</v>
      </c>
      <c r="T809" s="11">
        <f>(I809/86400)+25569+(-5/24)</f>
        <v>41981.76489583333</v>
      </c>
    </row>
    <row r="810" spans="1:20" ht="43.2" x14ac:dyDescent="0.3">
      <c r="A810">
        <v>2416</v>
      </c>
      <c r="B810" s="3" t="s">
        <v>2417</v>
      </c>
      <c r="C810" s="3" t="s">
        <v>6526</v>
      </c>
      <c r="D810">
        <v>20000</v>
      </c>
      <c r="E810">
        <v>5</v>
      </c>
      <c r="F810" t="s">
        <v>8221</v>
      </c>
      <c r="G810" t="s">
        <v>8224</v>
      </c>
      <c r="H810" t="s">
        <v>8246</v>
      </c>
      <c r="I810">
        <v>1426345200</v>
      </c>
      <c r="J810">
        <v>1421343743</v>
      </c>
      <c r="K810" t="b">
        <v>0</v>
      </c>
      <c r="L810">
        <v>1</v>
      </c>
      <c r="M810" t="b">
        <v>0</v>
      </c>
      <c r="N810" t="s">
        <v>8284</v>
      </c>
      <c r="O810" s="6">
        <f>(E810/D810)*100</f>
        <v>2.5000000000000001E-2</v>
      </c>
      <c r="P810" s="7">
        <f>E810/L810</f>
        <v>5</v>
      </c>
      <c r="Q810" t="s">
        <v>8336</v>
      </c>
      <c r="R810" t="s">
        <v>8337</v>
      </c>
      <c r="S810" s="11">
        <f>(J810/86400)+25569+(-5/24)</f>
        <v>42019.529432870368</v>
      </c>
      <c r="T810" s="11">
        <f>(I810/86400)+25569+(-5/24)</f>
        <v>42077.416666666664</v>
      </c>
    </row>
    <row r="811" spans="1:20" ht="43.2" x14ac:dyDescent="0.3">
      <c r="A811">
        <v>2426</v>
      </c>
      <c r="B811" s="3" t="s">
        <v>2427</v>
      </c>
      <c r="C811" s="3" t="s">
        <v>6536</v>
      </c>
      <c r="D811">
        <v>20000</v>
      </c>
      <c r="E811">
        <v>0</v>
      </c>
      <c r="F811" t="s">
        <v>8221</v>
      </c>
      <c r="G811" t="s">
        <v>8224</v>
      </c>
      <c r="H811" t="s">
        <v>8246</v>
      </c>
      <c r="I811">
        <v>1439006692</v>
      </c>
      <c r="J811">
        <v>1433822692</v>
      </c>
      <c r="K811" t="b">
        <v>0</v>
      </c>
      <c r="L811">
        <v>0</v>
      </c>
      <c r="M811" t="b">
        <v>0</v>
      </c>
      <c r="N811" t="s">
        <v>8284</v>
      </c>
      <c r="O811" s="6">
        <f>(E811/D811)*100</f>
        <v>0</v>
      </c>
      <c r="P811" s="7" t="e">
        <f>E811/L811</f>
        <v>#DIV/0!</v>
      </c>
      <c r="Q811" t="s">
        <v>8336</v>
      </c>
      <c r="R811" t="s">
        <v>8337</v>
      </c>
      <c r="S811" s="11">
        <f>(J811/86400)+25569+(-5/24)</f>
        <v>42163.961712962962</v>
      </c>
      <c r="T811" s="11">
        <f>(I811/86400)+25569+(-5/24)</f>
        <v>42223.961712962962</v>
      </c>
    </row>
    <row r="812" spans="1:20" ht="43.2" x14ac:dyDescent="0.3">
      <c r="A812">
        <v>2434</v>
      </c>
      <c r="B812" s="3" t="s">
        <v>2435</v>
      </c>
      <c r="C812" s="3" t="s">
        <v>6544</v>
      </c>
      <c r="D812">
        <v>20000</v>
      </c>
      <c r="E812">
        <v>26</v>
      </c>
      <c r="F812" t="s">
        <v>8221</v>
      </c>
      <c r="G812" t="s">
        <v>8224</v>
      </c>
      <c r="H812" t="s">
        <v>8246</v>
      </c>
      <c r="I812">
        <v>1438662474</v>
      </c>
      <c r="J812">
        <v>1435206474</v>
      </c>
      <c r="K812" t="b">
        <v>0</v>
      </c>
      <c r="L812">
        <v>2</v>
      </c>
      <c r="M812" t="b">
        <v>0</v>
      </c>
      <c r="N812" t="s">
        <v>8284</v>
      </c>
      <c r="O812" s="6">
        <f>(E812/D812)*100</f>
        <v>0.13</v>
      </c>
      <c r="P812" s="7">
        <f>E812/L812</f>
        <v>13</v>
      </c>
      <c r="Q812" t="s">
        <v>8336</v>
      </c>
      <c r="R812" t="s">
        <v>8337</v>
      </c>
      <c r="S812" s="11">
        <f>(J812/86400)+25569+(-5/24)</f>
        <v>42179.977708333332</v>
      </c>
      <c r="T812" s="11">
        <f>(I812/86400)+25569+(-5/24)</f>
        <v>42219.977708333332</v>
      </c>
    </row>
    <row r="813" spans="1:20" ht="43.2" x14ac:dyDescent="0.3">
      <c r="A813">
        <v>2508</v>
      </c>
      <c r="B813" s="3" t="s">
        <v>2508</v>
      </c>
      <c r="C813" s="3" t="s">
        <v>6618</v>
      </c>
      <c r="D813">
        <v>20000</v>
      </c>
      <c r="E813">
        <v>0</v>
      </c>
      <c r="F813" t="s">
        <v>8221</v>
      </c>
      <c r="G813" t="s">
        <v>8224</v>
      </c>
      <c r="H813" t="s">
        <v>8246</v>
      </c>
      <c r="I813">
        <v>1408056634</v>
      </c>
      <c r="J813">
        <v>1405464634</v>
      </c>
      <c r="K813" t="b">
        <v>0</v>
      </c>
      <c r="L813">
        <v>0</v>
      </c>
      <c r="M813" t="b">
        <v>0</v>
      </c>
      <c r="N813" t="s">
        <v>8299</v>
      </c>
      <c r="O813" s="6">
        <f>(E813/D813)*100</f>
        <v>0</v>
      </c>
      <c r="P813" s="7" t="e">
        <f>E813/L813</f>
        <v>#DIV/0!</v>
      </c>
      <c r="Q813" t="s">
        <v>8336</v>
      </c>
      <c r="R813" t="s">
        <v>8353</v>
      </c>
      <c r="S813" s="11">
        <f>(J813/86400)+25569+(-5/24)</f>
        <v>41835.743449074071</v>
      </c>
      <c r="T813" s="11">
        <f>(I813/86400)+25569+(-5/24)</f>
        <v>41865.743449074071</v>
      </c>
    </row>
    <row r="814" spans="1:20" ht="43.2" x14ac:dyDescent="0.3">
      <c r="A814">
        <v>2770</v>
      </c>
      <c r="B814" s="3" t="s">
        <v>2770</v>
      </c>
      <c r="C814" s="3" t="s">
        <v>6880</v>
      </c>
      <c r="D814">
        <v>20000</v>
      </c>
      <c r="E814">
        <v>2082.25</v>
      </c>
      <c r="F814" t="s">
        <v>8221</v>
      </c>
      <c r="G814" t="s">
        <v>8224</v>
      </c>
      <c r="H814" t="s">
        <v>8246</v>
      </c>
      <c r="I814">
        <v>1395158130</v>
      </c>
      <c r="J814">
        <v>1392569730</v>
      </c>
      <c r="K814" t="b">
        <v>0</v>
      </c>
      <c r="L814">
        <v>33</v>
      </c>
      <c r="M814" t="b">
        <v>0</v>
      </c>
      <c r="N814" t="s">
        <v>8304</v>
      </c>
      <c r="O814" s="6">
        <f>(E814/D814)*100</f>
        <v>10.411249999999999</v>
      </c>
      <c r="P814" s="7">
        <f>E814/L814</f>
        <v>63.098484848484851</v>
      </c>
      <c r="Q814" t="s">
        <v>8322</v>
      </c>
      <c r="R814" t="s">
        <v>8358</v>
      </c>
      <c r="S814" s="11">
        <f>(J814/86400)+25569+(-5/24)</f>
        <v>41686.496874999997</v>
      </c>
      <c r="T814" s="11">
        <f>(I814/86400)+25569+(-5/24)</f>
        <v>41716.455208333333</v>
      </c>
    </row>
    <row r="815" spans="1:20" ht="57.6" x14ac:dyDescent="0.3">
      <c r="A815">
        <v>2869</v>
      </c>
      <c r="B815" s="3" t="s">
        <v>2869</v>
      </c>
      <c r="C815" s="3" t="s">
        <v>6979</v>
      </c>
      <c r="D815">
        <v>20000</v>
      </c>
      <c r="E815">
        <v>177</v>
      </c>
      <c r="F815" t="s">
        <v>8221</v>
      </c>
      <c r="G815" t="s">
        <v>8224</v>
      </c>
      <c r="H815" t="s">
        <v>8246</v>
      </c>
      <c r="I815">
        <v>1468937681</v>
      </c>
      <c r="J815">
        <v>1466345681</v>
      </c>
      <c r="K815" t="b">
        <v>0</v>
      </c>
      <c r="L815">
        <v>5</v>
      </c>
      <c r="M815" t="b">
        <v>0</v>
      </c>
      <c r="N815" t="s">
        <v>8271</v>
      </c>
      <c r="O815" s="6">
        <f>(E815/D815)*100</f>
        <v>0.88500000000000001</v>
      </c>
      <c r="P815" s="7">
        <f>E815/L815</f>
        <v>35.4</v>
      </c>
      <c r="Q815" t="s">
        <v>8317</v>
      </c>
      <c r="R815" t="s">
        <v>8318</v>
      </c>
      <c r="S815" s="11">
        <f>(J815/86400)+25569+(-5/24)</f>
        <v>42540.385196759256</v>
      </c>
      <c r="T815" s="11">
        <f>(I815/86400)+25569+(-5/24)</f>
        <v>42570.385196759256</v>
      </c>
    </row>
    <row r="816" spans="1:20" ht="43.2" x14ac:dyDescent="0.3">
      <c r="A816">
        <v>2875</v>
      </c>
      <c r="B816" s="3" t="s">
        <v>2875</v>
      </c>
      <c r="C816" s="3" t="s">
        <v>6985</v>
      </c>
      <c r="D816">
        <v>20000</v>
      </c>
      <c r="E816">
        <v>7</v>
      </c>
      <c r="F816" t="s">
        <v>8221</v>
      </c>
      <c r="G816" t="s">
        <v>8224</v>
      </c>
      <c r="H816" t="s">
        <v>8246</v>
      </c>
      <c r="I816">
        <v>1462417493</v>
      </c>
      <c r="J816">
        <v>1459825493</v>
      </c>
      <c r="K816" t="b">
        <v>0</v>
      </c>
      <c r="L816">
        <v>3</v>
      </c>
      <c r="M816" t="b">
        <v>0</v>
      </c>
      <c r="N816" t="s">
        <v>8271</v>
      </c>
      <c r="O816" s="6">
        <f>(E816/D816)*100</f>
        <v>3.4999999999999996E-2</v>
      </c>
      <c r="P816" s="7">
        <f>E816/L816</f>
        <v>2.3333333333333335</v>
      </c>
      <c r="Q816" t="s">
        <v>8317</v>
      </c>
      <c r="R816" t="s">
        <v>8318</v>
      </c>
      <c r="S816" s="11">
        <f>(J816/86400)+25569+(-5/24)</f>
        <v>42464.920057870368</v>
      </c>
      <c r="T816" s="11">
        <f>(I816/86400)+25569+(-5/24)</f>
        <v>42494.920057870368</v>
      </c>
    </row>
    <row r="817" spans="1:20" ht="43.2" x14ac:dyDescent="0.3">
      <c r="A817">
        <v>3055</v>
      </c>
      <c r="B817" s="3" t="s">
        <v>3055</v>
      </c>
      <c r="C817" s="3" t="s">
        <v>7165</v>
      </c>
      <c r="D817">
        <v>20000</v>
      </c>
      <c r="E817">
        <v>1</v>
      </c>
      <c r="F817" t="s">
        <v>8221</v>
      </c>
      <c r="G817" t="s">
        <v>8224</v>
      </c>
      <c r="H817" t="s">
        <v>8246</v>
      </c>
      <c r="I817">
        <v>1420844390</v>
      </c>
      <c r="J817">
        <v>1415660390</v>
      </c>
      <c r="K817" t="b">
        <v>0</v>
      </c>
      <c r="L817">
        <v>1</v>
      </c>
      <c r="M817" t="b">
        <v>0</v>
      </c>
      <c r="N817" t="s">
        <v>8303</v>
      </c>
      <c r="O817" s="6">
        <f>(E817/D817)*100</f>
        <v>5.0000000000000001E-3</v>
      </c>
      <c r="P817" s="7">
        <f>E817/L817</f>
        <v>1</v>
      </c>
      <c r="Q817" t="s">
        <v>8317</v>
      </c>
      <c r="R817" t="s">
        <v>8357</v>
      </c>
      <c r="S817" s="11">
        <f>(J817/86400)+25569+(-5/24)</f>
        <v>41953.749884259254</v>
      </c>
      <c r="T817" s="11">
        <f>(I817/86400)+25569+(-5/24)</f>
        <v>42013.749884259254</v>
      </c>
    </row>
    <row r="818" spans="1:20" ht="57.6" x14ac:dyDescent="0.3">
      <c r="A818">
        <v>3083</v>
      </c>
      <c r="B818" s="3" t="s">
        <v>3083</v>
      </c>
      <c r="C818" s="3" t="s">
        <v>7193</v>
      </c>
      <c r="D818">
        <v>20000</v>
      </c>
      <c r="E818">
        <v>56</v>
      </c>
      <c r="F818" t="s">
        <v>8221</v>
      </c>
      <c r="G818" t="s">
        <v>8224</v>
      </c>
      <c r="H818" t="s">
        <v>8246</v>
      </c>
      <c r="I818">
        <v>1409547600</v>
      </c>
      <c r="J818">
        <v>1406986278</v>
      </c>
      <c r="K818" t="b">
        <v>0</v>
      </c>
      <c r="L818">
        <v>3</v>
      </c>
      <c r="M818" t="b">
        <v>0</v>
      </c>
      <c r="N818" t="s">
        <v>8303</v>
      </c>
      <c r="O818" s="6">
        <f>(E818/D818)*100</f>
        <v>0.27999999999999997</v>
      </c>
      <c r="P818" s="7">
        <f>E818/L818</f>
        <v>18.666666666666668</v>
      </c>
      <c r="Q818" t="s">
        <v>8317</v>
      </c>
      <c r="R818" t="s">
        <v>8357</v>
      </c>
      <c r="S818" s="11">
        <f>(J818/86400)+25569+(-5/24)</f>
        <v>41853.355069444442</v>
      </c>
      <c r="T818" s="11">
        <f>(I818/86400)+25569+(-5/24)</f>
        <v>41883</v>
      </c>
    </row>
    <row r="819" spans="1:20" ht="43.2" x14ac:dyDescent="0.3">
      <c r="A819">
        <v>3086</v>
      </c>
      <c r="B819" s="3" t="s">
        <v>3086</v>
      </c>
      <c r="C819" s="3" t="s">
        <v>7196</v>
      </c>
      <c r="D819">
        <v>20000</v>
      </c>
      <c r="E819">
        <v>50</v>
      </c>
      <c r="F819" t="s">
        <v>8221</v>
      </c>
      <c r="G819" t="s">
        <v>8237</v>
      </c>
      <c r="H819" t="s">
        <v>8249</v>
      </c>
      <c r="I819">
        <v>1439827559</v>
      </c>
      <c r="J819">
        <v>1434643559</v>
      </c>
      <c r="K819" t="b">
        <v>0</v>
      </c>
      <c r="L819">
        <v>3</v>
      </c>
      <c r="M819" t="b">
        <v>0</v>
      </c>
      <c r="N819" t="s">
        <v>8303</v>
      </c>
      <c r="O819" s="6">
        <f>(E819/D819)*100</f>
        <v>0.25</v>
      </c>
      <c r="P819" s="7">
        <f>E819/L819</f>
        <v>16.666666666666668</v>
      </c>
      <c r="Q819" t="s">
        <v>8317</v>
      </c>
      <c r="R819" t="s">
        <v>8357</v>
      </c>
      <c r="S819" s="11">
        <f>(J819/86400)+25569+(-5/24)</f>
        <v>42173.462488425925</v>
      </c>
      <c r="T819" s="11">
        <f>(I819/86400)+25569+(-5/24)</f>
        <v>42233.462488425925</v>
      </c>
    </row>
    <row r="820" spans="1:20" ht="43.2" x14ac:dyDescent="0.3">
      <c r="A820">
        <v>3087</v>
      </c>
      <c r="B820" s="3" t="s">
        <v>3087</v>
      </c>
      <c r="C820" s="3" t="s">
        <v>7197</v>
      </c>
      <c r="D820">
        <v>20000</v>
      </c>
      <c r="E820">
        <v>125</v>
      </c>
      <c r="F820" t="s">
        <v>8221</v>
      </c>
      <c r="G820" t="s">
        <v>8224</v>
      </c>
      <c r="H820" t="s">
        <v>8246</v>
      </c>
      <c r="I820">
        <v>1482294990</v>
      </c>
      <c r="J820">
        <v>1477107390</v>
      </c>
      <c r="K820" t="b">
        <v>0</v>
      </c>
      <c r="L820">
        <v>2</v>
      </c>
      <c r="M820" t="b">
        <v>0</v>
      </c>
      <c r="N820" t="s">
        <v>8303</v>
      </c>
      <c r="O820" s="6">
        <f>(E820/D820)*100</f>
        <v>0.625</v>
      </c>
      <c r="P820" s="7">
        <f>E820/L820</f>
        <v>62.5</v>
      </c>
      <c r="Q820" t="s">
        <v>8317</v>
      </c>
      <c r="R820" t="s">
        <v>8357</v>
      </c>
      <c r="S820" s="11">
        <f>(J820/86400)+25569+(-5/24)</f>
        <v>42664.942013888889</v>
      </c>
      <c r="T820" s="11">
        <f>(I820/86400)+25569+(-5/24)</f>
        <v>42724.983680555553</v>
      </c>
    </row>
    <row r="821" spans="1:20" ht="43.2" x14ac:dyDescent="0.3">
      <c r="A821">
        <v>3096</v>
      </c>
      <c r="B821" s="3" t="s">
        <v>3096</v>
      </c>
      <c r="C821" s="3" t="s">
        <v>7206</v>
      </c>
      <c r="D821">
        <v>20000</v>
      </c>
      <c r="E821">
        <v>795</v>
      </c>
      <c r="F821" t="s">
        <v>8221</v>
      </c>
      <c r="G821" t="s">
        <v>8224</v>
      </c>
      <c r="H821" t="s">
        <v>8246</v>
      </c>
      <c r="I821">
        <v>1432151326</v>
      </c>
      <c r="J821">
        <v>1429559326</v>
      </c>
      <c r="K821" t="b">
        <v>0</v>
      </c>
      <c r="L821">
        <v>14</v>
      </c>
      <c r="M821" t="b">
        <v>0</v>
      </c>
      <c r="N821" t="s">
        <v>8303</v>
      </c>
      <c r="O821" s="6">
        <f>(E821/D821)*100</f>
        <v>3.9750000000000001</v>
      </c>
      <c r="P821" s="7">
        <f>E821/L821</f>
        <v>56.785714285714285</v>
      </c>
      <c r="Q821" t="s">
        <v>8317</v>
      </c>
      <c r="R821" t="s">
        <v>8357</v>
      </c>
      <c r="S821" s="11">
        <f>(J821/86400)+25569+(-5/24)</f>
        <v>42114.617199074077</v>
      </c>
      <c r="T821" s="11">
        <f>(I821/86400)+25569+(-5/24)</f>
        <v>42144.617199074077</v>
      </c>
    </row>
    <row r="822" spans="1:20" ht="43.2" x14ac:dyDescent="0.3">
      <c r="A822">
        <v>3111</v>
      </c>
      <c r="B822" s="3" t="s">
        <v>3111</v>
      </c>
      <c r="C822" s="3" t="s">
        <v>7221</v>
      </c>
      <c r="D822">
        <v>20000</v>
      </c>
      <c r="E822">
        <v>5328</v>
      </c>
      <c r="F822" t="s">
        <v>8221</v>
      </c>
      <c r="G822" t="s">
        <v>8224</v>
      </c>
      <c r="H822" t="s">
        <v>8246</v>
      </c>
      <c r="I822">
        <v>1412432220</v>
      </c>
      <c r="J822">
        <v>1409753820</v>
      </c>
      <c r="K822" t="b">
        <v>0</v>
      </c>
      <c r="L822">
        <v>76</v>
      </c>
      <c r="M822" t="b">
        <v>0</v>
      </c>
      <c r="N822" t="s">
        <v>8303</v>
      </c>
      <c r="O822" s="6">
        <f>(E822/D822)*100</f>
        <v>26.640000000000004</v>
      </c>
      <c r="P822" s="7">
        <f>E822/L822</f>
        <v>70.10526315789474</v>
      </c>
      <c r="Q822" t="s">
        <v>8317</v>
      </c>
      <c r="R822" t="s">
        <v>8357</v>
      </c>
      <c r="S822" s="11">
        <f>(J822/86400)+25569+(-5/24)</f>
        <v>41885.386805555558</v>
      </c>
      <c r="T822" s="11">
        <f>(I822/86400)+25569+(-5/24)</f>
        <v>41916.386805555558</v>
      </c>
    </row>
    <row r="823" spans="1:20" ht="43.2" x14ac:dyDescent="0.3">
      <c r="A823">
        <v>3728</v>
      </c>
      <c r="B823" s="3" t="s">
        <v>3725</v>
      </c>
      <c r="C823" s="3" t="s">
        <v>7838</v>
      </c>
      <c r="D823">
        <v>20000</v>
      </c>
      <c r="E823">
        <v>1862</v>
      </c>
      <c r="F823" t="s">
        <v>8221</v>
      </c>
      <c r="G823" t="s">
        <v>8224</v>
      </c>
      <c r="H823" t="s">
        <v>8246</v>
      </c>
      <c r="I823">
        <v>1439957176</v>
      </c>
      <c r="J823">
        <v>1437365176</v>
      </c>
      <c r="K823" t="b">
        <v>0</v>
      </c>
      <c r="L823">
        <v>31</v>
      </c>
      <c r="M823" t="b">
        <v>0</v>
      </c>
      <c r="N823" t="s">
        <v>8271</v>
      </c>
      <c r="O823" s="6">
        <f>(E823/D823)*100</f>
        <v>9.31</v>
      </c>
      <c r="P823" s="7">
        <f>E823/L823</f>
        <v>60.064516129032256</v>
      </c>
      <c r="Q823" t="s">
        <v>8317</v>
      </c>
      <c r="R823" t="s">
        <v>8318</v>
      </c>
      <c r="S823" s="11">
        <f>(J823/86400)+25569+(-5/24)</f>
        <v>42204.962685185186</v>
      </c>
      <c r="T823" s="11">
        <f>(I823/86400)+25569+(-5/24)</f>
        <v>42234.962685185186</v>
      </c>
    </row>
    <row r="824" spans="1:20" ht="43.2" x14ac:dyDescent="0.3">
      <c r="A824">
        <v>3741</v>
      </c>
      <c r="B824" s="3" t="s">
        <v>3738</v>
      </c>
      <c r="C824" s="3" t="s">
        <v>7851</v>
      </c>
      <c r="D824">
        <v>20000</v>
      </c>
      <c r="E824">
        <v>0</v>
      </c>
      <c r="F824" t="s">
        <v>8221</v>
      </c>
      <c r="G824" t="s">
        <v>8224</v>
      </c>
      <c r="H824" t="s">
        <v>8246</v>
      </c>
      <c r="I824">
        <v>1450389950</v>
      </c>
      <c r="J824">
        <v>1447797950</v>
      </c>
      <c r="K824" t="b">
        <v>0</v>
      </c>
      <c r="L824">
        <v>0</v>
      </c>
      <c r="M824" t="b">
        <v>0</v>
      </c>
      <c r="N824" t="s">
        <v>8271</v>
      </c>
      <c r="O824" s="6">
        <f>(E824/D824)*100</f>
        <v>0</v>
      </c>
      <c r="P824" s="7" t="e">
        <f>E824/L824</f>
        <v>#DIV/0!</v>
      </c>
      <c r="Q824" t="s">
        <v>8317</v>
      </c>
      <c r="R824" t="s">
        <v>8318</v>
      </c>
      <c r="S824" s="11">
        <f>(J824/86400)+25569+(-5/24)</f>
        <v>42325.712384259255</v>
      </c>
      <c r="T824" s="11">
        <f>(I824/86400)+25569+(-5/24)</f>
        <v>42355.712384259255</v>
      </c>
    </row>
    <row r="825" spans="1:20" ht="43.2" x14ac:dyDescent="0.3">
      <c r="A825">
        <v>3929</v>
      </c>
      <c r="B825" s="3" t="s">
        <v>3926</v>
      </c>
      <c r="C825" s="3" t="s">
        <v>8037</v>
      </c>
      <c r="D825">
        <v>20000</v>
      </c>
      <c r="E825">
        <v>453</v>
      </c>
      <c r="F825" t="s">
        <v>8221</v>
      </c>
      <c r="G825" t="s">
        <v>8224</v>
      </c>
      <c r="H825" t="s">
        <v>8246</v>
      </c>
      <c r="I825">
        <v>1474228265</v>
      </c>
      <c r="J825">
        <v>1471636265</v>
      </c>
      <c r="K825" t="b">
        <v>0</v>
      </c>
      <c r="L825">
        <v>14</v>
      </c>
      <c r="M825" t="b">
        <v>0</v>
      </c>
      <c r="N825" t="s">
        <v>8271</v>
      </c>
      <c r="O825" s="6">
        <f>(E825/D825)*100</f>
        <v>2.2650000000000001</v>
      </c>
      <c r="P825" s="7">
        <f>E825/L825</f>
        <v>32.357142857142854</v>
      </c>
      <c r="Q825" t="s">
        <v>8317</v>
      </c>
      <c r="R825" t="s">
        <v>8318</v>
      </c>
      <c r="S825" s="11">
        <f>(J825/86400)+25569+(-5/24)</f>
        <v>42601.618807870364</v>
      </c>
      <c r="T825" s="11">
        <f>(I825/86400)+25569+(-5/24)</f>
        <v>42631.618807870364</v>
      </c>
    </row>
    <row r="826" spans="1:20" ht="43.2" x14ac:dyDescent="0.3">
      <c r="A826">
        <v>3936</v>
      </c>
      <c r="B826" s="3" t="s">
        <v>3933</v>
      </c>
      <c r="C826" s="3" t="s">
        <v>8044</v>
      </c>
      <c r="D826">
        <v>20000</v>
      </c>
      <c r="E826">
        <v>0</v>
      </c>
      <c r="F826" t="s">
        <v>8221</v>
      </c>
      <c r="G826" t="s">
        <v>8224</v>
      </c>
      <c r="H826" t="s">
        <v>8246</v>
      </c>
      <c r="I826">
        <v>1480576720</v>
      </c>
      <c r="J826">
        <v>1477981120</v>
      </c>
      <c r="K826" t="b">
        <v>0</v>
      </c>
      <c r="L826">
        <v>0</v>
      </c>
      <c r="M826" t="b">
        <v>0</v>
      </c>
      <c r="N826" t="s">
        <v>8271</v>
      </c>
      <c r="O826" s="6">
        <f>(E826/D826)*100</f>
        <v>0</v>
      </c>
      <c r="P826" s="7" t="e">
        <f>E826/L826</f>
        <v>#DIV/0!</v>
      </c>
      <c r="Q826" t="s">
        <v>8317</v>
      </c>
      <c r="R826" t="s">
        <v>8318</v>
      </c>
      <c r="S826" s="11">
        <f>(J826/86400)+25569+(-5/24)</f>
        <v>42675.054629629631</v>
      </c>
      <c r="T826" s="11">
        <f>(I826/86400)+25569+(-5/24)</f>
        <v>42705.096296296295</v>
      </c>
    </row>
    <row r="827" spans="1:20" ht="43.2" x14ac:dyDescent="0.3">
      <c r="A827">
        <v>4029</v>
      </c>
      <c r="B827" s="3" t="s">
        <v>4025</v>
      </c>
      <c r="C827" s="3" t="s">
        <v>8134</v>
      </c>
      <c r="D827">
        <v>20000</v>
      </c>
      <c r="E827">
        <v>0</v>
      </c>
      <c r="F827" t="s">
        <v>8221</v>
      </c>
      <c r="G827" t="s">
        <v>8224</v>
      </c>
      <c r="H827" t="s">
        <v>8246</v>
      </c>
      <c r="I827">
        <v>1450053370</v>
      </c>
      <c r="J827">
        <v>1447461370</v>
      </c>
      <c r="K827" t="b">
        <v>0</v>
      </c>
      <c r="L827">
        <v>0</v>
      </c>
      <c r="M827" t="b">
        <v>0</v>
      </c>
      <c r="N827" t="s">
        <v>8271</v>
      </c>
      <c r="O827" s="6">
        <f>(E827/D827)*100</f>
        <v>0</v>
      </c>
      <c r="P827" s="7" t="e">
        <f>E827/L827</f>
        <v>#DIV/0!</v>
      </c>
      <c r="Q827" t="s">
        <v>8317</v>
      </c>
      <c r="R827" t="s">
        <v>8318</v>
      </c>
      <c r="S827" s="11">
        <f>(J827/86400)+25569+(-5/24)</f>
        <v>42321.816782407404</v>
      </c>
      <c r="T827" s="11">
        <f>(I827/86400)+25569+(-5/24)</f>
        <v>42351.816782407404</v>
      </c>
    </row>
    <row r="828" spans="1:20" ht="43.2" x14ac:dyDescent="0.3">
      <c r="A828">
        <v>4049</v>
      </c>
      <c r="B828" s="3" t="s">
        <v>4045</v>
      </c>
      <c r="C828" s="3" t="s">
        <v>8153</v>
      </c>
      <c r="D828">
        <v>20000</v>
      </c>
      <c r="E828">
        <v>16</v>
      </c>
      <c r="F828" t="s">
        <v>8221</v>
      </c>
      <c r="G828" t="s">
        <v>8224</v>
      </c>
      <c r="H828" t="s">
        <v>8246</v>
      </c>
      <c r="I828">
        <v>1436914815</v>
      </c>
      <c r="J828">
        <v>1434322815</v>
      </c>
      <c r="K828" t="b">
        <v>0</v>
      </c>
      <c r="L828">
        <v>1</v>
      </c>
      <c r="M828" t="b">
        <v>0</v>
      </c>
      <c r="N828" t="s">
        <v>8271</v>
      </c>
      <c r="O828" s="6">
        <f>(E828/D828)*100</f>
        <v>0.08</v>
      </c>
      <c r="P828" s="7">
        <f>E828/L828</f>
        <v>16</v>
      </c>
      <c r="Q828" t="s">
        <v>8317</v>
      </c>
      <c r="R828" t="s">
        <v>8318</v>
      </c>
      <c r="S828" s="11">
        <f>(J828/86400)+25569+(-5/24)</f>
        <v>42169.750173611108</v>
      </c>
      <c r="T828" s="11">
        <f>(I828/86400)+25569+(-5/24)</f>
        <v>42199.750173611108</v>
      </c>
    </row>
    <row r="829" spans="1:20" ht="43.2" x14ac:dyDescent="0.3">
      <c r="A829">
        <v>4062</v>
      </c>
      <c r="B829" s="3" t="s">
        <v>4058</v>
      </c>
      <c r="C829" s="3" t="s">
        <v>8166</v>
      </c>
      <c r="D829">
        <v>20000</v>
      </c>
      <c r="E829">
        <v>490</v>
      </c>
      <c r="F829" t="s">
        <v>8221</v>
      </c>
      <c r="G829" t="s">
        <v>8224</v>
      </c>
      <c r="H829" t="s">
        <v>8246</v>
      </c>
      <c r="I829">
        <v>1467481468</v>
      </c>
      <c r="J829">
        <v>1464889468</v>
      </c>
      <c r="K829" t="b">
        <v>0</v>
      </c>
      <c r="L829">
        <v>3</v>
      </c>
      <c r="M829" t="b">
        <v>0</v>
      </c>
      <c r="N829" t="s">
        <v>8271</v>
      </c>
      <c r="O829" s="6">
        <f>(E829/D829)*100</f>
        <v>2.4500000000000002</v>
      </c>
      <c r="P829" s="7">
        <f>E829/L829</f>
        <v>163.33333333333334</v>
      </c>
      <c r="Q829" t="s">
        <v>8317</v>
      </c>
      <c r="R829" t="s">
        <v>8318</v>
      </c>
      <c r="S829" s="11">
        <f>(J829/86400)+25569+(-5/24)</f>
        <v>42523.530879629623</v>
      </c>
      <c r="T829" s="11">
        <f>(I829/86400)+25569+(-5/24)</f>
        <v>42553.530879629623</v>
      </c>
    </row>
    <row r="830" spans="1:20" ht="57.6" x14ac:dyDescent="0.3">
      <c r="A830">
        <v>4071</v>
      </c>
      <c r="B830" s="3" t="s">
        <v>4067</v>
      </c>
      <c r="C830" s="3" t="s">
        <v>8174</v>
      </c>
      <c r="D830">
        <v>20000</v>
      </c>
      <c r="E830">
        <v>0</v>
      </c>
      <c r="F830" t="s">
        <v>8221</v>
      </c>
      <c r="G830" t="s">
        <v>8238</v>
      </c>
      <c r="H830" t="s">
        <v>8256</v>
      </c>
      <c r="I830">
        <v>1482779931</v>
      </c>
      <c r="J830">
        <v>1480187931</v>
      </c>
      <c r="K830" t="b">
        <v>0</v>
      </c>
      <c r="L830">
        <v>0</v>
      </c>
      <c r="M830" t="b">
        <v>0</v>
      </c>
      <c r="N830" t="s">
        <v>8271</v>
      </c>
      <c r="O830" s="6">
        <f>(E830/D830)*100</f>
        <v>0</v>
      </c>
      <c r="P830" s="7" t="e">
        <f>E830/L830</f>
        <v>#DIV/0!</v>
      </c>
      <c r="Q830" t="s">
        <v>8317</v>
      </c>
      <c r="R830" t="s">
        <v>8318</v>
      </c>
      <c r="S830" s="11">
        <f>(J830/86400)+25569+(-5/24)</f>
        <v>42700.59642361111</v>
      </c>
      <c r="T830" s="11">
        <f>(I830/86400)+25569+(-5/24)</f>
        <v>42730.59642361111</v>
      </c>
    </row>
    <row r="831" spans="1:20" ht="43.2" x14ac:dyDescent="0.3">
      <c r="A831">
        <v>2771</v>
      </c>
      <c r="B831" s="3" t="s">
        <v>2771</v>
      </c>
      <c r="C831" s="3" t="s">
        <v>6881</v>
      </c>
      <c r="D831">
        <v>19980</v>
      </c>
      <c r="E831">
        <v>0</v>
      </c>
      <c r="F831" t="s">
        <v>8221</v>
      </c>
      <c r="G831" t="s">
        <v>8224</v>
      </c>
      <c r="H831" t="s">
        <v>8246</v>
      </c>
      <c r="I831">
        <v>1359738000</v>
      </c>
      <c r="J831">
        <v>1355489140</v>
      </c>
      <c r="K831" t="b">
        <v>0</v>
      </c>
      <c r="L831">
        <v>0</v>
      </c>
      <c r="M831" t="b">
        <v>0</v>
      </c>
      <c r="N831" t="s">
        <v>8304</v>
      </c>
      <c r="O831" s="6">
        <f>(E831/D831)*100</f>
        <v>0</v>
      </c>
      <c r="P831" s="7" t="e">
        <f>E831/L831</f>
        <v>#DIV/0!</v>
      </c>
      <c r="Q831" t="s">
        <v>8322</v>
      </c>
      <c r="R831" t="s">
        <v>8358</v>
      </c>
      <c r="S831" s="11">
        <f>(J831/86400)+25569+(-5/24)</f>
        <v>41257.323379629626</v>
      </c>
      <c r="T831" s="11">
        <f>(I831/86400)+25569+(-5/24)</f>
        <v>41306.5</v>
      </c>
    </row>
    <row r="832" spans="1:20" ht="43.2" x14ac:dyDescent="0.3">
      <c r="A832">
        <v>2677</v>
      </c>
      <c r="B832" s="3" t="s">
        <v>2677</v>
      </c>
      <c r="C832" s="3" t="s">
        <v>6787</v>
      </c>
      <c r="D832">
        <v>19500</v>
      </c>
      <c r="E832">
        <v>3415</v>
      </c>
      <c r="F832" t="s">
        <v>8221</v>
      </c>
      <c r="G832" t="s">
        <v>8224</v>
      </c>
      <c r="H832" t="s">
        <v>8246</v>
      </c>
      <c r="I832">
        <v>1404348143</v>
      </c>
      <c r="J832">
        <v>1401756143</v>
      </c>
      <c r="K832" t="b">
        <v>0</v>
      </c>
      <c r="L832">
        <v>27</v>
      </c>
      <c r="M832" t="b">
        <v>0</v>
      </c>
      <c r="N832" t="s">
        <v>8302</v>
      </c>
      <c r="O832" s="6">
        <f>(E832/D832)*100</f>
        <v>17.512820512820511</v>
      </c>
      <c r="P832" s="7">
        <f>E832/L832</f>
        <v>126.48148148148148</v>
      </c>
      <c r="Q832" t="s">
        <v>8319</v>
      </c>
      <c r="R832" t="s">
        <v>8356</v>
      </c>
      <c r="S832" s="11">
        <f>(J832/86400)+25569+(-5/24)</f>
        <v>41792.821099537039</v>
      </c>
      <c r="T832" s="11">
        <f>(I832/86400)+25569+(-5/24)</f>
        <v>41822.821099537039</v>
      </c>
    </row>
    <row r="833" spans="1:20" ht="57.6" x14ac:dyDescent="0.3">
      <c r="A833">
        <v>1796</v>
      </c>
      <c r="B833" s="3" t="s">
        <v>1797</v>
      </c>
      <c r="C833" s="3" t="s">
        <v>5906</v>
      </c>
      <c r="D833">
        <v>19000</v>
      </c>
      <c r="E833">
        <v>4190</v>
      </c>
      <c r="F833" t="s">
        <v>8221</v>
      </c>
      <c r="G833" t="s">
        <v>8225</v>
      </c>
      <c r="H833" t="s">
        <v>8247</v>
      </c>
      <c r="I833">
        <v>1469356366</v>
      </c>
      <c r="J833">
        <v>1464172366</v>
      </c>
      <c r="K833" t="b">
        <v>1</v>
      </c>
      <c r="L833">
        <v>86</v>
      </c>
      <c r="M833" t="b">
        <v>0</v>
      </c>
      <c r="N833" t="s">
        <v>8285</v>
      </c>
      <c r="O833" s="6">
        <f>(E833/D833)*100</f>
        <v>22.05263157894737</v>
      </c>
      <c r="P833" s="7">
        <f>E833/L833</f>
        <v>48.720930232558139</v>
      </c>
      <c r="Q833" t="s">
        <v>8338</v>
      </c>
      <c r="R833" t="s">
        <v>8339</v>
      </c>
      <c r="S833" s="11">
        <f>(J833/86400)+25569+(-5/24)</f>
        <v>42515.231087962959</v>
      </c>
      <c r="T833" s="11">
        <f>(I833/86400)+25569+(-5/24)</f>
        <v>42575.231087962959</v>
      </c>
    </row>
    <row r="834" spans="1:20" ht="57.6" x14ac:dyDescent="0.3">
      <c r="A834">
        <v>564</v>
      </c>
      <c r="B834" s="3" t="s">
        <v>565</v>
      </c>
      <c r="C834" s="3" t="s">
        <v>4674</v>
      </c>
      <c r="D834">
        <v>18000</v>
      </c>
      <c r="E834">
        <v>1</v>
      </c>
      <c r="F834" t="s">
        <v>8221</v>
      </c>
      <c r="G834" t="s">
        <v>8230</v>
      </c>
      <c r="H834" t="s">
        <v>8249</v>
      </c>
      <c r="I834">
        <v>1457822275</v>
      </c>
      <c r="J834">
        <v>1455230275</v>
      </c>
      <c r="K834" t="b">
        <v>0</v>
      </c>
      <c r="L834">
        <v>1</v>
      </c>
      <c r="M834" t="b">
        <v>0</v>
      </c>
      <c r="N834" t="s">
        <v>8272</v>
      </c>
      <c r="O834" s="6">
        <f>(E834/D834)*100</f>
        <v>5.5555555555555558E-3</v>
      </c>
      <c r="P834" s="7">
        <f>E834/L834</f>
        <v>1</v>
      </c>
      <c r="Q834" t="s">
        <v>8319</v>
      </c>
      <c r="R834" t="s">
        <v>8320</v>
      </c>
      <c r="S834" s="11">
        <f>(J834/86400)+25569+(-5/24)</f>
        <v>42411.734664351847</v>
      </c>
      <c r="T834" s="11">
        <f>(I834/86400)+25569+(-5/24)</f>
        <v>42441.734664351847</v>
      </c>
    </row>
    <row r="835" spans="1:20" x14ac:dyDescent="0.3">
      <c r="A835">
        <v>1086</v>
      </c>
      <c r="B835" s="3" t="s">
        <v>1087</v>
      </c>
      <c r="C835" s="3" t="s">
        <v>5196</v>
      </c>
      <c r="D835">
        <v>18000</v>
      </c>
      <c r="E835">
        <v>15</v>
      </c>
      <c r="F835" t="s">
        <v>8221</v>
      </c>
      <c r="G835" t="s">
        <v>8224</v>
      </c>
      <c r="H835" t="s">
        <v>8246</v>
      </c>
      <c r="I835">
        <v>1408913291</v>
      </c>
      <c r="J835">
        <v>1406321291</v>
      </c>
      <c r="K835" t="b">
        <v>0</v>
      </c>
      <c r="L835">
        <v>2</v>
      </c>
      <c r="M835" t="b">
        <v>0</v>
      </c>
      <c r="N835" t="s">
        <v>8282</v>
      </c>
      <c r="O835" s="6">
        <f>(E835/D835)*100</f>
        <v>8.3333333333333343E-2</v>
      </c>
      <c r="P835" s="7">
        <f>E835/L835</f>
        <v>7.5</v>
      </c>
      <c r="Q835" t="s">
        <v>8333</v>
      </c>
      <c r="R835" t="s">
        <v>8334</v>
      </c>
      <c r="S835" s="11">
        <f>(J835/86400)+25569+(-5/24)</f>
        <v>41845.658460648148</v>
      </c>
      <c r="T835" s="11">
        <f>(I835/86400)+25569+(-5/24)</f>
        <v>41875.658460648148</v>
      </c>
    </row>
    <row r="836" spans="1:20" ht="43.2" x14ac:dyDescent="0.3">
      <c r="A836">
        <v>1094</v>
      </c>
      <c r="B836" s="3" t="s">
        <v>1095</v>
      </c>
      <c r="C836" s="3" t="s">
        <v>5204</v>
      </c>
      <c r="D836">
        <v>18000</v>
      </c>
      <c r="E836">
        <v>3294.01</v>
      </c>
      <c r="F836" t="s">
        <v>8221</v>
      </c>
      <c r="G836" t="s">
        <v>8224</v>
      </c>
      <c r="H836" t="s">
        <v>8246</v>
      </c>
      <c r="I836">
        <v>1318180033</v>
      </c>
      <c r="J836">
        <v>1315588033</v>
      </c>
      <c r="K836" t="b">
        <v>0</v>
      </c>
      <c r="L836">
        <v>27</v>
      </c>
      <c r="M836" t="b">
        <v>0</v>
      </c>
      <c r="N836" t="s">
        <v>8282</v>
      </c>
      <c r="O836" s="6">
        <f>(E836/D836)*100</f>
        <v>18.300055555555556</v>
      </c>
      <c r="P836" s="7">
        <f>E836/L836</f>
        <v>122.00037037037038</v>
      </c>
      <c r="Q836" t="s">
        <v>8333</v>
      </c>
      <c r="R836" t="s">
        <v>8334</v>
      </c>
      <c r="S836" s="11">
        <f>(J836/86400)+25569+(-5/24)</f>
        <v>40795.505011574074</v>
      </c>
      <c r="T836" s="11">
        <f>(I836/86400)+25569+(-5/24)</f>
        <v>40825.505011574074</v>
      </c>
    </row>
    <row r="837" spans="1:20" ht="43.2" x14ac:dyDescent="0.3">
      <c r="A837">
        <v>1161</v>
      </c>
      <c r="B837" s="3" t="s">
        <v>1162</v>
      </c>
      <c r="C837" s="3" t="s">
        <v>5271</v>
      </c>
      <c r="D837">
        <v>18000</v>
      </c>
      <c r="E837">
        <v>0</v>
      </c>
      <c r="F837" t="s">
        <v>8221</v>
      </c>
      <c r="G837" t="s">
        <v>8224</v>
      </c>
      <c r="H837" t="s">
        <v>8246</v>
      </c>
      <c r="I837">
        <v>1432047989</v>
      </c>
      <c r="J837">
        <v>1430233589</v>
      </c>
      <c r="K837" t="b">
        <v>0</v>
      </c>
      <c r="L837">
        <v>0</v>
      </c>
      <c r="M837" t="b">
        <v>0</v>
      </c>
      <c r="N837" t="s">
        <v>8284</v>
      </c>
      <c r="O837" s="6">
        <f>(E837/D837)*100</f>
        <v>0</v>
      </c>
      <c r="P837" s="7" t="e">
        <f>E837/L837</f>
        <v>#DIV/0!</v>
      </c>
      <c r="Q837" t="s">
        <v>8336</v>
      </c>
      <c r="R837" t="s">
        <v>8337</v>
      </c>
      <c r="S837" s="11">
        <f>(J837/86400)+25569+(-5/24)</f>
        <v>42122.421168981477</v>
      </c>
      <c r="T837" s="11">
        <f>(I837/86400)+25569+(-5/24)</f>
        <v>42143.421168981477</v>
      </c>
    </row>
    <row r="838" spans="1:20" ht="43.2" x14ac:dyDescent="0.3">
      <c r="A838">
        <v>1168</v>
      </c>
      <c r="B838" s="3" t="s">
        <v>1169</v>
      </c>
      <c r="C838" s="3" t="s">
        <v>5278</v>
      </c>
      <c r="D838">
        <v>18000</v>
      </c>
      <c r="E838">
        <v>1020</v>
      </c>
      <c r="F838" t="s">
        <v>8221</v>
      </c>
      <c r="G838" t="s">
        <v>8224</v>
      </c>
      <c r="H838" t="s">
        <v>8246</v>
      </c>
      <c r="I838">
        <v>1474507065</v>
      </c>
      <c r="J838">
        <v>1471915065</v>
      </c>
      <c r="K838" t="b">
        <v>0</v>
      </c>
      <c r="L838">
        <v>3</v>
      </c>
      <c r="M838" t="b">
        <v>0</v>
      </c>
      <c r="N838" t="s">
        <v>8284</v>
      </c>
      <c r="O838" s="6">
        <f>(E838/D838)*100</f>
        <v>5.6666666666666661</v>
      </c>
      <c r="P838" s="7">
        <f>E838/L838</f>
        <v>340</v>
      </c>
      <c r="Q838" t="s">
        <v>8336</v>
      </c>
      <c r="R838" t="s">
        <v>8337</v>
      </c>
      <c r="S838" s="11">
        <f>(J838/86400)+25569+(-5/24)</f>
        <v>42604.845659722218</v>
      </c>
      <c r="T838" s="11">
        <f>(I838/86400)+25569+(-5/24)</f>
        <v>42634.845659722218</v>
      </c>
    </row>
    <row r="839" spans="1:20" ht="43.2" x14ac:dyDescent="0.3">
      <c r="A839">
        <v>1541</v>
      </c>
      <c r="B839" s="3" t="s">
        <v>1542</v>
      </c>
      <c r="C839" s="3" t="s">
        <v>5651</v>
      </c>
      <c r="D839">
        <v>18000</v>
      </c>
      <c r="E839">
        <v>6</v>
      </c>
      <c r="F839" t="s">
        <v>8221</v>
      </c>
      <c r="G839" t="s">
        <v>8224</v>
      </c>
      <c r="H839" t="s">
        <v>8246</v>
      </c>
      <c r="I839">
        <v>1420045538</v>
      </c>
      <c r="J839">
        <v>1417453538</v>
      </c>
      <c r="K839" t="b">
        <v>0</v>
      </c>
      <c r="L839">
        <v>2</v>
      </c>
      <c r="M839" t="b">
        <v>0</v>
      </c>
      <c r="N839" t="s">
        <v>8289</v>
      </c>
      <c r="O839" s="6">
        <f>(E839/D839)*100</f>
        <v>3.3333333333333333E-2</v>
      </c>
      <c r="P839" s="7">
        <f>E839/L839</f>
        <v>3</v>
      </c>
      <c r="Q839" t="s">
        <v>8338</v>
      </c>
      <c r="R839" t="s">
        <v>8343</v>
      </c>
      <c r="S839" s="11">
        <f>(J839/86400)+25569+(-5/24)</f>
        <v>41974.503912037035</v>
      </c>
      <c r="T839" s="11">
        <f>(I839/86400)+25569+(-5/24)</f>
        <v>42004.503912037035</v>
      </c>
    </row>
    <row r="840" spans="1:20" ht="28.8" x14ac:dyDescent="0.3">
      <c r="A840">
        <v>1817</v>
      </c>
      <c r="B840" s="3" t="s">
        <v>1818</v>
      </c>
      <c r="C840" s="3" t="s">
        <v>5927</v>
      </c>
      <c r="D840">
        <v>18000</v>
      </c>
      <c r="E840">
        <v>9419</v>
      </c>
      <c r="F840" t="s">
        <v>8221</v>
      </c>
      <c r="G840" t="s">
        <v>8224</v>
      </c>
      <c r="H840" t="s">
        <v>8246</v>
      </c>
      <c r="I840">
        <v>1485759540</v>
      </c>
      <c r="J840">
        <v>1480607607</v>
      </c>
      <c r="K840" t="b">
        <v>0</v>
      </c>
      <c r="L840">
        <v>100</v>
      </c>
      <c r="M840" t="b">
        <v>0</v>
      </c>
      <c r="N840" t="s">
        <v>8285</v>
      </c>
      <c r="O840" s="6">
        <f>(E840/D840)*100</f>
        <v>52.327777777777776</v>
      </c>
      <c r="P840" s="7">
        <f>E840/L840</f>
        <v>94.19</v>
      </c>
      <c r="Q840" t="s">
        <v>8338</v>
      </c>
      <c r="R840" t="s">
        <v>8339</v>
      </c>
      <c r="S840" s="11">
        <f>(J840/86400)+25569+(-5/24)</f>
        <v>42705.453784722216</v>
      </c>
      <c r="T840" s="11">
        <f>(I840/86400)+25569+(-5/24)</f>
        <v>42765.082638888889</v>
      </c>
    </row>
    <row r="841" spans="1:20" ht="43.2" x14ac:dyDescent="0.3">
      <c r="A841">
        <v>1862</v>
      </c>
      <c r="B841" s="3" t="s">
        <v>1863</v>
      </c>
      <c r="C841" s="3" t="s">
        <v>5972</v>
      </c>
      <c r="D841">
        <v>18000</v>
      </c>
      <c r="E841">
        <v>1455</v>
      </c>
      <c r="F841" t="s">
        <v>8221</v>
      </c>
      <c r="G841" t="s">
        <v>8224</v>
      </c>
      <c r="H841" t="s">
        <v>8246</v>
      </c>
      <c r="I841">
        <v>1488958200</v>
      </c>
      <c r="J841">
        <v>1484912974</v>
      </c>
      <c r="K841" t="b">
        <v>0</v>
      </c>
      <c r="L841">
        <v>16</v>
      </c>
      <c r="M841" t="b">
        <v>0</v>
      </c>
      <c r="N841" t="s">
        <v>8283</v>
      </c>
      <c r="O841" s="6">
        <f>(E841/D841)*100</f>
        <v>8.0833333333333321</v>
      </c>
      <c r="P841" s="7">
        <f>E841/L841</f>
        <v>90.9375</v>
      </c>
      <c r="Q841" t="s">
        <v>8333</v>
      </c>
      <c r="R841" t="s">
        <v>8335</v>
      </c>
      <c r="S841" s="11">
        <f>(J841/86400)+25569+(-5/24)</f>
        <v>42755.284421296295</v>
      </c>
      <c r="T841" s="11">
        <f>(I841/86400)+25569+(-5/24)</f>
        <v>42802.104166666664</v>
      </c>
    </row>
    <row r="842" spans="1:20" ht="43.2" x14ac:dyDescent="0.3">
      <c r="A842">
        <v>2517</v>
      </c>
      <c r="B842" s="3" t="s">
        <v>2517</v>
      </c>
      <c r="C842" s="3" t="s">
        <v>6627</v>
      </c>
      <c r="D842">
        <v>18000</v>
      </c>
      <c r="E842">
        <v>1767</v>
      </c>
      <c r="F842" t="s">
        <v>8221</v>
      </c>
      <c r="G842" t="s">
        <v>8229</v>
      </c>
      <c r="H842" t="s">
        <v>8251</v>
      </c>
      <c r="I842">
        <v>1426788930</v>
      </c>
      <c r="J842">
        <v>1424200530</v>
      </c>
      <c r="K842" t="b">
        <v>0</v>
      </c>
      <c r="L842">
        <v>33</v>
      </c>
      <c r="M842" t="b">
        <v>0</v>
      </c>
      <c r="N842" t="s">
        <v>8299</v>
      </c>
      <c r="O842" s="6">
        <f>(E842/D842)*100</f>
        <v>9.8166666666666664</v>
      </c>
      <c r="P842" s="7">
        <f>E842/L842</f>
        <v>53.545454545454547</v>
      </c>
      <c r="Q842" t="s">
        <v>8336</v>
      </c>
      <c r="R842" t="s">
        <v>8353</v>
      </c>
      <c r="S842" s="11">
        <f>(J842/86400)+25569+(-5/24)</f>
        <v>42052.594097222223</v>
      </c>
      <c r="T842" s="11">
        <f>(I842/86400)+25569+(-5/24)</f>
        <v>42082.552430555552</v>
      </c>
    </row>
    <row r="843" spans="1:20" ht="57.6" x14ac:dyDescent="0.3">
      <c r="A843">
        <v>3058</v>
      </c>
      <c r="B843" s="3" t="s">
        <v>3058</v>
      </c>
      <c r="C843" s="3" t="s">
        <v>7168</v>
      </c>
      <c r="D843">
        <v>18000</v>
      </c>
      <c r="E843">
        <v>3</v>
      </c>
      <c r="F843" t="s">
        <v>8221</v>
      </c>
      <c r="G843" t="s">
        <v>8237</v>
      </c>
      <c r="H843" t="s">
        <v>8249</v>
      </c>
      <c r="I843">
        <v>1463734740</v>
      </c>
      <c r="J843">
        <v>1459414740</v>
      </c>
      <c r="K843" t="b">
        <v>0</v>
      </c>
      <c r="L843">
        <v>3</v>
      </c>
      <c r="M843" t="b">
        <v>0</v>
      </c>
      <c r="N843" t="s">
        <v>8303</v>
      </c>
      <c r="O843" s="6">
        <f>(E843/D843)*100</f>
        <v>1.6666666666666666E-2</v>
      </c>
      <c r="P843" s="7">
        <f>E843/L843</f>
        <v>1</v>
      </c>
      <c r="Q843" t="s">
        <v>8317</v>
      </c>
      <c r="R843" t="s">
        <v>8357</v>
      </c>
      <c r="S843" s="11">
        <f>(J843/86400)+25569+(-5/24)</f>
        <v>42460.165972222218</v>
      </c>
      <c r="T843" s="11">
        <f>(I843/86400)+25569+(-5/24)</f>
        <v>42510.165972222218</v>
      </c>
    </row>
    <row r="844" spans="1:20" ht="28.8" x14ac:dyDescent="0.3">
      <c r="A844">
        <v>4022</v>
      </c>
      <c r="B844" s="3" t="s">
        <v>4018</v>
      </c>
      <c r="C844" s="3" t="s">
        <v>8127</v>
      </c>
      <c r="D844">
        <v>18000</v>
      </c>
      <c r="E844">
        <v>12521</v>
      </c>
      <c r="F844" t="s">
        <v>8221</v>
      </c>
      <c r="G844" t="s">
        <v>8224</v>
      </c>
      <c r="H844" t="s">
        <v>8246</v>
      </c>
      <c r="I844">
        <v>1422759240</v>
      </c>
      <c r="J844">
        <v>1418824867</v>
      </c>
      <c r="K844" t="b">
        <v>0</v>
      </c>
      <c r="L844">
        <v>197</v>
      </c>
      <c r="M844" t="b">
        <v>0</v>
      </c>
      <c r="N844" t="s">
        <v>8271</v>
      </c>
      <c r="O844" s="6">
        <f>(E844/D844)*100</f>
        <v>69.561111111111103</v>
      </c>
      <c r="P844" s="7">
        <f>E844/L844</f>
        <v>63.558375634517766</v>
      </c>
      <c r="Q844" t="s">
        <v>8317</v>
      </c>
      <c r="R844" t="s">
        <v>8318</v>
      </c>
      <c r="S844" s="11">
        <f>(J844/86400)+25569+(-5/24)</f>
        <v>41990.375775462962</v>
      </c>
      <c r="T844" s="11">
        <f>(I844/86400)+25569+(-5/24)</f>
        <v>42035.912499999999</v>
      </c>
    </row>
    <row r="845" spans="1:20" ht="43.2" x14ac:dyDescent="0.3">
      <c r="A845">
        <v>3953</v>
      </c>
      <c r="B845" s="3" t="s">
        <v>3950</v>
      </c>
      <c r="C845" s="3" t="s">
        <v>8060</v>
      </c>
      <c r="D845">
        <v>17600</v>
      </c>
      <c r="E845">
        <v>0</v>
      </c>
      <c r="F845" t="s">
        <v>8221</v>
      </c>
      <c r="G845" t="s">
        <v>8224</v>
      </c>
      <c r="H845" t="s">
        <v>8246</v>
      </c>
      <c r="I845">
        <v>1469834940</v>
      </c>
      <c r="J845">
        <v>1467162586</v>
      </c>
      <c r="K845" t="b">
        <v>0</v>
      </c>
      <c r="L845">
        <v>0</v>
      </c>
      <c r="M845" t="b">
        <v>0</v>
      </c>
      <c r="N845" t="s">
        <v>8271</v>
      </c>
      <c r="O845" s="6">
        <f>(E845/D845)*100</f>
        <v>0</v>
      </c>
      <c r="P845" s="7" t="e">
        <f>E845/L845</f>
        <v>#DIV/0!</v>
      </c>
      <c r="Q845" t="s">
        <v>8317</v>
      </c>
      <c r="R845" t="s">
        <v>8318</v>
      </c>
      <c r="S845" s="11">
        <f>(J845/86400)+25569+(-5/24)</f>
        <v>42549.840115740742</v>
      </c>
      <c r="T845" s="11">
        <f>(I845/86400)+25569+(-5/24)</f>
        <v>42580.770138888889</v>
      </c>
    </row>
    <row r="846" spans="1:20" ht="43.2" x14ac:dyDescent="0.3">
      <c r="A846">
        <v>770</v>
      </c>
      <c r="B846" s="3" t="s">
        <v>771</v>
      </c>
      <c r="C846" s="3" t="s">
        <v>4880</v>
      </c>
      <c r="D846">
        <v>17500</v>
      </c>
      <c r="E846">
        <v>0</v>
      </c>
      <c r="F846" t="s">
        <v>8221</v>
      </c>
      <c r="G846" t="s">
        <v>8224</v>
      </c>
      <c r="H846" t="s">
        <v>8246</v>
      </c>
      <c r="I846">
        <v>1361750369</v>
      </c>
      <c r="J846">
        <v>1358294369</v>
      </c>
      <c r="K846" t="b">
        <v>0</v>
      </c>
      <c r="L846">
        <v>0</v>
      </c>
      <c r="M846" t="b">
        <v>0</v>
      </c>
      <c r="N846" t="s">
        <v>8275</v>
      </c>
      <c r="O846" s="6">
        <f>(E846/D846)*100</f>
        <v>0</v>
      </c>
      <c r="P846" s="7" t="e">
        <f>E846/L846</f>
        <v>#DIV/0!</v>
      </c>
      <c r="Q846" t="s">
        <v>8322</v>
      </c>
      <c r="R846" t="s">
        <v>8324</v>
      </c>
      <c r="S846" s="11">
        <f>(J846/86400)+25569+(-5/24)</f>
        <v>41289.791307870364</v>
      </c>
      <c r="T846" s="11">
        <f>(I846/86400)+25569+(-5/24)</f>
        <v>41329.791307870364</v>
      </c>
    </row>
    <row r="847" spans="1:20" ht="28.8" x14ac:dyDescent="0.3">
      <c r="A847">
        <v>982</v>
      </c>
      <c r="B847" s="3" t="s">
        <v>983</v>
      </c>
      <c r="C847" s="3" t="s">
        <v>5092</v>
      </c>
      <c r="D847">
        <v>17500</v>
      </c>
      <c r="E847">
        <v>3</v>
      </c>
      <c r="F847" t="s">
        <v>8221</v>
      </c>
      <c r="G847" t="s">
        <v>8224</v>
      </c>
      <c r="H847" t="s">
        <v>8246</v>
      </c>
      <c r="I847">
        <v>1475431486</v>
      </c>
      <c r="J847">
        <v>1472839486</v>
      </c>
      <c r="K847" t="b">
        <v>0</v>
      </c>
      <c r="L847">
        <v>3</v>
      </c>
      <c r="M847" t="b">
        <v>0</v>
      </c>
      <c r="N847" t="s">
        <v>8273</v>
      </c>
      <c r="O847" s="6">
        <f>(E847/D847)*100</f>
        <v>1.7142857142857144E-2</v>
      </c>
      <c r="P847" s="7">
        <f>E847/L847</f>
        <v>1</v>
      </c>
      <c r="Q847" t="s">
        <v>8319</v>
      </c>
      <c r="R847" t="s">
        <v>8321</v>
      </c>
      <c r="S847" s="11">
        <f>(J847/86400)+25569+(-5/24)</f>
        <v>42615.544976851852</v>
      </c>
      <c r="T847" s="11">
        <f>(I847/86400)+25569+(-5/24)</f>
        <v>42645.544976851852</v>
      </c>
    </row>
    <row r="848" spans="1:20" ht="43.2" x14ac:dyDescent="0.3">
      <c r="A848">
        <v>1803</v>
      </c>
      <c r="B848" s="3" t="s">
        <v>1804</v>
      </c>
      <c r="C848" s="3" t="s">
        <v>5913</v>
      </c>
      <c r="D848">
        <v>17500</v>
      </c>
      <c r="E848">
        <v>5390</v>
      </c>
      <c r="F848" t="s">
        <v>8221</v>
      </c>
      <c r="G848" t="s">
        <v>8224</v>
      </c>
      <c r="H848" t="s">
        <v>8246</v>
      </c>
      <c r="I848">
        <v>1423878182</v>
      </c>
      <c r="J848">
        <v>1421199782</v>
      </c>
      <c r="K848" t="b">
        <v>1</v>
      </c>
      <c r="L848">
        <v>75</v>
      </c>
      <c r="M848" t="b">
        <v>0</v>
      </c>
      <c r="N848" t="s">
        <v>8285</v>
      </c>
      <c r="O848" s="6">
        <f>(E848/D848)*100</f>
        <v>30.8</v>
      </c>
      <c r="P848" s="7">
        <f>E848/L848</f>
        <v>71.86666666666666</v>
      </c>
      <c r="Q848" t="s">
        <v>8338</v>
      </c>
      <c r="R848" t="s">
        <v>8339</v>
      </c>
      <c r="S848" s="11">
        <f>(J848/86400)+25569+(-5/24)</f>
        <v>42017.863217592589</v>
      </c>
      <c r="T848" s="11">
        <f>(I848/86400)+25569+(-5/24)</f>
        <v>42048.863217592589</v>
      </c>
    </row>
    <row r="849" spans="1:20" ht="57.6" x14ac:dyDescent="0.3">
      <c r="A849">
        <v>3631</v>
      </c>
      <c r="B849" s="3" t="s">
        <v>3629</v>
      </c>
      <c r="C849" s="3" t="s">
        <v>7741</v>
      </c>
      <c r="D849">
        <v>17100</v>
      </c>
      <c r="E849">
        <v>8725</v>
      </c>
      <c r="F849" t="s">
        <v>8221</v>
      </c>
      <c r="G849" t="s">
        <v>8224</v>
      </c>
      <c r="H849" t="s">
        <v>8246</v>
      </c>
      <c r="I849">
        <v>1411444740</v>
      </c>
      <c r="J849">
        <v>1409335497</v>
      </c>
      <c r="K849" t="b">
        <v>0</v>
      </c>
      <c r="L849">
        <v>59</v>
      </c>
      <c r="M849" t="b">
        <v>0</v>
      </c>
      <c r="N849" t="s">
        <v>8305</v>
      </c>
      <c r="O849" s="6">
        <f>(E849/D849)*100</f>
        <v>51.023391812865491</v>
      </c>
      <c r="P849" s="7">
        <f>E849/L849</f>
        <v>147.88135593220338</v>
      </c>
      <c r="Q849" t="s">
        <v>8317</v>
      </c>
      <c r="R849" t="s">
        <v>8359</v>
      </c>
      <c r="S849" s="11">
        <f>(J849/86400)+25569+(-5/24)</f>
        <v>41880.54510416666</v>
      </c>
      <c r="T849" s="11">
        <f>(I849/86400)+25569+(-5/24)</f>
        <v>41904.957638888889</v>
      </c>
    </row>
    <row r="850" spans="1:20" ht="28.8" x14ac:dyDescent="0.3">
      <c r="A850">
        <v>165</v>
      </c>
      <c r="B850" s="3" t="s">
        <v>167</v>
      </c>
      <c r="C850" s="3" t="s">
        <v>4275</v>
      </c>
      <c r="D850">
        <v>17000</v>
      </c>
      <c r="E850">
        <v>0</v>
      </c>
      <c r="F850" t="s">
        <v>8221</v>
      </c>
      <c r="G850" t="s">
        <v>8225</v>
      </c>
      <c r="H850" t="s">
        <v>8247</v>
      </c>
      <c r="I850">
        <v>1452613724</v>
      </c>
      <c r="J850">
        <v>1450021724</v>
      </c>
      <c r="K850" t="b">
        <v>0</v>
      </c>
      <c r="L850">
        <v>0</v>
      </c>
      <c r="M850" t="b">
        <v>0</v>
      </c>
      <c r="N850" t="s">
        <v>8268</v>
      </c>
      <c r="O850" s="6">
        <f>(E850/D850)*100</f>
        <v>0</v>
      </c>
      <c r="P850" s="7" t="e">
        <f>E850/L850</f>
        <v>#DIV/0!</v>
      </c>
      <c r="Q850" t="s">
        <v>8310</v>
      </c>
      <c r="R850" t="s">
        <v>8314</v>
      </c>
      <c r="S850" s="11">
        <f>(J850/86400)+25569+(-5/24)</f>
        <v>42351.450509259252</v>
      </c>
      <c r="T850" s="11">
        <f>(I850/86400)+25569+(-5/24)</f>
        <v>42381.450509259252</v>
      </c>
    </row>
    <row r="851" spans="1:20" x14ac:dyDescent="0.3">
      <c r="A851">
        <v>442</v>
      </c>
      <c r="B851" s="3" t="s">
        <v>443</v>
      </c>
      <c r="C851" s="3" t="s">
        <v>4552</v>
      </c>
      <c r="D851">
        <v>17000</v>
      </c>
      <c r="E851">
        <v>6691</v>
      </c>
      <c r="F851" t="s">
        <v>8221</v>
      </c>
      <c r="G851" t="s">
        <v>8224</v>
      </c>
      <c r="H851" t="s">
        <v>8246</v>
      </c>
      <c r="I851">
        <v>1424380783</v>
      </c>
      <c r="J851">
        <v>1421788783</v>
      </c>
      <c r="K851" t="b">
        <v>0</v>
      </c>
      <c r="L851">
        <v>17</v>
      </c>
      <c r="M851" t="b">
        <v>0</v>
      </c>
      <c r="N851" t="s">
        <v>8270</v>
      </c>
      <c r="O851" s="6">
        <f>(E851/D851)*100</f>
        <v>39.358823529411765</v>
      </c>
      <c r="P851" s="7">
        <f>E851/L851</f>
        <v>393.58823529411762</v>
      </c>
      <c r="Q851" t="s">
        <v>8310</v>
      </c>
      <c r="R851" t="s">
        <v>8316</v>
      </c>
      <c r="S851" s="11">
        <f>(J851/86400)+25569+(-5/24)</f>
        <v>42024.680358796293</v>
      </c>
      <c r="T851" s="11">
        <f>(I851/86400)+25569+(-5/24)</f>
        <v>42054.680358796293</v>
      </c>
    </row>
    <row r="852" spans="1:20" ht="43.2" x14ac:dyDescent="0.3">
      <c r="A852">
        <v>1431</v>
      </c>
      <c r="B852" s="3" t="s">
        <v>1432</v>
      </c>
      <c r="C852" s="3" t="s">
        <v>5541</v>
      </c>
      <c r="D852">
        <v>17000</v>
      </c>
      <c r="E852">
        <v>5431</v>
      </c>
      <c r="F852" t="s">
        <v>8221</v>
      </c>
      <c r="G852" t="s">
        <v>8224</v>
      </c>
      <c r="H852" t="s">
        <v>8246</v>
      </c>
      <c r="I852">
        <v>1448517816</v>
      </c>
      <c r="J852">
        <v>1445922216</v>
      </c>
      <c r="K852" t="b">
        <v>0</v>
      </c>
      <c r="L852">
        <v>47</v>
      </c>
      <c r="M852" t="b">
        <v>0</v>
      </c>
      <c r="N852" t="s">
        <v>8287</v>
      </c>
      <c r="O852" s="6">
        <f>(E852/D852)*100</f>
        <v>31.94705882352941</v>
      </c>
      <c r="P852" s="7">
        <f>E852/L852</f>
        <v>115.55319148936171</v>
      </c>
      <c r="Q852" t="s">
        <v>8322</v>
      </c>
      <c r="R852" t="s">
        <v>8341</v>
      </c>
      <c r="S852" s="11">
        <f>(J852/86400)+25569+(-5/24)</f>
        <v>42304.002499999995</v>
      </c>
      <c r="T852" s="11">
        <f>(I852/86400)+25569+(-5/24)</f>
        <v>42334.044166666667</v>
      </c>
    </row>
    <row r="853" spans="1:20" ht="43.2" x14ac:dyDescent="0.3">
      <c r="A853">
        <v>1801</v>
      </c>
      <c r="B853" s="3" t="s">
        <v>1802</v>
      </c>
      <c r="C853" s="3" t="s">
        <v>5911</v>
      </c>
      <c r="D853">
        <v>17000</v>
      </c>
      <c r="E853">
        <v>2355</v>
      </c>
      <c r="F853" t="s">
        <v>8221</v>
      </c>
      <c r="G853" t="s">
        <v>8225</v>
      </c>
      <c r="H853" t="s">
        <v>8247</v>
      </c>
      <c r="I853">
        <v>1450181400</v>
      </c>
      <c r="J853">
        <v>1447429868</v>
      </c>
      <c r="K853" t="b">
        <v>1</v>
      </c>
      <c r="L853">
        <v>37</v>
      </c>
      <c r="M853" t="b">
        <v>0</v>
      </c>
      <c r="N853" t="s">
        <v>8285</v>
      </c>
      <c r="O853" s="6">
        <f>(E853/D853)*100</f>
        <v>13.852941176470587</v>
      </c>
      <c r="P853" s="7">
        <f>E853/L853</f>
        <v>63.648648648648646</v>
      </c>
      <c r="Q853" t="s">
        <v>8338</v>
      </c>
      <c r="R853" t="s">
        <v>8339</v>
      </c>
      <c r="S853" s="11">
        <f>(J853/86400)+25569+(-5/24)</f>
        <v>42321.452175925922</v>
      </c>
      <c r="T853" s="11">
        <f>(I853/86400)+25569+(-5/24)</f>
        <v>42353.298611111109</v>
      </c>
    </row>
    <row r="854" spans="1:20" ht="43.2" x14ac:dyDescent="0.3">
      <c r="A854">
        <v>4048</v>
      </c>
      <c r="B854" s="3" t="s">
        <v>4044</v>
      </c>
      <c r="C854" s="3" t="s">
        <v>8152</v>
      </c>
      <c r="D854">
        <v>17000</v>
      </c>
      <c r="E854">
        <v>3001</v>
      </c>
      <c r="F854" t="s">
        <v>8221</v>
      </c>
      <c r="G854" t="s">
        <v>8225</v>
      </c>
      <c r="H854" t="s">
        <v>8247</v>
      </c>
      <c r="I854">
        <v>1460373187</v>
      </c>
      <c r="J854">
        <v>1457352787</v>
      </c>
      <c r="K854" t="b">
        <v>0</v>
      </c>
      <c r="L854">
        <v>91</v>
      </c>
      <c r="M854" t="b">
        <v>0</v>
      </c>
      <c r="N854" t="s">
        <v>8271</v>
      </c>
      <c r="O854" s="6">
        <f>(E854/D854)*100</f>
        <v>17.652941176470588</v>
      </c>
      <c r="P854" s="7">
        <f>E854/L854</f>
        <v>32.978021978021978</v>
      </c>
      <c r="Q854" t="s">
        <v>8317</v>
      </c>
      <c r="R854" t="s">
        <v>8318</v>
      </c>
      <c r="S854" s="11">
        <f>(J854/86400)+25569+(-5/24)</f>
        <v>42436.300775462958</v>
      </c>
      <c r="T854" s="11">
        <f>(I854/86400)+25569+(-5/24)</f>
        <v>42471.259108796294</v>
      </c>
    </row>
    <row r="855" spans="1:20" ht="43.2" x14ac:dyDescent="0.3">
      <c r="A855">
        <v>2420</v>
      </c>
      <c r="B855" s="3" t="s">
        <v>2421</v>
      </c>
      <c r="C855" s="3" t="s">
        <v>6530</v>
      </c>
      <c r="D855">
        <v>16870</v>
      </c>
      <c r="E855">
        <v>2501</v>
      </c>
      <c r="F855" t="s">
        <v>8221</v>
      </c>
      <c r="G855" t="s">
        <v>8224</v>
      </c>
      <c r="H855" t="s">
        <v>8246</v>
      </c>
      <c r="I855">
        <v>1415583695</v>
      </c>
      <c r="J855">
        <v>1410396095</v>
      </c>
      <c r="K855" t="b">
        <v>0</v>
      </c>
      <c r="L855">
        <v>36</v>
      </c>
      <c r="M855" t="b">
        <v>0</v>
      </c>
      <c r="N855" t="s">
        <v>8284</v>
      </c>
      <c r="O855" s="6">
        <f>(E855/D855)*100</f>
        <v>14.825133372851216</v>
      </c>
      <c r="P855" s="7">
        <f>E855/L855</f>
        <v>69.472222222222229</v>
      </c>
      <c r="Q855" t="s">
        <v>8336</v>
      </c>
      <c r="R855" t="s">
        <v>8337</v>
      </c>
      <c r="S855" s="11">
        <f>(J855/86400)+25569+(-5/24)</f>
        <v>41892.820543981477</v>
      </c>
      <c r="T855" s="11">
        <f>(I855/86400)+25569+(-5/24)</f>
        <v>41952.862210648142</v>
      </c>
    </row>
    <row r="856" spans="1:20" ht="28.8" x14ac:dyDescent="0.3">
      <c r="A856">
        <v>1702</v>
      </c>
      <c r="B856" s="3" t="s">
        <v>1703</v>
      </c>
      <c r="C856" s="3" t="s">
        <v>5812</v>
      </c>
      <c r="D856">
        <v>16500</v>
      </c>
      <c r="E856">
        <v>1</v>
      </c>
      <c r="F856" t="s">
        <v>8221</v>
      </c>
      <c r="G856" t="s">
        <v>8224</v>
      </c>
      <c r="H856" t="s">
        <v>8246</v>
      </c>
      <c r="I856">
        <v>1427745150</v>
      </c>
      <c r="J856">
        <v>1425156750</v>
      </c>
      <c r="K856" t="b">
        <v>0</v>
      </c>
      <c r="L856">
        <v>1</v>
      </c>
      <c r="M856" t="b">
        <v>0</v>
      </c>
      <c r="N856" t="s">
        <v>8293</v>
      </c>
      <c r="O856" s="6">
        <f>(E856/D856)*100</f>
        <v>6.0606060606060606E-3</v>
      </c>
      <c r="P856" s="7">
        <f>E856/L856</f>
        <v>1</v>
      </c>
      <c r="Q856" t="s">
        <v>8325</v>
      </c>
      <c r="R856" t="s">
        <v>8347</v>
      </c>
      <c r="S856" s="11">
        <f>(J856/86400)+25569+(-5/24)</f>
        <v>42063.661458333336</v>
      </c>
      <c r="T856" s="11">
        <f>(I856/86400)+25569+(-5/24)</f>
        <v>42093.619791666664</v>
      </c>
    </row>
    <row r="857" spans="1:20" ht="57.6" x14ac:dyDescent="0.3">
      <c r="A857">
        <v>909</v>
      </c>
      <c r="B857" s="3" t="s">
        <v>910</v>
      </c>
      <c r="C857" s="3" t="s">
        <v>5019</v>
      </c>
      <c r="D857">
        <v>16000</v>
      </c>
      <c r="E857">
        <v>520</v>
      </c>
      <c r="F857" t="s">
        <v>8221</v>
      </c>
      <c r="G857" t="s">
        <v>8224</v>
      </c>
      <c r="H857" t="s">
        <v>8246</v>
      </c>
      <c r="I857">
        <v>1343016000</v>
      </c>
      <c r="J857">
        <v>1340296440</v>
      </c>
      <c r="K857" t="b">
        <v>0</v>
      </c>
      <c r="L857">
        <v>8</v>
      </c>
      <c r="M857" t="b">
        <v>0</v>
      </c>
      <c r="N857" t="s">
        <v>8278</v>
      </c>
      <c r="O857" s="6">
        <f>(E857/D857)*100</f>
        <v>3.25</v>
      </c>
      <c r="P857" s="7">
        <f>E857/L857</f>
        <v>65</v>
      </c>
      <c r="Q857" t="s">
        <v>8325</v>
      </c>
      <c r="R857" t="s">
        <v>8328</v>
      </c>
      <c r="S857" s="11">
        <f>(J857/86400)+25569+(-5/24)</f>
        <v>41081.481944444444</v>
      </c>
      <c r="T857" s="11">
        <f>(I857/86400)+25569+(-5/24)</f>
        <v>41112.958333333328</v>
      </c>
    </row>
    <row r="858" spans="1:20" x14ac:dyDescent="0.3">
      <c r="A858">
        <v>1152</v>
      </c>
      <c r="B858" s="3" t="s">
        <v>1153</v>
      </c>
      <c r="C858" s="3" t="s">
        <v>5262</v>
      </c>
      <c r="D858">
        <v>16000</v>
      </c>
      <c r="E858">
        <v>911</v>
      </c>
      <c r="F858" t="s">
        <v>8221</v>
      </c>
      <c r="G858" t="s">
        <v>8224</v>
      </c>
      <c r="H858" t="s">
        <v>8246</v>
      </c>
      <c r="I858">
        <v>1431709312</v>
      </c>
      <c r="J858">
        <v>1429117312</v>
      </c>
      <c r="K858" t="b">
        <v>0</v>
      </c>
      <c r="L858">
        <v>15</v>
      </c>
      <c r="M858" t="b">
        <v>0</v>
      </c>
      <c r="N858" t="s">
        <v>8284</v>
      </c>
      <c r="O858" s="6">
        <f>(E858/D858)*100</f>
        <v>5.6937500000000005</v>
      </c>
      <c r="P858" s="7">
        <f>E858/L858</f>
        <v>60.733333333333334</v>
      </c>
      <c r="Q858" t="s">
        <v>8336</v>
      </c>
      <c r="R858" t="s">
        <v>8337</v>
      </c>
      <c r="S858" s="11">
        <f>(J858/86400)+25569+(-5/24)</f>
        <v>42109.501296296294</v>
      </c>
      <c r="T858" s="11">
        <f>(I858/86400)+25569+(-5/24)</f>
        <v>42139.501296296294</v>
      </c>
    </row>
    <row r="859" spans="1:20" ht="43.2" x14ac:dyDescent="0.3">
      <c r="A859">
        <v>1798</v>
      </c>
      <c r="B859" s="3" t="s">
        <v>1799</v>
      </c>
      <c r="C859" s="3" t="s">
        <v>5908</v>
      </c>
      <c r="D859">
        <v>16000</v>
      </c>
      <c r="E859">
        <v>2182</v>
      </c>
      <c r="F859" t="s">
        <v>8221</v>
      </c>
      <c r="G859" t="s">
        <v>8224</v>
      </c>
      <c r="H859" t="s">
        <v>8246</v>
      </c>
      <c r="I859">
        <v>1454572233</v>
      </c>
      <c r="J859">
        <v>1449388233</v>
      </c>
      <c r="K859" t="b">
        <v>1</v>
      </c>
      <c r="L859">
        <v>37</v>
      </c>
      <c r="M859" t="b">
        <v>0</v>
      </c>
      <c r="N859" t="s">
        <v>8285</v>
      </c>
      <c r="O859" s="6">
        <f>(E859/D859)*100</f>
        <v>13.637499999999999</v>
      </c>
      <c r="P859" s="7">
        <f>E859/L859</f>
        <v>58.972972972972975</v>
      </c>
      <c r="Q859" t="s">
        <v>8338</v>
      </c>
      <c r="R859" t="s">
        <v>8339</v>
      </c>
      <c r="S859" s="11">
        <f>(J859/86400)+25569+(-5/24)</f>
        <v>42344.118437499994</v>
      </c>
      <c r="T859" s="11">
        <f>(I859/86400)+25569+(-5/24)</f>
        <v>42404.118437499994</v>
      </c>
    </row>
    <row r="860" spans="1:20" ht="43.2" x14ac:dyDescent="0.3">
      <c r="A860">
        <v>2744</v>
      </c>
      <c r="B860" s="3" t="s">
        <v>2744</v>
      </c>
      <c r="C860" s="3" t="s">
        <v>6854</v>
      </c>
      <c r="D860">
        <v>16000</v>
      </c>
      <c r="E860">
        <v>835</v>
      </c>
      <c r="F860" t="s">
        <v>8221</v>
      </c>
      <c r="G860" t="s">
        <v>8224</v>
      </c>
      <c r="H860" t="s">
        <v>8246</v>
      </c>
      <c r="I860">
        <v>1330478998</v>
      </c>
      <c r="J860">
        <v>1327886998</v>
      </c>
      <c r="K860" t="b">
        <v>0</v>
      </c>
      <c r="L860">
        <v>22</v>
      </c>
      <c r="M860" t="b">
        <v>0</v>
      </c>
      <c r="N860" t="s">
        <v>8304</v>
      </c>
      <c r="O860" s="6">
        <f>(E860/D860)*100</f>
        <v>5.21875</v>
      </c>
      <c r="P860" s="7">
        <f>E860/L860</f>
        <v>37.954545454545453</v>
      </c>
      <c r="Q860" t="s">
        <v>8322</v>
      </c>
      <c r="R860" t="s">
        <v>8358</v>
      </c>
      <c r="S860" s="11">
        <f>(J860/86400)+25569+(-5/24)</f>
        <v>40937.854143518518</v>
      </c>
      <c r="T860" s="11">
        <f>(I860/86400)+25569+(-5/24)</f>
        <v>40967.854143518518</v>
      </c>
    </row>
    <row r="861" spans="1:20" ht="57.6" x14ac:dyDescent="0.3">
      <c r="A861">
        <v>3102</v>
      </c>
      <c r="B861" s="3" t="s">
        <v>3102</v>
      </c>
      <c r="C861" s="3" t="s">
        <v>7212</v>
      </c>
      <c r="D861">
        <v>16000</v>
      </c>
      <c r="E861">
        <v>6258</v>
      </c>
      <c r="F861" t="s">
        <v>8221</v>
      </c>
      <c r="G861" t="s">
        <v>8225</v>
      </c>
      <c r="H861" t="s">
        <v>8247</v>
      </c>
      <c r="I861">
        <v>1471939818</v>
      </c>
      <c r="J861">
        <v>1467619818</v>
      </c>
      <c r="K861" t="b">
        <v>0</v>
      </c>
      <c r="L861">
        <v>90</v>
      </c>
      <c r="M861" t="b">
        <v>0</v>
      </c>
      <c r="N861" t="s">
        <v>8303</v>
      </c>
      <c r="O861" s="6">
        <f>(E861/D861)*100</f>
        <v>39.112499999999997</v>
      </c>
      <c r="P861" s="7">
        <f>E861/L861</f>
        <v>69.533333333333331</v>
      </c>
      <c r="Q861" t="s">
        <v>8317</v>
      </c>
      <c r="R861" t="s">
        <v>8357</v>
      </c>
      <c r="S861" s="11">
        <f>(J861/86400)+25569+(-5/24)</f>
        <v>42555.132152777776</v>
      </c>
      <c r="T861" s="11">
        <f>(I861/86400)+25569+(-5/24)</f>
        <v>42605.132152777776</v>
      </c>
    </row>
    <row r="862" spans="1:20" ht="43.2" x14ac:dyDescent="0.3">
      <c r="A862">
        <v>1804</v>
      </c>
      <c r="B862" s="3" t="s">
        <v>1805</v>
      </c>
      <c r="C862" s="3" t="s">
        <v>5914</v>
      </c>
      <c r="D862">
        <v>15500</v>
      </c>
      <c r="E862">
        <v>5452</v>
      </c>
      <c r="F862" t="s">
        <v>8221</v>
      </c>
      <c r="G862" t="s">
        <v>8224</v>
      </c>
      <c r="H862" t="s">
        <v>8246</v>
      </c>
      <c r="I862">
        <v>1447521404</v>
      </c>
      <c r="J862">
        <v>1444061804</v>
      </c>
      <c r="K862" t="b">
        <v>1</v>
      </c>
      <c r="L862">
        <v>52</v>
      </c>
      <c r="M862" t="b">
        <v>0</v>
      </c>
      <c r="N862" t="s">
        <v>8285</v>
      </c>
      <c r="O862" s="6">
        <f>(E862/D862)*100</f>
        <v>35.174193548387095</v>
      </c>
      <c r="P862" s="7">
        <f>E862/L862</f>
        <v>104.84615384615384</v>
      </c>
      <c r="Q862" t="s">
        <v>8338</v>
      </c>
      <c r="R862" t="s">
        <v>8339</v>
      </c>
      <c r="S862" s="11">
        <f>(J862/86400)+25569+(-5/24)</f>
        <v>42282.469953703701</v>
      </c>
      <c r="T862" s="11">
        <f>(I862/86400)+25569+(-5/24)</f>
        <v>42322.511620370373</v>
      </c>
    </row>
    <row r="863" spans="1:20" ht="43.2" x14ac:dyDescent="0.3">
      <c r="A863">
        <v>230</v>
      </c>
      <c r="B863" s="3" t="s">
        <v>232</v>
      </c>
      <c r="C863" s="3" t="s">
        <v>4340</v>
      </c>
      <c r="D863">
        <v>15000</v>
      </c>
      <c r="E863">
        <v>60</v>
      </c>
      <c r="F863" t="s">
        <v>8221</v>
      </c>
      <c r="G863" t="s">
        <v>8224</v>
      </c>
      <c r="H863" t="s">
        <v>8246</v>
      </c>
      <c r="I863">
        <v>1433443151</v>
      </c>
      <c r="J863">
        <v>1430851151</v>
      </c>
      <c r="K863" t="b">
        <v>0</v>
      </c>
      <c r="L863">
        <v>2</v>
      </c>
      <c r="M863" t="b">
        <v>0</v>
      </c>
      <c r="N863" t="s">
        <v>8268</v>
      </c>
      <c r="O863" s="6">
        <f>(E863/D863)*100</f>
        <v>0.4</v>
      </c>
      <c r="P863" s="7">
        <f>E863/L863</f>
        <v>30</v>
      </c>
      <c r="Q863" t="s">
        <v>8310</v>
      </c>
      <c r="R863" t="s">
        <v>8314</v>
      </c>
      <c r="S863" s="11">
        <f>(J863/86400)+25569+(-5/24)</f>
        <v>42129.568877314814</v>
      </c>
      <c r="T863" s="11">
        <f>(I863/86400)+25569+(-5/24)</f>
        <v>42159.568877314814</v>
      </c>
    </row>
    <row r="864" spans="1:20" ht="28.8" x14ac:dyDescent="0.3">
      <c r="A864">
        <v>237</v>
      </c>
      <c r="B864" s="3" t="s">
        <v>239</v>
      </c>
      <c r="C864" s="3" t="s">
        <v>4347</v>
      </c>
      <c r="D864">
        <v>15000</v>
      </c>
      <c r="E864">
        <v>50</v>
      </c>
      <c r="F864" t="s">
        <v>8221</v>
      </c>
      <c r="G864" t="s">
        <v>8224</v>
      </c>
      <c r="H864" t="s">
        <v>8246</v>
      </c>
      <c r="I864">
        <v>1457445069</v>
      </c>
      <c r="J864">
        <v>1452261069</v>
      </c>
      <c r="K864" t="b">
        <v>0</v>
      </c>
      <c r="L864">
        <v>1</v>
      </c>
      <c r="M864" t="b">
        <v>0</v>
      </c>
      <c r="N864" t="s">
        <v>8268</v>
      </c>
      <c r="O864" s="6">
        <f>(E864/D864)*100</f>
        <v>0.33333333333333337</v>
      </c>
      <c r="P864" s="7">
        <f>E864/L864</f>
        <v>50</v>
      </c>
      <c r="Q864" t="s">
        <v>8310</v>
      </c>
      <c r="R864" t="s">
        <v>8314</v>
      </c>
      <c r="S864" s="11">
        <f>(J864/86400)+25569+(-5/24)</f>
        <v>42377.368854166663</v>
      </c>
      <c r="T864" s="11">
        <f>(I864/86400)+25569+(-5/24)</f>
        <v>42437.368854166663</v>
      </c>
    </row>
    <row r="865" spans="1:20" ht="43.2" x14ac:dyDescent="0.3">
      <c r="A865">
        <v>421</v>
      </c>
      <c r="B865" s="3" t="s">
        <v>422</v>
      </c>
      <c r="C865" s="3" t="s">
        <v>4531</v>
      </c>
      <c r="D865">
        <v>15000</v>
      </c>
      <c r="E865">
        <v>301</v>
      </c>
      <c r="F865" t="s">
        <v>8221</v>
      </c>
      <c r="G865" t="s">
        <v>8224</v>
      </c>
      <c r="H865" t="s">
        <v>8246</v>
      </c>
      <c r="I865">
        <v>1440157656</v>
      </c>
      <c r="J865">
        <v>1434973656</v>
      </c>
      <c r="K865" t="b">
        <v>0</v>
      </c>
      <c r="L865">
        <v>6</v>
      </c>
      <c r="M865" t="b">
        <v>0</v>
      </c>
      <c r="N865" t="s">
        <v>8270</v>
      </c>
      <c r="O865" s="6">
        <f>(E865/D865)*100</f>
        <v>2.0066666666666668</v>
      </c>
      <c r="P865" s="7">
        <f>E865/L865</f>
        <v>50.166666666666664</v>
      </c>
      <c r="Q865" t="s">
        <v>8310</v>
      </c>
      <c r="R865" t="s">
        <v>8316</v>
      </c>
      <c r="S865" s="11">
        <f>(J865/86400)+25569+(-5/24)</f>
        <v>42177.283055555548</v>
      </c>
      <c r="T865" s="11">
        <f>(I865/86400)+25569+(-5/24)</f>
        <v>42237.283055555548</v>
      </c>
    </row>
    <row r="866" spans="1:20" ht="43.2" x14ac:dyDescent="0.3">
      <c r="A866">
        <v>479</v>
      </c>
      <c r="B866" s="3" t="s">
        <v>480</v>
      </c>
      <c r="C866" s="3" t="s">
        <v>4589</v>
      </c>
      <c r="D866">
        <v>15000</v>
      </c>
      <c r="E866">
        <v>4884</v>
      </c>
      <c r="F866" t="s">
        <v>8221</v>
      </c>
      <c r="G866" t="s">
        <v>8224</v>
      </c>
      <c r="H866" t="s">
        <v>8246</v>
      </c>
      <c r="I866">
        <v>1416566835</v>
      </c>
      <c r="J866">
        <v>1411379235</v>
      </c>
      <c r="K866" t="b">
        <v>0</v>
      </c>
      <c r="L866">
        <v>55</v>
      </c>
      <c r="M866" t="b">
        <v>0</v>
      </c>
      <c r="N866" t="s">
        <v>8270</v>
      </c>
      <c r="O866" s="6">
        <f>(E866/D866)*100</f>
        <v>32.56</v>
      </c>
      <c r="P866" s="7">
        <f>E866/L866</f>
        <v>88.8</v>
      </c>
      <c r="Q866" t="s">
        <v>8310</v>
      </c>
      <c r="R866" t="s">
        <v>8316</v>
      </c>
      <c r="S866" s="11">
        <f>(J866/86400)+25569+(-5/24)</f>
        <v>41904.199479166666</v>
      </c>
      <c r="T866" s="11">
        <f>(I866/86400)+25569+(-5/24)</f>
        <v>41964.24114583333</v>
      </c>
    </row>
    <row r="867" spans="1:20" ht="57.6" x14ac:dyDescent="0.3">
      <c r="A867">
        <v>483</v>
      </c>
      <c r="B867" s="3" t="s">
        <v>484</v>
      </c>
      <c r="C867" s="3" t="s">
        <v>4593</v>
      </c>
      <c r="D867">
        <v>15000</v>
      </c>
      <c r="E867">
        <v>7530</v>
      </c>
      <c r="F867" t="s">
        <v>8221</v>
      </c>
      <c r="G867" t="s">
        <v>8225</v>
      </c>
      <c r="H867" t="s">
        <v>8247</v>
      </c>
      <c r="I867">
        <v>1359434672</v>
      </c>
      <c r="J867">
        <v>1354250672</v>
      </c>
      <c r="K867" t="b">
        <v>0</v>
      </c>
      <c r="L867">
        <v>147</v>
      </c>
      <c r="M867" t="b">
        <v>0</v>
      </c>
      <c r="N867" t="s">
        <v>8270</v>
      </c>
      <c r="O867" s="6">
        <f>(E867/D867)*100</f>
        <v>50.2</v>
      </c>
      <c r="P867" s="7">
        <f>E867/L867</f>
        <v>51.224489795918366</v>
      </c>
      <c r="Q867" t="s">
        <v>8310</v>
      </c>
      <c r="R867" t="s">
        <v>8316</v>
      </c>
      <c r="S867" s="11">
        <f>(J867/86400)+25569+(-5/24)</f>
        <v>41242.989259259259</v>
      </c>
      <c r="T867" s="11">
        <f>(I867/86400)+25569+(-5/24)</f>
        <v>41302.989259259259</v>
      </c>
    </row>
    <row r="868" spans="1:20" ht="43.2" x14ac:dyDescent="0.3">
      <c r="A868">
        <v>517</v>
      </c>
      <c r="B868" s="3" t="s">
        <v>518</v>
      </c>
      <c r="C868" s="3" t="s">
        <v>4627</v>
      </c>
      <c r="D868">
        <v>15000</v>
      </c>
      <c r="E868">
        <v>205</v>
      </c>
      <c r="F868" t="s">
        <v>8221</v>
      </c>
      <c r="G868" t="s">
        <v>8224</v>
      </c>
      <c r="H868" t="s">
        <v>8246</v>
      </c>
      <c r="I868">
        <v>1486046761</v>
      </c>
      <c r="J868">
        <v>1483454761</v>
      </c>
      <c r="K868" t="b">
        <v>0</v>
      </c>
      <c r="L868">
        <v>3</v>
      </c>
      <c r="M868" t="b">
        <v>0</v>
      </c>
      <c r="N868" t="s">
        <v>8270</v>
      </c>
      <c r="O868" s="6">
        <f>(E868/D868)*100</f>
        <v>1.3666666666666667</v>
      </c>
      <c r="P868" s="7">
        <f>E868/L868</f>
        <v>68.333333333333329</v>
      </c>
      <c r="Q868" t="s">
        <v>8310</v>
      </c>
      <c r="R868" t="s">
        <v>8316</v>
      </c>
      <c r="S868" s="11">
        <f>(J868/86400)+25569+(-5/24)</f>
        <v>42738.406956018516</v>
      </c>
      <c r="T868" s="11">
        <f>(I868/86400)+25569+(-5/24)</f>
        <v>42768.406956018516</v>
      </c>
    </row>
    <row r="869" spans="1:20" ht="57.6" x14ac:dyDescent="0.3">
      <c r="A869">
        <v>540</v>
      </c>
      <c r="B869" s="3" t="s">
        <v>541</v>
      </c>
      <c r="C869" s="3" t="s">
        <v>4650</v>
      </c>
      <c r="D869">
        <v>15000</v>
      </c>
      <c r="E869">
        <v>1</v>
      </c>
      <c r="F869" t="s">
        <v>8221</v>
      </c>
      <c r="G869" t="s">
        <v>8224</v>
      </c>
      <c r="H869" t="s">
        <v>8246</v>
      </c>
      <c r="I869">
        <v>1423078606</v>
      </c>
      <c r="J869">
        <v>1420486606</v>
      </c>
      <c r="K869" t="b">
        <v>0</v>
      </c>
      <c r="L869">
        <v>1</v>
      </c>
      <c r="M869" t="b">
        <v>0</v>
      </c>
      <c r="N869" t="s">
        <v>8272</v>
      </c>
      <c r="O869" s="6">
        <f>(E869/D869)*100</f>
        <v>6.6666666666666671E-3</v>
      </c>
      <c r="P869" s="7">
        <f>E869/L869</f>
        <v>1</v>
      </c>
      <c r="Q869" t="s">
        <v>8319</v>
      </c>
      <c r="R869" t="s">
        <v>8320</v>
      </c>
      <c r="S869" s="11">
        <f>(J869/86400)+25569+(-5/24)</f>
        <v>42009.608865740738</v>
      </c>
      <c r="T869" s="11">
        <f>(I869/86400)+25569+(-5/24)</f>
        <v>42039.608865740738</v>
      </c>
    </row>
    <row r="870" spans="1:20" ht="43.2" x14ac:dyDescent="0.3">
      <c r="A870">
        <v>561</v>
      </c>
      <c r="B870" s="3" t="s">
        <v>562</v>
      </c>
      <c r="C870" s="3" t="s">
        <v>4671</v>
      </c>
      <c r="D870">
        <v>15000</v>
      </c>
      <c r="E870">
        <v>55</v>
      </c>
      <c r="F870" t="s">
        <v>8221</v>
      </c>
      <c r="G870" t="s">
        <v>8224</v>
      </c>
      <c r="H870" t="s">
        <v>8246</v>
      </c>
      <c r="I870">
        <v>1445874513</v>
      </c>
      <c r="J870">
        <v>1442850513</v>
      </c>
      <c r="K870" t="b">
        <v>0</v>
      </c>
      <c r="L870">
        <v>2</v>
      </c>
      <c r="M870" t="b">
        <v>0</v>
      </c>
      <c r="N870" t="s">
        <v>8272</v>
      </c>
      <c r="O870" s="6">
        <f>(E870/D870)*100</f>
        <v>0.36666666666666664</v>
      </c>
      <c r="P870" s="7">
        <f>E870/L870</f>
        <v>27.5</v>
      </c>
      <c r="Q870" t="s">
        <v>8319</v>
      </c>
      <c r="R870" t="s">
        <v>8320</v>
      </c>
      <c r="S870" s="11">
        <f>(J870/86400)+25569+(-5/24)</f>
        <v>42268.450381944444</v>
      </c>
      <c r="T870" s="11">
        <f>(I870/86400)+25569+(-5/24)</f>
        <v>42303.450381944444</v>
      </c>
    </row>
    <row r="871" spans="1:20" ht="43.2" x14ac:dyDescent="0.3">
      <c r="A871">
        <v>668</v>
      </c>
      <c r="B871" s="3" t="s">
        <v>669</v>
      </c>
      <c r="C871" s="3" t="s">
        <v>4778</v>
      </c>
      <c r="D871">
        <v>15000</v>
      </c>
      <c r="E871">
        <v>684</v>
      </c>
      <c r="F871" t="s">
        <v>8221</v>
      </c>
      <c r="G871" t="s">
        <v>8224</v>
      </c>
      <c r="H871" t="s">
        <v>8246</v>
      </c>
      <c r="I871">
        <v>1431374222</v>
      </c>
      <c r="J871">
        <v>1427486222</v>
      </c>
      <c r="K871" t="b">
        <v>0</v>
      </c>
      <c r="L871">
        <v>25</v>
      </c>
      <c r="M871" t="b">
        <v>0</v>
      </c>
      <c r="N871" t="s">
        <v>8273</v>
      </c>
      <c r="O871" s="6">
        <f>(E871/D871)*100</f>
        <v>4.5600000000000005</v>
      </c>
      <c r="P871" s="7">
        <f>E871/L871</f>
        <v>27.36</v>
      </c>
      <c r="Q871" t="s">
        <v>8319</v>
      </c>
      <c r="R871" t="s">
        <v>8321</v>
      </c>
      <c r="S871" s="11">
        <f>(J871/86400)+25569+(-5/24)</f>
        <v>42090.622939814813</v>
      </c>
      <c r="T871" s="11">
        <f>(I871/86400)+25569+(-5/24)</f>
        <v>42135.622939814813</v>
      </c>
    </row>
    <row r="872" spans="1:20" ht="43.2" x14ac:dyDescent="0.3">
      <c r="A872">
        <v>700</v>
      </c>
      <c r="B872" s="3" t="s">
        <v>701</v>
      </c>
      <c r="C872" s="3" t="s">
        <v>4810</v>
      </c>
      <c r="D872">
        <v>15000</v>
      </c>
      <c r="E872">
        <v>403</v>
      </c>
      <c r="F872" t="s">
        <v>8221</v>
      </c>
      <c r="G872" t="s">
        <v>8227</v>
      </c>
      <c r="H872" t="s">
        <v>8249</v>
      </c>
      <c r="I872">
        <v>1484065881</v>
      </c>
      <c r="J872">
        <v>1481473881</v>
      </c>
      <c r="K872" t="b">
        <v>0</v>
      </c>
      <c r="L872">
        <v>31</v>
      </c>
      <c r="M872" t="b">
        <v>0</v>
      </c>
      <c r="N872" t="s">
        <v>8273</v>
      </c>
      <c r="O872" s="6">
        <f>(E872/D872)*100</f>
        <v>2.6866666666666665</v>
      </c>
      <c r="P872" s="7">
        <f>E872/L872</f>
        <v>13</v>
      </c>
      <c r="Q872" t="s">
        <v>8319</v>
      </c>
      <c r="R872" t="s">
        <v>8321</v>
      </c>
      <c r="S872" s="11">
        <f>(J872/86400)+25569+(-5/24)</f>
        <v>42715.480104166665</v>
      </c>
      <c r="T872" s="11">
        <f>(I872/86400)+25569+(-5/24)</f>
        <v>42745.480104166665</v>
      </c>
    </row>
    <row r="873" spans="1:20" ht="43.2" x14ac:dyDescent="0.3">
      <c r="A873">
        <v>702</v>
      </c>
      <c r="B873" s="3" t="s">
        <v>703</v>
      </c>
      <c r="C873" s="3" t="s">
        <v>4812</v>
      </c>
      <c r="D873">
        <v>15000</v>
      </c>
      <c r="E873">
        <v>4622.01</v>
      </c>
      <c r="F873" t="s">
        <v>8221</v>
      </c>
      <c r="G873" t="s">
        <v>8224</v>
      </c>
      <c r="H873" t="s">
        <v>8246</v>
      </c>
      <c r="I873">
        <v>1480011987</v>
      </c>
      <c r="J873">
        <v>1477416387</v>
      </c>
      <c r="K873" t="b">
        <v>0</v>
      </c>
      <c r="L873">
        <v>37</v>
      </c>
      <c r="M873" t="b">
        <v>0</v>
      </c>
      <c r="N873" t="s">
        <v>8273</v>
      </c>
      <c r="O873" s="6">
        <f>(E873/D873)*100</f>
        <v>30.813400000000001</v>
      </c>
      <c r="P873" s="7">
        <f>E873/L873</f>
        <v>124.9191891891892</v>
      </c>
      <c r="Q873" t="s">
        <v>8319</v>
      </c>
      <c r="R873" t="s">
        <v>8321</v>
      </c>
      <c r="S873" s="11">
        <f>(J873/86400)+25569+(-5/24)</f>
        <v>42668.518368055556</v>
      </c>
      <c r="T873" s="11">
        <f>(I873/86400)+25569+(-5/24)</f>
        <v>42698.560034722221</v>
      </c>
    </row>
    <row r="874" spans="1:20" ht="43.2" x14ac:dyDescent="0.3">
      <c r="A874">
        <v>703</v>
      </c>
      <c r="B874" s="3" t="s">
        <v>704</v>
      </c>
      <c r="C874" s="3" t="s">
        <v>4813</v>
      </c>
      <c r="D874">
        <v>15000</v>
      </c>
      <c r="E874">
        <v>837</v>
      </c>
      <c r="F874" t="s">
        <v>8221</v>
      </c>
      <c r="G874" t="s">
        <v>8224</v>
      </c>
      <c r="H874" t="s">
        <v>8246</v>
      </c>
      <c r="I874">
        <v>1485905520</v>
      </c>
      <c r="J874">
        <v>1481150949</v>
      </c>
      <c r="K874" t="b">
        <v>0</v>
      </c>
      <c r="L874">
        <v>7</v>
      </c>
      <c r="M874" t="b">
        <v>0</v>
      </c>
      <c r="N874" t="s">
        <v>8273</v>
      </c>
      <c r="O874" s="6">
        <f>(E874/D874)*100</f>
        <v>5.58</v>
      </c>
      <c r="P874" s="7">
        <f>E874/L874</f>
        <v>119.57142857142857</v>
      </c>
      <c r="Q874" t="s">
        <v>8319</v>
      </c>
      <c r="R874" t="s">
        <v>8321</v>
      </c>
      <c r="S874" s="11">
        <f>(J874/86400)+25569+(-5/24)</f>
        <v>42711.742465277777</v>
      </c>
      <c r="T874" s="11">
        <f>(I874/86400)+25569+(-5/24)</f>
        <v>42766.772222222215</v>
      </c>
    </row>
    <row r="875" spans="1:20" ht="28.8" x14ac:dyDescent="0.3">
      <c r="A875">
        <v>709</v>
      </c>
      <c r="B875" s="3" t="s">
        <v>710</v>
      </c>
      <c r="C875" s="3" t="s">
        <v>4819</v>
      </c>
      <c r="D875">
        <v>15000</v>
      </c>
      <c r="E875">
        <v>61</v>
      </c>
      <c r="F875" t="s">
        <v>8221</v>
      </c>
      <c r="G875" t="s">
        <v>8224</v>
      </c>
      <c r="H875" t="s">
        <v>8246</v>
      </c>
      <c r="I875">
        <v>1417741159</v>
      </c>
      <c r="J875">
        <v>1415149159</v>
      </c>
      <c r="K875" t="b">
        <v>0</v>
      </c>
      <c r="L875">
        <v>2</v>
      </c>
      <c r="M875" t="b">
        <v>0</v>
      </c>
      <c r="N875" t="s">
        <v>8273</v>
      </c>
      <c r="O875" s="6">
        <f>(E875/D875)*100</f>
        <v>0.40666666666666662</v>
      </c>
      <c r="P875" s="7">
        <f>E875/L875</f>
        <v>30.5</v>
      </c>
      <c r="Q875" t="s">
        <v>8319</v>
      </c>
      <c r="R875" t="s">
        <v>8321</v>
      </c>
      <c r="S875" s="11">
        <f>(J875/86400)+25569+(-5/24)</f>
        <v>41947.832858796297</v>
      </c>
      <c r="T875" s="11">
        <f>(I875/86400)+25569+(-5/24)</f>
        <v>41977.832858796297</v>
      </c>
    </row>
    <row r="876" spans="1:20" ht="43.2" x14ac:dyDescent="0.3">
      <c r="A876">
        <v>714</v>
      </c>
      <c r="B876" s="3" t="s">
        <v>715</v>
      </c>
      <c r="C876" s="3" t="s">
        <v>4824</v>
      </c>
      <c r="D876">
        <v>15000</v>
      </c>
      <c r="E876">
        <v>2249</v>
      </c>
      <c r="F876" t="s">
        <v>8221</v>
      </c>
      <c r="G876" t="s">
        <v>8224</v>
      </c>
      <c r="H876" t="s">
        <v>8246</v>
      </c>
      <c r="I876">
        <v>1488308082</v>
      </c>
      <c r="J876">
        <v>1483124082</v>
      </c>
      <c r="K876" t="b">
        <v>0</v>
      </c>
      <c r="L876">
        <v>28</v>
      </c>
      <c r="M876" t="b">
        <v>0</v>
      </c>
      <c r="N876" t="s">
        <v>8273</v>
      </c>
      <c r="O876" s="6">
        <f>(E876/D876)*100</f>
        <v>14.993333333333334</v>
      </c>
      <c r="P876" s="7">
        <f>E876/L876</f>
        <v>80.321428571428569</v>
      </c>
      <c r="Q876" t="s">
        <v>8319</v>
      </c>
      <c r="R876" t="s">
        <v>8321</v>
      </c>
      <c r="S876" s="11">
        <f>(J876/86400)+25569+(-5/24)</f>
        <v>42734.579652777778</v>
      </c>
      <c r="T876" s="11">
        <f>(I876/86400)+25569+(-5/24)</f>
        <v>42794.579652777778</v>
      </c>
    </row>
    <row r="877" spans="1:20" ht="43.2" x14ac:dyDescent="0.3">
      <c r="A877">
        <v>719</v>
      </c>
      <c r="B877" s="3" t="s">
        <v>720</v>
      </c>
      <c r="C877" s="3" t="s">
        <v>4829</v>
      </c>
      <c r="D877">
        <v>15000</v>
      </c>
      <c r="E877">
        <v>194</v>
      </c>
      <c r="F877" t="s">
        <v>8221</v>
      </c>
      <c r="G877" t="s">
        <v>8224</v>
      </c>
      <c r="H877" t="s">
        <v>8246</v>
      </c>
      <c r="I877">
        <v>1456189076</v>
      </c>
      <c r="J877">
        <v>1454979476</v>
      </c>
      <c r="K877" t="b">
        <v>0</v>
      </c>
      <c r="L877">
        <v>10</v>
      </c>
      <c r="M877" t="b">
        <v>0</v>
      </c>
      <c r="N877" t="s">
        <v>8273</v>
      </c>
      <c r="O877" s="6">
        <f>(E877/D877)*100</f>
        <v>1.2933333333333332</v>
      </c>
      <c r="P877" s="7">
        <f>E877/L877</f>
        <v>19.399999999999999</v>
      </c>
      <c r="Q877" t="s">
        <v>8319</v>
      </c>
      <c r="R877" t="s">
        <v>8321</v>
      </c>
      <c r="S877" s="11">
        <f>(J877/86400)+25569+(-5/24)</f>
        <v>42408.83189814815</v>
      </c>
      <c r="T877" s="11">
        <f>(I877/86400)+25569+(-5/24)</f>
        <v>42422.83189814815</v>
      </c>
    </row>
    <row r="878" spans="1:20" ht="57.6" x14ac:dyDescent="0.3">
      <c r="A878">
        <v>779</v>
      </c>
      <c r="B878" s="3" t="s">
        <v>780</v>
      </c>
      <c r="C878" s="3" t="s">
        <v>4889</v>
      </c>
      <c r="D878">
        <v>15000</v>
      </c>
      <c r="E878">
        <v>400</v>
      </c>
      <c r="F878" t="s">
        <v>8221</v>
      </c>
      <c r="G878" t="s">
        <v>8224</v>
      </c>
      <c r="H878" t="s">
        <v>8246</v>
      </c>
      <c r="I878">
        <v>1287115200</v>
      </c>
      <c r="J878">
        <v>1284567905</v>
      </c>
      <c r="K878" t="b">
        <v>0</v>
      </c>
      <c r="L878">
        <v>6</v>
      </c>
      <c r="M878" t="b">
        <v>0</v>
      </c>
      <c r="N878" t="s">
        <v>8275</v>
      </c>
      <c r="O878" s="6">
        <f>(E878/D878)*100</f>
        <v>2.666666666666667</v>
      </c>
      <c r="P878" s="7">
        <f>E878/L878</f>
        <v>66.666666666666671</v>
      </c>
      <c r="Q878" t="s">
        <v>8322</v>
      </c>
      <c r="R878" t="s">
        <v>8324</v>
      </c>
      <c r="S878" s="11">
        <f>(J878/86400)+25569+(-5/24)</f>
        <v>40436.475752314815</v>
      </c>
      <c r="T878" s="11">
        <f>(I878/86400)+25569+(-5/24)</f>
        <v>40465.958333333328</v>
      </c>
    </row>
    <row r="879" spans="1:20" ht="28.8" x14ac:dyDescent="0.3">
      <c r="A879">
        <v>906</v>
      </c>
      <c r="B879" s="3" t="s">
        <v>907</v>
      </c>
      <c r="C879" s="3" t="s">
        <v>5016</v>
      </c>
      <c r="D879">
        <v>15000</v>
      </c>
      <c r="E879">
        <v>0</v>
      </c>
      <c r="F879" t="s">
        <v>8221</v>
      </c>
      <c r="G879" t="s">
        <v>8224</v>
      </c>
      <c r="H879" t="s">
        <v>8246</v>
      </c>
      <c r="I879">
        <v>1394681590</v>
      </c>
      <c r="J879">
        <v>1392093190</v>
      </c>
      <c r="K879" t="b">
        <v>0</v>
      </c>
      <c r="L879">
        <v>0</v>
      </c>
      <c r="M879" t="b">
        <v>0</v>
      </c>
      <c r="N879" t="s">
        <v>8278</v>
      </c>
      <c r="O879" s="6">
        <f>(E879/D879)*100</f>
        <v>0</v>
      </c>
      <c r="P879" s="7" t="e">
        <f>E879/L879</f>
        <v>#DIV/0!</v>
      </c>
      <c r="Q879" t="s">
        <v>8325</v>
      </c>
      <c r="R879" t="s">
        <v>8328</v>
      </c>
      <c r="S879" s="11">
        <f>(J879/86400)+25569+(-5/24)</f>
        <v>41680.981365740736</v>
      </c>
      <c r="T879" s="11">
        <f>(I879/86400)+25569+(-5/24)</f>
        <v>41710.939699074072</v>
      </c>
    </row>
    <row r="880" spans="1:20" ht="43.2" x14ac:dyDescent="0.3">
      <c r="A880">
        <v>921</v>
      </c>
      <c r="B880" s="3" t="s">
        <v>922</v>
      </c>
      <c r="C880" s="3" t="s">
        <v>5031</v>
      </c>
      <c r="D880">
        <v>15000</v>
      </c>
      <c r="E880">
        <v>4635</v>
      </c>
      <c r="F880" t="s">
        <v>8221</v>
      </c>
      <c r="G880" t="s">
        <v>8224</v>
      </c>
      <c r="H880" t="s">
        <v>8246</v>
      </c>
      <c r="I880">
        <v>1323666376</v>
      </c>
      <c r="J880">
        <v>1320033976</v>
      </c>
      <c r="K880" t="b">
        <v>0</v>
      </c>
      <c r="L880">
        <v>20</v>
      </c>
      <c r="M880" t="b">
        <v>0</v>
      </c>
      <c r="N880" t="s">
        <v>8278</v>
      </c>
      <c r="O880" s="6">
        <f>(E880/D880)*100</f>
        <v>30.9</v>
      </c>
      <c r="P880" s="7">
        <f>E880/L880</f>
        <v>231.75</v>
      </c>
      <c r="Q880" t="s">
        <v>8325</v>
      </c>
      <c r="R880" t="s">
        <v>8328</v>
      </c>
      <c r="S880" s="11">
        <f>(J880/86400)+25569+(-5/24)</f>
        <v>40846.962685185186</v>
      </c>
      <c r="T880" s="11">
        <f>(I880/86400)+25569+(-5/24)</f>
        <v>40889.004351851851</v>
      </c>
    </row>
    <row r="881" spans="1:20" ht="43.2" x14ac:dyDescent="0.3">
      <c r="A881">
        <v>923</v>
      </c>
      <c r="B881" s="3" t="s">
        <v>924</v>
      </c>
      <c r="C881" s="3" t="s">
        <v>5033</v>
      </c>
      <c r="D881">
        <v>15000</v>
      </c>
      <c r="E881">
        <v>330</v>
      </c>
      <c r="F881" t="s">
        <v>8221</v>
      </c>
      <c r="G881" t="s">
        <v>8224</v>
      </c>
      <c r="H881" t="s">
        <v>8246</v>
      </c>
      <c r="I881">
        <v>1416614523</v>
      </c>
      <c r="J881">
        <v>1414018923</v>
      </c>
      <c r="K881" t="b">
        <v>0</v>
      </c>
      <c r="L881">
        <v>6</v>
      </c>
      <c r="M881" t="b">
        <v>0</v>
      </c>
      <c r="N881" t="s">
        <v>8278</v>
      </c>
      <c r="O881" s="6">
        <f>(E881/D881)*100</f>
        <v>2.1999999999999997</v>
      </c>
      <c r="P881" s="7">
        <f>E881/L881</f>
        <v>55</v>
      </c>
      <c r="Q881" t="s">
        <v>8325</v>
      </c>
      <c r="R881" t="s">
        <v>8328</v>
      </c>
      <c r="S881" s="11">
        <f>(J881/86400)+25569+(-5/24)</f>
        <v>41934.751423611109</v>
      </c>
      <c r="T881" s="11">
        <f>(I881/86400)+25569+(-5/24)</f>
        <v>41964.793090277781</v>
      </c>
    </row>
    <row r="882" spans="1:20" ht="43.2" x14ac:dyDescent="0.3">
      <c r="A882">
        <v>946</v>
      </c>
      <c r="B882" s="3" t="s">
        <v>947</v>
      </c>
      <c r="C882" s="3" t="s">
        <v>5056</v>
      </c>
      <c r="D882">
        <v>15000</v>
      </c>
      <c r="E882">
        <v>286</v>
      </c>
      <c r="F882" t="s">
        <v>8221</v>
      </c>
      <c r="G882" t="s">
        <v>8224</v>
      </c>
      <c r="H882" t="s">
        <v>8246</v>
      </c>
      <c r="I882">
        <v>1473444048</v>
      </c>
      <c r="J882">
        <v>1470852048</v>
      </c>
      <c r="K882" t="b">
        <v>0</v>
      </c>
      <c r="L882">
        <v>5</v>
      </c>
      <c r="M882" t="b">
        <v>0</v>
      </c>
      <c r="N882" t="s">
        <v>8273</v>
      </c>
      <c r="O882" s="6">
        <f>(E882/D882)*100</f>
        <v>1.9066666666666665</v>
      </c>
      <c r="P882" s="7">
        <f>E882/L882</f>
        <v>57.2</v>
      </c>
      <c r="Q882" t="s">
        <v>8319</v>
      </c>
      <c r="R882" t="s">
        <v>8321</v>
      </c>
      <c r="S882" s="11">
        <f>(J882/86400)+25569+(-5/24)</f>
        <v>42592.542222222219</v>
      </c>
      <c r="T882" s="11">
        <f>(I882/86400)+25569+(-5/24)</f>
        <v>42622.542222222219</v>
      </c>
    </row>
    <row r="883" spans="1:20" ht="43.2" x14ac:dyDescent="0.3">
      <c r="A883">
        <v>953</v>
      </c>
      <c r="B883" s="3" t="s">
        <v>954</v>
      </c>
      <c r="C883" s="3" t="s">
        <v>5063</v>
      </c>
      <c r="D883">
        <v>15000</v>
      </c>
      <c r="E883">
        <v>126</v>
      </c>
      <c r="F883" t="s">
        <v>8221</v>
      </c>
      <c r="G883" t="s">
        <v>8224</v>
      </c>
      <c r="H883" t="s">
        <v>8246</v>
      </c>
      <c r="I883">
        <v>1422158199</v>
      </c>
      <c r="J883">
        <v>1419566199</v>
      </c>
      <c r="K883" t="b">
        <v>0</v>
      </c>
      <c r="L883">
        <v>5</v>
      </c>
      <c r="M883" t="b">
        <v>0</v>
      </c>
      <c r="N883" t="s">
        <v>8273</v>
      </c>
      <c r="O883" s="6">
        <f>(E883/D883)*100</f>
        <v>0.84</v>
      </c>
      <c r="P883" s="7">
        <f>E883/L883</f>
        <v>25.2</v>
      </c>
      <c r="Q883" t="s">
        <v>8319</v>
      </c>
      <c r="R883" t="s">
        <v>8321</v>
      </c>
      <c r="S883" s="11">
        <f>(J883/86400)+25569+(-5/24)</f>
        <v>41998.956006944441</v>
      </c>
      <c r="T883" s="11">
        <f>(I883/86400)+25569+(-5/24)</f>
        <v>42028.956006944441</v>
      </c>
    </row>
    <row r="884" spans="1:20" ht="43.2" x14ac:dyDescent="0.3">
      <c r="A884">
        <v>954</v>
      </c>
      <c r="B884" s="3" t="s">
        <v>955</v>
      </c>
      <c r="C884" s="3" t="s">
        <v>5064</v>
      </c>
      <c r="D884">
        <v>15000</v>
      </c>
      <c r="E884">
        <v>6511</v>
      </c>
      <c r="F884" t="s">
        <v>8221</v>
      </c>
      <c r="G884" t="s">
        <v>8224</v>
      </c>
      <c r="H884" t="s">
        <v>8246</v>
      </c>
      <c r="I884">
        <v>1440100839</v>
      </c>
      <c r="J884">
        <v>1436472039</v>
      </c>
      <c r="K884" t="b">
        <v>0</v>
      </c>
      <c r="L884">
        <v>73</v>
      </c>
      <c r="M884" t="b">
        <v>0</v>
      </c>
      <c r="N884" t="s">
        <v>8273</v>
      </c>
      <c r="O884" s="6">
        <f>(E884/D884)*100</f>
        <v>43.406666666666666</v>
      </c>
      <c r="P884" s="7">
        <f>E884/L884</f>
        <v>89.191780821917803</v>
      </c>
      <c r="Q884" t="s">
        <v>8319</v>
      </c>
      <c r="R884" t="s">
        <v>8321</v>
      </c>
      <c r="S884" s="11">
        <f>(J884/86400)+25569+(-5/24)</f>
        <v>42194.625451388885</v>
      </c>
      <c r="T884" s="11">
        <f>(I884/86400)+25569+(-5/24)</f>
        <v>42236.625451388885</v>
      </c>
    </row>
    <row r="885" spans="1:20" ht="28.8" x14ac:dyDescent="0.3">
      <c r="A885">
        <v>1089</v>
      </c>
      <c r="B885" s="3" t="s">
        <v>1090</v>
      </c>
      <c r="C885" s="3" t="s">
        <v>5199</v>
      </c>
      <c r="D885">
        <v>15000</v>
      </c>
      <c r="E885">
        <v>1174</v>
      </c>
      <c r="F885" t="s">
        <v>8221</v>
      </c>
      <c r="G885" t="s">
        <v>8230</v>
      </c>
      <c r="H885" t="s">
        <v>8249</v>
      </c>
      <c r="I885">
        <v>1435293175</v>
      </c>
      <c r="J885">
        <v>1432701175</v>
      </c>
      <c r="K885" t="b">
        <v>0</v>
      </c>
      <c r="L885">
        <v>49</v>
      </c>
      <c r="M885" t="b">
        <v>0</v>
      </c>
      <c r="N885" t="s">
        <v>8282</v>
      </c>
      <c r="O885" s="6">
        <f>(E885/D885)*100</f>
        <v>7.8266666666666662</v>
      </c>
      <c r="P885" s="7">
        <f>E885/L885</f>
        <v>23.959183673469386</v>
      </c>
      <c r="Q885" t="s">
        <v>8333</v>
      </c>
      <c r="R885" t="s">
        <v>8334</v>
      </c>
      <c r="S885" s="11">
        <f>(J885/86400)+25569+(-5/24)</f>
        <v>42150.981192129628</v>
      </c>
      <c r="T885" s="11">
        <f>(I885/86400)+25569+(-5/24)</f>
        <v>42180.981192129628</v>
      </c>
    </row>
    <row r="886" spans="1:20" ht="43.2" x14ac:dyDescent="0.3">
      <c r="A886">
        <v>1103</v>
      </c>
      <c r="B886" s="3" t="s">
        <v>1104</v>
      </c>
      <c r="C886" s="3" t="s">
        <v>5213</v>
      </c>
      <c r="D886">
        <v>15000</v>
      </c>
      <c r="E886">
        <v>243</v>
      </c>
      <c r="F886" t="s">
        <v>8221</v>
      </c>
      <c r="G886" t="s">
        <v>8224</v>
      </c>
      <c r="H886" t="s">
        <v>8246</v>
      </c>
      <c r="I886">
        <v>1466227190</v>
      </c>
      <c r="J886">
        <v>1461043190</v>
      </c>
      <c r="K886" t="b">
        <v>0</v>
      </c>
      <c r="L886">
        <v>15</v>
      </c>
      <c r="M886" t="b">
        <v>0</v>
      </c>
      <c r="N886" t="s">
        <v>8282</v>
      </c>
      <c r="O886" s="6">
        <f>(E886/D886)*100</f>
        <v>1.6199999999999999</v>
      </c>
      <c r="P886" s="7">
        <f>E886/L886</f>
        <v>16.2</v>
      </c>
      <c r="Q886" t="s">
        <v>8333</v>
      </c>
      <c r="R886" t="s">
        <v>8334</v>
      </c>
      <c r="S886" s="11">
        <f>(J886/86400)+25569+(-5/24)</f>
        <v>42479.013773148145</v>
      </c>
      <c r="T886" s="11">
        <f>(I886/86400)+25569+(-5/24)</f>
        <v>42539.013773148145</v>
      </c>
    </row>
    <row r="887" spans="1:20" ht="28.8" x14ac:dyDescent="0.3">
      <c r="A887">
        <v>1148</v>
      </c>
      <c r="B887" s="3" t="s">
        <v>1149</v>
      </c>
      <c r="C887" s="3" t="s">
        <v>5258</v>
      </c>
      <c r="D887">
        <v>15000</v>
      </c>
      <c r="E887">
        <v>73</v>
      </c>
      <c r="F887" t="s">
        <v>8221</v>
      </c>
      <c r="G887" t="s">
        <v>8224</v>
      </c>
      <c r="H887" t="s">
        <v>8246</v>
      </c>
      <c r="I887">
        <v>1480568781</v>
      </c>
      <c r="J887">
        <v>1477973181</v>
      </c>
      <c r="K887" t="b">
        <v>0</v>
      </c>
      <c r="L887">
        <v>3</v>
      </c>
      <c r="M887" t="b">
        <v>0</v>
      </c>
      <c r="N887" t="s">
        <v>8284</v>
      </c>
      <c r="O887" s="6">
        <f>(E887/D887)*100</f>
        <v>0.48666666666666669</v>
      </c>
      <c r="P887" s="7">
        <f>E887/L887</f>
        <v>24.333333333333332</v>
      </c>
      <c r="Q887" t="s">
        <v>8336</v>
      </c>
      <c r="R887" t="s">
        <v>8337</v>
      </c>
      <c r="S887" s="11">
        <f>(J887/86400)+25569+(-5/24)</f>
        <v>42674.962743055548</v>
      </c>
      <c r="T887" s="11">
        <f>(I887/86400)+25569+(-5/24)</f>
        <v>42705.00440972222</v>
      </c>
    </row>
    <row r="888" spans="1:20" ht="43.2" x14ac:dyDescent="0.3">
      <c r="A888">
        <v>1166</v>
      </c>
      <c r="B888" s="3" t="s">
        <v>1167</v>
      </c>
      <c r="C888" s="3" t="s">
        <v>5276</v>
      </c>
      <c r="D888">
        <v>15000</v>
      </c>
      <c r="E888">
        <v>2871</v>
      </c>
      <c r="F888" t="s">
        <v>8221</v>
      </c>
      <c r="G888" t="s">
        <v>8224</v>
      </c>
      <c r="H888" t="s">
        <v>8246</v>
      </c>
      <c r="I888">
        <v>1435291200</v>
      </c>
      <c r="J888">
        <v>1432640342</v>
      </c>
      <c r="K888" t="b">
        <v>0</v>
      </c>
      <c r="L888">
        <v>8</v>
      </c>
      <c r="M888" t="b">
        <v>0</v>
      </c>
      <c r="N888" t="s">
        <v>8284</v>
      </c>
      <c r="O888" s="6">
        <f>(E888/D888)*100</f>
        <v>19.139999999999997</v>
      </c>
      <c r="P888" s="7">
        <f>E888/L888</f>
        <v>358.875</v>
      </c>
      <c r="Q888" t="s">
        <v>8336</v>
      </c>
      <c r="R888" t="s">
        <v>8337</v>
      </c>
      <c r="S888" s="11">
        <f>(J888/86400)+25569+(-5/24)</f>
        <v>42150.277106481481</v>
      </c>
      <c r="T888" s="11">
        <f>(I888/86400)+25569+(-5/24)</f>
        <v>42180.958333333336</v>
      </c>
    </row>
    <row r="889" spans="1:20" ht="43.2" x14ac:dyDescent="0.3">
      <c r="A889">
        <v>1174</v>
      </c>
      <c r="B889" s="3" t="s">
        <v>1175</v>
      </c>
      <c r="C889" s="3" t="s">
        <v>5284</v>
      </c>
      <c r="D889">
        <v>15000</v>
      </c>
      <c r="E889">
        <v>886</v>
      </c>
      <c r="F889" t="s">
        <v>8221</v>
      </c>
      <c r="G889" t="s">
        <v>8224</v>
      </c>
      <c r="H889" t="s">
        <v>8246</v>
      </c>
      <c r="I889">
        <v>1462738327</v>
      </c>
      <c r="J889">
        <v>1460146327</v>
      </c>
      <c r="K889" t="b">
        <v>0</v>
      </c>
      <c r="L889">
        <v>19</v>
      </c>
      <c r="M889" t="b">
        <v>0</v>
      </c>
      <c r="N889" t="s">
        <v>8284</v>
      </c>
      <c r="O889" s="6">
        <f>(E889/D889)*100</f>
        <v>5.9066666666666672</v>
      </c>
      <c r="P889" s="7">
        <f>E889/L889</f>
        <v>46.631578947368418</v>
      </c>
      <c r="Q889" t="s">
        <v>8336</v>
      </c>
      <c r="R889" t="s">
        <v>8337</v>
      </c>
      <c r="S889" s="11">
        <f>(J889/86400)+25569+(-5/24)</f>
        <v>42468.633414351854</v>
      </c>
      <c r="T889" s="11">
        <f>(I889/86400)+25569+(-5/24)</f>
        <v>42498.633414351854</v>
      </c>
    </row>
    <row r="890" spans="1:20" ht="43.2" x14ac:dyDescent="0.3">
      <c r="A890">
        <v>1435</v>
      </c>
      <c r="B890" s="3" t="s">
        <v>1436</v>
      </c>
      <c r="C890" s="3" t="s">
        <v>5545</v>
      </c>
      <c r="D890">
        <v>15000</v>
      </c>
      <c r="E890">
        <v>15</v>
      </c>
      <c r="F890" t="s">
        <v>8221</v>
      </c>
      <c r="G890" t="s">
        <v>8237</v>
      </c>
      <c r="H890" t="s">
        <v>8249</v>
      </c>
      <c r="I890">
        <v>1444589020</v>
      </c>
      <c r="J890">
        <v>1441997020</v>
      </c>
      <c r="K890" t="b">
        <v>0</v>
      </c>
      <c r="L890">
        <v>2</v>
      </c>
      <c r="M890" t="b">
        <v>0</v>
      </c>
      <c r="N890" t="s">
        <v>8287</v>
      </c>
      <c r="O890" s="6">
        <f>(E890/D890)*100</f>
        <v>0.1</v>
      </c>
      <c r="P890" s="7">
        <f>E890/L890</f>
        <v>7.5</v>
      </c>
      <c r="Q890" t="s">
        <v>8322</v>
      </c>
      <c r="R890" t="s">
        <v>8341</v>
      </c>
      <c r="S890" s="11">
        <f>(J890/86400)+25569+(-5/24)</f>
        <v>42258.57199074074</v>
      </c>
      <c r="T890" s="11">
        <f>(I890/86400)+25569+(-5/24)</f>
        <v>42288.57199074074</v>
      </c>
    </row>
    <row r="891" spans="1:20" ht="43.2" x14ac:dyDescent="0.3">
      <c r="A891">
        <v>1488</v>
      </c>
      <c r="B891" s="3" t="s">
        <v>1489</v>
      </c>
      <c r="C891" s="3" t="s">
        <v>5598</v>
      </c>
      <c r="D891">
        <v>15000</v>
      </c>
      <c r="E891">
        <v>360</v>
      </c>
      <c r="F891" t="s">
        <v>8221</v>
      </c>
      <c r="G891" t="s">
        <v>8226</v>
      </c>
      <c r="H891" t="s">
        <v>8248</v>
      </c>
      <c r="I891">
        <v>1388928660</v>
      </c>
      <c r="J891">
        <v>1386336660</v>
      </c>
      <c r="K891" t="b">
        <v>0</v>
      </c>
      <c r="L891">
        <v>6</v>
      </c>
      <c r="M891" t="b">
        <v>0</v>
      </c>
      <c r="N891" t="s">
        <v>8275</v>
      </c>
      <c r="O891" s="6">
        <f>(E891/D891)*100</f>
        <v>2.4</v>
      </c>
      <c r="P891" s="7">
        <f>E891/L891</f>
        <v>60</v>
      </c>
      <c r="Q891" t="s">
        <v>8322</v>
      </c>
      <c r="R891" t="s">
        <v>8324</v>
      </c>
      <c r="S891" s="11">
        <f>(J891/86400)+25569+(-5/24)</f>
        <v>41614.354861111111</v>
      </c>
      <c r="T891" s="11">
        <f>(I891/86400)+25569+(-5/24)</f>
        <v>41644.354861111111</v>
      </c>
    </row>
    <row r="892" spans="1:20" ht="43.2" x14ac:dyDescent="0.3">
      <c r="A892">
        <v>1497</v>
      </c>
      <c r="B892" s="3" t="s">
        <v>1498</v>
      </c>
      <c r="C892" s="3" t="s">
        <v>5607</v>
      </c>
      <c r="D892">
        <v>15000</v>
      </c>
      <c r="E892">
        <v>1</v>
      </c>
      <c r="F892" t="s">
        <v>8221</v>
      </c>
      <c r="G892" t="s">
        <v>8224</v>
      </c>
      <c r="H892" t="s">
        <v>8246</v>
      </c>
      <c r="I892">
        <v>1375299780</v>
      </c>
      <c r="J892">
        <v>1371655522</v>
      </c>
      <c r="K892" t="b">
        <v>0</v>
      </c>
      <c r="L892">
        <v>1</v>
      </c>
      <c r="M892" t="b">
        <v>0</v>
      </c>
      <c r="N892" t="s">
        <v>8275</v>
      </c>
      <c r="O892" s="6">
        <f>(E892/D892)*100</f>
        <v>6.6666666666666671E-3</v>
      </c>
      <c r="P892" s="7">
        <f>E892/L892</f>
        <v>1</v>
      </c>
      <c r="Q892" t="s">
        <v>8322</v>
      </c>
      <c r="R892" t="s">
        <v>8324</v>
      </c>
      <c r="S892" s="11">
        <f>(J892/86400)+25569+(-5/24)</f>
        <v>41444.434282407405</v>
      </c>
      <c r="T892" s="11">
        <f>(I892/86400)+25569+(-5/24)</f>
        <v>41486.613194444442</v>
      </c>
    </row>
    <row r="893" spans="1:20" ht="28.8" x14ac:dyDescent="0.3">
      <c r="A893">
        <v>1559</v>
      </c>
      <c r="B893" s="3" t="s">
        <v>1560</v>
      </c>
      <c r="C893" s="3" t="s">
        <v>5669</v>
      </c>
      <c r="D893">
        <v>15000</v>
      </c>
      <c r="E893">
        <v>50</v>
      </c>
      <c r="F893" t="s">
        <v>8221</v>
      </c>
      <c r="G893" t="s">
        <v>8224</v>
      </c>
      <c r="H893" t="s">
        <v>8246</v>
      </c>
      <c r="I893">
        <v>1430270199</v>
      </c>
      <c r="J893">
        <v>1428974199</v>
      </c>
      <c r="K893" t="b">
        <v>0</v>
      </c>
      <c r="L893">
        <v>1</v>
      </c>
      <c r="M893" t="b">
        <v>0</v>
      </c>
      <c r="N893" t="s">
        <v>8289</v>
      </c>
      <c r="O893" s="6">
        <f>(E893/D893)*100</f>
        <v>0.33333333333333337</v>
      </c>
      <c r="P893" s="7">
        <f>E893/L893</f>
        <v>50</v>
      </c>
      <c r="Q893" t="s">
        <v>8338</v>
      </c>
      <c r="R893" t="s">
        <v>8343</v>
      </c>
      <c r="S893" s="11">
        <f>(J893/86400)+25569+(-5/24)</f>
        <v>42107.844895833332</v>
      </c>
      <c r="T893" s="11">
        <f>(I893/86400)+25569+(-5/24)</f>
        <v>42122.844895833332</v>
      </c>
    </row>
    <row r="894" spans="1:20" ht="43.2" x14ac:dyDescent="0.3">
      <c r="A894">
        <v>1597</v>
      </c>
      <c r="B894" s="3" t="s">
        <v>1598</v>
      </c>
      <c r="C894" s="3" t="s">
        <v>5707</v>
      </c>
      <c r="D894">
        <v>15000</v>
      </c>
      <c r="E894">
        <v>0</v>
      </c>
      <c r="F894" t="s">
        <v>8221</v>
      </c>
      <c r="G894" t="s">
        <v>8224</v>
      </c>
      <c r="H894" t="s">
        <v>8246</v>
      </c>
      <c r="I894">
        <v>1474360197</v>
      </c>
      <c r="J894">
        <v>1471768197</v>
      </c>
      <c r="K894" t="b">
        <v>0</v>
      </c>
      <c r="L894">
        <v>0</v>
      </c>
      <c r="M894" t="b">
        <v>0</v>
      </c>
      <c r="N894" t="s">
        <v>8291</v>
      </c>
      <c r="O894" s="6">
        <f>(E894/D894)*100</f>
        <v>0</v>
      </c>
      <c r="P894" s="7" t="e">
        <f>E894/L894</f>
        <v>#DIV/0!</v>
      </c>
      <c r="Q894" t="s">
        <v>8338</v>
      </c>
      <c r="R894" t="s">
        <v>8345</v>
      </c>
      <c r="S894" s="11">
        <f>(J894/86400)+25569+(-5/24)</f>
        <v>42603.145798611113</v>
      </c>
      <c r="T894" s="11">
        <f>(I894/86400)+25569+(-5/24)</f>
        <v>42633.145798611113</v>
      </c>
    </row>
    <row r="895" spans="1:20" ht="28.8" x14ac:dyDescent="0.3">
      <c r="A895">
        <v>1818</v>
      </c>
      <c r="B895" s="3" t="s">
        <v>1819</v>
      </c>
      <c r="C895" s="3" t="s">
        <v>5928</v>
      </c>
      <c r="D895">
        <v>15000</v>
      </c>
      <c r="E895">
        <v>0</v>
      </c>
      <c r="F895" t="s">
        <v>8221</v>
      </c>
      <c r="G895" t="s">
        <v>8224</v>
      </c>
      <c r="H895" t="s">
        <v>8246</v>
      </c>
      <c r="I895">
        <v>1428035850</v>
      </c>
      <c r="J895">
        <v>1425447450</v>
      </c>
      <c r="K895" t="b">
        <v>0</v>
      </c>
      <c r="L895">
        <v>0</v>
      </c>
      <c r="M895" t="b">
        <v>0</v>
      </c>
      <c r="N895" t="s">
        <v>8285</v>
      </c>
      <c r="O895" s="6">
        <f>(E895/D895)*100</f>
        <v>0</v>
      </c>
      <c r="P895" s="7" t="e">
        <f>E895/L895</f>
        <v>#DIV/0!</v>
      </c>
      <c r="Q895" t="s">
        <v>8338</v>
      </c>
      <c r="R895" t="s">
        <v>8339</v>
      </c>
      <c r="S895" s="11">
        <f>(J895/86400)+25569+(-5/24)</f>
        <v>42067.026041666664</v>
      </c>
      <c r="T895" s="11">
        <f>(I895/86400)+25569+(-5/24)</f>
        <v>42096.984374999993</v>
      </c>
    </row>
    <row r="896" spans="1:20" ht="57.6" x14ac:dyDescent="0.3">
      <c r="A896">
        <v>1984</v>
      </c>
      <c r="B896" s="3" t="s">
        <v>1985</v>
      </c>
      <c r="C896" s="3" t="s">
        <v>6094</v>
      </c>
      <c r="D896">
        <v>15000</v>
      </c>
      <c r="E896">
        <v>3172</v>
      </c>
      <c r="F896" t="s">
        <v>8221</v>
      </c>
      <c r="G896" t="s">
        <v>8224</v>
      </c>
      <c r="H896" t="s">
        <v>8246</v>
      </c>
      <c r="I896">
        <v>1417377481</v>
      </c>
      <c r="J896">
        <v>1412189881</v>
      </c>
      <c r="K896" t="b">
        <v>0</v>
      </c>
      <c r="L896">
        <v>7</v>
      </c>
      <c r="M896" t="b">
        <v>0</v>
      </c>
      <c r="N896" t="s">
        <v>8296</v>
      </c>
      <c r="O896" s="6">
        <f>(E896/D896)*100</f>
        <v>21.146666666666665</v>
      </c>
      <c r="P896" s="7">
        <f>E896/L896</f>
        <v>453.14285714285717</v>
      </c>
      <c r="Q896" t="s">
        <v>8338</v>
      </c>
      <c r="R896" t="s">
        <v>8350</v>
      </c>
      <c r="S896" s="11">
        <f>(J896/86400)+25569+(-5/24)</f>
        <v>41913.581956018512</v>
      </c>
      <c r="T896" s="11">
        <f>(I896/86400)+25569+(-5/24)</f>
        <v>41973.623622685183</v>
      </c>
    </row>
    <row r="897" spans="1:20" ht="43.2" x14ac:dyDescent="0.3">
      <c r="A897">
        <v>2128</v>
      </c>
      <c r="B897" s="3" t="s">
        <v>2129</v>
      </c>
      <c r="C897" s="3" t="s">
        <v>6238</v>
      </c>
      <c r="D897">
        <v>15000</v>
      </c>
      <c r="E897">
        <v>25</v>
      </c>
      <c r="F897" t="s">
        <v>8221</v>
      </c>
      <c r="G897" t="s">
        <v>8229</v>
      </c>
      <c r="H897" t="s">
        <v>8251</v>
      </c>
      <c r="I897">
        <v>1411324369</v>
      </c>
      <c r="J897">
        <v>1406140369</v>
      </c>
      <c r="K897" t="b">
        <v>0</v>
      </c>
      <c r="L897">
        <v>1</v>
      </c>
      <c r="M897" t="b">
        <v>0</v>
      </c>
      <c r="N897" t="s">
        <v>8282</v>
      </c>
      <c r="O897" s="6">
        <f>(E897/D897)*100</f>
        <v>0.16666666666666669</v>
      </c>
      <c r="P897" s="7">
        <f>E897/L897</f>
        <v>25</v>
      </c>
      <c r="Q897" t="s">
        <v>8333</v>
      </c>
      <c r="R897" t="s">
        <v>8334</v>
      </c>
      <c r="S897" s="11">
        <f>(J897/86400)+25569+(-5/24)</f>
        <v>41843.564456018517</v>
      </c>
      <c r="T897" s="11">
        <f>(I897/86400)+25569+(-5/24)</f>
        <v>41903.564456018517</v>
      </c>
    </row>
    <row r="898" spans="1:20" ht="43.2" x14ac:dyDescent="0.3">
      <c r="A898">
        <v>2141</v>
      </c>
      <c r="B898" s="3" t="s">
        <v>2142</v>
      </c>
      <c r="C898" s="3" t="s">
        <v>6251</v>
      </c>
      <c r="D898">
        <v>15000</v>
      </c>
      <c r="E898">
        <v>0</v>
      </c>
      <c r="F898" t="s">
        <v>8221</v>
      </c>
      <c r="G898" t="s">
        <v>8224</v>
      </c>
      <c r="H898" t="s">
        <v>8246</v>
      </c>
      <c r="I898">
        <v>1415947159</v>
      </c>
      <c r="J898">
        <v>1413351559</v>
      </c>
      <c r="K898" t="b">
        <v>0</v>
      </c>
      <c r="L898">
        <v>0</v>
      </c>
      <c r="M898" t="b">
        <v>0</v>
      </c>
      <c r="N898" t="s">
        <v>8282</v>
      </c>
      <c r="O898" s="6">
        <f>(E898/D898)*100</f>
        <v>0</v>
      </c>
      <c r="P898" s="7" t="e">
        <f>E898/L898</f>
        <v>#DIV/0!</v>
      </c>
      <c r="Q898" t="s">
        <v>8333</v>
      </c>
      <c r="R898" t="s">
        <v>8334</v>
      </c>
      <c r="S898" s="11">
        <f>(J898/86400)+25569+(-5/24)</f>
        <v>41927.027303240735</v>
      </c>
      <c r="T898" s="11">
        <f>(I898/86400)+25569+(-5/24)</f>
        <v>41957.068969907406</v>
      </c>
    </row>
    <row r="899" spans="1:20" ht="43.2" x14ac:dyDescent="0.3">
      <c r="A899">
        <v>2145</v>
      </c>
      <c r="B899" s="3" t="s">
        <v>2146</v>
      </c>
      <c r="C899" s="3" t="s">
        <v>6255</v>
      </c>
      <c r="D899">
        <v>15000</v>
      </c>
      <c r="E899">
        <v>4565</v>
      </c>
      <c r="F899" t="s">
        <v>8221</v>
      </c>
      <c r="G899" t="s">
        <v>8224</v>
      </c>
      <c r="H899" t="s">
        <v>8246</v>
      </c>
      <c r="I899">
        <v>1385534514</v>
      </c>
      <c r="J899">
        <v>1382938914</v>
      </c>
      <c r="K899" t="b">
        <v>0</v>
      </c>
      <c r="L899">
        <v>89</v>
      </c>
      <c r="M899" t="b">
        <v>0</v>
      </c>
      <c r="N899" t="s">
        <v>8282</v>
      </c>
      <c r="O899" s="6">
        <f>(E899/D899)*100</f>
        <v>30.433333333333334</v>
      </c>
      <c r="P899" s="7">
        <f>E899/L899</f>
        <v>51.292134831460672</v>
      </c>
      <c r="Q899" t="s">
        <v>8333</v>
      </c>
      <c r="R899" t="s">
        <v>8334</v>
      </c>
      <c r="S899" s="11">
        <f>(J899/86400)+25569+(-5/24)</f>
        <v>41575.029097222221</v>
      </c>
      <c r="T899" s="11">
        <f>(I899/86400)+25569+(-5/24)</f>
        <v>41605.070763888885</v>
      </c>
    </row>
    <row r="900" spans="1:20" ht="43.2" x14ac:dyDescent="0.3">
      <c r="A900">
        <v>2404</v>
      </c>
      <c r="B900" s="3" t="s">
        <v>2405</v>
      </c>
      <c r="C900" s="3" t="s">
        <v>6514</v>
      </c>
      <c r="D900">
        <v>15000</v>
      </c>
      <c r="E900">
        <v>0</v>
      </c>
      <c r="F900" t="s">
        <v>8221</v>
      </c>
      <c r="G900" t="s">
        <v>8224</v>
      </c>
      <c r="H900" t="s">
        <v>8246</v>
      </c>
      <c r="I900">
        <v>1451782607</v>
      </c>
      <c r="J900">
        <v>1449190607</v>
      </c>
      <c r="K900" t="b">
        <v>0</v>
      </c>
      <c r="L900">
        <v>0</v>
      </c>
      <c r="M900" t="b">
        <v>0</v>
      </c>
      <c r="N900" t="s">
        <v>8284</v>
      </c>
      <c r="O900" s="6">
        <f>(E900/D900)*100</f>
        <v>0</v>
      </c>
      <c r="P900" s="7" t="e">
        <f>E900/L900</f>
        <v>#DIV/0!</v>
      </c>
      <c r="Q900" t="s">
        <v>8336</v>
      </c>
      <c r="R900" t="s">
        <v>8337</v>
      </c>
      <c r="S900" s="11">
        <f>(J900/86400)+25569+(-5/24)</f>
        <v>42341.831099537034</v>
      </c>
      <c r="T900" s="11">
        <f>(I900/86400)+25569+(-5/24)</f>
        <v>42371.831099537034</v>
      </c>
    </row>
    <row r="901" spans="1:20" ht="43.2" x14ac:dyDescent="0.3">
      <c r="A901">
        <v>2408</v>
      </c>
      <c r="B901" s="3" t="s">
        <v>2409</v>
      </c>
      <c r="C901" s="3" t="s">
        <v>6518</v>
      </c>
      <c r="D901">
        <v>15000</v>
      </c>
      <c r="E901">
        <v>30</v>
      </c>
      <c r="F901" t="s">
        <v>8221</v>
      </c>
      <c r="G901" t="s">
        <v>8224</v>
      </c>
      <c r="H901" t="s">
        <v>8246</v>
      </c>
      <c r="I901">
        <v>1415247757</v>
      </c>
      <c r="J901">
        <v>1412652157</v>
      </c>
      <c r="K901" t="b">
        <v>0</v>
      </c>
      <c r="L901">
        <v>2</v>
      </c>
      <c r="M901" t="b">
        <v>0</v>
      </c>
      <c r="N901" t="s">
        <v>8284</v>
      </c>
      <c r="O901" s="6">
        <f>(E901/D901)*100</f>
        <v>0.2</v>
      </c>
      <c r="P901" s="7">
        <f>E901/L901</f>
        <v>15</v>
      </c>
      <c r="Q901" t="s">
        <v>8336</v>
      </c>
      <c r="R901" t="s">
        <v>8337</v>
      </c>
      <c r="S901" s="11">
        <f>(J901/86400)+25569+(-5/24)</f>
        <v>41918.93237268518</v>
      </c>
      <c r="T901" s="11">
        <f>(I901/86400)+25569+(-5/24)</f>
        <v>41948.974039351851</v>
      </c>
    </row>
    <row r="902" spans="1:20" ht="57.6" x14ac:dyDescent="0.3">
      <c r="A902">
        <v>2410</v>
      </c>
      <c r="B902" s="3" t="s">
        <v>2411</v>
      </c>
      <c r="C902" s="3" t="s">
        <v>6520</v>
      </c>
      <c r="D902">
        <v>15000</v>
      </c>
      <c r="E902">
        <v>0</v>
      </c>
      <c r="F902" t="s">
        <v>8221</v>
      </c>
      <c r="G902" t="s">
        <v>8226</v>
      </c>
      <c r="H902" t="s">
        <v>8248</v>
      </c>
      <c r="I902">
        <v>1441619275</v>
      </c>
      <c r="J902">
        <v>1439027275</v>
      </c>
      <c r="K902" t="b">
        <v>0</v>
      </c>
      <c r="L902">
        <v>0</v>
      </c>
      <c r="M902" t="b">
        <v>0</v>
      </c>
      <c r="N902" t="s">
        <v>8284</v>
      </c>
      <c r="O902" s="6">
        <f>(E902/D902)*100</f>
        <v>0</v>
      </c>
      <c r="P902" s="7" t="e">
        <f>E902/L902</f>
        <v>#DIV/0!</v>
      </c>
      <c r="Q902" t="s">
        <v>8336</v>
      </c>
      <c r="R902" t="s">
        <v>8337</v>
      </c>
      <c r="S902" s="11">
        <f>(J902/86400)+25569+(-5/24)</f>
        <v>42224.199942129628</v>
      </c>
      <c r="T902" s="11">
        <f>(I902/86400)+25569+(-5/24)</f>
        <v>42254.199942129628</v>
      </c>
    </row>
    <row r="903" spans="1:20" ht="43.2" x14ac:dyDescent="0.3">
      <c r="A903">
        <v>2414</v>
      </c>
      <c r="B903" s="3" t="s">
        <v>2415</v>
      </c>
      <c r="C903" s="3" t="s">
        <v>6524</v>
      </c>
      <c r="D903">
        <v>15000</v>
      </c>
      <c r="E903">
        <v>460</v>
      </c>
      <c r="F903" t="s">
        <v>8221</v>
      </c>
      <c r="G903" t="s">
        <v>8224</v>
      </c>
      <c r="H903" t="s">
        <v>8246</v>
      </c>
      <c r="I903">
        <v>1440215940</v>
      </c>
      <c r="J903">
        <v>1436805660</v>
      </c>
      <c r="K903" t="b">
        <v>0</v>
      </c>
      <c r="L903">
        <v>13</v>
      </c>
      <c r="M903" t="b">
        <v>0</v>
      </c>
      <c r="N903" t="s">
        <v>8284</v>
      </c>
      <c r="O903" s="6">
        <f>(E903/D903)*100</f>
        <v>3.0666666666666664</v>
      </c>
      <c r="P903" s="7">
        <f>E903/L903</f>
        <v>35.384615384615387</v>
      </c>
      <c r="Q903" t="s">
        <v>8336</v>
      </c>
      <c r="R903" t="s">
        <v>8337</v>
      </c>
      <c r="S903" s="11">
        <f>(J903/86400)+25569+(-5/24)</f>
        <v>42198.486805555549</v>
      </c>
      <c r="T903" s="11">
        <f>(I903/86400)+25569+(-5/24)</f>
        <v>42237.957638888889</v>
      </c>
    </row>
    <row r="904" spans="1:20" ht="43.2" x14ac:dyDescent="0.3">
      <c r="A904">
        <v>2438</v>
      </c>
      <c r="B904" s="3" t="s">
        <v>2439</v>
      </c>
      <c r="C904" s="3" t="s">
        <v>6548</v>
      </c>
      <c r="D904">
        <v>15000</v>
      </c>
      <c r="E904">
        <v>50</v>
      </c>
      <c r="F904" t="s">
        <v>8221</v>
      </c>
      <c r="G904" t="s">
        <v>8224</v>
      </c>
      <c r="H904" t="s">
        <v>8246</v>
      </c>
      <c r="I904">
        <v>1449529062</v>
      </c>
      <c r="J904">
        <v>1444341462</v>
      </c>
      <c r="K904" t="b">
        <v>0</v>
      </c>
      <c r="L904">
        <v>1</v>
      </c>
      <c r="M904" t="b">
        <v>0</v>
      </c>
      <c r="N904" t="s">
        <v>8284</v>
      </c>
      <c r="O904" s="6">
        <f>(E904/D904)*100</f>
        <v>0.33333333333333337</v>
      </c>
      <c r="P904" s="7">
        <f>E904/L904</f>
        <v>50</v>
      </c>
      <c r="Q904" t="s">
        <v>8336</v>
      </c>
      <c r="R904" t="s">
        <v>8337</v>
      </c>
      <c r="S904" s="11">
        <f>(J904/86400)+25569+(-5/24)</f>
        <v>42285.706736111104</v>
      </c>
      <c r="T904" s="11">
        <f>(I904/86400)+25569+(-5/24)</f>
        <v>42345.748402777775</v>
      </c>
    </row>
    <row r="905" spans="1:20" ht="28.8" x14ac:dyDescent="0.3">
      <c r="A905">
        <v>2595</v>
      </c>
      <c r="B905" s="3" t="s">
        <v>2595</v>
      </c>
      <c r="C905" s="3" t="s">
        <v>6705</v>
      </c>
      <c r="D905">
        <v>15000</v>
      </c>
      <c r="E905">
        <v>1825</v>
      </c>
      <c r="F905" t="s">
        <v>8221</v>
      </c>
      <c r="G905" t="s">
        <v>8224</v>
      </c>
      <c r="H905" t="s">
        <v>8246</v>
      </c>
      <c r="I905">
        <v>1487915500</v>
      </c>
      <c r="J905">
        <v>1485323500</v>
      </c>
      <c r="K905" t="b">
        <v>0</v>
      </c>
      <c r="L905">
        <v>19</v>
      </c>
      <c r="M905" t="b">
        <v>0</v>
      </c>
      <c r="N905" t="s">
        <v>8284</v>
      </c>
      <c r="O905" s="6">
        <f>(E905/D905)*100</f>
        <v>12.166666666666668</v>
      </c>
      <c r="P905" s="7">
        <f>E905/L905</f>
        <v>96.05263157894737</v>
      </c>
      <c r="Q905" t="s">
        <v>8336</v>
      </c>
      <c r="R905" t="s">
        <v>8337</v>
      </c>
      <c r="S905" s="11">
        <f>(J905/86400)+25569+(-5/24)</f>
        <v>42760.035879629628</v>
      </c>
      <c r="T905" s="11">
        <f>(I905/86400)+25569+(-5/24)</f>
        <v>42790.035879629628</v>
      </c>
    </row>
    <row r="906" spans="1:20" ht="43.2" x14ac:dyDescent="0.3">
      <c r="A906">
        <v>2683</v>
      </c>
      <c r="B906" s="3" t="s">
        <v>2683</v>
      </c>
      <c r="C906" s="3" t="s">
        <v>6793</v>
      </c>
      <c r="D906">
        <v>15000</v>
      </c>
      <c r="E906">
        <v>36</v>
      </c>
      <c r="F906" t="s">
        <v>8221</v>
      </c>
      <c r="G906" t="s">
        <v>8224</v>
      </c>
      <c r="H906" t="s">
        <v>8246</v>
      </c>
      <c r="I906">
        <v>1425233240</v>
      </c>
      <c r="J906">
        <v>1422641240</v>
      </c>
      <c r="K906" t="b">
        <v>0</v>
      </c>
      <c r="L906">
        <v>3</v>
      </c>
      <c r="M906" t="b">
        <v>0</v>
      </c>
      <c r="N906" t="s">
        <v>8284</v>
      </c>
      <c r="O906" s="6">
        <f>(E906/D906)*100</f>
        <v>0.24</v>
      </c>
      <c r="P906" s="7">
        <f>E906/L906</f>
        <v>12</v>
      </c>
      <c r="Q906" t="s">
        <v>8336</v>
      </c>
      <c r="R906" t="s">
        <v>8337</v>
      </c>
      <c r="S906" s="11">
        <f>(J906/86400)+25569+(-5/24)</f>
        <v>42034.546759259254</v>
      </c>
      <c r="T906" s="11">
        <f>(I906/86400)+25569+(-5/24)</f>
        <v>42064.546759259254</v>
      </c>
    </row>
    <row r="907" spans="1:20" ht="43.2" x14ac:dyDescent="0.3">
      <c r="A907">
        <v>2687</v>
      </c>
      <c r="B907" s="3" t="s">
        <v>2687</v>
      </c>
      <c r="C907" s="3" t="s">
        <v>6797</v>
      </c>
      <c r="D907">
        <v>15000</v>
      </c>
      <c r="E907">
        <v>0</v>
      </c>
      <c r="F907" t="s">
        <v>8221</v>
      </c>
      <c r="G907" t="s">
        <v>8224</v>
      </c>
      <c r="H907" t="s">
        <v>8246</v>
      </c>
      <c r="I907">
        <v>1435591318</v>
      </c>
      <c r="J907">
        <v>1432999318</v>
      </c>
      <c r="K907" t="b">
        <v>0</v>
      </c>
      <c r="L907">
        <v>0</v>
      </c>
      <c r="M907" t="b">
        <v>0</v>
      </c>
      <c r="N907" t="s">
        <v>8284</v>
      </c>
      <c r="O907" s="6">
        <f>(E907/D907)*100</f>
        <v>0</v>
      </c>
      <c r="P907" s="7" t="e">
        <f>E907/L907</f>
        <v>#DIV/0!</v>
      </c>
      <c r="Q907" t="s">
        <v>8336</v>
      </c>
      <c r="R907" t="s">
        <v>8337</v>
      </c>
      <c r="S907" s="11">
        <f>(J907/86400)+25569+(-5/24)</f>
        <v>42154.431921296295</v>
      </c>
      <c r="T907" s="11">
        <f>(I907/86400)+25569+(-5/24)</f>
        <v>42184.431921296295</v>
      </c>
    </row>
    <row r="908" spans="1:20" ht="43.2" x14ac:dyDescent="0.3">
      <c r="A908">
        <v>2695</v>
      </c>
      <c r="B908" s="3" t="s">
        <v>2695</v>
      </c>
      <c r="C908" s="3" t="s">
        <v>6805</v>
      </c>
      <c r="D908">
        <v>15000</v>
      </c>
      <c r="E908">
        <v>71</v>
      </c>
      <c r="F908" t="s">
        <v>8221</v>
      </c>
      <c r="G908" t="s">
        <v>8224</v>
      </c>
      <c r="H908" t="s">
        <v>8246</v>
      </c>
      <c r="I908">
        <v>1428981718</v>
      </c>
      <c r="J908">
        <v>1423801318</v>
      </c>
      <c r="K908" t="b">
        <v>0</v>
      </c>
      <c r="L908">
        <v>3</v>
      </c>
      <c r="M908" t="b">
        <v>0</v>
      </c>
      <c r="N908" t="s">
        <v>8284</v>
      </c>
      <c r="O908" s="6">
        <f>(E908/D908)*100</f>
        <v>0.47333333333333333</v>
      </c>
      <c r="P908" s="7">
        <f>E908/L908</f>
        <v>23.666666666666668</v>
      </c>
      <c r="Q908" t="s">
        <v>8336</v>
      </c>
      <c r="R908" t="s">
        <v>8337</v>
      </c>
      <c r="S908" s="11">
        <f>(J908/86400)+25569+(-5/24)</f>
        <v>42047.973587962959</v>
      </c>
      <c r="T908" s="11">
        <f>(I908/86400)+25569+(-5/24)</f>
        <v>42107.931921296295</v>
      </c>
    </row>
    <row r="909" spans="1:20" ht="57.6" x14ac:dyDescent="0.3">
      <c r="A909">
        <v>2868</v>
      </c>
      <c r="B909" s="3" t="s">
        <v>2868</v>
      </c>
      <c r="C909" s="3" t="s">
        <v>6978</v>
      </c>
      <c r="D909">
        <v>15000</v>
      </c>
      <c r="E909">
        <v>6301.76</v>
      </c>
      <c r="F909" t="s">
        <v>8221</v>
      </c>
      <c r="G909" t="s">
        <v>8224</v>
      </c>
      <c r="H909" t="s">
        <v>8246</v>
      </c>
      <c r="I909">
        <v>1475697054</v>
      </c>
      <c r="J909">
        <v>1473105054</v>
      </c>
      <c r="K909" t="b">
        <v>0</v>
      </c>
      <c r="L909">
        <v>60</v>
      </c>
      <c r="M909" t="b">
        <v>0</v>
      </c>
      <c r="N909" t="s">
        <v>8271</v>
      </c>
      <c r="O909" s="6">
        <f>(E909/D909)*100</f>
        <v>42.011733333333332</v>
      </c>
      <c r="P909" s="7">
        <f>E909/L909</f>
        <v>105.02933333333334</v>
      </c>
      <c r="Q909" t="s">
        <v>8317</v>
      </c>
      <c r="R909" t="s">
        <v>8318</v>
      </c>
      <c r="S909" s="11">
        <f>(J909/86400)+25569+(-5/24)</f>
        <v>42618.618680555555</v>
      </c>
      <c r="T909" s="11">
        <f>(I909/86400)+25569+(-5/24)</f>
        <v>42648.618680555555</v>
      </c>
    </row>
    <row r="910" spans="1:20" ht="43.2" x14ac:dyDescent="0.3">
      <c r="A910">
        <v>3059</v>
      </c>
      <c r="B910" s="3" t="s">
        <v>3059</v>
      </c>
      <c r="C910" s="3" t="s">
        <v>7169</v>
      </c>
      <c r="D910">
        <v>15000</v>
      </c>
      <c r="E910">
        <v>451</v>
      </c>
      <c r="F910" t="s">
        <v>8221</v>
      </c>
      <c r="G910" t="s">
        <v>8224</v>
      </c>
      <c r="H910" t="s">
        <v>8246</v>
      </c>
      <c r="I910">
        <v>1407536846</v>
      </c>
      <c r="J910">
        <v>1404944846</v>
      </c>
      <c r="K910" t="b">
        <v>0</v>
      </c>
      <c r="L910">
        <v>11</v>
      </c>
      <c r="M910" t="b">
        <v>0</v>
      </c>
      <c r="N910" t="s">
        <v>8303</v>
      </c>
      <c r="O910" s="6">
        <f>(E910/D910)*100</f>
        <v>3.0066666666666664</v>
      </c>
      <c r="P910" s="7">
        <f>E910/L910</f>
        <v>41</v>
      </c>
      <c r="Q910" t="s">
        <v>8317</v>
      </c>
      <c r="R910" t="s">
        <v>8357</v>
      </c>
      <c r="S910" s="11">
        <f>(J910/86400)+25569+(-5/24)</f>
        <v>41829.727384259255</v>
      </c>
      <c r="T910" s="11">
        <f>(I910/86400)+25569+(-5/24)</f>
        <v>41859.727384259255</v>
      </c>
    </row>
    <row r="911" spans="1:20" ht="43.2" x14ac:dyDescent="0.3">
      <c r="A911">
        <v>3075</v>
      </c>
      <c r="B911" s="3" t="s">
        <v>3075</v>
      </c>
      <c r="C911" s="3" t="s">
        <v>7185</v>
      </c>
      <c r="D911">
        <v>15000</v>
      </c>
      <c r="E911">
        <v>1296</v>
      </c>
      <c r="F911" t="s">
        <v>8221</v>
      </c>
      <c r="G911" t="s">
        <v>8224</v>
      </c>
      <c r="H911" t="s">
        <v>8246</v>
      </c>
      <c r="I911">
        <v>1471573640</v>
      </c>
      <c r="J911">
        <v>1467253640</v>
      </c>
      <c r="K911" t="b">
        <v>0</v>
      </c>
      <c r="L911">
        <v>20</v>
      </c>
      <c r="M911" t="b">
        <v>0</v>
      </c>
      <c r="N911" t="s">
        <v>8303</v>
      </c>
      <c r="O911" s="6">
        <f>(E911/D911)*100</f>
        <v>8.64</v>
      </c>
      <c r="P911" s="7">
        <f>E911/L911</f>
        <v>64.8</v>
      </c>
      <c r="Q911" t="s">
        <v>8317</v>
      </c>
      <c r="R911" t="s">
        <v>8357</v>
      </c>
      <c r="S911" s="11">
        <f>(J911/86400)+25569+(-5/24)</f>
        <v>42550.89398148148</v>
      </c>
      <c r="T911" s="11">
        <f>(I911/86400)+25569+(-5/24)</f>
        <v>42600.89398148148</v>
      </c>
    </row>
    <row r="912" spans="1:20" ht="43.2" x14ac:dyDescent="0.3">
      <c r="A912">
        <v>3790</v>
      </c>
      <c r="B912" s="3" t="s">
        <v>3787</v>
      </c>
      <c r="C912" s="3" t="s">
        <v>7900</v>
      </c>
      <c r="D912">
        <v>15000</v>
      </c>
      <c r="E912">
        <v>0</v>
      </c>
      <c r="F912" t="s">
        <v>8221</v>
      </c>
      <c r="G912" t="s">
        <v>8224</v>
      </c>
      <c r="H912" t="s">
        <v>8246</v>
      </c>
      <c r="I912">
        <v>1479834023</v>
      </c>
      <c r="J912">
        <v>1477238423</v>
      </c>
      <c r="K912" t="b">
        <v>0</v>
      </c>
      <c r="L912">
        <v>0</v>
      </c>
      <c r="M912" t="b">
        <v>0</v>
      </c>
      <c r="N912" t="s">
        <v>8305</v>
      </c>
      <c r="O912" s="6">
        <f>(E912/D912)*100</f>
        <v>0</v>
      </c>
      <c r="P912" s="7" t="e">
        <f>E912/L912</f>
        <v>#DIV/0!</v>
      </c>
      <c r="Q912" t="s">
        <v>8317</v>
      </c>
      <c r="R912" t="s">
        <v>8359</v>
      </c>
      <c r="S912" s="11">
        <f>(J912/86400)+25569+(-5/24)</f>
        <v>42666.458599537036</v>
      </c>
      <c r="T912" s="11">
        <f>(I912/86400)+25569+(-5/24)</f>
        <v>42696.5002662037</v>
      </c>
    </row>
    <row r="913" spans="1:20" ht="43.2" x14ac:dyDescent="0.3">
      <c r="A913">
        <v>3890</v>
      </c>
      <c r="B913" s="3" t="s">
        <v>3887</v>
      </c>
      <c r="C913" s="3" t="s">
        <v>7998</v>
      </c>
      <c r="D913">
        <v>15000</v>
      </c>
      <c r="E913">
        <v>2524</v>
      </c>
      <c r="F913" t="s">
        <v>8221</v>
      </c>
      <c r="G913" t="s">
        <v>8224</v>
      </c>
      <c r="H913" t="s">
        <v>8246</v>
      </c>
      <c r="I913">
        <v>1439662344</v>
      </c>
      <c r="J913">
        <v>1434478344</v>
      </c>
      <c r="K913" t="b">
        <v>0</v>
      </c>
      <c r="L913">
        <v>8</v>
      </c>
      <c r="M913" t="b">
        <v>0</v>
      </c>
      <c r="N913" t="s">
        <v>8271</v>
      </c>
      <c r="O913" s="6">
        <f>(E913/D913)*100</f>
        <v>16.826666666666668</v>
      </c>
      <c r="P913" s="7">
        <f>E913/L913</f>
        <v>315.5</v>
      </c>
      <c r="Q913" t="s">
        <v>8317</v>
      </c>
      <c r="R913" t="s">
        <v>8318</v>
      </c>
      <c r="S913" s="11">
        <f>(J913/86400)+25569+(-5/24)</f>
        <v>42171.55027777778</v>
      </c>
      <c r="T913" s="11">
        <f>(I913/86400)+25569+(-5/24)</f>
        <v>42231.55027777778</v>
      </c>
    </row>
    <row r="914" spans="1:20" ht="43.2" x14ac:dyDescent="0.3">
      <c r="A914">
        <v>3894</v>
      </c>
      <c r="B914" s="3" t="s">
        <v>3891</v>
      </c>
      <c r="C914" s="3" t="s">
        <v>8002</v>
      </c>
      <c r="D914">
        <v>15000</v>
      </c>
      <c r="E914">
        <v>520</v>
      </c>
      <c r="F914" t="s">
        <v>8221</v>
      </c>
      <c r="G914" t="s">
        <v>8224</v>
      </c>
      <c r="H914" t="s">
        <v>8246</v>
      </c>
      <c r="I914">
        <v>1481000340</v>
      </c>
      <c r="J914">
        <v>1478386812</v>
      </c>
      <c r="K914" t="b">
        <v>0</v>
      </c>
      <c r="L914">
        <v>11</v>
      </c>
      <c r="M914" t="b">
        <v>0</v>
      </c>
      <c r="N914" t="s">
        <v>8271</v>
      </c>
      <c r="O914" s="6">
        <f>(E914/D914)*100</f>
        <v>3.4666666666666663</v>
      </c>
      <c r="P914" s="7">
        <f>E914/L914</f>
        <v>47.272727272727273</v>
      </c>
      <c r="Q914" t="s">
        <v>8317</v>
      </c>
      <c r="R914" t="s">
        <v>8318</v>
      </c>
      <c r="S914" s="11">
        <f>(J914/86400)+25569+(-5/24)</f>
        <v>42679.750138888885</v>
      </c>
      <c r="T914" s="11">
        <f>(I914/86400)+25569+(-5/24)</f>
        <v>42709.999305555553</v>
      </c>
    </row>
    <row r="915" spans="1:20" ht="43.2" x14ac:dyDescent="0.3">
      <c r="A915">
        <v>3912</v>
      </c>
      <c r="B915" s="3" t="s">
        <v>3909</v>
      </c>
      <c r="C915" s="3" t="s">
        <v>8020</v>
      </c>
      <c r="D915">
        <v>15000</v>
      </c>
      <c r="E915">
        <v>1</v>
      </c>
      <c r="F915" t="s">
        <v>8221</v>
      </c>
      <c r="G915" t="s">
        <v>8224</v>
      </c>
      <c r="H915" t="s">
        <v>8246</v>
      </c>
      <c r="I915">
        <v>1429936500</v>
      </c>
      <c r="J915">
        <v>1424759330</v>
      </c>
      <c r="K915" t="b">
        <v>0</v>
      </c>
      <c r="L915">
        <v>1</v>
      </c>
      <c r="M915" t="b">
        <v>0</v>
      </c>
      <c r="N915" t="s">
        <v>8271</v>
      </c>
      <c r="O915" s="6">
        <f>(E915/D915)*100</f>
        <v>6.6666666666666671E-3</v>
      </c>
      <c r="P915" s="7">
        <f>E915/L915</f>
        <v>1</v>
      </c>
      <c r="Q915" t="s">
        <v>8317</v>
      </c>
      <c r="R915" t="s">
        <v>8318</v>
      </c>
      <c r="S915" s="11">
        <f>(J915/86400)+25569+(-5/24)</f>
        <v>42059.061689814807</v>
      </c>
      <c r="T915" s="11">
        <f>(I915/86400)+25569+(-5/24)</f>
        <v>42118.982638888883</v>
      </c>
    </row>
    <row r="916" spans="1:20" ht="43.2" x14ac:dyDescent="0.3">
      <c r="A916">
        <v>3924</v>
      </c>
      <c r="B916" s="3" t="s">
        <v>3921</v>
      </c>
      <c r="C916" s="3" t="s">
        <v>8032</v>
      </c>
      <c r="D916">
        <v>15000</v>
      </c>
      <c r="E916">
        <v>2290</v>
      </c>
      <c r="F916" t="s">
        <v>8221</v>
      </c>
      <c r="G916" t="s">
        <v>8224</v>
      </c>
      <c r="H916" t="s">
        <v>8246</v>
      </c>
      <c r="I916">
        <v>1403823722</v>
      </c>
      <c r="J916">
        <v>1401231722</v>
      </c>
      <c r="K916" t="b">
        <v>0</v>
      </c>
      <c r="L916">
        <v>40</v>
      </c>
      <c r="M916" t="b">
        <v>0</v>
      </c>
      <c r="N916" t="s">
        <v>8271</v>
      </c>
      <c r="O916" s="6">
        <f>(E916/D916)*100</f>
        <v>15.266666666666667</v>
      </c>
      <c r="P916" s="7">
        <f>E916/L916</f>
        <v>57.25</v>
      </c>
      <c r="Q916" t="s">
        <v>8317</v>
      </c>
      <c r="R916" t="s">
        <v>8318</v>
      </c>
      <c r="S916" s="11">
        <f>(J916/86400)+25569+(-5/24)</f>
        <v>41786.751412037032</v>
      </c>
      <c r="T916" s="11">
        <f>(I916/86400)+25569+(-5/24)</f>
        <v>41816.751412037032</v>
      </c>
    </row>
    <row r="917" spans="1:20" ht="57.6" x14ac:dyDescent="0.3">
      <c r="A917">
        <v>3970</v>
      </c>
      <c r="B917" s="3" t="s">
        <v>3967</v>
      </c>
      <c r="C917" s="3" t="s">
        <v>8077</v>
      </c>
      <c r="D917">
        <v>15000</v>
      </c>
      <c r="E917">
        <v>11</v>
      </c>
      <c r="F917" t="s">
        <v>8221</v>
      </c>
      <c r="G917" t="s">
        <v>8224</v>
      </c>
      <c r="H917" t="s">
        <v>8246</v>
      </c>
      <c r="I917">
        <v>1460925811</v>
      </c>
      <c r="J917">
        <v>1458333811</v>
      </c>
      <c r="K917" t="b">
        <v>0</v>
      </c>
      <c r="L917">
        <v>2</v>
      </c>
      <c r="M917" t="b">
        <v>0</v>
      </c>
      <c r="N917" t="s">
        <v>8271</v>
      </c>
      <c r="O917" s="6">
        <f>(E917/D917)*100</f>
        <v>7.3333333333333334E-2</v>
      </c>
      <c r="P917" s="7">
        <f>E917/L917</f>
        <v>5.5</v>
      </c>
      <c r="Q917" t="s">
        <v>8317</v>
      </c>
      <c r="R917" t="s">
        <v>8318</v>
      </c>
      <c r="S917" s="11">
        <f>(J917/86400)+25569+(-5/24)</f>
        <v>42447.655219907407</v>
      </c>
      <c r="T917" s="11">
        <f>(I917/86400)+25569+(-5/24)</f>
        <v>42477.655219907407</v>
      </c>
    </row>
    <row r="918" spans="1:20" ht="43.2" x14ac:dyDescent="0.3">
      <c r="A918">
        <v>4021</v>
      </c>
      <c r="B918" s="3" t="s">
        <v>4017</v>
      </c>
      <c r="C918" s="3" t="s">
        <v>8126</v>
      </c>
      <c r="D918">
        <v>15000</v>
      </c>
      <c r="E918">
        <v>125</v>
      </c>
      <c r="F918" t="s">
        <v>8221</v>
      </c>
      <c r="G918" t="s">
        <v>8224</v>
      </c>
      <c r="H918" t="s">
        <v>8246</v>
      </c>
      <c r="I918">
        <v>1414360358</v>
      </c>
      <c r="J918">
        <v>1409176358</v>
      </c>
      <c r="K918" t="b">
        <v>0</v>
      </c>
      <c r="L918">
        <v>2</v>
      </c>
      <c r="M918" t="b">
        <v>0</v>
      </c>
      <c r="N918" t="s">
        <v>8271</v>
      </c>
      <c r="O918" s="6">
        <f>(E918/D918)*100</f>
        <v>0.83333333333333337</v>
      </c>
      <c r="P918" s="7">
        <f>E918/L918</f>
        <v>62.5</v>
      </c>
      <c r="Q918" t="s">
        <v>8317</v>
      </c>
      <c r="R918" t="s">
        <v>8318</v>
      </c>
      <c r="S918" s="11">
        <f>(J918/86400)+25569+(-5/24)</f>
        <v>41878.703217592592</v>
      </c>
      <c r="T918" s="11">
        <f>(I918/86400)+25569+(-5/24)</f>
        <v>41938.703217592592</v>
      </c>
    </row>
    <row r="919" spans="1:20" ht="57.6" x14ac:dyDescent="0.3">
      <c r="A919">
        <v>4066</v>
      </c>
      <c r="B919" s="3" t="s">
        <v>4062</v>
      </c>
      <c r="C919" s="3" t="s">
        <v>8170</v>
      </c>
      <c r="D919">
        <v>15000</v>
      </c>
      <c r="E919">
        <v>25</v>
      </c>
      <c r="F919" t="s">
        <v>8221</v>
      </c>
      <c r="G919" t="s">
        <v>8224</v>
      </c>
      <c r="H919" t="s">
        <v>8246</v>
      </c>
      <c r="I919">
        <v>1463619388</v>
      </c>
      <c r="J919">
        <v>1461027388</v>
      </c>
      <c r="K919" t="b">
        <v>0</v>
      </c>
      <c r="L919">
        <v>1</v>
      </c>
      <c r="M919" t="b">
        <v>0</v>
      </c>
      <c r="N919" t="s">
        <v>8271</v>
      </c>
      <c r="O919" s="6">
        <f>(E919/D919)*100</f>
        <v>0.16666666666666669</v>
      </c>
      <c r="P919" s="7">
        <f>E919/L919</f>
        <v>25</v>
      </c>
      <c r="Q919" t="s">
        <v>8317</v>
      </c>
      <c r="R919" t="s">
        <v>8318</v>
      </c>
      <c r="S919" s="11">
        <f>(J919/86400)+25569+(-5/24)</f>
        <v>42478.830879629626</v>
      </c>
      <c r="T919" s="11">
        <f>(I919/86400)+25569+(-5/24)</f>
        <v>42508.830879629626</v>
      </c>
    </row>
    <row r="920" spans="1:20" ht="43.2" x14ac:dyDescent="0.3">
      <c r="A920">
        <v>4077</v>
      </c>
      <c r="B920" s="3" t="s">
        <v>4073</v>
      </c>
      <c r="C920" s="3" t="s">
        <v>8180</v>
      </c>
      <c r="D920">
        <v>15000</v>
      </c>
      <c r="E920">
        <v>1335</v>
      </c>
      <c r="F920" t="s">
        <v>8221</v>
      </c>
      <c r="G920" t="s">
        <v>8224</v>
      </c>
      <c r="H920" t="s">
        <v>8246</v>
      </c>
      <c r="I920">
        <v>1482339794</v>
      </c>
      <c r="J920">
        <v>1479747794</v>
      </c>
      <c r="K920" t="b">
        <v>0</v>
      </c>
      <c r="L920">
        <v>6</v>
      </c>
      <c r="M920" t="b">
        <v>0</v>
      </c>
      <c r="N920" t="s">
        <v>8271</v>
      </c>
      <c r="O920" s="6">
        <f>(E920/D920)*100</f>
        <v>8.9</v>
      </c>
      <c r="P920" s="7">
        <f>E920/L920</f>
        <v>222.5</v>
      </c>
      <c r="Q920" t="s">
        <v>8317</v>
      </c>
      <c r="R920" t="s">
        <v>8318</v>
      </c>
      <c r="S920" s="11">
        <f>(J920/86400)+25569+(-5/24)</f>
        <v>42695.502245370364</v>
      </c>
      <c r="T920" s="11">
        <f>(I920/86400)+25569+(-5/24)</f>
        <v>42725.502245370364</v>
      </c>
    </row>
    <row r="921" spans="1:20" ht="43.2" x14ac:dyDescent="0.3">
      <c r="A921">
        <v>3095</v>
      </c>
      <c r="B921" s="3" t="s">
        <v>3095</v>
      </c>
      <c r="C921" s="3" t="s">
        <v>7205</v>
      </c>
      <c r="D921">
        <v>14920</v>
      </c>
      <c r="E921">
        <v>50</v>
      </c>
      <c r="F921" t="s">
        <v>8221</v>
      </c>
      <c r="G921" t="s">
        <v>8224</v>
      </c>
      <c r="H921" t="s">
        <v>8246</v>
      </c>
      <c r="I921">
        <v>1470011780</v>
      </c>
      <c r="J921">
        <v>1464827780</v>
      </c>
      <c r="K921" t="b">
        <v>0</v>
      </c>
      <c r="L921">
        <v>1</v>
      </c>
      <c r="M921" t="b">
        <v>0</v>
      </c>
      <c r="N921" t="s">
        <v>8303</v>
      </c>
      <c r="O921" s="6">
        <f>(E921/D921)*100</f>
        <v>0.33512064343163539</v>
      </c>
      <c r="P921" s="7">
        <f>E921/L921</f>
        <v>50</v>
      </c>
      <c r="Q921" t="s">
        <v>8317</v>
      </c>
      <c r="R921" t="s">
        <v>8357</v>
      </c>
      <c r="S921" s="11">
        <f>(J921/86400)+25569+(-5/24)</f>
        <v>42522.81689814815</v>
      </c>
      <c r="T921" s="11">
        <f>(I921/86400)+25569+(-5/24)</f>
        <v>42582.81689814815</v>
      </c>
    </row>
    <row r="922" spans="1:20" ht="43.2" x14ac:dyDescent="0.3">
      <c r="A922">
        <v>928</v>
      </c>
      <c r="B922" s="3" t="s">
        <v>929</v>
      </c>
      <c r="C922" s="3" t="s">
        <v>5038</v>
      </c>
      <c r="D922">
        <v>14500</v>
      </c>
      <c r="E922">
        <v>1575</v>
      </c>
      <c r="F922" t="s">
        <v>8221</v>
      </c>
      <c r="G922" t="s">
        <v>8224</v>
      </c>
      <c r="H922" t="s">
        <v>8246</v>
      </c>
      <c r="I922">
        <v>1353196800</v>
      </c>
      <c r="J922">
        <v>1348864913</v>
      </c>
      <c r="K922" t="b">
        <v>0</v>
      </c>
      <c r="L922">
        <v>28</v>
      </c>
      <c r="M922" t="b">
        <v>0</v>
      </c>
      <c r="N922" t="s">
        <v>8278</v>
      </c>
      <c r="O922" s="6">
        <f>(E922/D922)*100</f>
        <v>10.86206896551724</v>
      </c>
      <c r="P922" s="7">
        <f>E922/L922</f>
        <v>56.25</v>
      </c>
      <c r="Q922" t="s">
        <v>8325</v>
      </c>
      <c r="R922" t="s">
        <v>8328</v>
      </c>
      <c r="S922" s="11">
        <f>(J922/86400)+25569+(-5/24)</f>
        <v>41180.654085648144</v>
      </c>
      <c r="T922" s="11">
        <f>(I922/86400)+25569+(-5/24)</f>
        <v>41230.791666666664</v>
      </c>
    </row>
    <row r="923" spans="1:20" ht="43.2" x14ac:dyDescent="0.3">
      <c r="A923">
        <v>1404</v>
      </c>
      <c r="B923" s="3" t="s">
        <v>1405</v>
      </c>
      <c r="C923" s="3" t="s">
        <v>5514</v>
      </c>
      <c r="D923">
        <v>14500</v>
      </c>
      <c r="E923">
        <v>241</v>
      </c>
      <c r="F923" t="s">
        <v>8221</v>
      </c>
      <c r="G923" t="s">
        <v>8225</v>
      </c>
      <c r="H923" t="s">
        <v>8247</v>
      </c>
      <c r="I923">
        <v>1424607285</v>
      </c>
      <c r="J923">
        <v>1422447285</v>
      </c>
      <c r="K923" t="b">
        <v>1</v>
      </c>
      <c r="L923">
        <v>5</v>
      </c>
      <c r="M923" t="b">
        <v>0</v>
      </c>
      <c r="N923" t="s">
        <v>8287</v>
      </c>
      <c r="O923" s="6">
        <f>(E923/D923)*100</f>
        <v>1.6620689655172414</v>
      </c>
      <c r="P923" s="7">
        <f>E923/L923</f>
        <v>48.2</v>
      </c>
      <c r="Q923" t="s">
        <v>8322</v>
      </c>
      <c r="R923" t="s">
        <v>8341</v>
      </c>
      <c r="S923" s="11">
        <f>(J923/86400)+25569+(-5/24)</f>
        <v>42032.30190972222</v>
      </c>
      <c r="T923" s="11">
        <f>(I923/86400)+25569+(-5/24)</f>
        <v>42057.30190972222</v>
      </c>
    </row>
    <row r="924" spans="1:20" ht="43.2" x14ac:dyDescent="0.3">
      <c r="A924">
        <v>2912</v>
      </c>
      <c r="B924" s="3" t="s">
        <v>2912</v>
      </c>
      <c r="C924" s="3" t="s">
        <v>7022</v>
      </c>
      <c r="D924">
        <v>14440</v>
      </c>
      <c r="E924">
        <v>2030</v>
      </c>
      <c r="F924" t="s">
        <v>8221</v>
      </c>
      <c r="G924" t="s">
        <v>8224</v>
      </c>
      <c r="H924" t="s">
        <v>8246</v>
      </c>
      <c r="I924">
        <v>1452827374</v>
      </c>
      <c r="J924">
        <v>1450235374</v>
      </c>
      <c r="K924" t="b">
        <v>0</v>
      </c>
      <c r="L924">
        <v>26</v>
      </c>
      <c r="M924" t="b">
        <v>0</v>
      </c>
      <c r="N924" t="s">
        <v>8271</v>
      </c>
      <c r="O924" s="6">
        <f>(E924/D924)*100</f>
        <v>14.058171745152354</v>
      </c>
      <c r="P924" s="7">
        <f>E924/L924</f>
        <v>78.07692307692308</v>
      </c>
      <c r="Q924" t="s">
        <v>8317</v>
      </c>
      <c r="R924" t="s">
        <v>8318</v>
      </c>
      <c r="S924" s="11">
        <f>(J924/86400)+25569+(-5/24)</f>
        <v>42353.923310185179</v>
      </c>
      <c r="T924" s="11">
        <f>(I924/86400)+25569+(-5/24)</f>
        <v>42383.923310185179</v>
      </c>
    </row>
    <row r="925" spans="1:20" ht="43.2" x14ac:dyDescent="0.3">
      <c r="A925">
        <v>207</v>
      </c>
      <c r="B925" s="3" t="s">
        <v>209</v>
      </c>
      <c r="C925" s="3" t="s">
        <v>4317</v>
      </c>
      <c r="D925">
        <v>14000</v>
      </c>
      <c r="E925">
        <v>2130</v>
      </c>
      <c r="F925" t="s">
        <v>8221</v>
      </c>
      <c r="G925" t="s">
        <v>8229</v>
      </c>
      <c r="H925" t="s">
        <v>8251</v>
      </c>
      <c r="I925">
        <v>1420346638</v>
      </c>
      <c r="J925">
        <v>1417754638</v>
      </c>
      <c r="K925" t="b">
        <v>0</v>
      </c>
      <c r="L925">
        <v>13</v>
      </c>
      <c r="M925" t="b">
        <v>0</v>
      </c>
      <c r="N925" t="s">
        <v>8268</v>
      </c>
      <c r="O925" s="6">
        <f>(E925/D925)*100</f>
        <v>15.214285714285714</v>
      </c>
      <c r="P925" s="7">
        <f>E925/L925</f>
        <v>163.84615384615384</v>
      </c>
      <c r="Q925" t="s">
        <v>8310</v>
      </c>
      <c r="R925" t="s">
        <v>8314</v>
      </c>
      <c r="S925" s="11">
        <f>(J925/86400)+25569+(-5/24)</f>
        <v>41977.988865740735</v>
      </c>
      <c r="T925" s="11">
        <f>(I925/86400)+25569+(-5/24)</f>
        <v>42007.988865740735</v>
      </c>
    </row>
    <row r="926" spans="1:20" ht="43.2" x14ac:dyDescent="0.3">
      <c r="A926">
        <v>510</v>
      </c>
      <c r="B926" s="3" t="s">
        <v>511</v>
      </c>
      <c r="C926" s="3" t="s">
        <v>4620</v>
      </c>
      <c r="D926">
        <v>14000</v>
      </c>
      <c r="E926">
        <v>0</v>
      </c>
      <c r="F926" t="s">
        <v>8221</v>
      </c>
      <c r="G926" t="s">
        <v>8224</v>
      </c>
      <c r="H926" t="s">
        <v>8246</v>
      </c>
      <c r="I926">
        <v>1456805639</v>
      </c>
      <c r="J926">
        <v>1454213639</v>
      </c>
      <c r="K926" t="b">
        <v>0</v>
      </c>
      <c r="L926">
        <v>0</v>
      </c>
      <c r="M926" t="b">
        <v>0</v>
      </c>
      <c r="N926" t="s">
        <v>8270</v>
      </c>
      <c r="O926" s="6">
        <f>(E926/D926)*100</f>
        <v>0</v>
      </c>
      <c r="P926" s="7" t="e">
        <f>E926/L926</f>
        <v>#DIV/0!</v>
      </c>
      <c r="Q926" t="s">
        <v>8310</v>
      </c>
      <c r="R926" t="s">
        <v>8316</v>
      </c>
      <c r="S926" s="11">
        <f>(J926/86400)+25569+(-5/24)</f>
        <v>42399.968043981477</v>
      </c>
      <c r="T926" s="11">
        <f>(I926/86400)+25569+(-5/24)</f>
        <v>42429.968043981477</v>
      </c>
    </row>
    <row r="927" spans="1:20" ht="43.2" x14ac:dyDescent="0.3">
      <c r="A927">
        <v>860</v>
      </c>
      <c r="B927" s="3" t="s">
        <v>861</v>
      </c>
      <c r="C927" s="3" t="s">
        <v>4970</v>
      </c>
      <c r="D927">
        <v>14000</v>
      </c>
      <c r="E927">
        <v>2540</v>
      </c>
      <c r="F927" t="s">
        <v>8221</v>
      </c>
      <c r="G927" t="s">
        <v>8224</v>
      </c>
      <c r="H927" t="s">
        <v>8246</v>
      </c>
      <c r="I927">
        <v>1385123713</v>
      </c>
      <c r="J927">
        <v>1382528113</v>
      </c>
      <c r="K927" t="b">
        <v>0</v>
      </c>
      <c r="L927">
        <v>48</v>
      </c>
      <c r="M927" t="b">
        <v>0</v>
      </c>
      <c r="N927" t="s">
        <v>8278</v>
      </c>
      <c r="O927" s="6">
        <f>(E927/D927)*100</f>
        <v>18.142857142857142</v>
      </c>
      <c r="P927" s="7">
        <f>E927/L927</f>
        <v>52.916666666666664</v>
      </c>
      <c r="Q927" t="s">
        <v>8325</v>
      </c>
      <c r="R927" t="s">
        <v>8328</v>
      </c>
      <c r="S927" s="11">
        <f>(J927/86400)+25569+(-5/24)</f>
        <v>41570.274456018517</v>
      </c>
      <c r="T927" s="11">
        <f>(I927/86400)+25569+(-5/24)</f>
        <v>41600.316122685181</v>
      </c>
    </row>
    <row r="928" spans="1:20" ht="57.6" x14ac:dyDescent="0.3">
      <c r="A928">
        <v>1591</v>
      </c>
      <c r="B928" s="3" t="s">
        <v>1592</v>
      </c>
      <c r="C928" s="3" t="s">
        <v>5701</v>
      </c>
      <c r="D928">
        <v>14000</v>
      </c>
      <c r="E928">
        <v>4092</v>
      </c>
      <c r="F928" t="s">
        <v>8221</v>
      </c>
      <c r="G928" t="s">
        <v>8225</v>
      </c>
      <c r="H928" t="s">
        <v>8247</v>
      </c>
      <c r="I928">
        <v>1459700741</v>
      </c>
      <c r="J928">
        <v>1457112341</v>
      </c>
      <c r="K928" t="b">
        <v>0</v>
      </c>
      <c r="L928">
        <v>92</v>
      </c>
      <c r="M928" t="b">
        <v>0</v>
      </c>
      <c r="N928" t="s">
        <v>8291</v>
      </c>
      <c r="O928" s="6">
        <f>(E928/D928)*100</f>
        <v>29.228571428571428</v>
      </c>
      <c r="P928" s="7">
        <f>E928/L928</f>
        <v>44.478260869565219</v>
      </c>
      <c r="Q928" t="s">
        <v>8338</v>
      </c>
      <c r="R928" t="s">
        <v>8345</v>
      </c>
      <c r="S928" s="11">
        <f>(J928/86400)+25569+(-5/24)</f>
        <v>42433.517835648141</v>
      </c>
      <c r="T928" s="11">
        <f>(I928/86400)+25569+(-5/24)</f>
        <v>42463.476168981484</v>
      </c>
    </row>
    <row r="929" spans="1:20" ht="43.2" x14ac:dyDescent="0.3">
      <c r="A929">
        <v>2432</v>
      </c>
      <c r="B929" s="3" t="s">
        <v>2433</v>
      </c>
      <c r="C929" s="3" t="s">
        <v>6542</v>
      </c>
      <c r="D929">
        <v>14000</v>
      </c>
      <c r="E929">
        <v>2</v>
      </c>
      <c r="F929" t="s">
        <v>8221</v>
      </c>
      <c r="G929" t="s">
        <v>8224</v>
      </c>
      <c r="H929" t="s">
        <v>8246</v>
      </c>
      <c r="I929">
        <v>1425791697</v>
      </c>
      <c r="J929">
        <v>1423199697</v>
      </c>
      <c r="K929" t="b">
        <v>0</v>
      </c>
      <c r="L929">
        <v>2</v>
      </c>
      <c r="M929" t="b">
        <v>0</v>
      </c>
      <c r="N929" t="s">
        <v>8284</v>
      </c>
      <c r="O929" s="6">
        <f>(E929/D929)*100</f>
        <v>1.4285714285714287E-2</v>
      </c>
      <c r="P929" s="7">
        <f>E929/L929</f>
        <v>1</v>
      </c>
      <c r="Q929" t="s">
        <v>8336</v>
      </c>
      <c r="R929" t="s">
        <v>8337</v>
      </c>
      <c r="S929" s="11">
        <f>(J929/86400)+25569+(-5/24)</f>
        <v>42041.010381944441</v>
      </c>
      <c r="T929" s="11">
        <f>(I929/86400)+25569+(-5/24)</f>
        <v>42071.010381944441</v>
      </c>
    </row>
    <row r="930" spans="1:20" ht="43.2" x14ac:dyDescent="0.3">
      <c r="A930">
        <v>3971</v>
      </c>
      <c r="B930" s="3" t="s">
        <v>3968</v>
      </c>
      <c r="C930" s="3" t="s">
        <v>8078</v>
      </c>
      <c r="D930">
        <v>14000</v>
      </c>
      <c r="E930">
        <v>136</v>
      </c>
      <c r="F930" t="s">
        <v>8221</v>
      </c>
      <c r="G930" t="s">
        <v>8224</v>
      </c>
      <c r="H930" t="s">
        <v>8246</v>
      </c>
      <c r="I930">
        <v>1405947126</v>
      </c>
      <c r="J930">
        <v>1403355126</v>
      </c>
      <c r="K930" t="b">
        <v>0</v>
      </c>
      <c r="L930">
        <v>6</v>
      </c>
      <c r="M930" t="b">
        <v>0</v>
      </c>
      <c r="N930" t="s">
        <v>8271</v>
      </c>
      <c r="O930" s="6">
        <f>(E930/D930)*100</f>
        <v>0.97142857142857131</v>
      </c>
      <c r="P930" s="7">
        <f>E930/L930</f>
        <v>22.666666666666668</v>
      </c>
      <c r="Q930" t="s">
        <v>8317</v>
      </c>
      <c r="R930" t="s">
        <v>8318</v>
      </c>
      <c r="S930" s="11">
        <f>(J930/86400)+25569+(-5/24)</f>
        <v>41811.327847222223</v>
      </c>
      <c r="T930" s="11">
        <f>(I930/86400)+25569+(-5/24)</f>
        <v>41841.327847222223</v>
      </c>
    </row>
    <row r="931" spans="1:20" ht="43.2" x14ac:dyDescent="0.3">
      <c r="A931">
        <v>4034</v>
      </c>
      <c r="B931" s="3" t="s">
        <v>4030</v>
      </c>
      <c r="C931" s="3" t="s">
        <v>8139</v>
      </c>
      <c r="D931">
        <v>13500</v>
      </c>
      <c r="E931">
        <v>200</v>
      </c>
      <c r="F931" t="s">
        <v>8221</v>
      </c>
      <c r="G931" t="s">
        <v>8224</v>
      </c>
      <c r="H931" t="s">
        <v>8246</v>
      </c>
      <c r="I931">
        <v>1428097450</v>
      </c>
      <c r="J931">
        <v>1425509050</v>
      </c>
      <c r="K931" t="b">
        <v>0</v>
      </c>
      <c r="L931">
        <v>2</v>
      </c>
      <c r="M931" t="b">
        <v>0</v>
      </c>
      <c r="N931" t="s">
        <v>8271</v>
      </c>
      <c r="O931" s="6">
        <f>(E931/D931)*100</f>
        <v>1.4814814814814816</v>
      </c>
      <c r="P931" s="7">
        <f>E931/L931</f>
        <v>100</v>
      </c>
      <c r="Q931" t="s">
        <v>8317</v>
      </c>
      <c r="R931" t="s">
        <v>8318</v>
      </c>
      <c r="S931" s="11">
        <f>(J931/86400)+25569+(-5/24)</f>
        <v>42067.739004629628</v>
      </c>
      <c r="T931" s="11">
        <f>(I931/86400)+25569+(-5/24)</f>
        <v>42097.697337962956</v>
      </c>
    </row>
    <row r="932" spans="1:20" ht="43.2" x14ac:dyDescent="0.3">
      <c r="A932">
        <v>1425</v>
      </c>
      <c r="B932" s="3" t="s">
        <v>1426</v>
      </c>
      <c r="C932" s="3" t="s">
        <v>5535</v>
      </c>
      <c r="D932">
        <v>13000</v>
      </c>
      <c r="E932">
        <v>0</v>
      </c>
      <c r="F932" t="s">
        <v>8221</v>
      </c>
      <c r="G932" t="s">
        <v>8224</v>
      </c>
      <c r="H932" t="s">
        <v>8246</v>
      </c>
      <c r="I932">
        <v>1430276959</v>
      </c>
      <c r="J932">
        <v>1427684959</v>
      </c>
      <c r="K932" t="b">
        <v>0</v>
      </c>
      <c r="L932">
        <v>0</v>
      </c>
      <c r="M932" t="b">
        <v>0</v>
      </c>
      <c r="N932" t="s">
        <v>8287</v>
      </c>
      <c r="O932" s="6">
        <f>(E932/D932)*100</f>
        <v>0</v>
      </c>
      <c r="P932" s="7" t="e">
        <f>E932/L932</f>
        <v>#DIV/0!</v>
      </c>
      <c r="Q932" t="s">
        <v>8322</v>
      </c>
      <c r="R932" t="s">
        <v>8341</v>
      </c>
      <c r="S932" s="11">
        <f>(J932/86400)+25569+(-5/24)</f>
        <v>42092.923136574071</v>
      </c>
      <c r="T932" s="11">
        <f>(I932/86400)+25569+(-5/24)</f>
        <v>42122.923136574071</v>
      </c>
    </row>
    <row r="933" spans="1:20" ht="43.2" x14ac:dyDescent="0.3">
      <c r="A933">
        <v>1440</v>
      </c>
      <c r="B933" s="3" t="s">
        <v>1441</v>
      </c>
      <c r="C933" s="3" t="s">
        <v>5550</v>
      </c>
      <c r="D933">
        <v>13000</v>
      </c>
      <c r="E933">
        <v>1</v>
      </c>
      <c r="F933" t="s">
        <v>8221</v>
      </c>
      <c r="G933" t="s">
        <v>8237</v>
      </c>
      <c r="H933" t="s">
        <v>8249</v>
      </c>
      <c r="I933">
        <v>1464285463</v>
      </c>
      <c r="J933">
        <v>1461693463</v>
      </c>
      <c r="K933" t="b">
        <v>0</v>
      </c>
      <c r="L933">
        <v>1</v>
      </c>
      <c r="M933" t="b">
        <v>0</v>
      </c>
      <c r="N933" t="s">
        <v>8287</v>
      </c>
      <c r="O933" s="6">
        <f>(E933/D933)*100</f>
        <v>7.6923076923076927E-3</v>
      </c>
      <c r="P933" s="7">
        <f>E933/L933</f>
        <v>1</v>
      </c>
      <c r="Q933" t="s">
        <v>8322</v>
      </c>
      <c r="R933" t="s">
        <v>8341</v>
      </c>
      <c r="S933" s="11">
        <f>(J933/86400)+25569+(-5/24)</f>
        <v>42486.540081018517</v>
      </c>
      <c r="T933" s="11">
        <f>(I933/86400)+25569+(-5/24)</f>
        <v>42516.540081018517</v>
      </c>
    </row>
    <row r="934" spans="1:20" ht="43.2" x14ac:dyDescent="0.3">
      <c r="A934">
        <v>1443</v>
      </c>
      <c r="B934" s="3" t="s">
        <v>1444</v>
      </c>
      <c r="C934" s="3" t="s">
        <v>5553</v>
      </c>
      <c r="D934">
        <v>13000</v>
      </c>
      <c r="E934">
        <v>0</v>
      </c>
      <c r="F934" t="s">
        <v>8221</v>
      </c>
      <c r="G934" t="s">
        <v>8230</v>
      </c>
      <c r="H934" t="s">
        <v>8249</v>
      </c>
      <c r="I934">
        <v>1483395209</v>
      </c>
      <c r="J934">
        <v>1480803209</v>
      </c>
      <c r="K934" t="b">
        <v>0</v>
      </c>
      <c r="L934">
        <v>0</v>
      </c>
      <c r="M934" t="b">
        <v>0</v>
      </c>
      <c r="N934" t="s">
        <v>8287</v>
      </c>
      <c r="O934" s="6">
        <f>(E934/D934)*100</f>
        <v>0</v>
      </c>
      <c r="P934" s="7" t="e">
        <f>E934/L934</f>
        <v>#DIV/0!</v>
      </c>
      <c r="Q934" t="s">
        <v>8322</v>
      </c>
      <c r="R934" t="s">
        <v>8341</v>
      </c>
      <c r="S934" s="11">
        <f>(J934/86400)+25569+(-5/24)</f>
        <v>42707.71769675926</v>
      </c>
      <c r="T934" s="11">
        <f>(I934/86400)+25569+(-5/24)</f>
        <v>42737.71769675926</v>
      </c>
    </row>
    <row r="935" spans="1:20" ht="43.2" x14ac:dyDescent="0.3">
      <c r="A935">
        <v>3848</v>
      </c>
      <c r="B935" s="3" t="s">
        <v>3845</v>
      </c>
      <c r="C935" s="3" t="s">
        <v>7957</v>
      </c>
      <c r="D935">
        <v>13000</v>
      </c>
      <c r="E935">
        <v>2129</v>
      </c>
      <c r="F935" t="s">
        <v>8221</v>
      </c>
      <c r="G935" t="s">
        <v>8224</v>
      </c>
      <c r="H935" t="s">
        <v>8246</v>
      </c>
      <c r="I935">
        <v>1445196989</v>
      </c>
      <c r="J935">
        <v>1442604989</v>
      </c>
      <c r="K935" t="b">
        <v>1</v>
      </c>
      <c r="L935">
        <v>43</v>
      </c>
      <c r="M935" t="b">
        <v>0</v>
      </c>
      <c r="N935" t="s">
        <v>8271</v>
      </c>
      <c r="O935" s="6">
        <f>(E935/D935)*100</f>
        <v>16.376923076923077</v>
      </c>
      <c r="P935" s="7">
        <f>E935/L935</f>
        <v>49.511627906976742</v>
      </c>
      <c r="Q935" t="s">
        <v>8317</v>
      </c>
      <c r="R935" t="s">
        <v>8318</v>
      </c>
      <c r="S935" s="11">
        <f>(J935/86400)+25569+(-5/24)</f>
        <v>42265.608668981477</v>
      </c>
      <c r="T935" s="11">
        <f>(I935/86400)+25569+(-5/24)</f>
        <v>42295.608668981477</v>
      </c>
    </row>
    <row r="936" spans="1:20" ht="43.2" x14ac:dyDescent="0.3">
      <c r="A936">
        <v>1090</v>
      </c>
      <c r="B936" s="3" t="s">
        <v>1091</v>
      </c>
      <c r="C936" s="3" t="s">
        <v>5200</v>
      </c>
      <c r="D936">
        <v>12999</v>
      </c>
      <c r="E936">
        <v>5</v>
      </c>
      <c r="F936" t="s">
        <v>8221</v>
      </c>
      <c r="G936" t="s">
        <v>8226</v>
      </c>
      <c r="H936" t="s">
        <v>8248</v>
      </c>
      <c r="I936">
        <v>1432873653</v>
      </c>
      <c r="J936">
        <v>1430281653</v>
      </c>
      <c r="K936" t="b">
        <v>0</v>
      </c>
      <c r="L936">
        <v>1</v>
      </c>
      <c r="M936" t="b">
        <v>0</v>
      </c>
      <c r="N936" t="s">
        <v>8282</v>
      </c>
      <c r="O936" s="6">
        <f>(E936/D936)*100</f>
        <v>3.8464497269020695E-2</v>
      </c>
      <c r="P936" s="7">
        <f>E936/L936</f>
        <v>5</v>
      </c>
      <c r="Q936" t="s">
        <v>8333</v>
      </c>
      <c r="R936" t="s">
        <v>8334</v>
      </c>
      <c r="S936" s="11">
        <f>(J936/86400)+25569+(-5/24)</f>
        <v>42122.977465277778</v>
      </c>
      <c r="T936" s="11">
        <f>(I936/86400)+25569+(-5/24)</f>
        <v>42152.977465277778</v>
      </c>
    </row>
    <row r="937" spans="1:20" ht="43.2" x14ac:dyDescent="0.3">
      <c r="A937">
        <v>206</v>
      </c>
      <c r="B937" s="3" t="s">
        <v>208</v>
      </c>
      <c r="C937" s="3" t="s">
        <v>4316</v>
      </c>
      <c r="D937">
        <v>12700</v>
      </c>
      <c r="E937">
        <v>0</v>
      </c>
      <c r="F937" t="s">
        <v>8221</v>
      </c>
      <c r="G937" t="s">
        <v>8224</v>
      </c>
      <c r="H937" t="s">
        <v>8246</v>
      </c>
      <c r="I937">
        <v>1470441983</v>
      </c>
      <c r="J937">
        <v>1468627583</v>
      </c>
      <c r="K937" t="b">
        <v>0</v>
      </c>
      <c r="L937">
        <v>0</v>
      </c>
      <c r="M937" t="b">
        <v>0</v>
      </c>
      <c r="N937" t="s">
        <v>8268</v>
      </c>
      <c r="O937" s="6">
        <f>(E937/D937)*100</f>
        <v>0</v>
      </c>
      <c r="P937" s="7" t="e">
        <f>E937/L937</f>
        <v>#DIV/0!</v>
      </c>
      <c r="Q937" t="s">
        <v>8310</v>
      </c>
      <c r="R937" t="s">
        <v>8314</v>
      </c>
      <c r="S937" s="11">
        <f>(J937/86400)+25569+(-5/24)</f>
        <v>42566.79609953703</v>
      </c>
      <c r="T937" s="11">
        <f>(I937/86400)+25569+(-5/24)</f>
        <v>42587.79609953703</v>
      </c>
    </row>
    <row r="938" spans="1:20" ht="43.2" x14ac:dyDescent="0.3">
      <c r="A938">
        <v>2862</v>
      </c>
      <c r="B938" s="3" t="s">
        <v>2862</v>
      </c>
      <c r="C938" s="3" t="s">
        <v>6972</v>
      </c>
      <c r="D938">
        <v>12700</v>
      </c>
      <c r="E938">
        <v>55</v>
      </c>
      <c r="F938" t="s">
        <v>8221</v>
      </c>
      <c r="G938" t="s">
        <v>8224</v>
      </c>
      <c r="H938" t="s">
        <v>8246</v>
      </c>
      <c r="I938">
        <v>1403636229</v>
      </c>
      <c r="J938">
        <v>1401044229</v>
      </c>
      <c r="K938" t="b">
        <v>0</v>
      </c>
      <c r="L938">
        <v>3</v>
      </c>
      <c r="M938" t="b">
        <v>0</v>
      </c>
      <c r="N938" t="s">
        <v>8271</v>
      </c>
      <c r="O938" s="6">
        <f>(E938/D938)*100</f>
        <v>0.43307086614173229</v>
      </c>
      <c r="P938" s="7">
        <f>E938/L938</f>
        <v>18.333333333333332</v>
      </c>
      <c r="Q938" t="s">
        <v>8317</v>
      </c>
      <c r="R938" t="s">
        <v>8318</v>
      </c>
      <c r="S938" s="11">
        <f>(J938/86400)+25569+(-5/24)</f>
        <v>41784.581354166665</v>
      </c>
      <c r="T938" s="11">
        <f>(I938/86400)+25569+(-5/24)</f>
        <v>41814.581354166665</v>
      </c>
    </row>
    <row r="939" spans="1:20" x14ac:dyDescent="0.3">
      <c r="A939">
        <v>183</v>
      </c>
      <c r="B939" s="3" t="s">
        <v>185</v>
      </c>
      <c r="C939" s="3" t="s">
        <v>4293</v>
      </c>
      <c r="D939">
        <v>12500</v>
      </c>
      <c r="E939">
        <v>4482</v>
      </c>
      <c r="F939" t="s">
        <v>8221</v>
      </c>
      <c r="G939" t="s">
        <v>8225</v>
      </c>
      <c r="H939" t="s">
        <v>8247</v>
      </c>
      <c r="I939">
        <v>1417033610</v>
      </c>
      <c r="J939">
        <v>1414438010</v>
      </c>
      <c r="K939" t="b">
        <v>0</v>
      </c>
      <c r="L939">
        <v>12</v>
      </c>
      <c r="M939" t="b">
        <v>0</v>
      </c>
      <c r="N939" t="s">
        <v>8268</v>
      </c>
      <c r="O939" s="6">
        <f>(E939/D939)*100</f>
        <v>35.856000000000002</v>
      </c>
      <c r="P939" s="7">
        <f>E939/L939</f>
        <v>373.5</v>
      </c>
      <c r="Q939" t="s">
        <v>8310</v>
      </c>
      <c r="R939" t="s">
        <v>8314</v>
      </c>
      <c r="S939" s="11">
        <f>(J939/86400)+25569+(-5/24)</f>
        <v>41939.601967592593</v>
      </c>
      <c r="T939" s="11">
        <f>(I939/86400)+25569+(-5/24)</f>
        <v>41969.643634259257</v>
      </c>
    </row>
    <row r="940" spans="1:20" ht="43.2" x14ac:dyDescent="0.3">
      <c r="A940">
        <v>214</v>
      </c>
      <c r="B940" s="3" t="s">
        <v>216</v>
      </c>
      <c r="C940" s="3" t="s">
        <v>4324</v>
      </c>
      <c r="D940">
        <v>12500</v>
      </c>
      <c r="E940">
        <v>1</v>
      </c>
      <c r="F940" t="s">
        <v>8221</v>
      </c>
      <c r="G940" t="s">
        <v>8224</v>
      </c>
      <c r="H940" t="s">
        <v>8246</v>
      </c>
      <c r="I940">
        <v>1425655349</v>
      </c>
      <c r="J940">
        <v>1420471349</v>
      </c>
      <c r="K940" t="b">
        <v>0</v>
      </c>
      <c r="L940">
        <v>1</v>
      </c>
      <c r="M940" t="b">
        <v>0</v>
      </c>
      <c r="N940" t="s">
        <v>8268</v>
      </c>
      <c r="O940" s="6">
        <f>(E940/D940)*100</f>
        <v>8.0000000000000002E-3</v>
      </c>
      <c r="P940" s="7">
        <f>E940/L940</f>
        <v>1</v>
      </c>
      <c r="Q940" t="s">
        <v>8310</v>
      </c>
      <c r="R940" t="s">
        <v>8314</v>
      </c>
      <c r="S940" s="11">
        <f>(J940/86400)+25569+(-5/24)</f>
        <v>42009.432280092595</v>
      </c>
      <c r="T940" s="11">
        <f>(I940/86400)+25569+(-5/24)</f>
        <v>42069.432280092595</v>
      </c>
    </row>
    <row r="941" spans="1:20" ht="43.2" x14ac:dyDescent="0.3">
      <c r="A941">
        <v>1765</v>
      </c>
      <c r="B941" s="3" t="s">
        <v>1766</v>
      </c>
      <c r="C941" s="3" t="s">
        <v>5875</v>
      </c>
      <c r="D941">
        <v>12500</v>
      </c>
      <c r="E941">
        <v>7433.48</v>
      </c>
      <c r="F941" t="s">
        <v>8221</v>
      </c>
      <c r="G941" t="s">
        <v>8224</v>
      </c>
      <c r="H941" t="s">
        <v>8246</v>
      </c>
      <c r="I941">
        <v>1407972712</v>
      </c>
      <c r="J941">
        <v>1405380712</v>
      </c>
      <c r="K941" t="b">
        <v>1</v>
      </c>
      <c r="L941">
        <v>103</v>
      </c>
      <c r="M941" t="b">
        <v>0</v>
      </c>
      <c r="N941" t="s">
        <v>8285</v>
      </c>
      <c r="O941" s="6">
        <f>(E941/D941)*100</f>
        <v>59.467839999999995</v>
      </c>
      <c r="P941" s="7">
        <f>E941/L941</f>
        <v>72.16970873786407</v>
      </c>
      <c r="Q941" t="s">
        <v>8338</v>
      </c>
      <c r="R941" t="s">
        <v>8339</v>
      </c>
      <c r="S941" s="11">
        <f>(J941/86400)+25569+(-5/24)</f>
        <v>41834.772129629629</v>
      </c>
      <c r="T941" s="11">
        <f>(I941/86400)+25569+(-5/24)</f>
        <v>41864.772129629629</v>
      </c>
    </row>
    <row r="942" spans="1:20" ht="28.8" x14ac:dyDescent="0.3">
      <c r="A942">
        <v>3792</v>
      </c>
      <c r="B942" s="3" t="s">
        <v>3789</v>
      </c>
      <c r="C942" s="3" t="s">
        <v>7902</v>
      </c>
      <c r="D942">
        <v>12500</v>
      </c>
      <c r="E942">
        <v>35</v>
      </c>
      <c r="F942" t="s">
        <v>8221</v>
      </c>
      <c r="G942" t="s">
        <v>8224</v>
      </c>
      <c r="H942" t="s">
        <v>8246</v>
      </c>
      <c r="I942">
        <v>1436957022</v>
      </c>
      <c r="J942">
        <v>1434365022</v>
      </c>
      <c r="K942" t="b">
        <v>0</v>
      </c>
      <c r="L942">
        <v>2</v>
      </c>
      <c r="M942" t="b">
        <v>0</v>
      </c>
      <c r="N942" t="s">
        <v>8305</v>
      </c>
      <c r="O942" s="6">
        <f>(E942/D942)*100</f>
        <v>0.27999999999999997</v>
      </c>
      <c r="P942" s="7">
        <f>E942/L942</f>
        <v>17.5</v>
      </c>
      <c r="Q942" t="s">
        <v>8317</v>
      </c>
      <c r="R942" t="s">
        <v>8359</v>
      </c>
      <c r="S942" s="11">
        <f>(J942/86400)+25569+(-5/24)</f>
        <v>42170.238680555551</v>
      </c>
      <c r="T942" s="11">
        <f>(I942/86400)+25569+(-5/24)</f>
        <v>42200.238680555551</v>
      </c>
    </row>
    <row r="943" spans="1:20" ht="43.2" x14ac:dyDescent="0.3">
      <c r="A943">
        <v>519</v>
      </c>
      <c r="B943" s="3" t="s">
        <v>520</v>
      </c>
      <c r="C943" s="3" t="s">
        <v>4629</v>
      </c>
      <c r="D943">
        <v>12001</v>
      </c>
      <c r="E943">
        <v>2746</v>
      </c>
      <c r="F943" t="s">
        <v>8221</v>
      </c>
      <c r="G943" t="s">
        <v>8224</v>
      </c>
      <c r="H943" t="s">
        <v>8246</v>
      </c>
      <c r="I943">
        <v>1354699421</v>
      </c>
      <c r="J943">
        <v>1352107421</v>
      </c>
      <c r="K943" t="b">
        <v>0</v>
      </c>
      <c r="L943">
        <v>70</v>
      </c>
      <c r="M943" t="b">
        <v>0</v>
      </c>
      <c r="N943" t="s">
        <v>8270</v>
      </c>
      <c r="O943" s="6">
        <f>(E943/D943)*100</f>
        <v>22.881426547787683</v>
      </c>
      <c r="P943" s="7">
        <f>E943/L943</f>
        <v>39.228571428571428</v>
      </c>
      <c r="Q943" t="s">
        <v>8310</v>
      </c>
      <c r="R943" t="s">
        <v>8316</v>
      </c>
      <c r="S943" s="11">
        <f>(J943/86400)+25569+(-5/24)</f>
        <v>41218.183113425919</v>
      </c>
      <c r="T943" s="11">
        <f>(I943/86400)+25569+(-5/24)</f>
        <v>41248.183113425919</v>
      </c>
    </row>
    <row r="944" spans="1:20" x14ac:dyDescent="0.3">
      <c r="A944">
        <v>190</v>
      </c>
      <c r="B944" s="3" t="s">
        <v>192</v>
      </c>
      <c r="C944" s="3" t="s">
        <v>4300</v>
      </c>
      <c r="D944">
        <v>12000</v>
      </c>
      <c r="E944">
        <v>50</v>
      </c>
      <c r="F944" t="s">
        <v>8221</v>
      </c>
      <c r="G944" t="s">
        <v>8224</v>
      </c>
      <c r="H944" t="s">
        <v>8246</v>
      </c>
      <c r="I944">
        <v>1466091446</v>
      </c>
      <c r="J944">
        <v>1465227446</v>
      </c>
      <c r="K944" t="b">
        <v>0</v>
      </c>
      <c r="L944">
        <v>1</v>
      </c>
      <c r="M944" t="b">
        <v>0</v>
      </c>
      <c r="N944" t="s">
        <v>8268</v>
      </c>
      <c r="O944" s="6">
        <f>(E944/D944)*100</f>
        <v>0.41666666666666669</v>
      </c>
      <c r="P944" s="7">
        <f>E944/L944</f>
        <v>50</v>
      </c>
      <c r="Q944" t="s">
        <v>8310</v>
      </c>
      <c r="R944" t="s">
        <v>8314</v>
      </c>
      <c r="S944" s="11">
        <f>(J944/86400)+25569+(-5/24)</f>
        <v>42527.442662037036</v>
      </c>
      <c r="T944" s="11">
        <f>(I944/86400)+25569+(-5/24)</f>
        <v>42537.442662037036</v>
      </c>
    </row>
    <row r="945" spans="1:20" ht="43.2" x14ac:dyDescent="0.3">
      <c r="A945">
        <v>210</v>
      </c>
      <c r="B945" s="3" t="s">
        <v>212</v>
      </c>
      <c r="C945" s="3" t="s">
        <v>4320</v>
      </c>
      <c r="D945">
        <v>12000</v>
      </c>
      <c r="E945">
        <v>3030</v>
      </c>
      <c r="F945" t="s">
        <v>8221</v>
      </c>
      <c r="G945" t="s">
        <v>8224</v>
      </c>
      <c r="H945" t="s">
        <v>8246</v>
      </c>
      <c r="I945">
        <v>1443675600</v>
      </c>
      <c r="J945">
        <v>1441157592</v>
      </c>
      <c r="K945" t="b">
        <v>0</v>
      </c>
      <c r="L945">
        <v>33</v>
      </c>
      <c r="M945" t="b">
        <v>0</v>
      </c>
      <c r="N945" t="s">
        <v>8268</v>
      </c>
      <c r="O945" s="6">
        <f>(E945/D945)*100</f>
        <v>25.25</v>
      </c>
      <c r="P945" s="7">
        <f>E945/L945</f>
        <v>91.818181818181813</v>
      </c>
      <c r="Q945" t="s">
        <v>8310</v>
      </c>
      <c r="R945" t="s">
        <v>8314</v>
      </c>
      <c r="S945" s="11">
        <f>(J945/86400)+25569+(-5/24)</f>
        <v>42248.856388888882</v>
      </c>
      <c r="T945" s="11">
        <f>(I945/86400)+25569+(-5/24)</f>
        <v>42277.999999999993</v>
      </c>
    </row>
    <row r="946" spans="1:20" ht="28.8" x14ac:dyDescent="0.3">
      <c r="A946">
        <v>428</v>
      </c>
      <c r="B946" s="3" t="s">
        <v>429</v>
      </c>
      <c r="C946" s="3" t="s">
        <v>4538</v>
      </c>
      <c r="D946">
        <v>12000</v>
      </c>
      <c r="E946">
        <v>676</v>
      </c>
      <c r="F946" t="s">
        <v>8221</v>
      </c>
      <c r="G946" t="s">
        <v>8224</v>
      </c>
      <c r="H946" t="s">
        <v>8246</v>
      </c>
      <c r="I946">
        <v>1402956000</v>
      </c>
      <c r="J946">
        <v>1400523845</v>
      </c>
      <c r="K946" t="b">
        <v>0</v>
      </c>
      <c r="L946">
        <v>13</v>
      </c>
      <c r="M946" t="b">
        <v>0</v>
      </c>
      <c r="N946" t="s">
        <v>8270</v>
      </c>
      <c r="O946" s="6">
        <f>(E946/D946)*100</f>
        <v>5.6333333333333329</v>
      </c>
      <c r="P946" s="7">
        <f>E946/L946</f>
        <v>52</v>
      </c>
      <c r="Q946" t="s">
        <v>8310</v>
      </c>
      <c r="R946" t="s">
        <v>8316</v>
      </c>
      <c r="S946" s="11">
        <f>(J946/86400)+25569+(-5/24)</f>
        <v>41778.558391203704</v>
      </c>
      <c r="T946" s="11">
        <f>(I946/86400)+25569+(-5/24)</f>
        <v>41806.708333333328</v>
      </c>
    </row>
    <row r="947" spans="1:20" ht="43.2" x14ac:dyDescent="0.3">
      <c r="A947">
        <v>488</v>
      </c>
      <c r="B947" s="3" t="s">
        <v>489</v>
      </c>
      <c r="C947" s="3" t="s">
        <v>4598</v>
      </c>
      <c r="D947">
        <v>12000</v>
      </c>
      <c r="E947">
        <v>0</v>
      </c>
      <c r="F947" t="s">
        <v>8221</v>
      </c>
      <c r="G947" t="s">
        <v>8224</v>
      </c>
      <c r="H947" t="s">
        <v>8246</v>
      </c>
      <c r="I947">
        <v>1483924700</v>
      </c>
      <c r="J947">
        <v>1481332700</v>
      </c>
      <c r="K947" t="b">
        <v>0</v>
      </c>
      <c r="L947">
        <v>0</v>
      </c>
      <c r="M947" t="b">
        <v>0</v>
      </c>
      <c r="N947" t="s">
        <v>8270</v>
      </c>
      <c r="O947" s="6">
        <f>(E947/D947)*100</f>
        <v>0</v>
      </c>
      <c r="P947" s="7" t="e">
        <f>E947/L947</f>
        <v>#DIV/0!</v>
      </c>
      <c r="Q947" t="s">
        <v>8310</v>
      </c>
      <c r="R947" t="s">
        <v>8316</v>
      </c>
      <c r="S947" s="11">
        <f>(J947/86400)+25569+(-5/24)</f>
        <v>42713.84606481481</v>
      </c>
      <c r="T947" s="11">
        <f>(I947/86400)+25569+(-5/24)</f>
        <v>42743.84606481481</v>
      </c>
    </row>
    <row r="948" spans="1:20" ht="43.2" x14ac:dyDescent="0.3">
      <c r="A948">
        <v>505</v>
      </c>
      <c r="B948" s="3" t="s">
        <v>506</v>
      </c>
      <c r="C948" s="3" t="s">
        <v>4615</v>
      </c>
      <c r="D948">
        <v>12000</v>
      </c>
      <c r="E948">
        <v>52</v>
      </c>
      <c r="F948" t="s">
        <v>8221</v>
      </c>
      <c r="G948" t="s">
        <v>8224</v>
      </c>
      <c r="H948" t="s">
        <v>8246</v>
      </c>
      <c r="I948">
        <v>1451010086</v>
      </c>
      <c r="J948">
        <v>1447122086</v>
      </c>
      <c r="K948" t="b">
        <v>0</v>
      </c>
      <c r="L948">
        <v>14</v>
      </c>
      <c r="M948" t="b">
        <v>0</v>
      </c>
      <c r="N948" t="s">
        <v>8270</v>
      </c>
      <c r="O948" s="6">
        <f>(E948/D948)*100</f>
        <v>0.43333333333333329</v>
      </c>
      <c r="P948" s="7">
        <f>E948/L948</f>
        <v>3.7142857142857144</v>
      </c>
      <c r="Q948" t="s">
        <v>8310</v>
      </c>
      <c r="R948" t="s">
        <v>8316</v>
      </c>
      <c r="S948" s="11">
        <f>(J948/86400)+25569+(-5/24)</f>
        <v>42317.889884259253</v>
      </c>
      <c r="T948" s="11">
        <f>(I948/86400)+25569+(-5/24)</f>
        <v>42362.889884259253</v>
      </c>
    </row>
    <row r="949" spans="1:20" ht="28.8" x14ac:dyDescent="0.3">
      <c r="A949">
        <v>579</v>
      </c>
      <c r="B949" s="3" t="s">
        <v>580</v>
      </c>
      <c r="C949" s="3" t="s">
        <v>4689</v>
      </c>
      <c r="D949">
        <v>12000</v>
      </c>
      <c r="E949">
        <v>175</v>
      </c>
      <c r="F949" t="s">
        <v>8221</v>
      </c>
      <c r="G949" t="s">
        <v>8224</v>
      </c>
      <c r="H949" t="s">
        <v>8246</v>
      </c>
      <c r="I949">
        <v>1419539223</v>
      </c>
      <c r="J949">
        <v>1416947223</v>
      </c>
      <c r="K949" t="b">
        <v>0</v>
      </c>
      <c r="L949">
        <v>5</v>
      </c>
      <c r="M949" t="b">
        <v>0</v>
      </c>
      <c r="N949" t="s">
        <v>8272</v>
      </c>
      <c r="O949" s="6">
        <f>(E949/D949)*100</f>
        <v>1.4583333333333333</v>
      </c>
      <c r="P949" s="7">
        <f>E949/L949</f>
        <v>35</v>
      </c>
      <c r="Q949" t="s">
        <v>8319</v>
      </c>
      <c r="R949" t="s">
        <v>8320</v>
      </c>
      <c r="S949" s="11">
        <f>(J949/86400)+25569+(-5/24)</f>
        <v>41968.643784722219</v>
      </c>
      <c r="T949" s="11">
        <f>(I949/86400)+25569+(-5/24)</f>
        <v>41998.643784722219</v>
      </c>
    </row>
    <row r="950" spans="1:20" ht="43.2" x14ac:dyDescent="0.3">
      <c r="A950">
        <v>664</v>
      </c>
      <c r="B950" s="3" t="s">
        <v>665</v>
      </c>
      <c r="C950" s="3" t="s">
        <v>4774</v>
      </c>
      <c r="D950">
        <v>12000</v>
      </c>
      <c r="E950">
        <v>904</v>
      </c>
      <c r="F950" t="s">
        <v>8221</v>
      </c>
      <c r="G950" t="s">
        <v>8224</v>
      </c>
      <c r="H950" t="s">
        <v>8246</v>
      </c>
      <c r="I950">
        <v>1428940775</v>
      </c>
      <c r="J950">
        <v>1426348775</v>
      </c>
      <c r="K950" t="b">
        <v>0</v>
      </c>
      <c r="L950">
        <v>29</v>
      </c>
      <c r="M950" t="b">
        <v>0</v>
      </c>
      <c r="N950" t="s">
        <v>8273</v>
      </c>
      <c r="O950" s="6">
        <f>(E950/D950)*100</f>
        <v>7.5333333333333332</v>
      </c>
      <c r="P950" s="7">
        <f>E950/L950</f>
        <v>31.172413793103448</v>
      </c>
      <c r="Q950" t="s">
        <v>8319</v>
      </c>
      <c r="R950" t="s">
        <v>8321</v>
      </c>
      <c r="S950" s="11">
        <f>(J950/86400)+25569+(-5/24)</f>
        <v>42077.458043981482</v>
      </c>
      <c r="T950" s="11">
        <f>(I950/86400)+25569+(-5/24)</f>
        <v>42107.458043981482</v>
      </c>
    </row>
    <row r="951" spans="1:20" ht="43.2" x14ac:dyDescent="0.3">
      <c r="A951">
        <v>718</v>
      </c>
      <c r="B951" s="3" t="s">
        <v>719</v>
      </c>
      <c r="C951" s="3" t="s">
        <v>4828</v>
      </c>
      <c r="D951">
        <v>12000</v>
      </c>
      <c r="E951">
        <v>90</v>
      </c>
      <c r="F951" t="s">
        <v>8221</v>
      </c>
      <c r="G951" t="s">
        <v>8224</v>
      </c>
      <c r="H951" t="s">
        <v>8246</v>
      </c>
      <c r="I951">
        <v>1487397540</v>
      </c>
      <c r="J951">
        <v>1484684247</v>
      </c>
      <c r="K951" t="b">
        <v>0</v>
      </c>
      <c r="L951">
        <v>4</v>
      </c>
      <c r="M951" t="b">
        <v>0</v>
      </c>
      <c r="N951" t="s">
        <v>8273</v>
      </c>
      <c r="O951" s="6">
        <f>(E951/D951)*100</f>
        <v>0.75</v>
      </c>
      <c r="P951" s="7">
        <f>E951/L951</f>
        <v>22.5</v>
      </c>
      <c r="Q951" t="s">
        <v>8319</v>
      </c>
      <c r="R951" t="s">
        <v>8321</v>
      </c>
      <c r="S951" s="11">
        <f>(J951/86400)+25569+(-5/24)</f>
        <v>42752.637118055551</v>
      </c>
      <c r="T951" s="11">
        <f>(I951/86400)+25569+(-5/24)</f>
        <v>42784.040972222218</v>
      </c>
    </row>
    <row r="952" spans="1:20" ht="28.8" x14ac:dyDescent="0.3">
      <c r="A952">
        <v>957</v>
      </c>
      <c r="B952" s="3" t="s">
        <v>958</v>
      </c>
      <c r="C952" s="3" t="s">
        <v>5067</v>
      </c>
      <c r="D952">
        <v>12000</v>
      </c>
      <c r="E952">
        <v>233</v>
      </c>
      <c r="F952" t="s">
        <v>8221</v>
      </c>
      <c r="G952" t="s">
        <v>8224</v>
      </c>
      <c r="H952" t="s">
        <v>8246</v>
      </c>
      <c r="I952">
        <v>1479392133</v>
      </c>
      <c r="J952">
        <v>1476710133</v>
      </c>
      <c r="K952" t="b">
        <v>0</v>
      </c>
      <c r="L952">
        <v>7</v>
      </c>
      <c r="M952" t="b">
        <v>0</v>
      </c>
      <c r="N952" t="s">
        <v>8273</v>
      </c>
      <c r="O952" s="6">
        <f>(E952/D952)*100</f>
        <v>1.9416666666666664</v>
      </c>
      <c r="P952" s="7">
        <f>E952/L952</f>
        <v>33.285714285714285</v>
      </c>
      <c r="Q952" t="s">
        <v>8319</v>
      </c>
      <c r="R952" t="s">
        <v>8321</v>
      </c>
      <c r="S952" s="11">
        <f>(J952/86400)+25569+(-5/24)</f>
        <v>42660.344131944446</v>
      </c>
      <c r="T952" s="11">
        <f>(I952/86400)+25569+(-5/24)</f>
        <v>42691.385798611103</v>
      </c>
    </row>
    <row r="953" spans="1:20" ht="43.2" x14ac:dyDescent="0.3">
      <c r="A953">
        <v>966</v>
      </c>
      <c r="B953" s="3" t="s">
        <v>967</v>
      </c>
      <c r="C953" s="3" t="s">
        <v>5076</v>
      </c>
      <c r="D953">
        <v>12000</v>
      </c>
      <c r="E953">
        <v>1776</v>
      </c>
      <c r="F953" t="s">
        <v>8221</v>
      </c>
      <c r="G953" t="s">
        <v>8224</v>
      </c>
      <c r="H953" t="s">
        <v>8246</v>
      </c>
      <c r="I953">
        <v>1475766932</v>
      </c>
      <c r="J953">
        <v>1473174932</v>
      </c>
      <c r="K953" t="b">
        <v>0</v>
      </c>
      <c r="L953">
        <v>30</v>
      </c>
      <c r="M953" t="b">
        <v>0</v>
      </c>
      <c r="N953" t="s">
        <v>8273</v>
      </c>
      <c r="O953" s="6">
        <f>(E953/D953)*100</f>
        <v>14.799999999999999</v>
      </c>
      <c r="P953" s="7">
        <f>E953/L953</f>
        <v>59.2</v>
      </c>
      <c r="Q953" t="s">
        <v>8319</v>
      </c>
      <c r="R953" t="s">
        <v>8321</v>
      </c>
      <c r="S953" s="11">
        <f>(J953/86400)+25569+(-5/24)</f>
        <v>42619.427453703705</v>
      </c>
      <c r="T953" s="11">
        <f>(I953/86400)+25569+(-5/24)</f>
        <v>42649.427453703705</v>
      </c>
    </row>
    <row r="954" spans="1:20" ht="43.2" x14ac:dyDescent="0.3">
      <c r="A954">
        <v>1096</v>
      </c>
      <c r="B954" s="3" t="s">
        <v>1097</v>
      </c>
      <c r="C954" s="3" t="s">
        <v>5206</v>
      </c>
      <c r="D954">
        <v>12000</v>
      </c>
      <c r="E954">
        <v>2152</v>
      </c>
      <c r="F954" t="s">
        <v>8221</v>
      </c>
      <c r="G954" t="s">
        <v>8224</v>
      </c>
      <c r="H954" t="s">
        <v>8246</v>
      </c>
      <c r="I954">
        <v>1412393400</v>
      </c>
      <c r="J954">
        <v>1409747154</v>
      </c>
      <c r="K954" t="b">
        <v>0</v>
      </c>
      <c r="L954">
        <v>29</v>
      </c>
      <c r="M954" t="b">
        <v>0</v>
      </c>
      <c r="N954" t="s">
        <v>8282</v>
      </c>
      <c r="O954" s="6">
        <f>(E954/D954)*100</f>
        <v>17.933333333333334</v>
      </c>
      <c r="P954" s="7">
        <f>E954/L954</f>
        <v>74.206896551724142</v>
      </c>
      <c r="Q954" t="s">
        <v>8333</v>
      </c>
      <c r="R954" t="s">
        <v>8334</v>
      </c>
      <c r="S954" s="11">
        <f>(J954/86400)+25569+(-5/24)</f>
        <v>41885.309652777774</v>
      </c>
      <c r="T954" s="11">
        <f>(I954/86400)+25569+(-5/24)</f>
        <v>41915.9375</v>
      </c>
    </row>
    <row r="955" spans="1:20" x14ac:dyDescent="0.3">
      <c r="A955">
        <v>1406</v>
      </c>
      <c r="B955" s="3" t="s">
        <v>1407</v>
      </c>
      <c r="C955" s="3" t="s">
        <v>5516</v>
      </c>
      <c r="D955">
        <v>12000</v>
      </c>
      <c r="E955">
        <v>15</v>
      </c>
      <c r="F955" t="s">
        <v>8221</v>
      </c>
      <c r="G955" t="s">
        <v>8237</v>
      </c>
      <c r="H955" t="s">
        <v>8249</v>
      </c>
      <c r="I955">
        <v>1449914400</v>
      </c>
      <c r="J955">
        <v>1445336607</v>
      </c>
      <c r="K955" t="b">
        <v>0</v>
      </c>
      <c r="L955">
        <v>3</v>
      </c>
      <c r="M955" t="b">
        <v>0</v>
      </c>
      <c r="N955" t="s">
        <v>8287</v>
      </c>
      <c r="O955" s="6">
        <f>(E955/D955)*100</f>
        <v>0.125</v>
      </c>
      <c r="P955" s="7">
        <f>E955/L955</f>
        <v>5</v>
      </c>
      <c r="Q955" t="s">
        <v>8322</v>
      </c>
      <c r="R955" t="s">
        <v>8341</v>
      </c>
      <c r="S955" s="11">
        <f>(J955/86400)+25569+(-5/24)</f>
        <v>42297.224618055552</v>
      </c>
      <c r="T955" s="11">
        <f>(I955/86400)+25569+(-5/24)</f>
        <v>42350.208333333336</v>
      </c>
    </row>
    <row r="956" spans="1:20" ht="43.2" x14ac:dyDescent="0.3">
      <c r="A956">
        <v>1433</v>
      </c>
      <c r="B956" s="3" t="s">
        <v>1434</v>
      </c>
      <c r="C956" s="3" t="s">
        <v>5543</v>
      </c>
      <c r="D956">
        <v>12000</v>
      </c>
      <c r="E956">
        <v>805</v>
      </c>
      <c r="F956" t="s">
        <v>8221</v>
      </c>
      <c r="G956" t="s">
        <v>8237</v>
      </c>
      <c r="H956" t="s">
        <v>8249</v>
      </c>
      <c r="I956">
        <v>1481367600</v>
      </c>
      <c r="J956">
        <v>1477839675</v>
      </c>
      <c r="K956" t="b">
        <v>0</v>
      </c>
      <c r="L956">
        <v>10</v>
      </c>
      <c r="M956" t="b">
        <v>0</v>
      </c>
      <c r="N956" t="s">
        <v>8287</v>
      </c>
      <c r="O956" s="6">
        <f>(E956/D956)*100</f>
        <v>6.708333333333333</v>
      </c>
      <c r="P956" s="7">
        <f>E956/L956</f>
        <v>80.5</v>
      </c>
      <c r="Q956" t="s">
        <v>8322</v>
      </c>
      <c r="R956" t="s">
        <v>8341</v>
      </c>
      <c r="S956" s="11">
        <f>(J956/86400)+25569+(-5/24)</f>
        <v>42673.417534722219</v>
      </c>
      <c r="T956" s="11">
        <f>(I956/86400)+25569+(-5/24)</f>
        <v>42714.249999999993</v>
      </c>
    </row>
    <row r="957" spans="1:20" ht="43.2" x14ac:dyDescent="0.3">
      <c r="A957">
        <v>1814</v>
      </c>
      <c r="B957" s="3" t="s">
        <v>1815</v>
      </c>
      <c r="C957" s="3" t="s">
        <v>5924</v>
      </c>
      <c r="D957">
        <v>12000</v>
      </c>
      <c r="E957">
        <v>5902</v>
      </c>
      <c r="F957" t="s">
        <v>8221</v>
      </c>
      <c r="G957" t="s">
        <v>8225</v>
      </c>
      <c r="H957" t="s">
        <v>8247</v>
      </c>
      <c r="I957">
        <v>1425108736</v>
      </c>
      <c r="J957">
        <v>1422516736</v>
      </c>
      <c r="K957" t="b">
        <v>0</v>
      </c>
      <c r="L957">
        <v>140</v>
      </c>
      <c r="M957" t="b">
        <v>0</v>
      </c>
      <c r="N957" t="s">
        <v>8285</v>
      </c>
      <c r="O957" s="6">
        <f>(E957/D957)*100</f>
        <v>49.183333333333337</v>
      </c>
      <c r="P957" s="7">
        <f>E957/L957</f>
        <v>42.157142857142858</v>
      </c>
      <c r="Q957" t="s">
        <v>8338</v>
      </c>
      <c r="R957" t="s">
        <v>8339</v>
      </c>
      <c r="S957" s="11">
        <f>(J957/86400)+25569+(-5/24)</f>
        <v>42033.105740740742</v>
      </c>
      <c r="T957" s="11">
        <f>(I957/86400)+25569+(-5/24)</f>
        <v>42063.105740740742</v>
      </c>
    </row>
    <row r="958" spans="1:20" x14ac:dyDescent="0.3">
      <c r="A958">
        <v>2402</v>
      </c>
      <c r="B958" s="3" t="s">
        <v>2403</v>
      </c>
      <c r="C958" s="3" t="s">
        <v>6512</v>
      </c>
      <c r="D958">
        <v>12000</v>
      </c>
      <c r="E958">
        <v>52</v>
      </c>
      <c r="F958" t="s">
        <v>8221</v>
      </c>
      <c r="G958" t="s">
        <v>8224</v>
      </c>
      <c r="H958" t="s">
        <v>8246</v>
      </c>
      <c r="I958">
        <v>1431533931</v>
      </c>
      <c r="J958">
        <v>1428941931</v>
      </c>
      <c r="K958" t="b">
        <v>0</v>
      </c>
      <c r="L958">
        <v>1</v>
      </c>
      <c r="M958" t="b">
        <v>0</v>
      </c>
      <c r="N958" t="s">
        <v>8284</v>
      </c>
      <c r="O958" s="6">
        <f>(E958/D958)*100</f>
        <v>0.43333333333333329</v>
      </c>
      <c r="P958" s="7">
        <f>E958/L958</f>
        <v>52</v>
      </c>
      <c r="Q958" t="s">
        <v>8336</v>
      </c>
      <c r="R958" t="s">
        <v>8337</v>
      </c>
      <c r="S958" s="11">
        <f>(J958/86400)+25569+(-5/24)</f>
        <v>42107.47142361111</v>
      </c>
      <c r="T958" s="11">
        <f>(I958/86400)+25569+(-5/24)</f>
        <v>42137.47142361111</v>
      </c>
    </row>
    <row r="959" spans="1:20" ht="43.2" x14ac:dyDescent="0.3">
      <c r="A959">
        <v>2514</v>
      </c>
      <c r="B959" s="3" t="s">
        <v>2514</v>
      </c>
      <c r="C959" s="3" t="s">
        <v>6624</v>
      </c>
      <c r="D959">
        <v>12000</v>
      </c>
      <c r="E959">
        <v>210</v>
      </c>
      <c r="F959" t="s">
        <v>8221</v>
      </c>
      <c r="G959" t="s">
        <v>8224</v>
      </c>
      <c r="H959" t="s">
        <v>8246</v>
      </c>
      <c r="I959">
        <v>1408526477</v>
      </c>
      <c r="J959">
        <v>1407057677</v>
      </c>
      <c r="K959" t="b">
        <v>0</v>
      </c>
      <c r="L959">
        <v>4</v>
      </c>
      <c r="M959" t="b">
        <v>0</v>
      </c>
      <c r="N959" t="s">
        <v>8299</v>
      </c>
      <c r="O959" s="6">
        <f>(E959/D959)*100</f>
        <v>1.7500000000000002</v>
      </c>
      <c r="P959" s="7">
        <f>E959/L959</f>
        <v>52.5</v>
      </c>
      <c r="Q959" t="s">
        <v>8336</v>
      </c>
      <c r="R959" t="s">
        <v>8353</v>
      </c>
      <c r="S959" s="11">
        <f>(J959/86400)+25569+(-5/24)</f>
        <v>41854.181446759256</v>
      </c>
      <c r="T959" s="11">
        <f>(I959/86400)+25569+(-5/24)</f>
        <v>41871.181446759256</v>
      </c>
    </row>
    <row r="960" spans="1:20" ht="43.2" x14ac:dyDescent="0.3">
      <c r="A960">
        <v>2880</v>
      </c>
      <c r="B960" s="3" t="s">
        <v>2880</v>
      </c>
      <c r="C960" s="3" t="s">
        <v>6990</v>
      </c>
      <c r="D960">
        <v>12000</v>
      </c>
      <c r="E960">
        <v>2800</v>
      </c>
      <c r="F960" t="s">
        <v>8221</v>
      </c>
      <c r="G960" t="s">
        <v>8224</v>
      </c>
      <c r="H960" t="s">
        <v>8246</v>
      </c>
      <c r="I960">
        <v>1440090300</v>
      </c>
      <c r="J960">
        <v>1436305452</v>
      </c>
      <c r="K960" t="b">
        <v>0</v>
      </c>
      <c r="L960">
        <v>29</v>
      </c>
      <c r="M960" t="b">
        <v>0</v>
      </c>
      <c r="N960" t="s">
        <v>8271</v>
      </c>
      <c r="O960" s="6">
        <f>(E960/D960)*100</f>
        <v>23.333333333333332</v>
      </c>
      <c r="P960" s="7">
        <f>E960/L960</f>
        <v>96.551724137931032</v>
      </c>
      <c r="Q960" t="s">
        <v>8317</v>
      </c>
      <c r="R960" t="s">
        <v>8318</v>
      </c>
      <c r="S960" s="11">
        <f>(J960/86400)+25569+(-5/24)</f>
        <v>42192.69736111111</v>
      </c>
      <c r="T960" s="11">
        <f>(I960/86400)+25569+(-5/24)</f>
        <v>42236.503472222219</v>
      </c>
    </row>
    <row r="961" spans="1:20" ht="43.2" x14ac:dyDescent="0.3">
      <c r="A961">
        <v>2897</v>
      </c>
      <c r="B961" s="3" t="s">
        <v>2897</v>
      </c>
      <c r="C961" s="3" t="s">
        <v>7007</v>
      </c>
      <c r="D961">
        <v>12000</v>
      </c>
      <c r="E961">
        <v>550</v>
      </c>
      <c r="F961" t="s">
        <v>8221</v>
      </c>
      <c r="G961" t="s">
        <v>8224</v>
      </c>
      <c r="H961" t="s">
        <v>8246</v>
      </c>
      <c r="I961">
        <v>1444577345</v>
      </c>
      <c r="J961">
        <v>1441985458</v>
      </c>
      <c r="K961" t="b">
        <v>0</v>
      </c>
      <c r="L961">
        <v>3</v>
      </c>
      <c r="M961" t="b">
        <v>0</v>
      </c>
      <c r="N961" t="s">
        <v>8271</v>
      </c>
      <c r="O961" s="6">
        <f>(E961/D961)*100</f>
        <v>4.583333333333333</v>
      </c>
      <c r="P961" s="7">
        <f>E961/L961</f>
        <v>183.33333333333334</v>
      </c>
      <c r="Q961" t="s">
        <v>8317</v>
      </c>
      <c r="R961" t="s">
        <v>8318</v>
      </c>
      <c r="S961" s="11">
        <f>(J961/86400)+25569+(-5/24)</f>
        <v>42258.438171296293</v>
      </c>
      <c r="T961" s="11">
        <f>(I961/86400)+25569+(-5/24)</f>
        <v>42288.436863425923</v>
      </c>
    </row>
    <row r="962" spans="1:20" ht="43.2" x14ac:dyDescent="0.3">
      <c r="A962">
        <v>3071</v>
      </c>
      <c r="B962" s="3" t="s">
        <v>3071</v>
      </c>
      <c r="C962" s="3" t="s">
        <v>7181</v>
      </c>
      <c r="D962">
        <v>12000</v>
      </c>
      <c r="E962">
        <v>7173</v>
      </c>
      <c r="F962" t="s">
        <v>8221</v>
      </c>
      <c r="G962" t="s">
        <v>8224</v>
      </c>
      <c r="H962" t="s">
        <v>8246</v>
      </c>
      <c r="I962">
        <v>1429595940</v>
      </c>
      <c r="J962">
        <v>1428082481</v>
      </c>
      <c r="K962" t="b">
        <v>0</v>
      </c>
      <c r="L962">
        <v>117</v>
      </c>
      <c r="M962" t="b">
        <v>0</v>
      </c>
      <c r="N962" t="s">
        <v>8303</v>
      </c>
      <c r="O962" s="6">
        <f>(E962/D962)*100</f>
        <v>59.774999999999999</v>
      </c>
      <c r="P962" s="7">
        <f>E962/L962</f>
        <v>61.307692307692307</v>
      </c>
      <c r="Q962" t="s">
        <v>8317</v>
      </c>
      <c r="R962" t="s">
        <v>8357</v>
      </c>
      <c r="S962" s="11">
        <f>(J962/86400)+25569+(-5/24)</f>
        <v>42097.524085648147</v>
      </c>
      <c r="T962" s="11">
        <f>(I962/86400)+25569+(-5/24)</f>
        <v>42115.040972222218</v>
      </c>
    </row>
    <row r="963" spans="1:20" ht="43.2" x14ac:dyDescent="0.3">
      <c r="A963">
        <v>3072</v>
      </c>
      <c r="B963" s="3" t="s">
        <v>3072</v>
      </c>
      <c r="C963" s="3" t="s">
        <v>7182</v>
      </c>
      <c r="D963">
        <v>12000</v>
      </c>
      <c r="E963">
        <v>2</v>
      </c>
      <c r="F963" t="s">
        <v>8221</v>
      </c>
      <c r="G963" t="s">
        <v>8224</v>
      </c>
      <c r="H963" t="s">
        <v>8246</v>
      </c>
      <c r="I963">
        <v>1477791960</v>
      </c>
      <c r="J963">
        <v>1476549262</v>
      </c>
      <c r="K963" t="b">
        <v>0</v>
      </c>
      <c r="L963">
        <v>2</v>
      </c>
      <c r="M963" t="b">
        <v>0</v>
      </c>
      <c r="N963" t="s">
        <v>8303</v>
      </c>
      <c r="O963" s="6">
        <f>(E963/D963)*100</f>
        <v>1.6666666666666666E-2</v>
      </c>
      <c r="P963" s="7">
        <f>E963/L963</f>
        <v>1</v>
      </c>
      <c r="Q963" t="s">
        <v>8317</v>
      </c>
      <c r="R963" t="s">
        <v>8357</v>
      </c>
      <c r="S963" s="11">
        <f>(J963/86400)+25569+(-5/24)</f>
        <v>42658.482199074067</v>
      </c>
      <c r="T963" s="11">
        <f>(I963/86400)+25569+(-5/24)</f>
        <v>42672.865277777775</v>
      </c>
    </row>
    <row r="964" spans="1:20" ht="43.2" x14ac:dyDescent="0.3">
      <c r="A964">
        <v>3100</v>
      </c>
      <c r="B964" s="3" t="s">
        <v>3100</v>
      </c>
      <c r="C964" s="3" t="s">
        <v>7210</v>
      </c>
      <c r="D964">
        <v>12000</v>
      </c>
      <c r="E964">
        <v>1827</v>
      </c>
      <c r="F964" t="s">
        <v>8221</v>
      </c>
      <c r="G964" t="s">
        <v>8224</v>
      </c>
      <c r="H964" t="s">
        <v>8246</v>
      </c>
      <c r="I964">
        <v>1413816975</v>
      </c>
      <c r="J964">
        <v>1411224975</v>
      </c>
      <c r="K964" t="b">
        <v>0</v>
      </c>
      <c r="L964">
        <v>13</v>
      </c>
      <c r="M964" t="b">
        <v>0</v>
      </c>
      <c r="N964" t="s">
        <v>8303</v>
      </c>
      <c r="O964" s="6">
        <f>(E964/D964)*100</f>
        <v>15.225</v>
      </c>
      <c r="P964" s="7">
        <f>E964/L964</f>
        <v>140.53846153846155</v>
      </c>
      <c r="Q964" t="s">
        <v>8317</v>
      </c>
      <c r="R964" t="s">
        <v>8357</v>
      </c>
      <c r="S964" s="11">
        <f>(J964/86400)+25569+(-5/24)</f>
        <v>41902.4140625</v>
      </c>
      <c r="T964" s="11">
        <f>(I964/86400)+25569+(-5/24)</f>
        <v>41932.4140625</v>
      </c>
    </row>
    <row r="965" spans="1:20" ht="28.8" x14ac:dyDescent="0.3">
      <c r="A965">
        <v>3803</v>
      </c>
      <c r="B965" s="3" t="s">
        <v>3800</v>
      </c>
      <c r="C965" s="3" t="s">
        <v>7913</v>
      </c>
      <c r="D965">
        <v>12000</v>
      </c>
      <c r="E965">
        <v>2358</v>
      </c>
      <c r="F965" t="s">
        <v>8221</v>
      </c>
      <c r="G965" t="s">
        <v>8224</v>
      </c>
      <c r="H965" t="s">
        <v>8246</v>
      </c>
      <c r="I965">
        <v>1457133568</v>
      </c>
      <c r="J965">
        <v>1454541568</v>
      </c>
      <c r="K965" t="b">
        <v>0</v>
      </c>
      <c r="L965">
        <v>40</v>
      </c>
      <c r="M965" t="b">
        <v>0</v>
      </c>
      <c r="N965" t="s">
        <v>8305</v>
      </c>
      <c r="O965" s="6">
        <f>(E965/D965)*100</f>
        <v>19.650000000000002</v>
      </c>
      <c r="P965" s="7">
        <f>E965/L965</f>
        <v>58.95</v>
      </c>
      <c r="Q965" t="s">
        <v>8317</v>
      </c>
      <c r="R965" t="s">
        <v>8359</v>
      </c>
      <c r="S965" s="11">
        <f>(J965/86400)+25569+(-5/24)</f>
        <v>42403.763518518514</v>
      </c>
      <c r="T965" s="11">
        <f>(I965/86400)+25569+(-5/24)</f>
        <v>42433.763518518514</v>
      </c>
    </row>
    <row r="966" spans="1:20" ht="43.2" x14ac:dyDescent="0.3">
      <c r="A966">
        <v>3932</v>
      </c>
      <c r="B966" s="3" t="s">
        <v>3929</v>
      </c>
      <c r="C966" s="3" t="s">
        <v>8040</v>
      </c>
      <c r="D966">
        <v>12000</v>
      </c>
      <c r="E966">
        <v>1</v>
      </c>
      <c r="F966" t="s">
        <v>8221</v>
      </c>
      <c r="G966" t="s">
        <v>8224</v>
      </c>
      <c r="H966" t="s">
        <v>8246</v>
      </c>
      <c r="I966">
        <v>1458097364</v>
      </c>
      <c r="J966">
        <v>1455508964</v>
      </c>
      <c r="K966" t="b">
        <v>0</v>
      </c>
      <c r="L966">
        <v>1</v>
      </c>
      <c r="M966" t="b">
        <v>0</v>
      </c>
      <c r="N966" t="s">
        <v>8271</v>
      </c>
      <c r="O966" s="6">
        <f>(E966/D966)*100</f>
        <v>8.3333333333333332E-3</v>
      </c>
      <c r="P966" s="7">
        <f>E966/L966</f>
        <v>1</v>
      </c>
      <c r="Q966" t="s">
        <v>8317</v>
      </c>
      <c r="R966" t="s">
        <v>8318</v>
      </c>
      <c r="S966" s="11">
        <f>(J966/86400)+25569+(-5/24)</f>
        <v>42414.960231481477</v>
      </c>
      <c r="T966" s="11">
        <f>(I966/86400)+25569+(-5/24)</f>
        <v>42444.918564814812</v>
      </c>
    </row>
    <row r="967" spans="1:20" ht="43.2" x14ac:dyDescent="0.3">
      <c r="A967">
        <v>3923</v>
      </c>
      <c r="B967" s="3" t="s">
        <v>3920</v>
      </c>
      <c r="C967" s="3" t="s">
        <v>8031</v>
      </c>
      <c r="D967">
        <v>11500</v>
      </c>
      <c r="E967">
        <v>1384</v>
      </c>
      <c r="F967" t="s">
        <v>8221</v>
      </c>
      <c r="G967" t="s">
        <v>8225</v>
      </c>
      <c r="H967" t="s">
        <v>8247</v>
      </c>
      <c r="I967">
        <v>1428622271</v>
      </c>
      <c r="J967">
        <v>1426203071</v>
      </c>
      <c r="K967" t="b">
        <v>0</v>
      </c>
      <c r="L967">
        <v>17</v>
      </c>
      <c r="M967" t="b">
        <v>0</v>
      </c>
      <c r="N967" t="s">
        <v>8271</v>
      </c>
      <c r="O967" s="6">
        <f>(E967/D967)*100</f>
        <v>12.034782608695652</v>
      </c>
      <c r="P967" s="7">
        <f>E967/L967</f>
        <v>81.411764705882348</v>
      </c>
      <c r="Q967" t="s">
        <v>8317</v>
      </c>
      <c r="R967" t="s">
        <v>8318</v>
      </c>
      <c r="S967" s="11">
        <f>(J967/86400)+25569+(-5/24)</f>
        <v>42075.771655092591</v>
      </c>
      <c r="T967" s="11">
        <f>(I967/86400)+25569+(-5/24)</f>
        <v>42103.771655092591</v>
      </c>
    </row>
    <row r="968" spans="1:20" ht="43.2" x14ac:dyDescent="0.3">
      <c r="A968">
        <v>2879</v>
      </c>
      <c r="B968" s="3" t="s">
        <v>2879</v>
      </c>
      <c r="C968" s="3" t="s">
        <v>6989</v>
      </c>
      <c r="D968">
        <v>11200</v>
      </c>
      <c r="E968">
        <v>29</v>
      </c>
      <c r="F968" t="s">
        <v>8221</v>
      </c>
      <c r="G968" t="s">
        <v>8224</v>
      </c>
      <c r="H968" t="s">
        <v>8246</v>
      </c>
      <c r="I968">
        <v>1453310661</v>
      </c>
      <c r="J968">
        <v>1450718661</v>
      </c>
      <c r="K968" t="b">
        <v>0</v>
      </c>
      <c r="L968">
        <v>1</v>
      </c>
      <c r="M968" t="b">
        <v>0</v>
      </c>
      <c r="N968" t="s">
        <v>8271</v>
      </c>
      <c r="O968" s="6">
        <f>(E968/D968)*100</f>
        <v>0.2589285714285714</v>
      </c>
      <c r="P968" s="7">
        <f>E968/L968</f>
        <v>29</v>
      </c>
      <c r="Q968" t="s">
        <v>8317</v>
      </c>
      <c r="R968" t="s">
        <v>8318</v>
      </c>
      <c r="S968" s="11">
        <f>(J968/86400)+25569+(-5/24)</f>
        <v>42359.516909722217</v>
      </c>
      <c r="T968" s="11">
        <f>(I968/86400)+25569+(-5/24)</f>
        <v>42389.516909722217</v>
      </c>
    </row>
    <row r="969" spans="1:20" ht="43.2" x14ac:dyDescent="0.3">
      <c r="A969">
        <v>574</v>
      </c>
      <c r="B969" s="3" t="s">
        <v>575</v>
      </c>
      <c r="C969" s="3" t="s">
        <v>4684</v>
      </c>
      <c r="D969">
        <v>11180</v>
      </c>
      <c r="E969">
        <v>80</v>
      </c>
      <c r="F969" t="s">
        <v>8221</v>
      </c>
      <c r="G969" t="s">
        <v>8225</v>
      </c>
      <c r="H969" t="s">
        <v>8247</v>
      </c>
      <c r="I969">
        <v>1476873507</v>
      </c>
      <c r="J969">
        <v>1474281507</v>
      </c>
      <c r="K969" t="b">
        <v>0</v>
      </c>
      <c r="L969">
        <v>4</v>
      </c>
      <c r="M969" t="b">
        <v>0</v>
      </c>
      <c r="N969" t="s">
        <v>8272</v>
      </c>
      <c r="O969" s="6">
        <f>(E969/D969)*100</f>
        <v>0.7155635062611807</v>
      </c>
      <c r="P969" s="7">
        <f>E969/L969</f>
        <v>20</v>
      </c>
      <c r="Q969" t="s">
        <v>8319</v>
      </c>
      <c r="R969" t="s">
        <v>8320</v>
      </c>
      <c r="S969" s="11">
        <f>(J969/86400)+25569+(-5/24)</f>
        <v>42632.235034722216</v>
      </c>
      <c r="T969" s="11">
        <f>(I969/86400)+25569+(-5/24)</f>
        <v>42662.235034722216</v>
      </c>
    </row>
    <row r="970" spans="1:20" ht="43.2" x14ac:dyDescent="0.3">
      <c r="A970">
        <v>3983</v>
      </c>
      <c r="B970" s="3" t="s">
        <v>3979</v>
      </c>
      <c r="C970" s="3" t="s">
        <v>8089</v>
      </c>
      <c r="D970">
        <v>11140</v>
      </c>
      <c r="E970">
        <v>3877</v>
      </c>
      <c r="F970" t="s">
        <v>8221</v>
      </c>
      <c r="G970" t="s">
        <v>8224</v>
      </c>
      <c r="H970" t="s">
        <v>8246</v>
      </c>
      <c r="I970">
        <v>1400569140</v>
      </c>
      <c r="J970">
        <v>1397854356</v>
      </c>
      <c r="K970" t="b">
        <v>0</v>
      </c>
      <c r="L970">
        <v>46</v>
      </c>
      <c r="M970" t="b">
        <v>0</v>
      </c>
      <c r="N970" t="s">
        <v>8271</v>
      </c>
      <c r="O970" s="6">
        <f>(E970/D970)*100</f>
        <v>34.802513464991023</v>
      </c>
      <c r="P970" s="7">
        <f>E970/L970</f>
        <v>84.282608695652172</v>
      </c>
      <c r="Q970" t="s">
        <v>8317</v>
      </c>
      <c r="R970" t="s">
        <v>8318</v>
      </c>
      <c r="S970" s="11">
        <f>(J970/86400)+25569+(-5/24)</f>
        <v>41747.661527777775</v>
      </c>
      <c r="T970" s="11">
        <f>(I970/86400)+25569+(-5/24)</f>
        <v>41779.082638888889</v>
      </c>
    </row>
    <row r="971" spans="1:20" ht="43.2" x14ac:dyDescent="0.3">
      <c r="A971">
        <v>1764</v>
      </c>
      <c r="B971" s="3" t="s">
        <v>1765</v>
      </c>
      <c r="C971" s="3" t="s">
        <v>5874</v>
      </c>
      <c r="D971">
        <v>11000</v>
      </c>
      <c r="E971">
        <v>2156</v>
      </c>
      <c r="F971" t="s">
        <v>8221</v>
      </c>
      <c r="G971" t="s">
        <v>8225</v>
      </c>
      <c r="H971" t="s">
        <v>8247</v>
      </c>
      <c r="I971">
        <v>1407065979</v>
      </c>
      <c r="J971">
        <v>1404560379</v>
      </c>
      <c r="K971" t="b">
        <v>1</v>
      </c>
      <c r="L971">
        <v>39</v>
      </c>
      <c r="M971" t="b">
        <v>0</v>
      </c>
      <c r="N971" t="s">
        <v>8285</v>
      </c>
      <c r="O971" s="6">
        <f>(E971/D971)*100</f>
        <v>19.600000000000001</v>
      </c>
      <c r="P971" s="7">
        <f>E971/L971</f>
        <v>55.282051282051285</v>
      </c>
      <c r="Q971" t="s">
        <v>8338</v>
      </c>
      <c r="R971" t="s">
        <v>8339</v>
      </c>
      <c r="S971" s="11">
        <f>(J971/86400)+25569+(-5/24)</f>
        <v>41825.27753472222</v>
      </c>
      <c r="T971" s="11">
        <f>(I971/86400)+25569+(-5/24)</f>
        <v>41854.27753472222</v>
      </c>
    </row>
    <row r="972" spans="1:20" ht="43.2" x14ac:dyDescent="0.3">
      <c r="A972">
        <v>1779</v>
      </c>
      <c r="B972" s="3" t="s">
        <v>1780</v>
      </c>
      <c r="C972" s="3" t="s">
        <v>5889</v>
      </c>
      <c r="D972">
        <v>11000</v>
      </c>
      <c r="E972">
        <v>3986</v>
      </c>
      <c r="F972" t="s">
        <v>8221</v>
      </c>
      <c r="G972" t="s">
        <v>8224</v>
      </c>
      <c r="H972" t="s">
        <v>8246</v>
      </c>
      <c r="I972">
        <v>1472834180</v>
      </c>
      <c r="J972">
        <v>1470242180</v>
      </c>
      <c r="K972" t="b">
        <v>1</v>
      </c>
      <c r="L972">
        <v>38</v>
      </c>
      <c r="M972" t="b">
        <v>0</v>
      </c>
      <c r="N972" t="s">
        <v>8285</v>
      </c>
      <c r="O972" s="6">
        <f>(E972/D972)*100</f>
        <v>36.236363636363642</v>
      </c>
      <c r="P972" s="7">
        <f>E972/L972</f>
        <v>104.89473684210526</v>
      </c>
      <c r="Q972" t="s">
        <v>8338</v>
      </c>
      <c r="R972" t="s">
        <v>8339</v>
      </c>
      <c r="S972" s="11">
        <f>(J972/86400)+25569+(-5/24)</f>
        <v>42585.483564814807</v>
      </c>
      <c r="T972" s="11">
        <f>(I972/86400)+25569+(-5/24)</f>
        <v>42615.483564814807</v>
      </c>
    </row>
    <row r="973" spans="1:20" ht="43.2" x14ac:dyDescent="0.3">
      <c r="A973">
        <v>2501</v>
      </c>
      <c r="B973" s="3" t="s">
        <v>2501</v>
      </c>
      <c r="C973" s="3" t="s">
        <v>6611</v>
      </c>
      <c r="D973">
        <v>11000</v>
      </c>
      <c r="E973">
        <v>281</v>
      </c>
      <c r="F973" t="s">
        <v>8221</v>
      </c>
      <c r="G973" t="s">
        <v>8229</v>
      </c>
      <c r="H973" t="s">
        <v>8251</v>
      </c>
      <c r="I973">
        <v>1443379104</v>
      </c>
      <c r="J973">
        <v>1440787104</v>
      </c>
      <c r="K973" t="b">
        <v>0</v>
      </c>
      <c r="L973">
        <v>7</v>
      </c>
      <c r="M973" t="b">
        <v>0</v>
      </c>
      <c r="N973" t="s">
        <v>8299</v>
      </c>
      <c r="O973" s="6">
        <f>(E973/D973)*100</f>
        <v>2.5545454545454547</v>
      </c>
      <c r="P973" s="7">
        <f>E973/L973</f>
        <v>40.142857142857146</v>
      </c>
      <c r="Q973" t="s">
        <v>8336</v>
      </c>
      <c r="R973" t="s">
        <v>8353</v>
      </c>
      <c r="S973" s="11">
        <f>(J973/86400)+25569+(-5/24)</f>
        <v>42244.568333333336</v>
      </c>
      <c r="T973" s="11">
        <f>(I973/86400)+25569+(-5/24)</f>
        <v>42274.568333333336</v>
      </c>
    </row>
    <row r="974" spans="1:20" ht="43.2" x14ac:dyDescent="0.3">
      <c r="A974">
        <v>3112</v>
      </c>
      <c r="B974" s="3" t="s">
        <v>3112</v>
      </c>
      <c r="C974" s="3" t="s">
        <v>7222</v>
      </c>
      <c r="D974">
        <v>11000</v>
      </c>
      <c r="E974">
        <v>521</v>
      </c>
      <c r="F974" t="s">
        <v>8221</v>
      </c>
      <c r="G974" t="s">
        <v>8224</v>
      </c>
      <c r="H974" t="s">
        <v>8246</v>
      </c>
      <c r="I974">
        <v>1477968934</v>
      </c>
      <c r="J974">
        <v>1472784934</v>
      </c>
      <c r="K974" t="b">
        <v>0</v>
      </c>
      <c r="L974">
        <v>9</v>
      </c>
      <c r="M974" t="b">
        <v>0</v>
      </c>
      <c r="N974" t="s">
        <v>8303</v>
      </c>
      <c r="O974" s="6">
        <f>(E974/D974)*100</f>
        <v>4.7363636363636363</v>
      </c>
      <c r="P974" s="7">
        <f>E974/L974</f>
        <v>57.888888888888886</v>
      </c>
      <c r="Q974" t="s">
        <v>8317</v>
      </c>
      <c r="R974" t="s">
        <v>8357</v>
      </c>
      <c r="S974" s="11">
        <f>(J974/86400)+25569+(-5/24)</f>
        <v>42614.913587962961</v>
      </c>
      <c r="T974" s="11">
        <f>(I974/86400)+25569+(-5/24)</f>
        <v>42674.913587962961</v>
      </c>
    </row>
    <row r="975" spans="1:20" ht="43.2" x14ac:dyDescent="0.3">
      <c r="A975">
        <v>3194</v>
      </c>
      <c r="B975" s="3" t="s">
        <v>3194</v>
      </c>
      <c r="C975" s="3" t="s">
        <v>7304</v>
      </c>
      <c r="D975">
        <v>11000</v>
      </c>
      <c r="E975">
        <v>0</v>
      </c>
      <c r="F975" t="s">
        <v>8221</v>
      </c>
      <c r="G975" t="s">
        <v>8224</v>
      </c>
      <c r="H975" t="s">
        <v>8246</v>
      </c>
      <c r="I975">
        <v>1437960598</v>
      </c>
      <c r="J975">
        <v>1435368598</v>
      </c>
      <c r="K975" t="b">
        <v>0</v>
      </c>
      <c r="L975">
        <v>0</v>
      </c>
      <c r="M975" t="b">
        <v>0</v>
      </c>
      <c r="N975" t="s">
        <v>8305</v>
      </c>
      <c r="O975" s="6">
        <f>(E975/D975)*100</f>
        <v>0</v>
      </c>
      <c r="P975" s="7" t="e">
        <f>E975/L975</f>
        <v>#DIV/0!</v>
      </c>
      <c r="Q975" t="s">
        <v>8317</v>
      </c>
      <c r="R975" t="s">
        <v>8359</v>
      </c>
      <c r="S975" s="11">
        <f>(J975/86400)+25569+(-5/24)</f>
        <v>42181.854143518511</v>
      </c>
      <c r="T975" s="11">
        <f>(I975/86400)+25569+(-5/24)</f>
        <v>42211.854143518511</v>
      </c>
    </row>
    <row r="976" spans="1:20" ht="28.8" x14ac:dyDescent="0.3">
      <c r="A976">
        <v>3854</v>
      </c>
      <c r="B976" s="3" t="s">
        <v>3851</v>
      </c>
      <c r="C976" s="3" t="s">
        <v>7963</v>
      </c>
      <c r="D976">
        <v>11000</v>
      </c>
      <c r="E976">
        <v>1788</v>
      </c>
      <c r="F976" t="s">
        <v>8221</v>
      </c>
      <c r="G976" t="s">
        <v>8224</v>
      </c>
      <c r="H976" t="s">
        <v>8246</v>
      </c>
      <c r="I976">
        <v>1431206058</v>
      </c>
      <c r="J976">
        <v>1428614058</v>
      </c>
      <c r="K976" t="b">
        <v>0</v>
      </c>
      <c r="L976">
        <v>20</v>
      </c>
      <c r="M976" t="b">
        <v>0</v>
      </c>
      <c r="N976" t="s">
        <v>8271</v>
      </c>
      <c r="O976" s="6">
        <f>(E976/D976)*100</f>
        <v>16.254545454545454</v>
      </c>
      <c r="P976" s="7">
        <f>E976/L976</f>
        <v>89.4</v>
      </c>
      <c r="Q976" t="s">
        <v>8317</v>
      </c>
      <c r="R976" t="s">
        <v>8318</v>
      </c>
      <c r="S976" s="11">
        <f>(J976/86400)+25569+(-5/24)</f>
        <v>42103.67659722222</v>
      </c>
      <c r="T976" s="11">
        <f>(I976/86400)+25569+(-5/24)</f>
        <v>42133.67659722222</v>
      </c>
    </row>
    <row r="977" spans="1:20" ht="43.2" x14ac:dyDescent="0.3">
      <c r="A977">
        <v>446</v>
      </c>
      <c r="B977" s="3" t="s">
        <v>447</v>
      </c>
      <c r="C977" s="3" t="s">
        <v>4556</v>
      </c>
      <c r="D977">
        <v>10500</v>
      </c>
      <c r="E977">
        <v>766</v>
      </c>
      <c r="F977" t="s">
        <v>8221</v>
      </c>
      <c r="G977" t="s">
        <v>8224</v>
      </c>
      <c r="H977" t="s">
        <v>8246</v>
      </c>
      <c r="I977">
        <v>1425434420</v>
      </c>
      <c r="J977">
        <v>1422842420</v>
      </c>
      <c r="K977" t="b">
        <v>0</v>
      </c>
      <c r="L977">
        <v>16</v>
      </c>
      <c r="M977" t="b">
        <v>0</v>
      </c>
      <c r="N977" t="s">
        <v>8270</v>
      </c>
      <c r="O977" s="6">
        <f>(E977/D977)*100</f>
        <v>7.2952380952380951</v>
      </c>
      <c r="P977" s="7">
        <f>E977/L977</f>
        <v>47.875</v>
      </c>
      <c r="Q977" t="s">
        <v>8310</v>
      </c>
      <c r="R977" t="s">
        <v>8316</v>
      </c>
      <c r="S977" s="11">
        <f>(J977/86400)+25569+(-5/24)</f>
        <v>42036.875231481477</v>
      </c>
      <c r="T977" s="11">
        <f>(I977/86400)+25569+(-5/24)</f>
        <v>42066.875231481477</v>
      </c>
    </row>
    <row r="978" spans="1:20" ht="43.2" x14ac:dyDescent="0.3">
      <c r="A978">
        <v>2142</v>
      </c>
      <c r="B978" s="3" t="s">
        <v>2143</v>
      </c>
      <c r="C978" s="3" t="s">
        <v>6252</v>
      </c>
      <c r="D978">
        <v>10500</v>
      </c>
      <c r="E978">
        <v>601</v>
      </c>
      <c r="F978" t="s">
        <v>8221</v>
      </c>
      <c r="G978" t="s">
        <v>8236</v>
      </c>
      <c r="H978" t="s">
        <v>8249</v>
      </c>
      <c r="I978">
        <v>1451494210</v>
      </c>
      <c r="J978">
        <v>1449075010</v>
      </c>
      <c r="K978" t="b">
        <v>0</v>
      </c>
      <c r="L978">
        <v>12</v>
      </c>
      <c r="M978" t="b">
        <v>0</v>
      </c>
      <c r="N978" t="s">
        <v>8282</v>
      </c>
      <c r="O978" s="6">
        <f>(E978/D978)*100</f>
        <v>5.7238095238095239</v>
      </c>
      <c r="P978" s="7">
        <f>E978/L978</f>
        <v>50.083333333333336</v>
      </c>
      <c r="Q978" t="s">
        <v>8333</v>
      </c>
      <c r="R978" t="s">
        <v>8334</v>
      </c>
      <c r="S978" s="11">
        <f>(J978/86400)+25569+(-5/24)</f>
        <v>42340.493171296293</v>
      </c>
      <c r="T978" s="11">
        <f>(I978/86400)+25569+(-5/24)</f>
        <v>42368.493171296293</v>
      </c>
    </row>
    <row r="979" spans="1:20" ht="43.2" x14ac:dyDescent="0.3">
      <c r="A979">
        <v>3847</v>
      </c>
      <c r="B979" s="3" t="s">
        <v>3844</v>
      </c>
      <c r="C979" s="3" t="s">
        <v>7956</v>
      </c>
      <c r="D979">
        <v>10500</v>
      </c>
      <c r="E979">
        <v>1697</v>
      </c>
      <c r="F979" t="s">
        <v>8221</v>
      </c>
      <c r="G979" t="s">
        <v>8224</v>
      </c>
      <c r="H979" t="s">
        <v>8246</v>
      </c>
      <c r="I979">
        <v>1437283391</v>
      </c>
      <c r="J979">
        <v>1433395391</v>
      </c>
      <c r="K979" t="b">
        <v>1</v>
      </c>
      <c r="L979">
        <v>9</v>
      </c>
      <c r="M979" t="b">
        <v>0</v>
      </c>
      <c r="N979" t="s">
        <v>8271</v>
      </c>
      <c r="O979" s="6">
        <f>(E979/D979)*100</f>
        <v>16.161904761904761</v>
      </c>
      <c r="P979" s="7">
        <f>E979/L979</f>
        <v>188.55555555555554</v>
      </c>
      <c r="Q979" t="s">
        <v>8317</v>
      </c>
      <c r="R979" t="s">
        <v>8318</v>
      </c>
      <c r="S979" s="11">
        <f>(J979/86400)+25569+(-5/24)</f>
        <v>42159.016099537032</v>
      </c>
      <c r="T979" s="11">
        <f>(I979/86400)+25569+(-5/24)</f>
        <v>42204.016099537032</v>
      </c>
    </row>
    <row r="980" spans="1:20" ht="43.2" x14ac:dyDescent="0.3">
      <c r="A980">
        <v>170</v>
      </c>
      <c r="B980" s="3" t="s">
        <v>172</v>
      </c>
      <c r="C980" s="3" t="s">
        <v>4280</v>
      </c>
      <c r="D980">
        <v>10000</v>
      </c>
      <c r="E980">
        <v>325</v>
      </c>
      <c r="F980" t="s">
        <v>8221</v>
      </c>
      <c r="G980" t="s">
        <v>8224</v>
      </c>
      <c r="H980" t="s">
        <v>8246</v>
      </c>
      <c r="I980">
        <v>1440912480</v>
      </c>
      <c r="J980">
        <v>1438385283</v>
      </c>
      <c r="K980" t="b">
        <v>0</v>
      </c>
      <c r="L980">
        <v>10</v>
      </c>
      <c r="M980" t="b">
        <v>0</v>
      </c>
      <c r="N980" t="s">
        <v>8268</v>
      </c>
      <c r="O980" s="6">
        <f>(E980/D980)*100</f>
        <v>3.25</v>
      </c>
      <c r="P980" s="7">
        <f>E980/L980</f>
        <v>32.5</v>
      </c>
      <c r="Q980" t="s">
        <v>8310</v>
      </c>
      <c r="R980" t="s">
        <v>8314</v>
      </c>
      <c r="S980" s="11">
        <f>(J980/86400)+25569+(-5/24)</f>
        <v>42216.769479166665</v>
      </c>
      <c r="T980" s="11">
        <f>(I980/86400)+25569+(-5/24)</f>
        <v>42246.019444444442</v>
      </c>
    </row>
    <row r="981" spans="1:20" ht="43.2" x14ac:dyDescent="0.3">
      <c r="A981">
        <v>199</v>
      </c>
      <c r="B981" s="3" t="s">
        <v>201</v>
      </c>
      <c r="C981" s="3" t="s">
        <v>4309</v>
      </c>
      <c r="D981">
        <v>10000</v>
      </c>
      <c r="E981">
        <v>0</v>
      </c>
      <c r="F981" t="s">
        <v>8221</v>
      </c>
      <c r="G981" t="s">
        <v>8224</v>
      </c>
      <c r="H981" t="s">
        <v>8246</v>
      </c>
      <c r="I981">
        <v>1472698702</v>
      </c>
      <c r="J981">
        <v>1470106702</v>
      </c>
      <c r="K981" t="b">
        <v>0</v>
      </c>
      <c r="L981">
        <v>0</v>
      </c>
      <c r="M981" t="b">
        <v>0</v>
      </c>
      <c r="N981" t="s">
        <v>8268</v>
      </c>
      <c r="O981" s="6">
        <f>(E981/D981)*100</f>
        <v>0</v>
      </c>
      <c r="P981" s="7" t="e">
        <f>E981/L981</f>
        <v>#DIV/0!</v>
      </c>
      <c r="Q981" t="s">
        <v>8310</v>
      </c>
      <c r="R981" t="s">
        <v>8314</v>
      </c>
      <c r="S981" s="11">
        <f>(J981/86400)+25569+(-5/24)</f>
        <v>42583.915532407402</v>
      </c>
      <c r="T981" s="11">
        <f>(I981/86400)+25569+(-5/24)</f>
        <v>42613.915532407402</v>
      </c>
    </row>
    <row r="982" spans="1:20" ht="43.2" x14ac:dyDescent="0.3">
      <c r="A982">
        <v>235</v>
      </c>
      <c r="B982" s="3" t="s">
        <v>237</v>
      </c>
      <c r="C982" s="3" t="s">
        <v>4345</v>
      </c>
      <c r="D982">
        <v>10000</v>
      </c>
      <c r="E982">
        <v>0</v>
      </c>
      <c r="F982" t="s">
        <v>8221</v>
      </c>
      <c r="G982" t="s">
        <v>8224</v>
      </c>
      <c r="H982" t="s">
        <v>8246</v>
      </c>
      <c r="I982">
        <v>1436478497</v>
      </c>
      <c r="J982">
        <v>1433886497</v>
      </c>
      <c r="K982" t="b">
        <v>0</v>
      </c>
      <c r="L982">
        <v>0</v>
      </c>
      <c r="M982" t="b">
        <v>0</v>
      </c>
      <c r="N982" t="s">
        <v>8268</v>
      </c>
      <c r="O982" s="6">
        <f>(E982/D982)*100</f>
        <v>0</v>
      </c>
      <c r="P982" s="7" t="e">
        <f>E982/L982</f>
        <v>#DIV/0!</v>
      </c>
      <c r="Q982" t="s">
        <v>8310</v>
      </c>
      <c r="R982" t="s">
        <v>8314</v>
      </c>
      <c r="S982" s="11">
        <f>(J982/86400)+25569+(-5/24)</f>
        <v>42164.700196759259</v>
      </c>
      <c r="T982" s="11">
        <f>(I982/86400)+25569+(-5/24)</f>
        <v>42194.700196759259</v>
      </c>
    </row>
    <row r="983" spans="1:20" ht="43.2" x14ac:dyDescent="0.3">
      <c r="A983">
        <v>426</v>
      </c>
      <c r="B983" s="3" t="s">
        <v>427</v>
      </c>
      <c r="C983" s="3" t="s">
        <v>4536</v>
      </c>
      <c r="D983">
        <v>10000</v>
      </c>
      <c r="E983">
        <v>133</v>
      </c>
      <c r="F983" t="s">
        <v>8221</v>
      </c>
      <c r="G983" t="s">
        <v>8224</v>
      </c>
      <c r="H983" t="s">
        <v>8246</v>
      </c>
      <c r="I983">
        <v>1456851914</v>
      </c>
      <c r="J983">
        <v>1454259914</v>
      </c>
      <c r="K983" t="b">
        <v>0</v>
      </c>
      <c r="L983">
        <v>8</v>
      </c>
      <c r="M983" t="b">
        <v>0</v>
      </c>
      <c r="N983" t="s">
        <v>8270</v>
      </c>
      <c r="O983" s="6">
        <f>(E983/D983)*100</f>
        <v>1.3299999999999998</v>
      </c>
      <c r="P983" s="7">
        <f>E983/L983</f>
        <v>16.625</v>
      </c>
      <c r="Q983" t="s">
        <v>8310</v>
      </c>
      <c r="R983" t="s">
        <v>8316</v>
      </c>
      <c r="S983" s="11">
        <f>(J983/86400)+25569+(-5/24)</f>
        <v>42400.503634259258</v>
      </c>
      <c r="T983" s="11">
        <f>(I983/86400)+25569+(-5/24)</f>
        <v>42430.503634259258</v>
      </c>
    </row>
    <row r="984" spans="1:20" ht="43.2" x14ac:dyDescent="0.3">
      <c r="A984">
        <v>443</v>
      </c>
      <c r="B984" s="3" t="s">
        <v>444</v>
      </c>
      <c r="C984" s="3" t="s">
        <v>4553</v>
      </c>
      <c r="D984">
        <v>10000</v>
      </c>
      <c r="E984">
        <v>10</v>
      </c>
      <c r="F984" t="s">
        <v>8221</v>
      </c>
      <c r="G984" t="s">
        <v>8229</v>
      </c>
      <c r="H984" t="s">
        <v>8251</v>
      </c>
      <c r="I984">
        <v>1391991701</v>
      </c>
      <c r="J984">
        <v>1389399701</v>
      </c>
      <c r="K984" t="b">
        <v>0</v>
      </c>
      <c r="L984">
        <v>2</v>
      </c>
      <c r="M984" t="b">
        <v>0</v>
      </c>
      <c r="N984" t="s">
        <v>8270</v>
      </c>
      <c r="O984" s="6">
        <f>(E984/D984)*100</f>
        <v>0.1</v>
      </c>
      <c r="P984" s="7">
        <f>E984/L984</f>
        <v>5</v>
      </c>
      <c r="Q984" t="s">
        <v>8310</v>
      </c>
      <c r="R984" t="s">
        <v>8316</v>
      </c>
      <c r="S984" s="11">
        <f>(J984/86400)+25569+(-5/24)</f>
        <v>41649.806724537033</v>
      </c>
      <c r="T984" s="11">
        <f>(I984/86400)+25569+(-5/24)</f>
        <v>41679.806724537033</v>
      </c>
    </row>
    <row r="985" spans="1:20" ht="43.2" x14ac:dyDescent="0.3">
      <c r="A985">
        <v>454</v>
      </c>
      <c r="B985" s="3" t="s">
        <v>455</v>
      </c>
      <c r="C985" s="3" t="s">
        <v>4564</v>
      </c>
      <c r="D985">
        <v>10000</v>
      </c>
      <c r="E985">
        <v>82</v>
      </c>
      <c r="F985" t="s">
        <v>8221</v>
      </c>
      <c r="G985" t="s">
        <v>8224</v>
      </c>
      <c r="H985" t="s">
        <v>8246</v>
      </c>
      <c r="I985">
        <v>1417007640</v>
      </c>
      <c r="J985">
        <v>1414343571</v>
      </c>
      <c r="K985" t="b">
        <v>0</v>
      </c>
      <c r="L985">
        <v>5</v>
      </c>
      <c r="M985" t="b">
        <v>0</v>
      </c>
      <c r="N985" t="s">
        <v>8270</v>
      </c>
      <c r="O985" s="6">
        <f>(E985/D985)*100</f>
        <v>0.82000000000000006</v>
      </c>
      <c r="P985" s="7">
        <f>E985/L985</f>
        <v>16.399999999999999</v>
      </c>
      <c r="Q985" t="s">
        <v>8310</v>
      </c>
      <c r="R985" t="s">
        <v>8316</v>
      </c>
      <c r="S985" s="11">
        <f>(J985/86400)+25569+(-5/24)</f>
        <v>41938.508923611109</v>
      </c>
      <c r="T985" s="11">
        <f>(I985/86400)+25569+(-5/24)</f>
        <v>41969.343055555553</v>
      </c>
    </row>
    <row r="986" spans="1:20" ht="43.2" x14ac:dyDescent="0.3">
      <c r="A986">
        <v>458</v>
      </c>
      <c r="B986" s="3" t="s">
        <v>459</v>
      </c>
      <c r="C986" s="3" t="s">
        <v>4568</v>
      </c>
      <c r="D986">
        <v>10000</v>
      </c>
      <c r="E986">
        <v>821</v>
      </c>
      <c r="F986" t="s">
        <v>8221</v>
      </c>
      <c r="G986" t="s">
        <v>8225</v>
      </c>
      <c r="H986" t="s">
        <v>8247</v>
      </c>
      <c r="I986">
        <v>1368550060</v>
      </c>
      <c r="J986">
        <v>1365958060</v>
      </c>
      <c r="K986" t="b">
        <v>0</v>
      </c>
      <c r="L986">
        <v>49</v>
      </c>
      <c r="M986" t="b">
        <v>0</v>
      </c>
      <c r="N986" t="s">
        <v>8270</v>
      </c>
      <c r="O986" s="6">
        <f>(E986/D986)*100</f>
        <v>8.2100000000000009</v>
      </c>
      <c r="P986" s="7">
        <f>E986/L986</f>
        <v>16.755102040816325</v>
      </c>
      <c r="Q986" t="s">
        <v>8310</v>
      </c>
      <c r="R986" t="s">
        <v>8316</v>
      </c>
      <c r="S986" s="11">
        <f>(J986/86400)+25569+(-5/24)</f>
        <v>41378.491435185184</v>
      </c>
      <c r="T986" s="11">
        <f>(I986/86400)+25569+(-5/24)</f>
        <v>41408.491435185184</v>
      </c>
    </row>
    <row r="987" spans="1:20" ht="43.2" x14ac:dyDescent="0.3">
      <c r="A987">
        <v>466</v>
      </c>
      <c r="B987" s="3" t="s">
        <v>467</v>
      </c>
      <c r="C987" s="3" t="s">
        <v>4576</v>
      </c>
      <c r="D987">
        <v>10000</v>
      </c>
      <c r="E987">
        <v>76</v>
      </c>
      <c r="F987" t="s">
        <v>8221</v>
      </c>
      <c r="G987" t="s">
        <v>8224</v>
      </c>
      <c r="H987" t="s">
        <v>8246</v>
      </c>
      <c r="I987">
        <v>1347057464</v>
      </c>
      <c r="J987">
        <v>1344465464</v>
      </c>
      <c r="K987" t="b">
        <v>0</v>
      </c>
      <c r="L987">
        <v>5</v>
      </c>
      <c r="M987" t="b">
        <v>0</v>
      </c>
      <c r="N987" t="s">
        <v>8270</v>
      </c>
      <c r="O987" s="6">
        <f>(E987/D987)*100</f>
        <v>0.76</v>
      </c>
      <c r="P987" s="7">
        <f>E987/L987</f>
        <v>15.2</v>
      </c>
      <c r="Q987" t="s">
        <v>8310</v>
      </c>
      <c r="R987" t="s">
        <v>8316</v>
      </c>
      <c r="S987" s="11">
        <f>(J987/86400)+25569+(-5/24)</f>
        <v>41129.734537037039</v>
      </c>
      <c r="T987" s="11">
        <f>(I987/86400)+25569+(-5/24)</f>
        <v>41159.734537037039</v>
      </c>
    </row>
    <row r="988" spans="1:20" ht="43.2" x14ac:dyDescent="0.3">
      <c r="A988">
        <v>478</v>
      </c>
      <c r="B988" s="3" t="s">
        <v>479</v>
      </c>
      <c r="C988" s="3" t="s">
        <v>4588</v>
      </c>
      <c r="D988">
        <v>10000</v>
      </c>
      <c r="E988">
        <v>0</v>
      </c>
      <c r="F988" t="s">
        <v>8221</v>
      </c>
      <c r="G988" t="s">
        <v>8224</v>
      </c>
      <c r="H988" t="s">
        <v>8246</v>
      </c>
      <c r="I988">
        <v>1427921509</v>
      </c>
      <c r="J988">
        <v>1425333109</v>
      </c>
      <c r="K988" t="b">
        <v>0</v>
      </c>
      <c r="L988">
        <v>0</v>
      </c>
      <c r="M988" t="b">
        <v>0</v>
      </c>
      <c r="N988" t="s">
        <v>8270</v>
      </c>
      <c r="O988" s="6">
        <f>(E988/D988)*100</f>
        <v>0</v>
      </c>
      <c r="P988" s="7" t="e">
        <f>E988/L988</f>
        <v>#DIV/0!</v>
      </c>
      <c r="Q988" t="s">
        <v>8310</v>
      </c>
      <c r="R988" t="s">
        <v>8316</v>
      </c>
      <c r="S988" s="11">
        <f>(J988/86400)+25569+(-5/24)</f>
        <v>42065.702650462961</v>
      </c>
      <c r="T988" s="11">
        <f>(I988/86400)+25569+(-5/24)</f>
        <v>42095.660983796297</v>
      </c>
    </row>
    <row r="989" spans="1:20" ht="43.2" x14ac:dyDescent="0.3">
      <c r="A989">
        <v>482</v>
      </c>
      <c r="B989" s="3" t="s">
        <v>483</v>
      </c>
      <c r="C989" s="3" t="s">
        <v>4592</v>
      </c>
      <c r="D989">
        <v>10000</v>
      </c>
      <c r="E989">
        <v>10</v>
      </c>
      <c r="F989" t="s">
        <v>8221</v>
      </c>
      <c r="G989" t="s">
        <v>8224</v>
      </c>
      <c r="H989" t="s">
        <v>8246</v>
      </c>
      <c r="I989">
        <v>1460644440</v>
      </c>
      <c r="J989">
        <v>1458336690</v>
      </c>
      <c r="K989" t="b">
        <v>0</v>
      </c>
      <c r="L989">
        <v>1</v>
      </c>
      <c r="M989" t="b">
        <v>0</v>
      </c>
      <c r="N989" t="s">
        <v>8270</v>
      </c>
      <c r="O989" s="6">
        <f>(E989/D989)*100</f>
        <v>0.1</v>
      </c>
      <c r="P989" s="7">
        <f>E989/L989</f>
        <v>10</v>
      </c>
      <c r="Q989" t="s">
        <v>8310</v>
      </c>
      <c r="R989" t="s">
        <v>8316</v>
      </c>
      <c r="S989" s="11">
        <f>(J989/86400)+25569+(-5/24)</f>
        <v>42447.688541666663</v>
      </c>
      <c r="T989" s="11">
        <f>(I989/86400)+25569+(-5/24)</f>
        <v>42474.398611111108</v>
      </c>
    </row>
    <row r="990" spans="1:20" ht="43.2" x14ac:dyDescent="0.3">
      <c r="A990">
        <v>491</v>
      </c>
      <c r="B990" s="3" t="s">
        <v>492</v>
      </c>
      <c r="C990" s="3" t="s">
        <v>4601</v>
      </c>
      <c r="D990">
        <v>10000</v>
      </c>
      <c r="E990">
        <v>0</v>
      </c>
      <c r="F990" t="s">
        <v>8221</v>
      </c>
      <c r="G990" t="s">
        <v>8224</v>
      </c>
      <c r="H990" t="s">
        <v>8246</v>
      </c>
      <c r="I990">
        <v>1453937699</v>
      </c>
      <c r="J990">
        <v>1451345699</v>
      </c>
      <c r="K990" t="b">
        <v>0</v>
      </c>
      <c r="L990">
        <v>0</v>
      </c>
      <c r="M990" t="b">
        <v>0</v>
      </c>
      <c r="N990" t="s">
        <v>8270</v>
      </c>
      <c r="O990" s="6">
        <f>(E990/D990)*100</f>
        <v>0</v>
      </c>
      <c r="P990" s="7" t="e">
        <f>E990/L990</f>
        <v>#DIV/0!</v>
      </c>
      <c r="Q990" t="s">
        <v>8310</v>
      </c>
      <c r="R990" t="s">
        <v>8316</v>
      </c>
      <c r="S990" s="11">
        <f>(J990/86400)+25569+(-5/24)</f>
        <v>42366.774293981478</v>
      </c>
      <c r="T990" s="11">
        <f>(I990/86400)+25569+(-5/24)</f>
        <v>42396.774293981478</v>
      </c>
    </row>
    <row r="991" spans="1:20" ht="43.2" x14ac:dyDescent="0.3">
      <c r="A991">
        <v>501</v>
      </c>
      <c r="B991" s="3" t="s">
        <v>502</v>
      </c>
      <c r="C991" s="3" t="s">
        <v>4611</v>
      </c>
      <c r="D991">
        <v>10000</v>
      </c>
      <c r="E991">
        <v>0</v>
      </c>
      <c r="F991" t="s">
        <v>8221</v>
      </c>
      <c r="G991" t="s">
        <v>8224</v>
      </c>
      <c r="H991" t="s">
        <v>8246</v>
      </c>
      <c r="I991">
        <v>1310189851</v>
      </c>
      <c r="J991">
        <v>1307597851</v>
      </c>
      <c r="K991" t="b">
        <v>0</v>
      </c>
      <c r="L991">
        <v>0</v>
      </c>
      <c r="M991" t="b">
        <v>0</v>
      </c>
      <c r="N991" t="s">
        <v>8270</v>
      </c>
      <c r="O991" s="6">
        <f>(E991/D991)*100</f>
        <v>0</v>
      </c>
      <c r="P991" s="7" t="e">
        <f>E991/L991</f>
        <v>#DIV/0!</v>
      </c>
      <c r="Q991" t="s">
        <v>8310</v>
      </c>
      <c r="R991" t="s">
        <v>8316</v>
      </c>
      <c r="S991" s="11">
        <f>(J991/86400)+25569+(-5/24)</f>
        <v>40703.026053240741</v>
      </c>
      <c r="T991" s="11">
        <f>(I991/86400)+25569+(-5/24)</f>
        <v>40733.026053240741</v>
      </c>
    </row>
    <row r="992" spans="1:20" ht="43.2" x14ac:dyDescent="0.3">
      <c r="A992">
        <v>548</v>
      </c>
      <c r="B992" s="3" t="s">
        <v>549</v>
      </c>
      <c r="C992" s="3" t="s">
        <v>4658</v>
      </c>
      <c r="D992">
        <v>10000</v>
      </c>
      <c r="E992">
        <v>9</v>
      </c>
      <c r="F992" t="s">
        <v>8221</v>
      </c>
      <c r="G992" t="s">
        <v>8225</v>
      </c>
      <c r="H992" t="s">
        <v>8247</v>
      </c>
      <c r="I992">
        <v>1446154848</v>
      </c>
      <c r="J992">
        <v>1443562848</v>
      </c>
      <c r="K992" t="b">
        <v>0</v>
      </c>
      <c r="L992">
        <v>1</v>
      </c>
      <c r="M992" t="b">
        <v>0</v>
      </c>
      <c r="N992" t="s">
        <v>8272</v>
      </c>
      <c r="O992" s="6">
        <f>(E992/D992)*100</f>
        <v>0.09</v>
      </c>
      <c r="P992" s="7">
        <f>E992/L992</f>
        <v>9</v>
      </c>
      <c r="Q992" t="s">
        <v>8319</v>
      </c>
      <c r="R992" t="s">
        <v>8320</v>
      </c>
      <c r="S992" s="11">
        <f>(J992/86400)+25569+(-5/24)</f>
        <v>42276.695</v>
      </c>
      <c r="T992" s="11">
        <f>(I992/86400)+25569+(-5/24)</f>
        <v>42306.695</v>
      </c>
    </row>
    <row r="993" spans="1:20" ht="43.2" x14ac:dyDescent="0.3">
      <c r="A993">
        <v>567</v>
      </c>
      <c r="B993" s="3" t="s">
        <v>568</v>
      </c>
      <c r="C993" s="3" t="s">
        <v>4677</v>
      </c>
      <c r="D993">
        <v>10000</v>
      </c>
      <c r="E993">
        <v>0</v>
      </c>
      <c r="F993" t="s">
        <v>8221</v>
      </c>
      <c r="G993" t="s">
        <v>8224</v>
      </c>
      <c r="H993" t="s">
        <v>8246</v>
      </c>
      <c r="I993">
        <v>1420143194</v>
      </c>
      <c r="J993">
        <v>1417551194</v>
      </c>
      <c r="K993" t="b">
        <v>0</v>
      </c>
      <c r="L993">
        <v>0</v>
      </c>
      <c r="M993" t="b">
        <v>0</v>
      </c>
      <c r="N993" t="s">
        <v>8272</v>
      </c>
      <c r="O993" s="6">
        <f>(E993/D993)*100</f>
        <v>0</v>
      </c>
      <c r="P993" s="7" t="e">
        <f>E993/L993</f>
        <v>#DIV/0!</v>
      </c>
      <c r="Q993" t="s">
        <v>8319</v>
      </c>
      <c r="R993" t="s">
        <v>8320</v>
      </c>
      <c r="S993" s="11">
        <f>(J993/86400)+25569+(-5/24)</f>
        <v>41975.634189814817</v>
      </c>
      <c r="T993" s="11">
        <f>(I993/86400)+25569+(-5/24)</f>
        <v>42005.634189814817</v>
      </c>
    </row>
    <row r="994" spans="1:20" ht="43.2" x14ac:dyDescent="0.3">
      <c r="A994">
        <v>586</v>
      </c>
      <c r="B994" s="3" t="s">
        <v>587</v>
      </c>
      <c r="C994" s="3" t="s">
        <v>4696</v>
      </c>
      <c r="D994">
        <v>10000</v>
      </c>
      <c r="E994">
        <v>56</v>
      </c>
      <c r="F994" t="s">
        <v>8221</v>
      </c>
      <c r="G994" t="s">
        <v>8224</v>
      </c>
      <c r="H994" t="s">
        <v>8246</v>
      </c>
      <c r="I994">
        <v>1424032207</v>
      </c>
      <c r="J994">
        <v>1421440207</v>
      </c>
      <c r="K994" t="b">
        <v>0</v>
      </c>
      <c r="L994">
        <v>4</v>
      </c>
      <c r="M994" t="b">
        <v>0</v>
      </c>
      <c r="N994" t="s">
        <v>8272</v>
      </c>
      <c r="O994" s="6">
        <f>(E994/D994)*100</f>
        <v>0.55999999999999994</v>
      </c>
      <c r="P994" s="7">
        <f>E994/L994</f>
        <v>14</v>
      </c>
      <c r="Q994" t="s">
        <v>8319</v>
      </c>
      <c r="R994" t="s">
        <v>8320</v>
      </c>
      <c r="S994" s="11">
        <f>(J994/86400)+25569+(-5/24)</f>
        <v>42020.645914351851</v>
      </c>
      <c r="T994" s="11">
        <f>(I994/86400)+25569+(-5/24)</f>
        <v>42050.645914351851</v>
      </c>
    </row>
    <row r="995" spans="1:20" ht="43.2" x14ac:dyDescent="0.3">
      <c r="A995">
        <v>661</v>
      </c>
      <c r="B995" s="3" t="s">
        <v>662</v>
      </c>
      <c r="C995" s="3" t="s">
        <v>4771</v>
      </c>
      <c r="D995">
        <v>10000</v>
      </c>
      <c r="E995">
        <v>95</v>
      </c>
      <c r="F995" t="s">
        <v>8221</v>
      </c>
      <c r="G995" t="s">
        <v>8224</v>
      </c>
      <c r="H995" t="s">
        <v>8246</v>
      </c>
      <c r="I995">
        <v>1477236559</v>
      </c>
      <c r="J995">
        <v>1474644559</v>
      </c>
      <c r="K995" t="b">
        <v>0</v>
      </c>
      <c r="L995">
        <v>9</v>
      </c>
      <c r="M995" t="b">
        <v>0</v>
      </c>
      <c r="N995" t="s">
        <v>8273</v>
      </c>
      <c r="O995" s="6">
        <f>(E995/D995)*100</f>
        <v>0.95</v>
      </c>
      <c r="P995" s="7">
        <f>E995/L995</f>
        <v>10.555555555555555</v>
      </c>
      <c r="Q995" t="s">
        <v>8319</v>
      </c>
      <c r="R995" t="s">
        <v>8321</v>
      </c>
      <c r="S995" s="11">
        <f>(J995/86400)+25569+(-5/24)</f>
        <v>42636.437025462961</v>
      </c>
      <c r="T995" s="11">
        <f>(I995/86400)+25569+(-5/24)</f>
        <v>42666.437025462961</v>
      </c>
    </row>
    <row r="996" spans="1:20" ht="43.2" x14ac:dyDescent="0.3">
      <c r="A996">
        <v>665</v>
      </c>
      <c r="B996" s="3" t="s">
        <v>666</v>
      </c>
      <c r="C996" s="3" t="s">
        <v>4775</v>
      </c>
      <c r="D996">
        <v>10000</v>
      </c>
      <c r="E996">
        <v>1864</v>
      </c>
      <c r="F996" t="s">
        <v>8221</v>
      </c>
      <c r="G996" t="s">
        <v>8224</v>
      </c>
      <c r="H996" t="s">
        <v>8246</v>
      </c>
      <c r="I996">
        <v>1484327061</v>
      </c>
      <c r="J996">
        <v>1479143061</v>
      </c>
      <c r="K996" t="b">
        <v>0</v>
      </c>
      <c r="L996">
        <v>12</v>
      </c>
      <c r="M996" t="b">
        <v>0</v>
      </c>
      <c r="N996" t="s">
        <v>8273</v>
      </c>
      <c r="O996" s="6">
        <f>(E996/D996)*100</f>
        <v>18.64</v>
      </c>
      <c r="P996" s="7">
        <f>E996/L996</f>
        <v>155.33333333333334</v>
      </c>
      <c r="Q996" t="s">
        <v>8319</v>
      </c>
      <c r="R996" t="s">
        <v>8321</v>
      </c>
      <c r="S996" s="11">
        <f>(J996/86400)+25569+(-5/24)</f>
        <v>42688.503020833326</v>
      </c>
      <c r="T996" s="11">
        <f>(I996/86400)+25569+(-5/24)</f>
        <v>42748.503020833326</v>
      </c>
    </row>
    <row r="997" spans="1:20" ht="43.2" x14ac:dyDescent="0.3">
      <c r="A997">
        <v>775</v>
      </c>
      <c r="B997" s="3" t="s">
        <v>776</v>
      </c>
      <c r="C997" s="3" t="s">
        <v>4885</v>
      </c>
      <c r="D997">
        <v>10000</v>
      </c>
      <c r="E997">
        <v>170</v>
      </c>
      <c r="F997" t="s">
        <v>8221</v>
      </c>
      <c r="G997" t="s">
        <v>8224</v>
      </c>
      <c r="H997" t="s">
        <v>8246</v>
      </c>
      <c r="I997">
        <v>1323998795</v>
      </c>
      <c r="J997">
        <v>1321406795</v>
      </c>
      <c r="K997" t="b">
        <v>0</v>
      </c>
      <c r="L997">
        <v>5</v>
      </c>
      <c r="M997" t="b">
        <v>0</v>
      </c>
      <c r="N997" t="s">
        <v>8275</v>
      </c>
      <c r="O997" s="6">
        <f>(E997/D997)*100</f>
        <v>1.7000000000000002</v>
      </c>
      <c r="P997" s="7">
        <f>E997/L997</f>
        <v>34</v>
      </c>
      <c r="Q997" t="s">
        <v>8322</v>
      </c>
      <c r="R997" t="s">
        <v>8324</v>
      </c>
      <c r="S997" s="11">
        <f>(J997/86400)+25569+(-5/24)</f>
        <v>40862.851793981477</v>
      </c>
      <c r="T997" s="11">
        <f>(I997/86400)+25569+(-5/24)</f>
        <v>40892.851793981477</v>
      </c>
    </row>
    <row r="998" spans="1:20" ht="57.6" x14ac:dyDescent="0.3">
      <c r="A998">
        <v>980</v>
      </c>
      <c r="B998" s="3" t="s">
        <v>981</v>
      </c>
      <c r="C998" s="3" t="s">
        <v>5090</v>
      </c>
      <c r="D998">
        <v>10000</v>
      </c>
      <c r="E998">
        <v>1486</v>
      </c>
      <c r="F998" t="s">
        <v>8221</v>
      </c>
      <c r="G998" t="s">
        <v>8224</v>
      </c>
      <c r="H998" t="s">
        <v>8246</v>
      </c>
      <c r="I998">
        <v>1417387322</v>
      </c>
      <c r="J998">
        <v>1413495722</v>
      </c>
      <c r="K998" t="b">
        <v>0</v>
      </c>
      <c r="L998">
        <v>31</v>
      </c>
      <c r="M998" t="b">
        <v>0</v>
      </c>
      <c r="N998" t="s">
        <v>8273</v>
      </c>
      <c r="O998" s="6">
        <f>(E998/D998)*100</f>
        <v>14.860000000000001</v>
      </c>
      <c r="P998" s="7">
        <f>E998/L998</f>
        <v>47.935483870967744</v>
      </c>
      <c r="Q998" t="s">
        <v>8319</v>
      </c>
      <c r="R998" t="s">
        <v>8321</v>
      </c>
      <c r="S998" s="11">
        <f>(J998/86400)+25569+(-5/24)</f>
        <v>41928.695856481478</v>
      </c>
      <c r="T998" s="11">
        <f>(I998/86400)+25569+(-5/24)</f>
        <v>41973.737523148149</v>
      </c>
    </row>
    <row r="999" spans="1:20" ht="72" x14ac:dyDescent="0.3">
      <c r="A999">
        <v>984</v>
      </c>
      <c r="B999" s="3" t="s">
        <v>985</v>
      </c>
      <c r="C999" s="3" t="s">
        <v>5094</v>
      </c>
      <c r="D999">
        <v>10000</v>
      </c>
      <c r="E999">
        <v>106</v>
      </c>
      <c r="F999" t="s">
        <v>8221</v>
      </c>
      <c r="G999" t="s">
        <v>8224</v>
      </c>
      <c r="H999" t="s">
        <v>8246</v>
      </c>
      <c r="I999">
        <v>1427507208</v>
      </c>
      <c r="J999">
        <v>1424918808</v>
      </c>
      <c r="K999" t="b">
        <v>0</v>
      </c>
      <c r="L999">
        <v>3</v>
      </c>
      <c r="M999" t="b">
        <v>0</v>
      </c>
      <c r="N999" t="s">
        <v>8273</v>
      </c>
      <c r="O999" s="6">
        <f>(E999/D999)*100</f>
        <v>1.06</v>
      </c>
      <c r="P999" s="7">
        <f>E999/L999</f>
        <v>35.333333333333336</v>
      </c>
      <c r="Q999" t="s">
        <v>8319</v>
      </c>
      <c r="R999" t="s">
        <v>8321</v>
      </c>
      <c r="S999" s="11">
        <f>(J999/86400)+25569+(-5/24)</f>
        <v>42060.907499999994</v>
      </c>
      <c r="T999" s="11">
        <f>(I999/86400)+25569+(-5/24)</f>
        <v>42090.86583333333</v>
      </c>
    </row>
    <row r="1000" spans="1:20" ht="28.8" x14ac:dyDescent="0.3">
      <c r="A1000">
        <v>989</v>
      </c>
      <c r="B1000" s="3" t="s">
        <v>990</v>
      </c>
      <c r="C1000" s="3" t="s">
        <v>5099</v>
      </c>
      <c r="D1000">
        <v>10000</v>
      </c>
      <c r="E1000">
        <v>1677</v>
      </c>
      <c r="F1000" t="s">
        <v>8221</v>
      </c>
      <c r="G1000" t="s">
        <v>8224</v>
      </c>
      <c r="H1000" t="s">
        <v>8246</v>
      </c>
      <c r="I1000">
        <v>1475101495</v>
      </c>
      <c r="J1000">
        <v>1472509495</v>
      </c>
      <c r="K1000" t="b">
        <v>0</v>
      </c>
      <c r="L1000">
        <v>32</v>
      </c>
      <c r="M1000" t="b">
        <v>0</v>
      </c>
      <c r="N1000" t="s">
        <v>8273</v>
      </c>
      <c r="O1000" s="6">
        <f>(E1000/D1000)*100</f>
        <v>16.77</v>
      </c>
      <c r="P1000" s="7">
        <f>E1000/L1000</f>
        <v>52.40625</v>
      </c>
      <c r="Q1000" t="s">
        <v>8319</v>
      </c>
      <c r="R1000" t="s">
        <v>8321</v>
      </c>
      <c r="S1000" s="11">
        <f>(J1000/86400)+25569+(-5/24)</f>
        <v>42611.725636574069</v>
      </c>
      <c r="T1000" s="11">
        <f>(I1000/86400)+25569+(-5/24)</f>
        <v>42641.725636574069</v>
      </c>
    </row>
    <row r="1001" spans="1:20" ht="43.2" x14ac:dyDescent="0.3">
      <c r="A1001">
        <v>995</v>
      </c>
      <c r="B1001" s="3" t="s">
        <v>996</v>
      </c>
      <c r="C1001" s="3" t="s">
        <v>5105</v>
      </c>
      <c r="D1001">
        <v>10000</v>
      </c>
      <c r="E1001">
        <v>726</v>
      </c>
      <c r="F1001" t="s">
        <v>8221</v>
      </c>
      <c r="G1001" t="s">
        <v>8224</v>
      </c>
      <c r="H1001" t="s">
        <v>8246</v>
      </c>
      <c r="I1001">
        <v>1417276800</v>
      </c>
      <c r="J1001">
        <v>1415140480</v>
      </c>
      <c r="K1001" t="b">
        <v>0</v>
      </c>
      <c r="L1001">
        <v>9</v>
      </c>
      <c r="M1001" t="b">
        <v>0</v>
      </c>
      <c r="N1001" t="s">
        <v>8273</v>
      </c>
      <c r="O1001" s="6">
        <f>(E1001/D1001)*100</f>
        <v>7.26</v>
      </c>
      <c r="P1001" s="7">
        <f>E1001/L1001</f>
        <v>80.666666666666671</v>
      </c>
      <c r="Q1001" t="s">
        <v>8319</v>
      </c>
      <c r="R1001" t="s">
        <v>8321</v>
      </c>
      <c r="S1001" s="11">
        <f>(J1001/86400)+25569+(-5/24)</f>
        <v>41947.732407407406</v>
      </c>
      <c r="T1001" s="11">
        <f>(I1001/86400)+25569+(-5/24)</f>
        <v>41972.458333333336</v>
      </c>
    </row>
    <row r="1002" spans="1:20" ht="43.2" x14ac:dyDescent="0.3">
      <c r="A1002">
        <v>1070</v>
      </c>
      <c r="B1002" s="3" t="s">
        <v>1071</v>
      </c>
      <c r="C1002" s="3" t="s">
        <v>5180</v>
      </c>
      <c r="D1002">
        <v>10000</v>
      </c>
      <c r="E1002">
        <v>70</v>
      </c>
      <c r="F1002" t="s">
        <v>8221</v>
      </c>
      <c r="G1002" t="s">
        <v>8224</v>
      </c>
      <c r="H1002" t="s">
        <v>8246</v>
      </c>
      <c r="I1002">
        <v>1349050622</v>
      </c>
      <c r="J1002">
        <v>1347322622</v>
      </c>
      <c r="K1002" t="b">
        <v>0</v>
      </c>
      <c r="L1002">
        <v>2</v>
      </c>
      <c r="M1002" t="b">
        <v>0</v>
      </c>
      <c r="N1002" t="s">
        <v>8282</v>
      </c>
      <c r="O1002" s="6">
        <f>(E1002/D1002)*100</f>
        <v>0.70000000000000007</v>
      </c>
      <c r="P1002" s="7">
        <f>E1002/L1002</f>
        <v>35</v>
      </c>
      <c r="Q1002" t="s">
        <v>8333</v>
      </c>
      <c r="R1002" t="s">
        <v>8334</v>
      </c>
      <c r="S1002" s="11">
        <f>(J1002/86400)+25569+(-5/24)</f>
        <v>41162.803495370368</v>
      </c>
      <c r="T1002" s="11">
        <f>(I1002/86400)+25569+(-5/24)</f>
        <v>41182.803495370368</v>
      </c>
    </row>
    <row r="1003" spans="1:20" ht="43.2" x14ac:dyDescent="0.3">
      <c r="A1003">
        <v>1082</v>
      </c>
      <c r="B1003" s="3" t="s">
        <v>1083</v>
      </c>
      <c r="C1003" s="3" t="s">
        <v>5192</v>
      </c>
      <c r="D1003">
        <v>10000</v>
      </c>
      <c r="E1003">
        <v>56</v>
      </c>
      <c r="F1003" t="s">
        <v>8221</v>
      </c>
      <c r="G1003" t="s">
        <v>8224</v>
      </c>
      <c r="H1003" t="s">
        <v>8246</v>
      </c>
      <c r="I1003">
        <v>1344635088</v>
      </c>
      <c r="J1003">
        <v>1342043088</v>
      </c>
      <c r="K1003" t="b">
        <v>0</v>
      </c>
      <c r="L1003">
        <v>3</v>
      </c>
      <c r="M1003" t="b">
        <v>0</v>
      </c>
      <c r="N1003" t="s">
        <v>8282</v>
      </c>
      <c r="O1003" s="6">
        <f>(E1003/D1003)*100</f>
        <v>0.55999999999999994</v>
      </c>
      <c r="P1003" s="7">
        <f>E1003/L1003</f>
        <v>18.666666666666668</v>
      </c>
      <c r="Q1003" t="s">
        <v>8333</v>
      </c>
      <c r="R1003" t="s">
        <v>8334</v>
      </c>
      <c r="S1003" s="11">
        <f>(J1003/86400)+25569+(-5/24)</f>
        <v>41101.697777777772</v>
      </c>
      <c r="T1003" s="11">
        <f>(I1003/86400)+25569+(-5/24)</f>
        <v>41131.697777777772</v>
      </c>
    </row>
    <row r="1004" spans="1:20" ht="57.6" x14ac:dyDescent="0.3">
      <c r="A1004">
        <v>1107</v>
      </c>
      <c r="B1004" s="3" t="s">
        <v>1108</v>
      </c>
      <c r="C1004" s="3" t="s">
        <v>5217</v>
      </c>
      <c r="D1004">
        <v>10000</v>
      </c>
      <c r="E1004">
        <v>0</v>
      </c>
      <c r="F1004" t="s">
        <v>8221</v>
      </c>
      <c r="G1004" t="s">
        <v>8224</v>
      </c>
      <c r="H1004" t="s">
        <v>8246</v>
      </c>
      <c r="I1004">
        <v>1406148024</v>
      </c>
      <c r="J1004">
        <v>1403556024</v>
      </c>
      <c r="K1004" t="b">
        <v>0</v>
      </c>
      <c r="L1004">
        <v>0</v>
      </c>
      <c r="M1004" t="b">
        <v>0</v>
      </c>
      <c r="N1004" t="s">
        <v>8282</v>
      </c>
      <c r="O1004" s="6">
        <f>(E1004/D1004)*100</f>
        <v>0</v>
      </c>
      <c r="P1004" s="7" t="e">
        <f>E1004/L1004</f>
        <v>#DIV/0!</v>
      </c>
      <c r="Q1004" t="s">
        <v>8333</v>
      </c>
      <c r="R1004" t="s">
        <v>8334</v>
      </c>
      <c r="S1004" s="11">
        <f>(J1004/86400)+25569+(-5/24)</f>
        <v>41813.653055555551</v>
      </c>
      <c r="T1004" s="11">
        <f>(I1004/86400)+25569+(-5/24)</f>
        <v>41843.653055555551</v>
      </c>
    </row>
    <row r="1005" spans="1:20" ht="43.2" x14ac:dyDescent="0.3">
      <c r="A1005">
        <v>1109</v>
      </c>
      <c r="B1005" s="3" t="s">
        <v>1110</v>
      </c>
      <c r="C1005" s="3" t="s">
        <v>5219</v>
      </c>
      <c r="D1005">
        <v>10000</v>
      </c>
      <c r="E1005">
        <v>45</v>
      </c>
      <c r="F1005" t="s">
        <v>8221</v>
      </c>
      <c r="G1005" t="s">
        <v>8224</v>
      </c>
      <c r="H1005" t="s">
        <v>8246</v>
      </c>
      <c r="I1005">
        <v>1479495790</v>
      </c>
      <c r="J1005">
        <v>1476900190</v>
      </c>
      <c r="K1005" t="b">
        <v>0</v>
      </c>
      <c r="L1005">
        <v>3</v>
      </c>
      <c r="M1005" t="b">
        <v>0</v>
      </c>
      <c r="N1005" t="s">
        <v>8282</v>
      </c>
      <c r="O1005" s="6">
        <f>(E1005/D1005)*100</f>
        <v>0.44999999999999996</v>
      </c>
      <c r="P1005" s="7">
        <f>E1005/L1005</f>
        <v>15</v>
      </c>
      <c r="Q1005" t="s">
        <v>8333</v>
      </c>
      <c r="R1005" t="s">
        <v>8334</v>
      </c>
      <c r="S1005" s="11">
        <f>(J1005/86400)+25569+(-5/24)</f>
        <v>42662.543865740743</v>
      </c>
      <c r="T1005" s="11">
        <f>(I1005/86400)+25569+(-5/24)</f>
        <v>42692.5855324074</v>
      </c>
    </row>
    <row r="1006" spans="1:20" ht="43.2" x14ac:dyDescent="0.3">
      <c r="A1006">
        <v>1132</v>
      </c>
      <c r="B1006" s="3" t="s">
        <v>1133</v>
      </c>
      <c r="C1006" s="3" t="s">
        <v>5242</v>
      </c>
      <c r="D1006">
        <v>10000</v>
      </c>
      <c r="E1006">
        <v>1438</v>
      </c>
      <c r="F1006" t="s">
        <v>8221</v>
      </c>
      <c r="G1006" t="s">
        <v>8229</v>
      </c>
      <c r="H1006" t="s">
        <v>8251</v>
      </c>
      <c r="I1006">
        <v>1483238771</v>
      </c>
      <c r="J1006">
        <v>1480646771</v>
      </c>
      <c r="K1006" t="b">
        <v>0</v>
      </c>
      <c r="L1006">
        <v>13</v>
      </c>
      <c r="M1006" t="b">
        <v>0</v>
      </c>
      <c r="N1006" t="s">
        <v>8283</v>
      </c>
      <c r="O1006" s="6">
        <f>(E1006/D1006)*100</f>
        <v>14.38</v>
      </c>
      <c r="P1006" s="7">
        <f>E1006/L1006</f>
        <v>110.61538461538461</v>
      </c>
      <c r="Q1006" t="s">
        <v>8333</v>
      </c>
      <c r="R1006" t="s">
        <v>8335</v>
      </c>
      <c r="S1006" s="11">
        <f>(J1006/86400)+25569+(-5/24)</f>
        <v>42705.907071759262</v>
      </c>
      <c r="T1006" s="11">
        <f>(I1006/86400)+25569+(-5/24)</f>
        <v>42735.907071759262</v>
      </c>
    </row>
    <row r="1007" spans="1:20" ht="43.2" x14ac:dyDescent="0.3">
      <c r="A1007">
        <v>1157</v>
      </c>
      <c r="B1007" s="3" t="s">
        <v>1158</v>
      </c>
      <c r="C1007" s="3" t="s">
        <v>5267</v>
      </c>
      <c r="D1007">
        <v>10000</v>
      </c>
      <c r="E1007">
        <v>151</v>
      </c>
      <c r="F1007" t="s">
        <v>8221</v>
      </c>
      <c r="G1007" t="s">
        <v>8224</v>
      </c>
      <c r="H1007" t="s">
        <v>8246</v>
      </c>
      <c r="I1007">
        <v>1417795480</v>
      </c>
      <c r="J1007">
        <v>1412607880</v>
      </c>
      <c r="K1007" t="b">
        <v>0</v>
      </c>
      <c r="L1007">
        <v>3</v>
      </c>
      <c r="M1007" t="b">
        <v>0</v>
      </c>
      <c r="N1007" t="s">
        <v>8284</v>
      </c>
      <c r="O1007" s="6">
        <f>(E1007/D1007)*100</f>
        <v>1.51</v>
      </c>
      <c r="P1007" s="7">
        <f>E1007/L1007</f>
        <v>50.333333333333336</v>
      </c>
      <c r="Q1007" t="s">
        <v>8336</v>
      </c>
      <c r="R1007" t="s">
        <v>8337</v>
      </c>
      <c r="S1007" s="11">
        <f>(J1007/86400)+25569+(-5/24)</f>
        <v>41918.419907407406</v>
      </c>
      <c r="T1007" s="11">
        <f>(I1007/86400)+25569+(-5/24)</f>
        <v>41978.46157407407</v>
      </c>
    </row>
    <row r="1008" spans="1:20" ht="57.6" x14ac:dyDescent="0.3">
      <c r="A1008">
        <v>1164</v>
      </c>
      <c r="B1008" s="3" t="s">
        <v>1165</v>
      </c>
      <c r="C1008" s="3" t="s">
        <v>5274</v>
      </c>
      <c r="D1008">
        <v>10000</v>
      </c>
      <c r="E1008">
        <v>0</v>
      </c>
      <c r="F1008" t="s">
        <v>8221</v>
      </c>
      <c r="G1008" t="s">
        <v>8224</v>
      </c>
      <c r="H1008" t="s">
        <v>8246</v>
      </c>
      <c r="I1008">
        <v>1466270582</v>
      </c>
      <c r="J1008">
        <v>1463678582</v>
      </c>
      <c r="K1008" t="b">
        <v>0</v>
      </c>
      <c r="L1008">
        <v>0</v>
      </c>
      <c r="M1008" t="b">
        <v>0</v>
      </c>
      <c r="N1008" t="s">
        <v>8284</v>
      </c>
      <c r="O1008" s="6">
        <f>(E1008/D1008)*100</f>
        <v>0</v>
      </c>
      <c r="P1008" s="7" t="e">
        <f>E1008/L1008</f>
        <v>#DIV/0!</v>
      </c>
      <c r="Q1008" t="s">
        <v>8336</v>
      </c>
      <c r="R1008" t="s">
        <v>8337</v>
      </c>
      <c r="S1008" s="11">
        <f>(J1008/86400)+25569+(-5/24)</f>
        <v>42509.51599537037</v>
      </c>
      <c r="T1008" s="11">
        <f>(I1008/86400)+25569+(-5/24)</f>
        <v>42539.51599537037</v>
      </c>
    </row>
    <row r="1009" spans="1:20" ht="43.2" x14ac:dyDescent="0.3">
      <c r="A1009">
        <v>1165</v>
      </c>
      <c r="B1009" s="3" t="s">
        <v>1166</v>
      </c>
      <c r="C1009" s="3" t="s">
        <v>5275</v>
      </c>
      <c r="D1009">
        <v>10000</v>
      </c>
      <c r="E1009">
        <v>2070.5</v>
      </c>
      <c r="F1009" t="s">
        <v>8221</v>
      </c>
      <c r="G1009" t="s">
        <v>8224</v>
      </c>
      <c r="H1009" t="s">
        <v>8246</v>
      </c>
      <c r="I1009">
        <v>1404623330</v>
      </c>
      <c r="J1009">
        <v>1401685730</v>
      </c>
      <c r="K1009" t="b">
        <v>0</v>
      </c>
      <c r="L1009">
        <v>25</v>
      </c>
      <c r="M1009" t="b">
        <v>0</v>
      </c>
      <c r="N1009" t="s">
        <v>8284</v>
      </c>
      <c r="O1009" s="6">
        <f>(E1009/D1009)*100</f>
        <v>20.705000000000002</v>
      </c>
      <c r="P1009" s="7">
        <f>E1009/L1009</f>
        <v>82.82</v>
      </c>
      <c r="Q1009" t="s">
        <v>8336</v>
      </c>
      <c r="R1009" t="s">
        <v>8337</v>
      </c>
      <c r="S1009" s="11">
        <f>(J1009/86400)+25569+(-5/24)</f>
        <v>41792.00613425926</v>
      </c>
      <c r="T1009" s="11">
        <f>(I1009/86400)+25569+(-5/24)</f>
        <v>41826.00613425926</v>
      </c>
    </row>
    <row r="1010" spans="1:20" ht="43.2" x14ac:dyDescent="0.3">
      <c r="A1010">
        <v>1169</v>
      </c>
      <c r="B1010" s="3" t="s">
        <v>1170</v>
      </c>
      <c r="C1010" s="3" t="s">
        <v>5279</v>
      </c>
      <c r="D1010">
        <v>10000</v>
      </c>
      <c r="E1010">
        <v>17</v>
      </c>
      <c r="F1010" t="s">
        <v>8221</v>
      </c>
      <c r="G1010" t="s">
        <v>8224</v>
      </c>
      <c r="H1010" t="s">
        <v>8246</v>
      </c>
      <c r="I1010">
        <v>1424593763</v>
      </c>
      <c r="J1010">
        <v>1422001763</v>
      </c>
      <c r="K1010" t="b">
        <v>0</v>
      </c>
      <c r="L1010">
        <v>3</v>
      </c>
      <c r="M1010" t="b">
        <v>0</v>
      </c>
      <c r="N1010" t="s">
        <v>8284</v>
      </c>
      <c r="O1010" s="6">
        <f>(E1010/D1010)*100</f>
        <v>0.16999999999999998</v>
      </c>
      <c r="P1010" s="7">
        <f>E1010/L1010</f>
        <v>5.666666666666667</v>
      </c>
      <c r="Q1010" t="s">
        <v>8336</v>
      </c>
      <c r="R1010" t="s">
        <v>8337</v>
      </c>
      <c r="S1010" s="11">
        <f>(J1010/86400)+25569+(-5/24)</f>
        <v>42027.145405092589</v>
      </c>
      <c r="T1010" s="11">
        <f>(I1010/86400)+25569+(-5/24)</f>
        <v>42057.145405092589</v>
      </c>
    </row>
    <row r="1011" spans="1:20" ht="43.2" x14ac:dyDescent="0.3">
      <c r="A1011">
        <v>1429</v>
      </c>
      <c r="B1011" s="3" t="s">
        <v>1430</v>
      </c>
      <c r="C1011" s="3" t="s">
        <v>5539</v>
      </c>
      <c r="D1011">
        <v>10000</v>
      </c>
      <c r="E1011">
        <v>0</v>
      </c>
      <c r="F1011" t="s">
        <v>8221</v>
      </c>
      <c r="G1011" t="s">
        <v>8224</v>
      </c>
      <c r="H1011" t="s">
        <v>8246</v>
      </c>
      <c r="I1011">
        <v>1428629242</v>
      </c>
      <c r="J1011">
        <v>1426037242</v>
      </c>
      <c r="K1011" t="b">
        <v>0</v>
      </c>
      <c r="L1011">
        <v>0</v>
      </c>
      <c r="M1011" t="b">
        <v>0</v>
      </c>
      <c r="N1011" t="s">
        <v>8287</v>
      </c>
      <c r="O1011" s="6">
        <f>(E1011/D1011)*100</f>
        <v>0</v>
      </c>
      <c r="P1011" s="7" t="e">
        <f>E1011/L1011</f>
        <v>#DIV/0!</v>
      </c>
      <c r="Q1011" t="s">
        <v>8322</v>
      </c>
      <c r="R1011" t="s">
        <v>8341</v>
      </c>
      <c r="S1011" s="11">
        <f>(J1011/86400)+25569+(-5/24)</f>
        <v>42073.852337962962</v>
      </c>
      <c r="T1011" s="11">
        <f>(I1011/86400)+25569+(-5/24)</f>
        <v>42103.852337962962</v>
      </c>
    </row>
    <row r="1012" spans="1:20" ht="43.2" x14ac:dyDescent="0.3">
      <c r="A1012">
        <v>1436</v>
      </c>
      <c r="B1012" s="3" t="s">
        <v>1437</v>
      </c>
      <c r="C1012" s="3" t="s">
        <v>5546</v>
      </c>
      <c r="D1012">
        <v>10000</v>
      </c>
      <c r="E1012">
        <v>77</v>
      </c>
      <c r="F1012" t="s">
        <v>8221</v>
      </c>
      <c r="G1012" t="s">
        <v>8236</v>
      </c>
      <c r="H1012" t="s">
        <v>8249</v>
      </c>
      <c r="I1012">
        <v>1456043057</v>
      </c>
      <c r="J1012">
        <v>1453451057</v>
      </c>
      <c r="K1012" t="b">
        <v>0</v>
      </c>
      <c r="L1012">
        <v>2</v>
      </c>
      <c r="M1012" t="b">
        <v>0</v>
      </c>
      <c r="N1012" t="s">
        <v>8287</v>
      </c>
      <c r="O1012" s="6">
        <f>(E1012/D1012)*100</f>
        <v>0.77</v>
      </c>
      <c r="P1012" s="7">
        <f>E1012/L1012</f>
        <v>38.5</v>
      </c>
      <c r="Q1012" t="s">
        <v>8322</v>
      </c>
      <c r="R1012" t="s">
        <v>8341</v>
      </c>
      <c r="S1012" s="11">
        <f>(J1012/86400)+25569+(-5/24)</f>
        <v>42391.141863425924</v>
      </c>
      <c r="T1012" s="11">
        <f>(I1012/86400)+25569+(-5/24)</f>
        <v>42421.141863425924</v>
      </c>
    </row>
    <row r="1013" spans="1:20" ht="43.2" x14ac:dyDescent="0.3">
      <c r="A1013">
        <v>1487</v>
      </c>
      <c r="B1013" s="3" t="s">
        <v>1488</v>
      </c>
      <c r="C1013" s="3" t="s">
        <v>5597</v>
      </c>
      <c r="D1013">
        <v>10000</v>
      </c>
      <c r="E1013">
        <v>0</v>
      </c>
      <c r="F1013" t="s">
        <v>8221</v>
      </c>
      <c r="G1013" t="s">
        <v>8224</v>
      </c>
      <c r="H1013" t="s">
        <v>8246</v>
      </c>
      <c r="I1013">
        <v>1470175271</v>
      </c>
      <c r="J1013">
        <v>1467583271</v>
      </c>
      <c r="K1013" t="b">
        <v>0</v>
      </c>
      <c r="L1013">
        <v>0</v>
      </c>
      <c r="M1013" t="b">
        <v>0</v>
      </c>
      <c r="N1013" t="s">
        <v>8275</v>
      </c>
      <c r="O1013" s="6">
        <f>(E1013/D1013)*100</f>
        <v>0</v>
      </c>
      <c r="P1013" s="7" t="e">
        <f>E1013/L1013</f>
        <v>#DIV/0!</v>
      </c>
      <c r="Q1013" t="s">
        <v>8322</v>
      </c>
      <c r="R1013" t="s">
        <v>8324</v>
      </c>
      <c r="S1013" s="11">
        <f>(J1013/86400)+25569+(-5/24)</f>
        <v>42554.709155092591</v>
      </c>
      <c r="T1013" s="11">
        <f>(I1013/86400)+25569+(-5/24)</f>
        <v>42584.709155092591</v>
      </c>
    </row>
    <row r="1014" spans="1:20" ht="43.2" x14ac:dyDescent="0.3">
      <c r="A1014">
        <v>1711</v>
      </c>
      <c r="B1014" s="3" t="s">
        <v>1712</v>
      </c>
      <c r="C1014" s="3" t="s">
        <v>5821</v>
      </c>
      <c r="D1014">
        <v>10000</v>
      </c>
      <c r="E1014">
        <v>1050</v>
      </c>
      <c r="F1014" t="s">
        <v>8221</v>
      </c>
      <c r="G1014" t="s">
        <v>8224</v>
      </c>
      <c r="H1014" t="s">
        <v>8246</v>
      </c>
      <c r="I1014">
        <v>1409585434</v>
      </c>
      <c r="J1014">
        <v>1406907034</v>
      </c>
      <c r="K1014" t="b">
        <v>0</v>
      </c>
      <c r="L1014">
        <v>2</v>
      </c>
      <c r="M1014" t="b">
        <v>0</v>
      </c>
      <c r="N1014" t="s">
        <v>8293</v>
      </c>
      <c r="O1014" s="6">
        <f>(E1014/D1014)*100</f>
        <v>10.5</v>
      </c>
      <c r="P1014" s="7">
        <f>E1014/L1014</f>
        <v>525</v>
      </c>
      <c r="Q1014" t="s">
        <v>8325</v>
      </c>
      <c r="R1014" t="s">
        <v>8347</v>
      </c>
      <c r="S1014" s="11">
        <f>(J1014/86400)+25569+(-5/24)</f>
        <v>41852.437893518516</v>
      </c>
      <c r="T1014" s="11">
        <f>(I1014/86400)+25569+(-5/24)</f>
        <v>41883.437893518516</v>
      </c>
    </row>
    <row r="1015" spans="1:20" ht="57.6" x14ac:dyDescent="0.3">
      <c r="A1015">
        <v>1723</v>
      </c>
      <c r="B1015" s="3" t="s">
        <v>1724</v>
      </c>
      <c r="C1015" s="3" t="s">
        <v>5833</v>
      </c>
      <c r="D1015">
        <v>10000</v>
      </c>
      <c r="E1015">
        <v>650</v>
      </c>
      <c r="F1015" t="s">
        <v>8221</v>
      </c>
      <c r="G1015" t="s">
        <v>8224</v>
      </c>
      <c r="H1015" t="s">
        <v>8246</v>
      </c>
      <c r="I1015">
        <v>1435730400</v>
      </c>
      <c r="J1015">
        <v>1430855315</v>
      </c>
      <c r="K1015" t="b">
        <v>0</v>
      </c>
      <c r="L1015">
        <v>3</v>
      </c>
      <c r="M1015" t="b">
        <v>0</v>
      </c>
      <c r="N1015" t="s">
        <v>8293</v>
      </c>
      <c r="O1015" s="6">
        <f>(E1015/D1015)*100</f>
        <v>6.5</v>
      </c>
      <c r="P1015" s="7">
        <f>E1015/L1015</f>
        <v>216.66666666666666</v>
      </c>
      <c r="Q1015" t="s">
        <v>8325</v>
      </c>
      <c r="R1015" t="s">
        <v>8347</v>
      </c>
      <c r="S1015" s="11">
        <f>(J1015/86400)+25569+(-5/24)</f>
        <v>42129.617071759254</v>
      </c>
      <c r="T1015" s="11">
        <f>(I1015/86400)+25569+(-5/24)</f>
        <v>42186.041666666664</v>
      </c>
    </row>
    <row r="1016" spans="1:20" ht="43.2" x14ac:dyDescent="0.3">
      <c r="A1016">
        <v>1729</v>
      </c>
      <c r="B1016" s="3" t="s">
        <v>1730</v>
      </c>
      <c r="C1016" s="3" t="s">
        <v>5839</v>
      </c>
      <c r="D1016">
        <v>10000</v>
      </c>
      <c r="E1016">
        <v>0</v>
      </c>
      <c r="F1016" t="s">
        <v>8221</v>
      </c>
      <c r="G1016" t="s">
        <v>8224</v>
      </c>
      <c r="H1016" t="s">
        <v>8246</v>
      </c>
      <c r="I1016">
        <v>1465521306</v>
      </c>
      <c r="J1016">
        <v>1460337306</v>
      </c>
      <c r="K1016" t="b">
        <v>0</v>
      </c>
      <c r="L1016">
        <v>0</v>
      </c>
      <c r="M1016" t="b">
        <v>0</v>
      </c>
      <c r="N1016" t="s">
        <v>8293</v>
      </c>
      <c r="O1016" s="6">
        <f>(E1016/D1016)*100</f>
        <v>0</v>
      </c>
      <c r="P1016" s="7" t="e">
        <f>E1016/L1016</f>
        <v>#DIV/0!</v>
      </c>
      <c r="Q1016" t="s">
        <v>8325</v>
      </c>
      <c r="R1016" t="s">
        <v>8347</v>
      </c>
      <c r="S1016" s="11">
        <f>(J1016/86400)+25569+(-5/24)</f>
        <v>42470.843819444439</v>
      </c>
      <c r="T1016" s="11">
        <f>(I1016/86400)+25569+(-5/24)</f>
        <v>42530.843819444439</v>
      </c>
    </row>
    <row r="1017" spans="1:20" ht="43.2" x14ac:dyDescent="0.3">
      <c r="A1017">
        <v>1733</v>
      </c>
      <c r="B1017" s="3" t="s">
        <v>1734</v>
      </c>
      <c r="C1017" s="3" t="s">
        <v>5843</v>
      </c>
      <c r="D1017">
        <v>10000</v>
      </c>
      <c r="E1017">
        <v>0</v>
      </c>
      <c r="F1017" t="s">
        <v>8221</v>
      </c>
      <c r="G1017" t="s">
        <v>8224</v>
      </c>
      <c r="H1017" t="s">
        <v>8246</v>
      </c>
      <c r="I1017">
        <v>1473802200</v>
      </c>
      <c r="J1017">
        <v>1472746374</v>
      </c>
      <c r="K1017" t="b">
        <v>0</v>
      </c>
      <c r="L1017">
        <v>0</v>
      </c>
      <c r="M1017" t="b">
        <v>0</v>
      </c>
      <c r="N1017" t="s">
        <v>8293</v>
      </c>
      <c r="O1017" s="6">
        <f>(E1017/D1017)*100</f>
        <v>0</v>
      </c>
      <c r="P1017" s="7" t="e">
        <f>E1017/L1017</f>
        <v>#DIV/0!</v>
      </c>
      <c r="Q1017" t="s">
        <v>8325</v>
      </c>
      <c r="R1017" t="s">
        <v>8347</v>
      </c>
      <c r="S1017" s="11">
        <f>(J1017/86400)+25569+(-5/24)</f>
        <v>42614.467291666668</v>
      </c>
      <c r="T1017" s="11">
        <f>(I1017/86400)+25569+(-5/24)</f>
        <v>42626.687499999993</v>
      </c>
    </row>
    <row r="1018" spans="1:20" ht="43.2" x14ac:dyDescent="0.3">
      <c r="A1018">
        <v>1787</v>
      </c>
      <c r="B1018" s="3" t="s">
        <v>1788</v>
      </c>
      <c r="C1018" s="3" t="s">
        <v>5897</v>
      </c>
      <c r="D1018">
        <v>10000</v>
      </c>
      <c r="E1018">
        <v>1533</v>
      </c>
      <c r="F1018" t="s">
        <v>8221</v>
      </c>
      <c r="G1018" t="s">
        <v>8224</v>
      </c>
      <c r="H1018" t="s">
        <v>8246</v>
      </c>
      <c r="I1018">
        <v>1428158637</v>
      </c>
      <c r="J1018">
        <v>1425570237</v>
      </c>
      <c r="K1018" t="b">
        <v>1</v>
      </c>
      <c r="L1018">
        <v>24</v>
      </c>
      <c r="M1018" t="b">
        <v>0</v>
      </c>
      <c r="N1018" t="s">
        <v>8285</v>
      </c>
      <c r="O1018" s="6">
        <f>(E1018/D1018)*100</f>
        <v>15.329999999999998</v>
      </c>
      <c r="P1018" s="7">
        <f>E1018/L1018</f>
        <v>63.875</v>
      </c>
      <c r="Q1018" t="s">
        <v>8338</v>
      </c>
      <c r="R1018" t="s">
        <v>8339</v>
      </c>
      <c r="S1018" s="11">
        <f>(J1018/86400)+25569+(-5/24)</f>
        <v>42068.447187499994</v>
      </c>
      <c r="T1018" s="11">
        <f>(I1018/86400)+25569+(-5/24)</f>
        <v>42098.40552083333</v>
      </c>
    </row>
    <row r="1019" spans="1:20" ht="43.2" x14ac:dyDescent="0.3">
      <c r="A1019">
        <v>1797</v>
      </c>
      <c r="B1019" s="3" t="s">
        <v>1798</v>
      </c>
      <c r="C1019" s="3" t="s">
        <v>5907</v>
      </c>
      <c r="D1019">
        <v>10000</v>
      </c>
      <c r="E1019">
        <v>6755</v>
      </c>
      <c r="F1019" t="s">
        <v>8221</v>
      </c>
      <c r="G1019" t="s">
        <v>8224</v>
      </c>
      <c r="H1019" t="s">
        <v>8246</v>
      </c>
      <c r="I1019">
        <v>1481809189</v>
      </c>
      <c r="J1019">
        <v>1479217189</v>
      </c>
      <c r="K1019" t="b">
        <v>1</v>
      </c>
      <c r="L1019">
        <v>140</v>
      </c>
      <c r="M1019" t="b">
        <v>0</v>
      </c>
      <c r="N1019" t="s">
        <v>8285</v>
      </c>
      <c r="O1019" s="6">
        <f>(E1019/D1019)*100</f>
        <v>67.55</v>
      </c>
      <c r="P1019" s="7">
        <f>E1019/L1019</f>
        <v>48.25</v>
      </c>
      <c r="Q1019" t="s">
        <v>8338</v>
      </c>
      <c r="R1019" t="s">
        <v>8339</v>
      </c>
      <c r="S1019" s="11">
        <f>(J1019/86400)+25569+(-5/24)</f>
        <v>42689.360983796294</v>
      </c>
      <c r="T1019" s="11">
        <f>(I1019/86400)+25569+(-5/24)</f>
        <v>42719.360983796294</v>
      </c>
    </row>
    <row r="1020" spans="1:20" ht="43.2" x14ac:dyDescent="0.3">
      <c r="A1020">
        <v>1869</v>
      </c>
      <c r="B1020" s="3" t="s">
        <v>1870</v>
      </c>
      <c r="C1020" s="3" t="s">
        <v>5979</v>
      </c>
      <c r="D1020">
        <v>10000</v>
      </c>
      <c r="E1020">
        <v>0</v>
      </c>
      <c r="F1020" t="s">
        <v>8221</v>
      </c>
      <c r="G1020" t="s">
        <v>8224</v>
      </c>
      <c r="H1020" t="s">
        <v>8246</v>
      </c>
      <c r="I1020">
        <v>1483488249</v>
      </c>
      <c r="J1020">
        <v>1480896249</v>
      </c>
      <c r="K1020" t="b">
        <v>0</v>
      </c>
      <c r="L1020">
        <v>0</v>
      </c>
      <c r="M1020" t="b">
        <v>0</v>
      </c>
      <c r="N1020" t="s">
        <v>8283</v>
      </c>
      <c r="O1020" s="6">
        <f>(E1020/D1020)*100</f>
        <v>0</v>
      </c>
      <c r="P1020" s="7" t="e">
        <f>E1020/L1020</f>
        <v>#DIV/0!</v>
      </c>
      <c r="Q1020" t="s">
        <v>8333</v>
      </c>
      <c r="R1020" t="s">
        <v>8335</v>
      </c>
      <c r="S1020" s="11">
        <f>(J1020/86400)+25569+(-5/24)</f>
        <v>42708.794548611106</v>
      </c>
      <c r="T1020" s="11">
        <f>(I1020/86400)+25569+(-5/24)</f>
        <v>42738.794548611106</v>
      </c>
    </row>
    <row r="1021" spans="1:20" ht="43.2" x14ac:dyDescent="0.3">
      <c r="A1021">
        <v>1875</v>
      </c>
      <c r="B1021" s="3" t="s">
        <v>1876</v>
      </c>
      <c r="C1021" s="3" t="s">
        <v>5985</v>
      </c>
      <c r="D1021">
        <v>10000</v>
      </c>
      <c r="E1021">
        <v>51</v>
      </c>
      <c r="F1021" t="s">
        <v>8221</v>
      </c>
      <c r="G1021" t="s">
        <v>8224</v>
      </c>
      <c r="H1021" t="s">
        <v>8246</v>
      </c>
      <c r="I1021">
        <v>1470519308</v>
      </c>
      <c r="J1021">
        <v>1465335308</v>
      </c>
      <c r="K1021" t="b">
        <v>0</v>
      </c>
      <c r="L1021">
        <v>3</v>
      </c>
      <c r="M1021" t="b">
        <v>0</v>
      </c>
      <c r="N1021" t="s">
        <v>8283</v>
      </c>
      <c r="O1021" s="6">
        <f>(E1021/D1021)*100</f>
        <v>0.51</v>
      </c>
      <c r="P1021" s="7">
        <f>E1021/L1021</f>
        <v>17</v>
      </c>
      <c r="Q1021" t="s">
        <v>8333</v>
      </c>
      <c r="R1021" t="s">
        <v>8335</v>
      </c>
      <c r="S1021" s="11">
        <f>(J1021/86400)+25569+(-5/24)</f>
        <v>42528.691064814811</v>
      </c>
      <c r="T1021" s="11">
        <f>(I1021/86400)+25569+(-5/24)</f>
        <v>42588.691064814811</v>
      </c>
    </row>
    <row r="1022" spans="1:20" ht="43.2" x14ac:dyDescent="0.3">
      <c r="A1022">
        <v>1920</v>
      </c>
      <c r="B1022" s="3" t="s">
        <v>1921</v>
      </c>
      <c r="C1022" s="3" t="s">
        <v>6030</v>
      </c>
      <c r="D1022">
        <v>10000</v>
      </c>
      <c r="E1022">
        <v>4303</v>
      </c>
      <c r="F1022" t="s">
        <v>8221</v>
      </c>
      <c r="G1022" t="s">
        <v>8225</v>
      </c>
      <c r="H1022" t="s">
        <v>8247</v>
      </c>
      <c r="I1022">
        <v>1445468400</v>
      </c>
      <c r="J1022">
        <v>1443042061</v>
      </c>
      <c r="K1022" t="b">
        <v>0</v>
      </c>
      <c r="L1022">
        <v>105</v>
      </c>
      <c r="M1022" t="b">
        <v>0</v>
      </c>
      <c r="N1022" t="s">
        <v>8294</v>
      </c>
      <c r="O1022" s="6">
        <f>(E1022/D1022)*100</f>
        <v>43.03</v>
      </c>
      <c r="P1022" s="7">
        <f>E1022/L1022</f>
        <v>40.980952380952381</v>
      </c>
      <c r="Q1022" t="s">
        <v>8319</v>
      </c>
      <c r="R1022" t="s">
        <v>8348</v>
      </c>
      <c r="S1022" s="11">
        <f>(J1022/86400)+25569+(-5/24)</f>
        <v>42270.66737268518</v>
      </c>
      <c r="T1022" s="11">
        <f>(I1022/86400)+25569+(-5/24)</f>
        <v>42298.749999999993</v>
      </c>
    </row>
    <row r="1023" spans="1:20" ht="43.2" x14ac:dyDescent="0.3">
      <c r="A1023">
        <v>2160</v>
      </c>
      <c r="B1023" s="3" t="s">
        <v>2161</v>
      </c>
      <c r="C1023" s="3" t="s">
        <v>6270</v>
      </c>
      <c r="D1023">
        <v>10000</v>
      </c>
      <c r="E1023">
        <v>85</v>
      </c>
      <c r="F1023" t="s">
        <v>8221</v>
      </c>
      <c r="G1023" t="s">
        <v>8224</v>
      </c>
      <c r="H1023" t="s">
        <v>8246</v>
      </c>
      <c r="I1023">
        <v>1337447105</v>
      </c>
      <c r="J1023">
        <v>1334855105</v>
      </c>
      <c r="K1023" t="b">
        <v>0</v>
      </c>
      <c r="L1023">
        <v>16</v>
      </c>
      <c r="M1023" t="b">
        <v>0</v>
      </c>
      <c r="N1023" t="s">
        <v>8282</v>
      </c>
      <c r="O1023" s="6">
        <f>(E1023/D1023)*100</f>
        <v>0.85000000000000009</v>
      </c>
      <c r="P1023" s="7">
        <f>E1023/L1023</f>
        <v>5.3125</v>
      </c>
      <c r="Q1023" t="s">
        <v>8333</v>
      </c>
      <c r="R1023" t="s">
        <v>8334</v>
      </c>
      <c r="S1023" s="11">
        <f>(J1023/86400)+25569+(-5/24)</f>
        <v>41018.503530092588</v>
      </c>
      <c r="T1023" s="11">
        <f>(I1023/86400)+25569+(-5/24)</f>
        <v>41048.503530092588</v>
      </c>
    </row>
    <row r="1024" spans="1:20" ht="43.2" x14ac:dyDescent="0.3">
      <c r="A1024">
        <v>2433</v>
      </c>
      <c r="B1024" s="3" t="s">
        <v>2434</v>
      </c>
      <c r="C1024" s="3" t="s">
        <v>6543</v>
      </c>
      <c r="D1024">
        <v>10000</v>
      </c>
      <c r="E1024">
        <v>0</v>
      </c>
      <c r="F1024" t="s">
        <v>8221</v>
      </c>
      <c r="G1024" t="s">
        <v>8224</v>
      </c>
      <c r="H1024" t="s">
        <v>8246</v>
      </c>
      <c r="I1024">
        <v>1456608943</v>
      </c>
      <c r="J1024">
        <v>1454016943</v>
      </c>
      <c r="K1024" t="b">
        <v>0</v>
      </c>
      <c r="L1024">
        <v>0</v>
      </c>
      <c r="M1024" t="b">
        <v>0</v>
      </c>
      <c r="N1024" t="s">
        <v>8284</v>
      </c>
      <c r="O1024" s="6">
        <f>(E1024/D1024)*100</f>
        <v>0</v>
      </c>
      <c r="P1024" s="7" t="e">
        <f>E1024/L1024</f>
        <v>#DIV/0!</v>
      </c>
      <c r="Q1024" t="s">
        <v>8336</v>
      </c>
      <c r="R1024" t="s">
        <v>8337</v>
      </c>
      <c r="S1024" s="11">
        <f>(J1024/86400)+25569+(-5/24)</f>
        <v>42397.691469907404</v>
      </c>
      <c r="T1024" s="11">
        <f>(I1024/86400)+25569+(-5/24)</f>
        <v>42427.691469907404</v>
      </c>
    </row>
    <row r="1025" spans="1:20" ht="57.6" x14ac:dyDescent="0.3">
      <c r="A1025">
        <v>2439</v>
      </c>
      <c r="B1025" s="3" t="s">
        <v>2440</v>
      </c>
      <c r="C1025" s="3" t="s">
        <v>6549</v>
      </c>
      <c r="D1025">
        <v>10000</v>
      </c>
      <c r="E1025">
        <v>0</v>
      </c>
      <c r="F1025" t="s">
        <v>8221</v>
      </c>
      <c r="G1025" t="s">
        <v>8224</v>
      </c>
      <c r="H1025" t="s">
        <v>8246</v>
      </c>
      <c r="I1025">
        <v>1445197129</v>
      </c>
      <c r="J1025">
        <v>1442605129</v>
      </c>
      <c r="K1025" t="b">
        <v>0</v>
      </c>
      <c r="L1025">
        <v>0</v>
      </c>
      <c r="M1025" t="b">
        <v>0</v>
      </c>
      <c r="N1025" t="s">
        <v>8284</v>
      </c>
      <c r="O1025" s="6">
        <f>(E1025/D1025)*100</f>
        <v>0</v>
      </c>
      <c r="P1025" s="7" t="e">
        <f>E1025/L1025</f>
        <v>#DIV/0!</v>
      </c>
      <c r="Q1025" t="s">
        <v>8336</v>
      </c>
      <c r="R1025" t="s">
        <v>8337</v>
      </c>
      <c r="S1025" s="11">
        <f>(J1025/86400)+25569+(-5/24)</f>
        <v>42265.610289351847</v>
      </c>
      <c r="T1025" s="11">
        <f>(I1025/86400)+25569+(-5/24)</f>
        <v>42295.610289351847</v>
      </c>
    </row>
    <row r="1026" spans="1:20" ht="43.2" x14ac:dyDescent="0.3">
      <c r="A1026">
        <v>2503</v>
      </c>
      <c r="B1026" s="3" t="s">
        <v>2503</v>
      </c>
      <c r="C1026" s="3" t="s">
        <v>6613</v>
      </c>
      <c r="D1026">
        <v>10000</v>
      </c>
      <c r="E1026">
        <v>0</v>
      </c>
      <c r="F1026" t="s">
        <v>8221</v>
      </c>
      <c r="G1026" t="s">
        <v>8224</v>
      </c>
      <c r="H1026" t="s">
        <v>8246</v>
      </c>
      <c r="I1026">
        <v>1465333560</v>
      </c>
      <c r="J1026">
        <v>1462743308</v>
      </c>
      <c r="K1026" t="b">
        <v>0</v>
      </c>
      <c r="L1026">
        <v>0</v>
      </c>
      <c r="M1026" t="b">
        <v>0</v>
      </c>
      <c r="N1026" t="s">
        <v>8299</v>
      </c>
      <c r="O1026" s="6">
        <f>(E1026/D1026)*100</f>
        <v>0</v>
      </c>
      <c r="P1026" s="7" t="e">
        <f>E1026/L1026</f>
        <v>#DIV/0!</v>
      </c>
      <c r="Q1026" t="s">
        <v>8336</v>
      </c>
      <c r="R1026" t="s">
        <v>8353</v>
      </c>
      <c r="S1026" s="11">
        <f>(J1026/86400)+25569+(-5/24)</f>
        <v>42498.691064814811</v>
      </c>
      <c r="T1026" s="11">
        <f>(I1026/86400)+25569+(-5/24)</f>
        <v>42528.67083333333</v>
      </c>
    </row>
    <row r="1027" spans="1:20" ht="28.8" x14ac:dyDescent="0.3">
      <c r="A1027">
        <v>2584</v>
      </c>
      <c r="B1027" s="3" t="s">
        <v>2584</v>
      </c>
      <c r="C1027" s="3" t="s">
        <v>6694</v>
      </c>
      <c r="D1027">
        <v>10000</v>
      </c>
      <c r="E1027">
        <v>0</v>
      </c>
      <c r="F1027" t="s">
        <v>8221</v>
      </c>
      <c r="G1027" t="s">
        <v>8224</v>
      </c>
      <c r="H1027" t="s">
        <v>8246</v>
      </c>
      <c r="I1027">
        <v>1434341369</v>
      </c>
      <c r="J1027">
        <v>1431749369</v>
      </c>
      <c r="K1027" t="b">
        <v>0</v>
      </c>
      <c r="L1027">
        <v>0</v>
      </c>
      <c r="M1027" t="b">
        <v>0</v>
      </c>
      <c r="N1027" t="s">
        <v>8284</v>
      </c>
      <c r="O1027" s="6">
        <f>(E1027/D1027)*100</f>
        <v>0</v>
      </c>
      <c r="P1027" s="7" t="e">
        <f>E1027/L1027</f>
        <v>#DIV/0!</v>
      </c>
      <c r="Q1027" t="s">
        <v>8336</v>
      </c>
      <c r="R1027" t="s">
        <v>8337</v>
      </c>
      <c r="S1027" s="11">
        <f>(J1027/86400)+25569+(-5/24)</f>
        <v>42139.964918981474</v>
      </c>
      <c r="T1027" s="11">
        <f>(I1027/86400)+25569+(-5/24)</f>
        <v>42169.964918981474</v>
      </c>
    </row>
    <row r="1028" spans="1:20" ht="43.2" x14ac:dyDescent="0.3">
      <c r="A1028">
        <v>2593</v>
      </c>
      <c r="B1028" s="3" t="s">
        <v>2593</v>
      </c>
      <c r="C1028" s="3" t="s">
        <v>6703</v>
      </c>
      <c r="D1028">
        <v>10000</v>
      </c>
      <c r="E1028">
        <v>0</v>
      </c>
      <c r="F1028" t="s">
        <v>8221</v>
      </c>
      <c r="G1028" t="s">
        <v>8224</v>
      </c>
      <c r="H1028" t="s">
        <v>8246</v>
      </c>
      <c r="I1028">
        <v>1429993026</v>
      </c>
      <c r="J1028">
        <v>1427401026</v>
      </c>
      <c r="K1028" t="b">
        <v>0</v>
      </c>
      <c r="L1028">
        <v>0</v>
      </c>
      <c r="M1028" t="b">
        <v>0</v>
      </c>
      <c r="N1028" t="s">
        <v>8284</v>
      </c>
      <c r="O1028" s="6">
        <f>(E1028/D1028)*100</f>
        <v>0</v>
      </c>
      <c r="P1028" s="7" t="e">
        <f>E1028/L1028</f>
        <v>#DIV/0!</v>
      </c>
      <c r="Q1028" t="s">
        <v>8336</v>
      </c>
      <c r="R1028" t="s">
        <v>8337</v>
      </c>
      <c r="S1028" s="11">
        <f>(J1028/86400)+25569+(-5/24)</f>
        <v>42089.636874999997</v>
      </c>
      <c r="T1028" s="11">
        <f>(I1028/86400)+25569+(-5/24)</f>
        <v>42119.636874999997</v>
      </c>
    </row>
    <row r="1029" spans="1:20" ht="43.2" x14ac:dyDescent="0.3">
      <c r="A1029">
        <v>2672</v>
      </c>
      <c r="B1029" s="3" t="s">
        <v>2672</v>
      </c>
      <c r="C1029" s="3" t="s">
        <v>6782</v>
      </c>
      <c r="D1029">
        <v>10000</v>
      </c>
      <c r="E1029">
        <v>3319</v>
      </c>
      <c r="F1029" t="s">
        <v>8221</v>
      </c>
      <c r="G1029" t="s">
        <v>8224</v>
      </c>
      <c r="H1029" t="s">
        <v>8246</v>
      </c>
      <c r="I1029">
        <v>1451282400</v>
      </c>
      <c r="J1029">
        <v>1449436390</v>
      </c>
      <c r="K1029" t="b">
        <v>1</v>
      </c>
      <c r="L1029">
        <v>47</v>
      </c>
      <c r="M1029" t="b">
        <v>0</v>
      </c>
      <c r="N1029" t="s">
        <v>8302</v>
      </c>
      <c r="O1029" s="6">
        <f>(E1029/D1029)*100</f>
        <v>33.19</v>
      </c>
      <c r="P1029" s="7">
        <f>E1029/L1029</f>
        <v>70.61702127659575</v>
      </c>
      <c r="Q1029" t="s">
        <v>8319</v>
      </c>
      <c r="R1029" t="s">
        <v>8356</v>
      </c>
      <c r="S1029" s="11">
        <f>(J1029/86400)+25569+(-5/24)</f>
        <v>42344.675810185181</v>
      </c>
      <c r="T1029" s="11">
        <f>(I1029/86400)+25569+(-5/24)</f>
        <v>42366.041666666664</v>
      </c>
    </row>
    <row r="1030" spans="1:20" ht="28.8" x14ac:dyDescent="0.3">
      <c r="A1030">
        <v>2749</v>
      </c>
      <c r="B1030" s="3" t="s">
        <v>2749</v>
      </c>
      <c r="C1030" s="3" t="s">
        <v>6859</v>
      </c>
      <c r="D1030">
        <v>10000</v>
      </c>
      <c r="E1030">
        <v>110</v>
      </c>
      <c r="F1030" t="s">
        <v>8221</v>
      </c>
      <c r="G1030" t="s">
        <v>8224</v>
      </c>
      <c r="H1030" t="s">
        <v>8246</v>
      </c>
      <c r="I1030">
        <v>1428171037</v>
      </c>
      <c r="J1030">
        <v>1425582637</v>
      </c>
      <c r="K1030" t="b">
        <v>0</v>
      </c>
      <c r="L1030">
        <v>2</v>
      </c>
      <c r="M1030" t="b">
        <v>0</v>
      </c>
      <c r="N1030" t="s">
        <v>8304</v>
      </c>
      <c r="O1030" s="6">
        <f>(E1030/D1030)*100</f>
        <v>1.0999999999999999</v>
      </c>
      <c r="P1030" s="7">
        <f>E1030/L1030</f>
        <v>55</v>
      </c>
      <c r="Q1030" t="s">
        <v>8322</v>
      </c>
      <c r="R1030" t="s">
        <v>8358</v>
      </c>
      <c r="S1030" s="11">
        <f>(J1030/86400)+25569+(-5/24)</f>
        <v>42068.59070601852</v>
      </c>
      <c r="T1030" s="11">
        <f>(I1030/86400)+25569+(-5/24)</f>
        <v>42098.549039351848</v>
      </c>
    </row>
    <row r="1031" spans="1:20" ht="43.2" x14ac:dyDescent="0.3">
      <c r="A1031">
        <v>2754</v>
      </c>
      <c r="B1031" s="3" t="s">
        <v>2754</v>
      </c>
      <c r="C1031" s="3" t="s">
        <v>6864</v>
      </c>
      <c r="D1031">
        <v>10000</v>
      </c>
      <c r="E1031">
        <v>0</v>
      </c>
      <c r="F1031" t="s">
        <v>8221</v>
      </c>
      <c r="G1031" t="s">
        <v>8224</v>
      </c>
      <c r="H1031" t="s">
        <v>8246</v>
      </c>
      <c r="I1031">
        <v>1410448551</v>
      </c>
      <c r="J1031">
        <v>1407856551</v>
      </c>
      <c r="K1031" t="b">
        <v>0</v>
      </c>
      <c r="L1031">
        <v>0</v>
      </c>
      <c r="M1031" t="b">
        <v>0</v>
      </c>
      <c r="N1031" t="s">
        <v>8304</v>
      </c>
      <c r="O1031" s="6">
        <f>(E1031/D1031)*100</f>
        <v>0</v>
      </c>
      <c r="P1031" s="7" t="e">
        <f>E1031/L1031</f>
        <v>#DIV/0!</v>
      </c>
      <c r="Q1031" t="s">
        <v>8322</v>
      </c>
      <c r="R1031" t="s">
        <v>8358</v>
      </c>
      <c r="S1031" s="11">
        <f>(J1031/86400)+25569+(-5/24)</f>
        <v>41863.427673611106</v>
      </c>
      <c r="T1031" s="11">
        <f>(I1031/86400)+25569+(-5/24)</f>
        <v>41893.427673611106</v>
      </c>
    </row>
    <row r="1032" spans="1:20" ht="43.2" x14ac:dyDescent="0.3">
      <c r="A1032">
        <v>2756</v>
      </c>
      <c r="B1032" s="3" t="s">
        <v>2756</v>
      </c>
      <c r="C1032" s="3" t="s">
        <v>6866</v>
      </c>
      <c r="D1032">
        <v>10000</v>
      </c>
      <c r="E1032">
        <v>1048</v>
      </c>
      <c r="F1032" t="s">
        <v>8221</v>
      </c>
      <c r="G1032" t="s">
        <v>8224</v>
      </c>
      <c r="H1032" t="s">
        <v>8246</v>
      </c>
      <c r="I1032">
        <v>1389476201</v>
      </c>
      <c r="J1032">
        <v>1386884201</v>
      </c>
      <c r="K1032" t="b">
        <v>0</v>
      </c>
      <c r="L1032">
        <v>33</v>
      </c>
      <c r="M1032" t="b">
        <v>0</v>
      </c>
      <c r="N1032" t="s">
        <v>8304</v>
      </c>
      <c r="O1032" s="6">
        <f>(E1032/D1032)*100</f>
        <v>10.48</v>
      </c>
      <c r="P1032" s="7">
        <f>E1032/L1032</f>
        <v>31.757575757575758</v>
      </c>
      <c r="Q1032" t="s">
        <v>8322</v>
      </c>
      <c r="R1032" t="s">
        <v>8358</v>
      </c>
      <c r="S1032" s="11">
        <f>(J1032/86400)+25569+(-5/24)</f>
        <v>41620.692141203697</v>
      </c>
      <c r="T1032" s="11">
        <f>(I1032/86400)+25569+(-5/24)</f>
        <v>41650.692141203697</v>
      </c>
    </row>
    <row r="1033" spans="1:20" ht="43.2" x14ac:dyDescent="0.3">
      <c r="A1033">
        <v>2871</v>
      </c>
      <c r="B1033" s="3" t="s">
        <v>2871</v>
      </c>
      <c r="C1033" s="3" t="s">
        <v>6981</v>
      </c>
      <c r="D1033">
        <v>10000</v>
      </c>
      <c r="E1033">
        <v>467</v>
      </c>
      <c r="F1033" t="s">
        <v>8221</v>
      </c>
      <c r="G1033" t="s">
        <v>8224</v>
      </c>
      <c r="H1033" t="s">
        <v>8246</v>
      </c>
      <c r="I1033">
        <v>1419183813</v>
      </c>
      <c r="J1033">
        <v>1417455813</v>
      </c>
      <c r="K1033" t="b">
        <v>0</v>
      </c>
      <c r="L1033">
        <v>13</v>
      </c>
      <c r="M1033" t="b">
        <v>0</v>
      </c>
      <c r="N1033" t="s">
        <v>8271</v>
      </c>
      <c r="O1033" s="6">
        <f>(E1033/D1033)*100</f>
        <v>4.67</v>
      </c>
      <c r="P1033" s="7">
        <f>E1033/L1033</f>
        <v>35.92307692307692</v>
      </c>
      <c r="Q1033" t="s">
        <v>8317</v>
      </c>
      <c r="R1033" t="s">
        <v>8318</v>
      </c>
      <c r="S1033" s="11">
        <f>(J1033/86400)+25569+(-5/24)</f>
        <v>41974.530243055553</v>
      </c>
      <c r="T1033" s="11">
        <f>(I1033/86400)+25569+(-5/24)</f>
        <v>41994.530243055553</v>
      </c>
    </row>
    <row r="1034" spans="1:20" ht="57.6" x14ac:dyDescent="0.3">
      <c r="A1034">
        <v>2883</v>
      </c>
      <c r="B1034" s="3" t="s">
        <v>2883</v>
      </c>
      <c r="C1034" s="3" t="s">
        <v>6993</v>
      </c>
      <c r="D1034">
        <v>10000</v>
      </c>
      <c r="E1034">
        <v>1908</v>
      </c>
      <c r="F1034" t="s">
        <v>8221</v>
      </c>
      <c r="G1034" t="s">
        <v>8224</v>
      </c>
      <c r="H1034" t="s">
        <v>8246</v>
      </c>
      <c r="I1034">
        <v>1454734740</v>
      </c>
      <c r="J1034">
        <v>1451684437</v>
      </c>
      <c r="K1034" t="b">
        <v>0</v>
      </c>
      <c r="L1034">
        <v>5</v>
      </c>
      <c r="M1034" t="b">
        <v>0</v>
      </c>
      <c r="N1034" t="s">
        <v>8271</v>
      </c>
      <c r="O1034" s="6">
        <f>(E1034/D1034)*100</f>
        <v>19.079999999999998</v>
      </c>
      <c r="P1034" s="7">
        <f>E1034/L1034</f>
        <v>381.6</v>
      </c>
      <c r="Q1034" t="s">
        <v>8317</v>
      </c>
      <c r="R1034" t="s">
        <v>8318</v>
      </c>
      <c r="S1034" s="11">
        <f>(J1034/86400)+25569+(-5/24)</f>
        <v>42370.694872685184</v>
      </c>
      <c r="T1034" s="11">
        <f>(I1034/86400)+25569+(-5/24)</f>
        <v>42405.999305555553</v>
      </c>
    </row>
    <row r="1035" spans="1:20" ht="43.2" x14ac:dyDescent="0.3">
      <c r="A1035">
        <v>2891</v>
      </c>
      <c r="B1035" s="3" t="s">
        <v>2891</v>
      </c>
      <c r="C1035" s="3" t="s">
        <v>7001</v>
      </c>
      <c r="D1035">
        <v>10000</v>
      </c>
      <c r="E1035">
        <v>273</v>
      </c>
      <c r="F1035" t="s">
        <v>8221</v>
      </c>
      <c r="G1035" t="s">
        <v>8224</v>
      </c>
      <c r="H1035" t="s">
        <v>8246</v>
      </c>
      <c r="I1035">
        <v>1460751128</v>
      </c>
      <c r="J1035">
        <v>1455570728</v>
      </c>
      <c r="K1035" t="b">
        <v>0</v>
      </c>
      <c r="L1035">
        <v>10</v>
      </c>
      <c r="M1035" t="b">
        <v>0</v>
      </c>
      <c r="N1035" t="s">
        <v>8271</v>
      </c>
      <c r="O1035" s="6">
        <f>(E1035/D1035)*100</f>
        <v>2.73</v>
      </c>
      <c r="P1035" s="7">
        <f>E1035/L1035</f>
        <v>27.3</v>
      </c>
      <c r="Q1035" t="s">
        <v>8317</v>
      </c>
      <c r="R1035" t="s">
        <v>8318</v>
      </c>
      <c r="S1035" s="11">
        <f>(J1035/86400)+25569+(-5/24)</f>
        <v>42415.675092592595</v>
      </c>
      <c r="T1035" s="11">
        <f>(I1035/86400)+25569+(-5/24)</f>
        <v>42475.633425925924</v>
      </c>
    </row>
    <row r="1036" spans="1:20" ht="43.2" x14ac:dyDescent="0.3">
      <c r="A1036">
        <v>2899</v>
      </c>
      <c r="B1036" s="3" t="s">
        <v>2899</v>
      </c>
      <c r="C1036" s="3" t="s">
        <v>7009</v>
      </c>
      <c r="D1036">
        <v>10000</v>
      </c>
      <c r="E1036">
        <v>0</v>
      </c>
      <c r="F1036" t="s">
        <v>8221</v>
      </c>
      <c r="G1036" t="s">
        <v>8224</v>
      </c>
      <c r="H1036" t="s">
        <v>8246</v>
      </c>
      <c r="I1036">
        <v>1469325158</v>
      </c>
      <c r="J1036">
        <v>1464141158</v>
      </c>
      <c r="K1036" t="b">
        <v>0</v>
      </c>
      <c r="L1036">
        <v>0</v>
      </c>
      <c r="M1036" t="b">
        <v>0</v>
      </c>
      <c r="N1036" t="s">
        <v>8271</v>
      </c>
      <c r="O1036" s="6">
        <f>(E1036/D1036)*100</f>
        <v>0</v>
      </c>
      <c r="P1036" s="7" t="e">
        <f>E1036/L1036</f>
        <v>#DIV/0!</v>
      </c>
      <c r="Q1036" t="s">
        <v>8317</v>
      </c>
      <c r="R1036" t="s">
        <v>8318</v>
      </c>
      <c r="S1036" s="11">
        <f>(J1036/86400)+25569+(-5/24)</f>
        <v>42514.869884259257</v>
      </c>
      <c r="T1036" s="11">
        <f>(I1036/86400)+25569+(-5/24)</f>
        <v>42574.869884259257</v>
      </c>
    </row>
    <row r="1037" spans="1:20" ht="43.2" x14ac:dyDescent="0.3">
      <c r="A1037">
        <v>2913</v>
      </c>
      <c r="B1037" s="3" t="s">
        <v>2913</v>
      </c>
      <c r="C1037" s="3" t="s">
        <v>7023</v>
      </c>
      <c r="D1037">
        <v>10000</v>
      </c>
      <c r="E1037">
        <v>2</v>
      </c>
      <c r="F1037" t="s">
        <v>8221</v>
      </c>
      <c r="G1037" t="s">
        <v>8224</v>
      </c>
      <c r="H1037" t="s">
        <v>8246</v>
      </c>
      <c r="I1037">
        <v>1410041339</v>
      </c>
      <c r="J1037">
        <v>1404857339</v>
      </c>
      <c r="K1037" t="b">
        <v>0</v>
      </c>
      <c r="L1037">
        <v>2</v>
      </c>
      <c r="M1037" t="b">
        <v>0</v>
      </c>
      <c r="N1037" t="s">
        <v>8271</v>
      </c>
      <c r="O1037" s="6">
        <f>(E1037/D1037)*100</f>
        <v>0.02</v>
      </c>
      <c r="P1037" s="7">
        <f>E1037/L1037</f>
        <v>1</v>
      </c>
      <c r="Q1037" t="s">
        <v>8317</v>
      </c>
      <c r="R1037" t="s">
        <v>8318</v>
      </c>
      <c r="S1037" s="11">
        <f>(J1037/86400)+25569+(-5/24)</f>
        <v>41828.714571759258</v>
      </c>
      <c r="T1037" s="11">
        <f>(I1037/86400)+25569+(-5/24)</f>
        <v>41888.714571759258</v>
      </c>
    </row>
    <row r="1038" spans="1:20" ht="43.2" x14ac:dyDescent="0.3">
      <c r="A1038">
        <v>2944</v>
      </c>
      <c r="B1038" s="3" t="s">
        <v>2944</v>
      </c>
      <c r="C1038" s="3" t="s">
        <v>7054</v>
      </c>
      <c r="D1038">
        <v>10000</v>
      </c>
      <c r="E1038">
        <v>100</v>
      </c>
      <c r="F1038" t="s">
        <v>8221</v>
      </c>
      <c r="G1038" t="s">
        <v>8224</v>
      </c>
      <c r="H1038" t="s">
        <v>8246</v>
      </c>
      <c r="I1038">
        <v>1433714198</v>
      </c>
      <c r="J1038">
        <v>1431122198</v>
      </c>
      <c r="K1038" t="b">
        <v>0</v>
      </c>
      <c r="L1038">
        <v>1</v>
      </c>
      <c r="M1038" t="b">
        <v>0</v>
      </c>
      <c r="N1038" t="s">
        <v>8303</v>
      </c>
      <c r="O1038" s="6">
        <f>(E1038/D1038)*100</f>
        <v>1</v>
      </c>
      <c r="P1038" s="7">
        <f>E1038/L1038</f>
        <v>100</v>
      </c>
      <c r="Q1038" t="s">
        <v>8317</v>
      </c>
      <c r="R1038" t="s">
        <v>8357</v>
      </c>
      <c r="S1038" s="11">
        <f>(J1038/86400)+25569+(-5/24)</f>
        <v>42132.705995370365</v>
      </c>
      <c r="T1038" s="11">
        <f>(I1038/86400)+25569+(-5/24)</f>
        <v>42162.705995370365</v>
      </c>
    </row>
    <row r="1039" spans="1:20" ht="57.6" x14ac:dyDescent="0.3">
      <c r="A1039">
        <v>3053</v>
      </c>
      <c r="B1039" s="3" t="s">
        <v>3053</v>
      </c>
      <c r="C1039" s="3" t="s">
        <v>7163</v>
      </c>
      <c r="D1039">
        <v>10000</v>
      </c>
      <c r="E1039">
        <v>40</v>
      </c>
      <c r="F1039" t="s">
        <v>8221</v>
      </c>
      <c r="G1039" t="s">
        <v>8224</v>
      </c>
      <c r="H1039" t="s">
        <v>8246</v>
      </c>
      <c r="I1039">
        <v>1412222340</v>
      </c>
      <c r="J1039">
        <v>1407781013</v>
      </c>
      <c r="K1039" t="b">
        <v>0</v>
      </c>
      <c r="L1039">
        <v>3</v>
      </c>
      <c r="M1039" t="b">
        <v>0</v>
      </c>
      <c r="N1039" t="s">
        <v>8303</v>
      </c>
      <c r="O1039" s="6">
        <f>(E1039/D1039)*100</f>
        <v>0.4</v>
      </c>
      <c r="P1039" s="7">
        <f>E1039/L1039</f>
        <v>13.333333333333334</v>
      </c>
      <c r="Q1039" t="s">
        <v>8317</v>
      </c>
      <c r="R1039" t="s">
        <v>8357</v>
      </c>
      <c r="S1039" s="11">
        <f>(J1039/86400)+25569+(-5/24)</f>
        <v>41862.553391203699</v>
      </c>
      <c r="T1039" s="11">
        <f>(I1039/86400)+25569+(-5/24)</f>
        <v>41913.957638888889</v>
      </c>
    </row>
    <row r="1040" spans="1:20" ht="43.2" x14ac:dyDescent="0.3">
      <c r="A1040">
        <v>3062</v>
      </c>
      <c r="B1040" s="3" t="s">
        <v>3062</v>
      </c>
      <c r="C1040" s="3" t="s">
        <v>7172</v>
      </c>
      <c r="D1040">
        <v>10000</v>
      </c>
      <c r="E1040">
        <v>6684</v>
      </c>
      <c r="F1040" t="s">
        <v>8221</v>
      </c>
      <c r="G1040" t="s">
        <v>8224</v>
      </c>
      <c r="H1040" t="s">
        <v>8246</v>
      </c>
      <c r="I1040">
        <v>1443636000</v>
      </c>
      <c r="J1040">
        <v>1441111892</v>
      </c>
      <c r="K1040" t="b">
        <v>0</v>
      </c>
      <c r="L1040">
        <v>67</v>
      </c>
      <c r="M1040" t="b">
        <v>0</v>
      </c>
      <c r="N1040" t="s">
        <v>8303</v>
      </c>
      <c r="O1040" s="6">
        <f>(E1040/D1040)*100</f>
        <v>66.84</v>
      </c>
      <c r="P1040" s="7">
        <f>E1040/L1040</f>
        <v>99.761194029850742</v>
      </c>
      <c r="Q1040" t="s">
        <v>8317</v>
      </c>
      <c r="R1040" t="s">
        <v>8357</v>
      </c>
      <c r="S1040" s="11">
        <f>(J1040/86400)+25569+(-5/24)</f>
        <v>42248.3274537037</v>
      </c>
      <c r="T1040" s="11">
        <f>(I1040/86400)+25569+(-5/24)</f>
        <v>42277.541666666664</v>
      </c>
    </row>
    <row r="1041" spans="1:20" ht="43.2" x14ac:dyDescent="0.3">
      <c r="A1041">
        <v>3070</v>
      </c>
      <c r="B1041" s="3" t="s">
        <v>3070</v>
      </c>
      <c r="C1041" s="3" t="s">
        <v>7180</v>
      </c>
      <c r="D1041">
        <v>10000</v>
      </c>
      <c r="E1041">
        <v>334</v>
      </c>
      <c r="F1041" t="s">
        <v>8221</v>
      </c>
      <c r="G1041" t="s">
        <v>8225</v>
      </c>
      <c r="H1041" t="s">
        <v>8247</v>
      </c>
      <c r="I1041">
        <v>1481132169</v>
      </c>
      <c r="J1041">
        <v>1479317769</v>
      </c>
      <c r="K1041" t="b">
        <v>0</v>
      </c>
      <c r="L1041">
        <v>16</v>
      </c>
      <c r="M1041" t="b">
        <v>0</v>
      </c>
      <c r="N1041" t="s">
        <v>8303</v>
      </c>
      <c r="O1041" s="6">
        <f>(E1041/D1041)*100</f>
        <v>3.34</v>
      </c>
      <c r="P1041" s="7">
        <f>E1041/L1041</f>
        <v>20.875</v>
      </c>
      <c r="Q1041" t="s">
        <v>8317</v>
      </c>
      <c r="R1041" t="s">
        <v>8357</v>
      </c>
      <c r="S1041" s="11">
        <f>(J1041/86400)+25569+(-5/24)</f>
        <v>42690.525104166663</v>
      </c>
      <c r="T1041" s="11">
        <f>(I1041/86400)+25569+(-5/24)</f>
        <v>42711.525104166663</v>
      </c>
    </row>
    <row r="1042" spans="1:20" ht="28.8" x14ac:dyDescent="0.3">
      <c r="A1042">
        <v>3076</v>
      </c>
      <c r="B1042" s="3" t="s">
        <v>3076</v>
      </c>
      <c r="C1042" s="3" t="s">
        <v>7186</v>
      </c>
      <c r="D1042">
        <v>10000</v>
      </c>
      <c r="E1042">
        <v>1506</v>
      </c>
      <c r="F1042" t="s">
        <v>8221</v>
      </c>
      <c r="G1042" t="s">
        <v>8224</v>
      </c>
      <c r="H1042" t="s">
        <v>8246</v>
      </c>
      <c r="I1042">
        <v>1444405123</v>
      </c>
      <c r="J1042">
        <v>1439221123</v>
      </c>
      <c r="K1042" t="b">
        <v>0</v>
      </c>
      <c r="L1042">
        <v>50</v>
      </c>
      <c r="M1042" t="b">
        <v>0</v>
      </c>
      <c r="N1042" t="s">
        <v>8303</v>
      </c>
      <c r="O1042" s="6">
        <f>(E1042/D1042)*100</f>
        <v>15.06</v>
      </c>
      <c r="P1042" s="7">
        <f>E1042/L1042</f>
        <v>30.12</v>
      </c>
      <c r="Q1042" t="s">
        <v>8317</v>
      </c>
      <c r="R1042" t="s">
        <v>8357</v>
      </c>
      <c r="S1042" s="11">
        <f>(J1042/86400)+25569+(-5/24)</f>
        <v>42226.443553240737</v>
      </c>
      <c r="T1042" s="11">
        <f>(I1042/86400)+25569+(-5/24)</f>
        <v>42286.443553240737</v>
      </c>
    </row>
    <row r="1043" spans="1:20" ht="43.2" x14ac:dyDescent="0.3">
      <c r="A1043">
        <v>3097</v>
      </c>
      <c r="B1043" s="3" t="s">
        <v>3097</v>
      </c>
      <c r="C1043" s="3" t="s">
        <v>7207</v>
      </c>
      <c r="D1043">
        <v>10000</v>
      </c>
      <c r="E1043">
        <v>1715</v>
      </c>
      <c r="F1043" t="s">
        <v>8221</v>
      </c>
      <c r="G1043" t="s">
        <v>8225</v>
      </c>
      <c r="H1043" t="s">
        <v>8247</v>
      </c>
      <c r="I1043">
        <v>1475848800</v>
      </c>
      <c r="J1043">
        <v>1474027501</v>
      </c>
      <c r="K1043" t="b">
        <v>0</v>
      </c>
      <c r="L1043">
        <v>42</v>
      </c>
      <c r="M1043" t="b">
        <v>0</v>
      </c>
      <c r="N1043" t="s">
        <v>8303</v>
      </c>
      <c r="O1043" s="6">
        <f>(E1043/D1043)*100</f>
        <v>17.150000000000002</v>
      </c>
      <c r="P1043" s="7">
        <f>E1043/L1043</f>
        <v>40.833333333333336</v>
      </c>
      <c r="Q1043" t="s">
        <v>8317</v>
      </c>
      <c r="R1043" t="s">
        <v>8357</v>
      </c>
      <c r="S1043" s="11">
        <f>(J1043/86400)+25569+(-5/24)</f>
        <v>42629.29515046296</v>
      </c>
      <c r="T1043" s="11">
        <f>(I1043/86400)+25569+(-5/24)</f>
        <v>42650.374999999993</v>
      </c>
    </row>
    <row r="1044" spans="1:20" ht="43.2" x14ac:dyDescent="0.3">
      <c r="A1044">
        <v>3115</v>
      </c>
      <c r="B1044" s="3" t="s">
        <v>3115</v>
      </c>
      <c r="C1044" s="3" t="s">
        <v>7225</v>
      </c>
      <c r="D1044">
        <v>10000</v>
      </c>
      <c r="E1044">
        <v>300</v>
      </c>
      <c r="F1044" t="s">
        <v>8221</v>
      </c>
      <c r="G1044" t="s">
        <v>8235</v>
      </c>
      <c r="H1044" t="s">
        <v>8255</v>
      </c>
      <c r="I1044">
        <v>1465123427</v>
      </c>
      <c r="J1044">
        <v>1462531427</v>
      </c>
      <c r="K1044" t="b">
        <v>0</v>
      </c>
      <c r="L1044">
        <v>1</v>
      </c>
      <c r="M1044" t="b">
        <v>0</v>
      </c>
      <c r="N1044" t="s">
        <v>8303</v>
      </c>
      <c r="O1044" s="6">
        <f>(E1044/D1044)*100</f>
        <v>3</v>
      </c>
      <c r="P1044" s="7">
        <f>E1044/L1044</f>
        <v>300</v>
      </c>
      <c r="Q1044" t="s">
        <v>8317</v>
      </c>
      <c r="R1044" t="s">
        <v>8357</v>
      </c>
      <c r="S1044" s="11">
        <f>(J1044/86400)+25569+(-5/24)</f>
        <v>42496.238738425927</v>
      </c>
      <c r="T1044" s="11">
        <f>(I1044/86400)+25569+(-5/24)</f>
        <v>42526.238738425927</v>
      </c>
    </row>
    <row r="1045" spans="1:20" ht="57.6" x14ac:dyDescent="0.3">
      <c r="A1045">
        <v>3119</v>
      </c>
      <c r="B1045" s="3" t="s">
        <v>3119</v>
      </c>
      <c r="C1045" s="3" t="s">
        <v>7229</v>
      </c>
      <c r="D1045">
        <v>10000</v>
      </c>
      <c r="E1045">
        <v>5</v>
      </c>
      <c r="F1045" t="s">
        <v>8221</v>
      </c>
      <c r="G1045" t="s">
        <v>8224</v>
      </c>
      <c r="H1045" t="s">
        <v>8246</v>
      </c>
      <c r="I1045">
        <v>1427414732</v>
      </c>
      <c r="J1045">
        <v>1424826332</v>
      </c>
      <c r="K1045" t="b">
        <v>0</v>
      </c>
      <c r="L1045">
        <v>1</v>
      </c>
      <c r="M1045" t="b">
        <v>0</v>
      </c>
      <c r="N1045" t="s">
        <v>8303</v>
      </c>
      <c r="O1045" s="6">
        <f>(E1045/D1045)*100</f>
        <v>0.05</v>
      </c>
      <c r="P1045" s="7">
        <f>E1045/L1045</f>
        <v>5</v>
      </c>
      <c r="Q1045" t="s">
        <v>8317</v>
      </c>
      <c r="R1045" t="s">
        <v>8357</v>
      </c>
      <c r="S1045" s="11">
        <f>(J1045/86400)+25569+(-5/24)</f>
        <v>42059.837175925924</v>
      </c>
      <c r="T1045" s="11">
        <f>(I1045/86400)+25569+(-5/24)</f>
        <v>42089.795509259253</v>
      </c>
    </row>
    <row r="1046" spans="1:20" ht="43.2" x14ac:dyDescent="0.3">
      <c r="A1046">
        <v>3192</v>
      </c>
      <c r="B1046" s="3" t="s">
        <v>3192</v>
      </c>
      <c r="C1046" s="3" t="s">
        <v>7302</v>
      </c>
      <c r="D1046">
        <v>10000</v>
      </c>
      <c r="E1046">
        <v>102</v>
      </c>
      <c r="F1046" t="s">
        <v>8221</v>
      </c>
      <c r="G1046" t="s">
        <v>8225</v>
      </c>
      <c r="H1046" t="s">
        <v>8247</v>
      </c>
      <c r="I1046">
        <v>1425160800</v>
      </c>
      <c r="J1046">
        <v>1421274859</v>
      </c>
      <c r="K1046" t="b">
        <v>0</v>
      </c>
      <c r="L1046">
        <v>8</v>
      </c>
      <c r="M1046" t="b">
        <v>0</v>
      </c>
      <c r="N1046" t="s">
        <v>8305</v>
      </c>
      <c r="O1046" s="6">
        <f>(E1046/D1046)*100</f>
        <v>1.02</v>
      </c>
      <c r="P1046" s="7">
        <f>E1046/L1046</f>
        <v>12.75</v>
      </c>
      <c r="Q1046" t="s">
        <v>8317</v>
      </c>
      <c r="R1046" t="s">
        <v>8359</v>
      </c>
      <c r="S1046" s="11">
        <f>(J1046/86400)+25569+(-5/24)</f>
        <v>42018.732164351844</v>
      </c>
      <c r="T1046" s="11">
        <f>(I1046/86400)+25569+(-5/24)</f>
        <v>42063.708333333336</v>
      </c>
    </row>
    <row r="1047" spans="1:20" ht="28.8" x14ac:dyDescent="0.3">
      <c r="A1047">
        <v>3197</v>
      </c>
      <c r="B1047" s="3" t="s">
        <v>3197</v>
      </c>
      <c r="C1047" s="3" t="s">
        <v>7307</v>
      </c>
      <c r="D1047">
        <v>10000</v>
      </c>
      <c r="E1047">
        <v>1145</v>
      </c>
      <c r="F1047" t="s">
        <v>8221</v>
      </c>
      <c r="G1047" t="s">
        <v>8234</v>
      </c>
      <c r="H1047" t="s">
        <v>8254</v>
      </c>
      <c r="I1047">
        <v>1423050618</v>
      </c>
      <c r="J1047">
        <v>1420458618</v>
      </c>
      <c r="K1047" t="b">
        <v>0</v>
      </c>
      <c r="L1047">
        <v>4</v>
      </c>
      <c r="M1047" t="b">
        <v>0</v>
      </c>
      <c r="N1047" t="s">
        <v>8305</v>
      </c>
      <c r="O1047" s="6">
        <f>(E1047/D1047)*100</f>
        <v>11.450000000000001</v>
      </c>
      <c r="P1047" s="7">
        <f>E1047/L1047</f>
        <v>286.25</v>
      </c>
      <c r="Q1047" t="s">
        <v>8317</v>
      </c>
      <c r="R1047" t="s">
        <v>8359</v>
      </c>
      <c r="S1047" s="11">
        <f>(J1047/86400)+25569+(-5/24)</f>
        <v>42009.28493055555</v>
      </c>
      <c r="T1047" s="11">
        <f>(I1047/86400)+25569+(-5/24)</f>
        <v>42039.28493055555</v>
      </c>
    </row>
    <row r="1048" spans="1:20" ht="43.2" x14ac:dyDescent="0.3">
      <c r="A1048">
        <v>3646</v>
      </c>
      <c r="B1048" s="3" t="s">
        <v>3644</v>
      </c>
      <c r="C1048" s="3" t="s">
        <v>7756</v>
      </c>
      <c r="D1048">
        <v>10000</v>
      </c>
      <c r="E1048">
        <v>481</v>
      </c>
      <c r="F1048" t="s">
        <v>8221</v>
      </c>
      <c r="G1048" t="s">
        <v>8224</v>
      </c>
      <c r="H1048" t="s">
        <v>8246</v>
      </c>
      <c r="I1048">
        <v>1434497400</v>
      </c>
      <c r="J1048">
        <v>1431770802</v>
      </c>
      <c r="K1048" t="b">
        <v>0</v>
      </c>
      <c r="L1048">
        <v>8</v>
      </c>
      <c r="M1048" t="b">
        <v>0</v>
      </c>
      <c r="N1048" t="s">
        <v>8305</v>
      </c>
      <c r="O1048" s="6">
        <f>(E1048/D1048)*100</f>
        <v>4.8099999999999996</v>
      </c>
      <c r="P1048" s="7">
        <f>E1048/L1048</f>
        <v>60.125</v>
      </c>
      <c r="Q1048" t="s">
        <v>8317</v>
      </c>
      <c r="R1048" t="s">
        <v>8359</v>
      </c>
      <c r="S1048" s="11">
        <f>(J1048/86400)+25569+(-5/24)</f>
        <v>42140.21298611111</v>
      </c>
      <c r="T1048" s="11">
        <f>(I1048/86400)+25569+(-5/24)</f>
        <v>42171.770833333336</v>
      </c>
    </row>
    <row r="1049" spans="1:20" ht="43.2" x14ac:dyDescent="0.3">
      <c r="A1049">
        <v>3799</v>
      </c>
      <c r="B1049" s="3" t="s">
        <v>3796</v>
      </c>
      <c r="C1049" s="3" t="s">
        <v>7909</v>
      </c>
      <c r="D1049">
        <v>10000</v>
      </c>
      <c r="E1049">
        <v>402</v>
      </c>
      <c r="F1049" t="s">
        <v>8221</v>
      </c>
      <c r="G1049" t="s">
        <v>8224</v>
      </c>
      <c r="H1049" t="s">
        <v>8246</v>
      </c>
      <c r="I1049">
        <v>1457734843</v>
      </c>
      <c r="J1049">
        <v>1455142843</v>
      </c>
      <c r="K1049" t="b">
        <v>0</v>
      </c>
      <c r="L1049">
        <v>4</v>
      </c>
      <c r="M1049" t="b">
        <v>0</v>
      </c>
      <c r="N1049" t="s">
        <v>8305</v>
      </c>
      <c r="O1049" s="6">
        <f>(E1049/D1049)*100</f>
        <v>4.0199999999999996</v>
      </c>
      <c r="P1049" s="7">
        <f>E1049/L1049</f>
        <v>100.5</v>
      </c>
      <c r="Q1049" t="s">
        <v>8317</v>
      </c>
      <c r="R1049" t="s">
        <v>8359</v>
      </c>
      <c r="S1049" s="11">
        <f>(J1049/86400)+25569+(-5/24)</f>
        <v>42410.722719907404</v>
      </c>
      <c r="T1049" s="11">
        <f>(I1049/86400)+25569+(-5/24)</f>
        <v>42440.722719907404</v>
      </c>
    </row>
    <row r="1050" spans="1:20" ht="43.2" x14ac:dyDescent="0.3">
      <c r="A1050">
        <v>3841</v>
      </c>
      <c r="B1050" s="3" t="s">
        <v>3838</v>
      </c>
      <c r="C1050" s="3" t="s">
        <v>7950</v>
      </c>
      <c r="D1050">
        <v>10000</v>
      </c>
      <c r="E1050">
        <v>872</v>
      </c>
      <c r="F1050" t="s">
        <v>8221</v>
      </c>
      <c r="G1050" t="s">
        <v>8224</v>
      </c>
      <c r="H1050" t="s">
        <v>8246</v>
      </c>
      <c r="I1050">
        <v>1405882287</v>
      </c>
      <c r="J1050">
        <v>1400698287</v>
      </c>
      <c r="K1050" t="b">
        <v>1</v>
      </c>
      <c r="L1050">
        <v>34</v>
      </c>
      <c r="M1050" t="b">
        <v>0</v>
      </c>
      <c r="N1050" t="s">
        <v>8271</v>
      </c>
      <c r="O1050" s="6">
        <f>(E1050/D1050)*100</f>
        <v>8.7200000000000006</v>
      </c>
      <c r="P1050" s="7">
        <f>E1050/L1050</f>
        <v>25.647058823529413</v>
      </c>
      <c r="Q1050" t="s">
        <v>8317</v>
      </c>
      <c r="R1050" t="s">
        <v>8318</v>
      </c>
      <c r="S1050" s="11">
        <f>(J1050/86400)+25569+(-5/24)</f>
        <v>41780.57739583333</v>
      </c>
      <c r="T1050" s="11">
        <f>(I1050/86400)+25569+(-5/24)</f>
        <v>41840.57739583333</v>
      </c>
    </row>
    <row r="1051" spans="1:20" ht="43.2" x14ac:dyDescent="0.3">
      <c r="A1051">
        <v>3852</v>
      </c>
      <c r="B1051" s="3" t="s">
        <v>3849</v>
      </c>
      <c r="C1051" s="3" t="s">
        <v>7961</v>
      </c>
      <c r="D1051">
        <v>10000</v>
      </c>
      <c r="E1051">
        <v>20</v>
      </c>
      <c r="F1051" t="s">
        <v>8221</v>
      </c>
      <c r="G1051" t="s">
        <v>8224</v>
      </c>
      <c r="H1051" t="s">
        <v>8246</v>
      </c>
      <c r="I1051">
        <v>1427427276</v>
      </c>
      <c r="J1051">
        <v>1425270876</v>
      </c>
      <c r="K1051" t="b">
        <v>0</v>
      </c>
      <c r="L1051">
        <v>2</v>
      </c>
      <c r="M1051" t="b">
        <v>0</v>
      </c>
      <c r="N1051" t="s">
        <v>8271</v>
      </c>
      <c r="O1051" s="6">
        <f>(E1051/D1051)*100</f>
        <v>0.2</v>
      </c>
      <c r="P1051" s="7">
        <f>E1051/L1051</f>
        <v>10</v>
      </c>
      <c r="Q1051" t="s">
        <v>8317</v>
      </c>
      <c r="R1051" t="s">
        <v>8318</v>
      </c>
      <c r="S1051" s="11">
        <f>(J1051/86400)+25569+(-5/24)</f>
        <v>42064.982361111113</v>
      </c>
      <c r="T1051" s="11">
        <f>(I1051/86400)+25569+(-5/24)</f>
        <v>42089.940694444442</v>
      </c>
    </row>
    <row r="1052" spans="1:20" ht="43.2" x14ac:dyDescent="0.3">
      <c r="A1052">
        <v>3899</v>
      </c>
      <c r="B1052" s="3" t="s">
        <v>3896</v>
      </c>
      <c r="C1052" s="3" t="s">
        <v>8007</v>
      </c>
      <c r="D1052">
        <v>10000</v>
      </c>
      <c r="E1052">
        <v>125</v>
      </c>
      <c r="F1052" t="s">
        <v>8221</v>
      </c>
      <c r="G1052" t="s">
        <v>8224</v>
      </c>
      <c r="H1052" t="s">
        <v>8246</v>
      </c>
      <c r="I1052">
        <v>1407868561</v>
      </c>
      <c r="J1052">
        <v>1406140561</v>
      </c>
      <c r="K1052" t="b">
        <v>0</v>
      </c>
      <c r="L1052">
        <v>2</v>
      </c>
      <c r="M1052" t="b">
        <v>0</v>
      </c>
      <c r="N1052" t="s">
        <v>8271</v>
      </c>
      <c r="O1052" s="6">
        <f>(E1052/D1052)*100</f>
        <v>1.25</v>
      </c>
      <c r="P1052" s="7">
        <f>E1052/L1052</f>
        <v>62.5</v>
      </c>
      <c r="Q1052" t="s">
        <v>8317</v>
      </c>
      <c r="R1052" t="s">
        <v>8318</v>
      </c>
      <c r="S1052" s="11">
        <f>(J1052/86400)+25569+(-5/24)</f>
        <v>41843.566678240742</v>
      </c>
      <c r="T1052" s="11">
        <f>(I1052/86400)+25569+(-5/24)</f>
        <v>41863.566678240742</v>
      </c>
    </row>
    <row r="1053" spans="1:20" ht="28.8" x14ac:dyDescent="0.3">
      <c r="A1053">
        <v>3904</v>
      </c>
      <c r="B1053" s="3" t="s">
        <v>3901</v>
      </c>
      <c r="C1053" s="3" t="s">
        <v>8012</v>
      </c>
      <c r="D1053">
        <v>10000</v>
      </c>
      <c r="E1053">
        <v>3</v>
      </c>
      <c r="F1053" t="s">
        <v>8221</v>
      </c>
      <c r="G1053" t="s">
        <v>8224</v>
      </c>
      <c r="H1053" t="s">
        <v>8246</v>
      </c>
      <c r="I1053">
        <v>1429074240</v>
      </c>
      <c r="J1053">
        <v>1427866200</v>
      </c>
      <c r="K1053" t="b">
        <v>0</v>
      </c>
      <c r="L1053">
        <v>2</v>
      </c>
      <c r="M1053" t="b">
        <v>0</v>
      </c>
      <c r="N1053" t="s">
        <v>8271</v>
      </c>
      <c r="O1053" s="6">
        <f>(E1053/D1053)*100</f>
        <v>0.03</v>
      </c>
      <c r="P1053" s="7">
        <f>E1053/L1053</f>
        <v>1.5</v>
      </c>
      <c r="Q1053" t="s">
        <v>8317</v>
      </c>
      <c r="R1053" t="s">
        <v>8318</v>
      </c>
      <c r="S1053" s="11">
        <f>(J1053/86400)+25569+(-5/24)</f>
        <v>42095.020833333336</v>
      </c>
      <c r="T1053" s="11">
        <f>(I1053/86400)+25569+(-5/24)</f>
        <v>42109.00277777778</v>
      </c>
    </row>
    <row r="1054" spans="1:20" ht="43.2" x14ac:dyDescent="0.3">
      <c r="A1054">
        <v>3913</v>
      </c>
      <c r="B1054" s="3" t="s">
        <v>3910</v>
      </c>
      <c r="C1054" s="3" t="s">
        <v>8021</v>
      </c>
      <c r="D1054">
        <v>10000</v>
      </c>
      <c r="E1054">
        <v>1000</v>
      </c>
      <c r="F1054" t="s">
        <v>8221</v>
      </c>
      <c r="G1054" t="s">
        <v>8224</v>
      </c>
      <c r="H1054" t="s">
        <v>8246</v>
      </c>
      <c r="I1054">
        <v>1448863449</v>
      </c>
      <c r="J1054">
        <v>1446267849</v>
      </c>
      <c r="K1054" t="b">
        <v>0</v>
      </c>
      <c r="L1054">
        <v>7</v>
      </c>
      <c r="M1054" t="b">
        <v>0</v>
      </c>
      <c r="N1054" t="s">
        <v>8271</v>
      </c>
      <c r="O1054" s="6">
        <f>(E1054/D1054)*100</f>
        <v>10</v>
      </c>
      <c r="P1054" s="7">
        <f>E1054/L1054</f>
        <v>142.85714285714286</v>
      </c>
      <c r="Q1054" t="s">
        <v>8317</v>
      </c>
      <c r="R1054" t="s">
        <v>8318</v>
      </c>
      <c r="S1054" s="11">
        <f>(J1054/86400)+25569+(-5/24)</f>
        <v>42308.002881944441</v>
      </c>
      <c r="T1054" s="11">
        <f>(I1054/86400)+25569+(-5/24)</f>
        <v>42338.044548611106</v>
      </c>
    </row>
    <row r="1055" spans="1:20" ht="43.2" x14ac:dyDescent="0.3">
      <c r="A1055">
        <v>3930</v>
      </c>
      <c r="B1055" s="3" t="s">
        <v>3927</v>
      </c>
      <c r="C1055" s="3" t="s">
        <v>8038</v>
      </c>
      <c r="D1055">
        <v>10000</v>
      </c>
      <c r="E1055">
        <v>0</v>
      </c>
      <c r="F1055" t="s">
        <v>8221</v>
      </c>
      <c r="G1055" t="s">
        <v>8226</v>
      </c>
      <c r="H1055" t="s">
        <v>8248</v>
      </c>
      <c r="I1055">
        <v>1459490400</v>
      </c>
      <c r="J1055">
        <v>1457078868</v>
      </c>
      <c r="K1055" t="b">
        <v>0</v>
      </c>
      <c r="L1055">
        <v>0</v>
      </c>
      <c r="M1055" t="b">
        <v>0</v>
      </c>
      <c r="N1055" t="s">
        <v>8271</v>
      </c>
      <c r="O1055" s="6">
        <f>(E1055/D1055)*100</f>
        <v>0</v>
      </c>
      <c r="P1055" s="7" t="e">
        <f>E1055/L1055</f>
        <v>#DIV/0!</v>
      </c>
      <c r="Q1055" t="s">
        <v>8317</v>
      </c>
      <c r="R1055" t="s">
        <v>8318</v>
      </c>
      <c r="S1055" s="11">
        <f>(J1055/86400)+25569+(-5/24)</f>
        <v>42433.13041666666</v>
      </c>
      <c r="T1055" s="11">
        <f>(I1055/86400)+25569+(-5/24)</f>
        <v>42461.041666666664</v>
      </c>
    </row>
    <row r="1056" spans="1:20" ht="43.2" x14ac:dyDescent="0.3">
      <c r="A1056">
        <v>3949</v>
      </c>
      <c r="B1056" s="3" t="s">
        <v>3946</v>
      </c>
      <c r="C1056" s="3" t="s">
        <v>8057</v>
      </c>
      <c r="D1056">
        <v>10000</v>
      </c>
      <c r="E1056">
        <v>1577</v>
      </c>
      <c r="F1056" t="s">
        <v>8221</v>
      </c>
      <c r="G1056" t="s">
        <v>8226</v>
      </c>
      <c r="H1056" t="s">
        <v>8248</v>
      </c>
      <c r="I1056">
        <v>1423623221</v>
      </c>
      <c r="J1056">
        <v>1421031221</v>
      </c>
      <c r="K1056" t="b">
        <v>0</v>
      </c>
      <c r="L1056">
        <v>32</v>
      </c>
      <c r="M1056" t="b">
        <v>0</v>
      </c>
      <c r="N1056" t="s">
        <v>8271</v>
      </c>
      <c r="O1056" s="6">
        <f>(E1056/D1056)*100</f>
        <v>15.770000000000001</v>
      </c>
      <c r="P1056" s="7">
        <f>E1056/L1056</f>
        <v>49.28125</v>
      </c>
      <c r="Q1056" t="s">
        <v>8317</v>
      </c>
      <c r="R1056" t="s">
        <v>8318</v>
      </c>
      <c r="S1056" s="11">
        <f>(J1056/86400)+25569+(-5/24)</f>
        <v>42015.912280092591</v>
      </c>
      <c r="T1056" s="11">
        <f>(I1056/86400)+25569+(-5/24)</f>
        <v>42045.912280092591</v>
      </c>
    </row>
    <row r="1057" spans="1:20" ht="43.2" x14ac:dyDescent="0.3">
      <c r="A1057">
        <v>3963</v>
      </c>
      <c r="B1057" s="3" t="s">
        <v>3960</v>
      </c>
      <c r="C1057" s="3" t="s">
        <v>8070</v>
      </c>
      <c r="D1057">
        <v>10000</v>
      </c>
      <c r="E1057">
        <v>0</v>
      </c>
      <c r="F1057" t="s">
        <v>8221</v>
      </c>
      <c r="G1057" t="s">
        <v>8229</v>
      </c>
      <c r="H1057" t="s">
        <v>8251</v>
      </c>
      <c r="I1057">
        <v>1447821717</v>
      </c>
      <c r="J1057">
        <v>1445226117</v>
      </c>
      <c r="K1057" t="b">
        <v>0</v>
      </c>
      <c r="L1057">
        <v>0</v>
      </c>
      <c r="M1057" t="b">
        <v>0</v>
      </c>
      <c r="N1057" t="s">
        <v>8271</v>
      </c>
      <c r="O1057" s="6">
        <f>(E1057/D1057)*100</f>
        <v>0</v>
      </c>
      <c r="P1057" s="7" t="e">
        <f>E1057/L1057</f>
        <v>#DIV/0!</v>
      </c>
      <c r="Q1057" t="s">
        <v>8317</v>
      </c>
      <c r="R1057" t="s">
        <v>8318</v>
      </c>
      <c r="S1057" s="11">
        <f>(J1057/86400)+25569+(-5/24)</f>
        <v>42295.945798611108</v>
      </c>
      <c r="T1057" s="11">
        <f>(I1057/86400)+25569+(-5/24)</f>
        <v>42325.987465277773</v>
      </c>
    </row>
    <row r="1058" spans="1:20" ht="43.2" x14ac:dyDescent="0.3">
      <c r="A1058">
        <v>3992</v>
      </c>
      <c r="B1058" s="3" t="s">
        <v>3988</v>
      </c>
      <c r="C1058" s="3" t="s">
        <v>8098</v>
      </c>
      <c r="D1058">
        <v>10000</v>
      </c>
      <c r="E1058">
        <v>541</v>
      </c>
      <c r="F1058" t="s">
        <v>8221</v>
      </c>
      <c r="G1058" t="s">
        <v>8224</v>
      </c>
      <c r="H1058" t="s">
        <v>8246</v>
      </c>
      <c r="I1058">
        <v>1449876859</v>
      </c>
      <c r="J1058">
        <v>1444689259</v>
      </c>
      <c r="K1058" t="b">
        <v>0</v>
      </c>
      <c r="L1058">
        <v>9</v>
      </c>
      <c r="M1058" t="b">
        <v>0</v>
      </c>
      <c r="N1058" t="s">
        <v>8271</v>
      </c>
      <c r="O1058" s="6">
        <f>(E1058/D1058)*100</f>
        <v>5.41</v>
      </c>
      <c r="P1058" s="7">
        <f>E1058/L1058</f>
        <v>60.111111111111114</v>
      </c>
      <c r="Q1058" t="s">
        <v>8317</v>
      </c>
      <c r="R1058" t="s">
        <v>8318</v>
      </c>
      <c r="S1058" s="11">
        <f>(J1058/86400)+25569+(-5/24)</f>
        <v>42289.732164351844</v>
      </c>
      <c r="T1058" s="11">
        <f>(I1058/86400)+25569+(-5/24)</f>
        <v>42349.773831018516</v>
      </c>
    </row>
    <row r="1059" spans="1:20" ht="43.2" x14ac:dyDescent="0.3">
      <c r="A1059">
        <v>4017</v>
      </c>
      <c r="B1059" s="3" t="s">
        <v>4013</v>
      </c>
      <c r="C1059" s="3" t="s">
        <v>8122</v>
      </c>
      <c r="D1059">
        <v>10000</v>
      </c>
      <c r="E1059">
        <v>105</v>
      </c>
      <c r="F1059" t="s">
        <v>8221</v>
      </c>
      <c r="G1059" t="s">
        <v>8224</v>
      </c>
      <c r="H1059" t="s">
        <v>8246</v>
      </c>
      <c r="I1059">
        <v>1409846874</v>
      </c>
      <c r="J1059">
        <v>1407254874</v>
      </c>
      <c r="K1059" t="b">
        <v>0</v>
      </c>
      <c r="L1059">
        <v>2</v>
      </c>
      <c r="M1059" t="b">
        <v>0</v>
      </c>
      <c r="N1059" t="s">
        <v>8271</v>
      </c>
      <c r="O1059" s="6">
        <f>(E1059/D1059)*100</f>
        <v>1.05</v>
      </c>
      <c r="P1059" s="7">
        <f>E1059/L1059</f>
        <v>52.5</v>
      </c>
      <c r="Q1059" t="s">
        <v>8317</v>
      </c>
      <c r="R1059" t="s">
        <v>8318</v>
      </c>
      <c r="S1059" s="11">
        <f>(J1059/86400)+25569+(-5/24)</f>
        <v>41856.463819444441</v>
      </c>
      <c r="T1059" s="11">
        <f>(I1059/86400)+25569+(-5/24)</f>
        <v>41886.463819444441</v>
      </c>
    </row>
    <row r="1060" spans="1:20" ht="28.8" x14ac:dyDescent="0.3">
      <c r="A1060">
        <v>4035</v>
      </c>
      <c r="B1060" s="3" t="s">
        <v>4031</v>
      </c>
      <c r="C1060" s="3" t="s">
        <v>8140</v>
      </c>
      <c r="D1060">
        <v>10000</v>
      </c>
      <c r="E1060">
        <v>3685</v>
      </c>
      <c r="F1060" t="s">
        <v>8221</v>
      </c>
      <c r="G1060" t="s">
        <v>8224</v>
      </c>
      <c r="H1060" t="s">
        <v>8246</v>
      </c>
      <c r="I1060">
        <v>1413925887</v>
      </c>
      <c r="J1060">
        <v>1411333887</v>
      </c>
      <c r="K1060" t="b">
        <v>0</v>
      </c>
      <c r="L1060">
        <v>25</v>
      </c>
      <c r="M1060" t="b">
        <v>0</v>
      </c>
      <c r="N1060" t="s">
        <v>8271</v>
      </c>
      <c r="O1060" s="6">
        <f>(E1060/D1060)*100</f>
        <v>36.85</v>
      </c>
      <c r="P1060" s="7">
        <f>E1060/L1060</f>
        <v>147.4</v>
      </c>
      <c r="Q1060" t="s">
        <v>8317</v>
      </c>
      <c r="R1060" t="s">
        <v>8318</v>
      </c>
      <c r="S1060" s="11">
        <f>(J1060/86400)+25569+(-5/24)</f>
        <v>41903.674618055556</v>
      </c>
      <c r="T1060" s="11">
        <f>(I1060/86400)+25569+(-5/24)</f>
        <v>41933.674618055556</v>
      </c>
    </row>
    <row r="1061" spans="1:20" ht="43.2" x14ac:dyDescent="0.3">
      <c r="A1061">
        <v>4042</v>
      </c>
      <c r="B1061" s="3" t="s">
        <v>4038</v>
      </c>
      <c r="C1061" s="3" t="s">
        <v>8146</v>
      </c>
      <c r="D1061">
        <v>10000</v>
      </c>
      <c r="E1061">
        <v>21</v>
      </c>
      <c r="F1061" t="s">
        <v>8221</v>
      </c>
      <c r="G1061" t="s">
        <v>8224</v>
      </c>
      <c r="H1061" t="s">
        <v>8246</v>
      </c>
      <c r="I1061">
        <v>1421781360</v>
      </c>
      <c r="J1061">
        <v>1419213664</v>
      </c>
      <c r="K1061" t="b">
        <v>0</v>
      </c>
      <c r="L1061">
        <v>3</v>
      </c>
      <c r="M1061" t="b">
        <v>0</v>
      </c>
      <c r="N1061" t="s">
        <v>8271</v>
      </c>
      <c r="O1061" s="6">
        <f>(E1061/D1061)*100</f>
        <v>0.21</v>
      </c>
      <c r="P1061" s="7">
        <f>E1061/L1061</f>
        <v>7</v>
      </c>
      <c r="Q1061" t="s">
        <v>8317</v>
      </c>
      <c r="R1061" t="s">
        <v>8318</v>
      </c>
      <c r="S1061" s="11">
        <f>(J1061/86400)+25569+(-5/24)</f>
        <v>41994.875740740739</v>
      </c>
      <c r="T1061" s="11">
        <f>(I1061/86400)+25569+(-5/24)</f>
        <v>42024.594444444439</v>
      </c>
    </row>
    <row r="1062" spans="1:20" ht="43.2" x14ac:dyDescent="0.3">
      <c r="A1062">
        <v>4059</v>
      </c>
      <c r="B1062" s="3" t="s">
        <v>4055</v>
      </c>
      <c r="C1062" s="3" t="s">
        <v>8163</v>
      </c>
      <c r="D1062">
        <v>10000</v>
      </c>
      <c r="E1062">
        <v>250</v>
      </c>
      <c r="F1062" t="s">
        <v>8221</v>
      </c>
      <c r="G1062" t="s">
        <v>8229</v>
      </c>
      <c r="H1062" t="s">
        <v>8251</v>
      </c>
      <c r="I1062">
        <v>1410836400</v>
      </c>
      <c r="J1062">
        <v>1408116152</v>
      </c>
      <c r="K1062" t="b">
        <v>0</v>
      </c>
      <c r="L1062">
        <v>7</v>
      </c>
      <c r="M1062" t="b">
        <v>0</v>
      </c>
      <c r="N1062" t="s">
        <v>8271</v>
      </c>
      <c r="O1062" s="6">
        <f>(E1062/D1062)*100</f>
        <v>2.5</v>
      </c>
      <c r="P1062" s="7">
        <f>E1062/L1062</f>
        <v>35.714285714285715</v>
      </c>
      <c r="Q1062" t="s">
        <v>8317</v>
      </c>
      <c r="R1062" t="s">
        <v>8318</v>
      </c>
      <c r="S1062" s="11">
        <f>(J1062/86400)+25569+(-5/24)</f>
        <v>41866.432314814811</v>
      </c>
      <c r="T1062" s="11">
        <f>(I1062/86400)+25569+(-5/24)</f>
        <v>41897.916666666664</v>
      </c>
    </row>
    <row r="1063" spans="1:20" ht="57.6" x14ac:dyDescent="0.3">
      <c r="A1063">
        <v>4060</v>
      </c>
      <c r="B1063" s="3" t="s">
        <v>4056</v>
      </c>
      <c r="C1063" s="3" t="s">
        <v>8164</v>
      </c>
      <c r="D1063">
        <v>10000</v>
      </c>
      <c r="E1063">
        <v>285</v>
      </c>
      <c r="F1063" t="s">
        <v>8221</v>
      </c>
      <c r="G1063" t="s">
        <v>8229</v>
      </c>
      <c r="H1063" t="s">
        <v>8251</v>
      </c>
      <c r="I1063">
        <v>1403539200</v>
      </c>
      <c r="J1063">
        <v>1400604056</v>
      </c>
      <c r="K1063" t="b">
        <v>0</v>
      </c>
      <c r="L1063">
        <v>5</v>
      </c>
      <c r="M1063" t="b">
        <v>0</v>
      </c>
      <c r="N1063" t="s">
        <v>8271</v>
      </c>
      <c r="O1063" s="6">
        <f>(E1063/D1063)*100</f>
        <v>2.85</v>
      </c>
      <c r="P1063" s="7">
        <f>E1063/L1063</f>
        <v>57</v>
      </c>
      <c r="Q1063" t="s">
        <v>8317</v>
      </c>
      <c r="R1063" t="s">
        <v>8318</v>
      </c>
      <c r="S1063" s="11">
        <f>(J1063/86400)+25569+(-5/24)</f>
        <v>41779.486759259256</v>
      </c>
      <c r="T1063" s="11">
        <f>(I1063/86400)+25569+(-5/24)</f>
        <v>41813.458333333328</v>
      </c>
    </row>
    <row r="1064" spans="1:20" ht="43.2" x14ac:dyDescent="0.3">
      <c r="A1064">
        <v>4097</v>
      </c>
      <c r="B1064" s="3" t="s">
        <v>4093</v>
      </c>
      <c r="C1064" s="3" t="s">
        <v>8200</v>
      </c>
      <c r="D1064">
        <v>10000</v>
      </c>
      <c r="E1064">
        <v>0</v>
      </c>
      <c r="F1064" t="s">
        <v>8221</v>
      </c>
      <c r="G1064" t="s">
        <v>8225</v>
      </c>
      <c r="H1064" t="s">
        <v>8247</v>
      </c>
      <c r="I1064">
        <v>1454284500</v>
      </c>
      <c r="J1064">
        <v>1449431237</v>
      </c>
      <c r="K1064" t="b">
        <v>0</v>
      </c>
      <c r="L1064">
        <v>0</v>
      </c>
      <c r="M1064" t="b">
        <v>0</v>
      </c>
      <c r="N1064" t="s">
        <v>8271</v>
      </c>
      <c r="O1064" s="6">
        <f>(E1064/D1064)*100</f>
        <v>0</v>
      </c>
      <c r="P1064" s="7" t="e">
        <f>E1064/L1064</f>
        <v>#DIV/0!</v>
      </c>
      <c r="Q1064" t="s">
        <v>8317</v>
      </c>
      <c r="R1064" t="s">
        <v>8318</v>
      </c>
      <c r="S1064" s="11">
        <f>(J1064/86400)+25569+(-5/24)</f>
        <v>42344.616168981483</v>
      </c>
      <c r="T1064" s="11">
        <f>(I1064/86400)+25569+(-5/24)</f>
        <v>42400.788194444445</v>
      </c>
    </row>
    <row r="1065" spans="1:20" ht="43.2" x14ac:dyDescent="0.3">
      <c r="A1065">
        <v>2700</v>
      </c>
      <c r="B1065" s="3" t="s">
        <v>2700</v>
      </c>
      <c r="C1065" s="3" t="s">
        <v>6810</v>
      </c>
      <c r="D1065">
        <v>9999</v>
      </c>
      <c r="E1065">
        <v>70</v>
      </c>
      <c r="F1065" t="s">
        <v>8221</v>
      </c>
      <c r="G1065" t="s">
        <v>8224</v>
      </c>
      <c r="H1065" t="s">
        <v>8246</v>
      </c>
      <c r="I1065">
        <v>1411073972</v>
      </c>
      <c r="J1065">
        <v>1408481972</v>
      </c>
      <c r="K1065" t="b">
        <v>0</v>
      </c>
      <c r="L1065">
        <v>4</v>
      </c>
      <c r="M1065" t="b">
        <v>0</v>
      </c>
      <c r="N1065" t="s">
        <v>8284</v>
      </c>
      <c r="O1065" s="6">
        <f>(E1065/D1065)*100</f>
        <v>0.7000700070007001</v>
      </c>
      <c r="P1065" s="7">
        <f>E1065/L1065</f>
        <v>17.5</v>
      </c>
      <c r="Q1065" t="s">
        <v>8336</v>
      </c>
      <c r="R1065" t="s">
        <v>8337</v>
      </c>
      <c r="S1065" s="11">
        <f>(J1065/86400)+25569+(-5/24)</f>
        <v>41870.666342592587</v>
      </c>
      <c r="T1065" s="11">
        <f>(I1065/86400)+25569+(-5/24)</f>
        <v>41900.666342592587</v>
      </c>
    </row>
    <row r="1066" spans="1:20" ht="43.2" x14ac:dyDescent="0.3">
      <c r="A1066">
        <v>3844</v>
      </c>
      <c r="B1066" s="3" t="s">
        <v>3841</v>
      </c>
      <c r="C1066" s="3" t="s">
        <v>7953</v>
      </c>
      <c r="D1066">
        <v>9800</v>
      </c>
      <c r="E1066">
        <v>4066</v>
      </c>
      <c r="F1066" t="s">
        <v>8221</v>
      </c>
      <c r="G1066" t="s">
        <v>8224</v>
      </c>
      <c r="H1066" t="s">
        <v>8246</v>
      </c>
      <c r="I1066">
        <v>1401778740</v>
      </c>
      <c r="J1066">
        <v>1399474134</v>
      </c>
      <c r="K1066" t="b">
        <v>1</v>
      </c>
      <c r="L1066">
        <v>50</v>
      </c>
      <c r="M1066" t="b">
        <v>0</v>
      </c>
      <c r="N1066" t="s">
        <v>8271</v>
      </c>
      <c r="O1066" s="6">
        <f>(E1066/D1066)*100</f>
        <v>41.489795918367342</v>
      </c>
      <c r="P1066" s="7">
        <f>E1066/L1066</f>
        <v>81.319999999999993</v>
      </c>
      <c r="Q1066" t="s">
        <v>8317</v>
      </c>
      <c r="R1066" t="s">
        <v>8318</v>
      </c>
      <c r="S1066" s="11">
        <f>(J1066/86400)+25569+(-5/24)</f>
        <v>41766.408958333333</v>
      </c>
      <c r="T1066" s="11">
        <f>(I1066/86400)+25569+(-5/24)</f>
        <v>41793.082638888889</v>
      </c>
    </row>
    <row r="1067" spans="1:20" ht="57.6" x14ac:dyDescent="0.3">
      <c r="A1067">
        <v>2908</v>
      </c>
      <c r="B1067" s="3" t="s">
        <v>2908</v>
      </c>
      <c r="C1067" s="3" t="s">
        <v>7018</v>
      </c>
      <c r="D1067">
        <v>9600</v>
      </c>
      <c r="E1067">
        <v>264</v>
      </c>
      <c r="F1067" t="s">
        <v>8221</v>
      </c>
      <c r="G1067" t="s">
        <v>8224</v>
      </c>
      <c r="H1067" t="s">
        <v>8246</v>
      </c>
      <c r="I1067">
        <v>1465407219</v>
      </c>
      <c r="J1067">
        <v>1462815219</v>
      </c>
      <c r="K1067" t="b">
        <v>0</v>
      </c>
      <c r="L1067">
        <v>5</v>
      </c>
      <c r="M1067" t="b">
        <v>0</v>
      </c>
      <c r="N1067" t="s">
        <v>8271</v>
      </c>
      <c r="O1067" s="6">
        <f>(E1067/D1067)*100</f>
        <v>2.75</v>
      </c>
      <c r="P1067" s="7">
        <f>E1067/L1067</f>
        <v>52.8</v>
      </c>
      <c r="Q1067" t="s">
        <v>8317</v>
      </c>
      <c r="R1067" t="s">
        <v>8318</v>
      </c>
      <c r="S1067" s="11">
        <f>(J1067/86400)+25569+(-5/24)</f>
        <v>42499.523368055554</v>
      </c>
      <c r="T1067" s="11">
        <f>(I1067/86400)+25569+(-5/24)</f>
        <v>42529.523368055554</v>
      </c>
    </row>
    <row r="1068" spans="1:20" x14ac:dyDescent="0.3">
      <c r="A1068">
        <v>4087</v>
      </c>
      <c r="B1068" s="3" t="s">
        <v>4083</v>
      </c>
      <c r="C1068" s="3" t="s">
        <v>8190</v>
      </c>
      <c r="D1068">
        <v>9600</v>
      </c>
      <c r="E1068">
        <v>0</v>
      </c>
      <c r="F1068" t="s">
        <v>8221</v>
      </c>
      <c r="G1068" t="s">
        <v>8224</v>
      </c>
      <c r="H1068" t="s">
        <v>8246</v>
      </c>
      <c r="I1068">
        <v>1468777786</v>
      </c>
      <c r="J1068">
        <v>1466185786</v>
      </c>
      <c r="K1068" t="b">
        <v>0</v>
      </c>
      <c r="L1068">
        <v>0</v>
      </c>
      <c r="M1068" t="b">
        <v>0</v>
      </c>
      <c r="N1068" t="s">
        <v>8271</v>
      </c>
      <c r="O1068" s="6">
        <f>(E1068/D1068)*100</f>
        <v>0</v>
      </c>
      <c r="P1068" s="7" t="e">
        <f>E1068/L1068</f>
        <v>#DIV/0!</v>
      </c>
      <c r="Q1068" t="s">
        <v>8317</v>
      </c>
      <c r="R1068" t="s">
        <v>8318</v>
      </c>
      <c r="S1068" s="11">
        <f>(J1068/86400)+25569+(-5/24)</f>
        <v>42538.53456018518</v>
      </c>
      <c r="T1068" s="11">
        <f>(I1068/86400)+25569+(-5/24)</f>
        <v>42568.53456018518</v>
      </c>
    </row>
    <row r="1069" spans="1:20" ht="28.8" x14ac:dyDescent="0.3">
      <c r="A1069">
        <v>932</v>
      </c>
      <c r="B1069" s="3" t="s">
        <v>933</v>
      </c>
      <c r="C1069" s="3" t="s">
        <v>5042</v>
      </c>
      <c r="D1069">
        <v>9500</v>
      </c>
      <c r="E1069">
        <v>1381</v>
      </c>
      <c r="F1069" t="s">
        <v>8221</v>
      </c>
      <c r="G1069" t="s">
        <v>8224</v>
      </c>
      <c r="H1069" t="s">
        <v>8246</v>
      </c>
      <c r="I1069">
        <v>1363990545</v>
      </c>
      <c r="J1069">
        <v>1360106145</v>
      </c>
      <c r="K1069" t="b">
        <v>0</v>
      </c>
      <c r="L1069">
        <v>30</v>
      </c>
      <c r="M1069" t="b">
        <v>0</v>
      </c>
      <c r="N1069" t="s">
        <v>8278</v>
      </c>
      <c r="O1069" s="6">
        <f>(E1069/D1069)*100</f>
        <v>14.536842105263158</v>
      </c>
      <c r="P1069" s="7">
        <f>E1069/L1069</f>
        <v>46.033333333333331</v>
      </c>
      <c r="Q1069" t="s">
        <v>8325</v>
      </c>
      <c r="R1069" t="s">
        <v>8328</v>
      </c>
      <c r="S1069" s="11">
        <f>(J1069/86400)+25569+(-5/24)</f>
        <v>41310.760937499996</v>
      </c>
      <c r="T1069" s="11">
        <f>(I1069/86400)+25569+(-5/24)</f>
        <v>41355.719270833331</v>
      </c>
    </row>
    <row r="1070" spans="1:20" ht="43.2" x14ac:dyDescent="0.3">
      <c r="A1070">
        <v>2853</v>
      </c>
      <c r="B1070" s="3" t="s">
        <v>2853</v>
      </c>
      <c r="C1070" s="3" t="s">
        <v>6963</v>
      </c>
      <c r="D1070">
        <v>9500</v>
      </c>
      <c r="E1070">
        <v>0</v>
      </c>
      <c r="F1070" t="s">
        <v>8221</v>
      </c>
      <c r="G1070" t="s">
        <v>8229</v>
      </c>
      <c r="H1070" t="s">
        <v>8251</v>
      </c>
      <c r="I1070">
        <v>1410669297</v>
      </c>
      <c r="J1070">
        <v>1405485297</v>
      </c>
      <c r="K1070" t="b">
        <v>0</v>
      </c>
      <c r="L1070">
        <v>0</v>
      </c>
      <c r="M1070" t="b">
        <v>0</v>
      </c>
      <c r="N1070" t="s">
        <v>8271</v>
      </c>
      <c r="O1070" s="6">
        <f>(E1070/D1070)*100</f>
        <v>0</v>
      </c>
      <c r="P1070" s="7" t="e">
        <f>E1070/L1070</f>
        <v>#DIV/0!</v>
      </c>
      <c r="Q1070" t="s">
        <v>8317</v>
      </c>
      <c r="R1070" t="s">
        <v>8318</v>
      </c>
      <c r="S1070" s="11">
        <f>(J1070/86400)+25569+(-5/24)</f>
        <v>41835.98260416666</v>
      </c>
      <c r="T1070" s="11">
        <f>(I1070/86400)+25569+(-5/24)</f>
        <v>41895.98260416666</v>
      </c>
    </row>
    <row r="1071" spans="1:20" ht="43.2" x14ac:dyDescent="0.3">
      <c r="A1071">
        <v>4063</v>
      </c>
      <c r="B1071" s="3" t="s">
        <v>4059</v>
      </c>
      <c r="C1071" s="3" t="s">
        <v>8167</v>
      </c>
      <c r="D1071">
        <v>9500</v>
      </c>
      <c r="E1071">
        <v>135</v>
      </c>
      <c r="F1071" t="s">
        <v>8221</v>
      </c>
      <c r="G1071" t="s">
        <v>8225</v>
      </c>
      <c r="H1071" t="s">
        <v>8247</v>
      </c>
      <c r="I1071">
        <v>1403886084</v>
      </c>
      <c r="J1071">
        <v>1401294084</v>
      </c>
      <c r="K1071" t="b">
        <v>0</v>
      </c>
      <c r="L1071">
        <v>9</v>
      </c>
      <c r="M1071" t="b">
        <v>0</v>
      </c>
      <c r="N1071" t="s">
        <v>8271</v>
      </c>
      <c r="O1071" s="6">
        <f>(E1071/D1071)*100</f>
        <v>1.4210526315789473</v>
      </c>
      <c r="P1071" s="7">
        <f>E1071/L1071</f>
        <v>15</v>
      </c>
      <c r="Q1071" t="s">
        <v>8317</v>
      </c>
      <c r="R1071" t="s">
        <v>8318</v>
      </c>
      <c r="S1071" s="11">
        <f>(J1071/86400)+25569+(-5/24)</f>
        <v>41787.473194444443</v>
      </c>
      <c r="T1071" s="11">
        <f>(I1071/86400)+25569+(-5/24)</f>
        <v>41817.473194444443</v>
      </c>
    </row>
    <row r="1072" spans="1:20" ht="43.2" x14ac:dyDescent="0.3">
      <c r="A1072">
        <v>1144</v>
      </c>
      <c r="B1072" s="3" t="s">
        <v>1145</v>
      </c>
      <c r="C1072" s="3" t="s">
        <v>5254</v>
      </c>
      <c r="D1072">
        <v>9300</v>
      </c>
      <c r="E1072">
        <v>0</v>
      </c>
      <c r="F1072" t="s">
        <v>8221</v>
      </c>
      <c r="G1072" t="s">
        <v>8224</v>
      </c>
      <c r="H1072" t="s">
        <v>8246</v>
      </c>
      <c r="I1072">
        <v>1430281320</v>
      </c>
      <c r="J1072">
        <v>1427689320</v>
      </c>
      <c r="K1072" t="b">
        <v>0</v>
      </c>
      <c r="L1072">
        <v>0</v>
      </c>
      <c r="M1072" t="b">
        <v>0</v>
      </c>
      <c r="N1072" t="s">
        <v>8284</v>
      </c>
      <c r="O1072" s="6">
        <f>(E1072/D1072)*100</f>
        <v>0</v>
      </c>
      <c r="P1072" s="7" t="e">
        <f>E1072/L1072</f>
        <v>#DIV/0!</v>
      </c>
      <c r="Q1072" t="s">
        <v>8336</v>
      </c>
      <c r="R1072" t="s">
        <v>8337</v>
      </c>
      <c r="S1072" s="11">
        <f>(J1072/86400)+25569+(-5/24)</f>
        <v>42092.973611111105</v>
      </c>
      <c r="T1072" s="11">
        <f>(I1072/86400)+25569+(-5/24)</f>
        <v>42122.973611111105</v>
      </c>
    </row>
    <row r="1073" spans="1:20" ht="28.8" x14ac:dyDescent="0.3">
      <c r="A1073">
        <v>2599</v>
      </c>
      <c r="B1073" s="3" t="s">
        <v>2599</v>
      </c>
      <c r="C1073" s="3" t="s">
        <v>6709</v>
      </c>
      <c r="D1073">
        <v>9041</v>
      </c>
      <c r="E1073">
        <v>90</v>
      </c>
      <c r="F1073" t="s">
        <v>8221</v>
      </c>
      <c r="G1073" t="s">
        <v>8224</v>
      </c>
      <c r="H1073" t="s">
        <v>8246</v>
      </c>
      <c r="I1073">
        <v>1407089147</v>
      </c>
      <c r="J1073">
        <v>1403201147</v>
      </c>
      <c r="K1073" t="b">
        <v>0</v>
      </c>
      <c r="L1073">
        <v>5</v>
      </c>
      <c r="M1073" t="b">
        <v>0</v>
      </c>
      <c r="N1073" t="s">
        <v>8284</v>
      </c>
      <c r="O1073" s="6">
        <f>(E1073/D1073)*100</f>
        <v>0.99546510341776351</v>
      </c>
      <c r="P1073" s="7">
        <f>E1073/L1073</f>
        <v>18</v>
      </c>
      <c r="Q1073" t="s">
        <v>8336</v>
      </c>
      <c r="R1073" t="s">
        <v>8337</v>
      </c>
      <c r="S1073" s="11">
        <f>(J1073/86400)+25569+(-5/24)</f>
        <v>41809.545682870368</v>
      </c>
      <c r="T1073" s="11">
        <f>(I1073/86400)+25569+(-5/24)</f>
        <v>41854.545682870368</v>
      </c>
    </row>
    <row r="1074" spans="1:20" ht="43.2" x14ac:dyDescent="0.3">
      <c r="A1074">
        <v>583</v>
      </c>
      <c r="B1074" s="3" t="s">
        <v>584</v>
      </c>
      <c r="C1074" s="3" t="s">
        <v>4693</v>
      </c>
      <c r="D1074">
        <v>9000</v>
      </c>
      <c r="E1074">
        <v>1</v>
      </c>
      <c r="F1074" t="s">
        <v>8221</v>
      </c>
      <c r="G1074" t="s">
        <v>8224</v>
      </c>
      <c r="H1074" t="s">
        <v>8246</v>
      </c>
      <c r="I1074">
        <v>1426800687</v>
      </c>
      <c r="J1074">
        <v>1424212287</v>
      </c>
      <c r="K1074" t="b">
        <v>0</v>
      </c>
      <c r="L1074">
        <v>1</v>
      </c>
      <c r="M1074" t="b">
        <v>0</v>
      </c>
      <c r="N1074" t="s">
        <v>8272</v>
      </c>
      <c r="O1074" s="6">
        <f>(E1074/D1074)*100</f>
        <v>1.1111111111111112E-2</v>
      </c>
      <c r="P1074" s="7">
        <f>E1074/L1074</f>
        <v>1</v>
      </c>
      <c r="Q1074" t="s">
        <v>8319</v>
      </c>
      <c r="R1074" t="s">
        <v>8320</v>
      </c>
      <c r="S1074" s="11">
        <f>(J1074/86400)+25569+(-5/24)</f>
        <v>42052.730173611104</v>
      </c>
      <c r="T1074" s="11">
        <f>(I1074/86400)+25569+(-5/24)</f>
        <v>42082.688506944447</v>
      </c>
    </row>
    <row r="1075" spans="1:20" ht="43.2" x14ac:dyDescent="0.3">
      <c r="A1075">
        <v>585</v>
      </c>
      <c r="B1075" s="3" t="s">
        <v>586</v>
      </c>
      <c r="C1075" s="3" t="s">
        <v>4695</v>
      </c>
      <c r="D1075">
        <v>9000</v>
      </c>
      <c r="E1075">
        <v>0</v>
      </c>
      <c r="F1075" t="s">
        <v>8221</v>
      </c>
      <c r="G1075" t="s">
        <v>8225</v>
      </c>
      <c r="H1075" t="s">
        <v>8247</v>
      </c>
      <c r="I1075">
        <v>1448928000</v>
      </c>
      <c r="J1075">
        <v>1444123377</v>
      </c>
      <c r="K1075" t="b">
        <v>0</v>
      </c>
      <c r="L1075">
        <v>0</v>
      </c>
      <c r="M1075" t="b">
        <v>0</v>
      </c>
      <c r="N1075" t="s">
        <v>8272</v>
      </c>
      <c r="O1075" s="6">
        <f>(E1075/D1075)*100</f>
        <v>0</v>
      </c>
      <c r="P1075" s="7" t="e">
        <f>E1075/L1075</f>
        <v>#DIV/0!</v>
      </c>
      <c r="Q1075" t="s">
        <v>8319</v>
      </c>
      <c r="R1075" t="s">
        <v>8320</v>
      </c>
      <c r="S1075" s="11">
        <f>(J1075/86400)+25569+(-5/24)</f>
        <v>42283.182604166665</v>
      </c>
      <c r="T1075" s="11">
        <f>(I1075/86400)+25569+(-5/24)</f>
        <v>42338.791666666664</v>
      </c>
    </row>
    <row r="1076" spans="1:20" ht="43.2" x14ac:dyDescent="0.3">
      <c r="A1076">
        <v>588</v>
      </c>
      <c r="B1076" s="3" t="s">
        <v>589</v>
      </c>
      <c r="C1076" s="3" t="s">
        <v>4698</v>
      </c>
      <c r="D1076">
        <v>9000</v>
      </c>
      <c r="E1076">
        <v>301</v>
      </c>
      <c r="F1076" t="s">
        <v>8221</v>
      </c>
      <c r="G1076" t="s">
        <v>8237</v>
      </c>
      <c r="H1076" t="s">
        <v>8249</v>
      </c>
      <c r="I1076">
        <v>1479410886</v>
      </c>
      <c r="J1076">
        <v>1474223286</v>
      </c>
      <c r="K1076" t="b">
        <v>0</v>
      </c>
      <c r="L1076">
        <v>2</v>
      </c>
      <c r="M1076" t="b">
        <v>0</v>
      </c>
      <c r="N1076" t="s">
        <v>8272</v>
      </c>
      <c r="O1076" s="6">
        <f>(E1076/D1076)*100</f>
        <v>3.3444444444444441</v>
      </c>
      <c r="P1076" s="7">
        <f>E1076/L1076</f>
        <v>150.5</v>
      </c>
      <c r="Q1076" t="s">
        <v>8319</v>
      </c>
      <c r="R1076" t="s">
        <v>8320</v>
      </c>
      <c r="S1076" s="11">
        <f>(J1076/86400)+25569+(-5/24)</f>
        <v>42631.561180555553</v>
      </c>
      <c r="T1076" s="11">
        <f>(I1076/86400)+25569+(-5/24)</f>
        <v>42691.602847222217</v>
      </c>
    </row>
    <row r="1077" spans="1:20" ht="43.2" x14ac:dyDescent="0.3">
      <c r="A1077">
        <v>940</v>
      </c>
      <c r="B1077" s="3" t="s">
        <v>941</v>
      </c>
      <c r="C1077" s="3" t="s">
        <v>5050</v>
      </c>
      <c r="D1077">
        <v>9000</v>
      </c>
      <c r="E1077">
        <v>1544</v>
      </c>
      <c r="F1077" t="s">
        <v>8221</v>
      </c>
      <c r="G1077" t="s">
        <v>8224</v>
      </c>
      <c r="H1077" t="s">
        <v>8246</v>
      </c>
      <c r="I1077">
        <v>1439251926</v>
      </c>
      <c r="J1077">
        <v>1435363926</v>
      </c>
      <c r="K1077" t="b">
        <v>0</v>
      </c>
      <c r="L1077">
        <v>14</v>
      </c>
      <c r="M1077" t="b">
        <v>0</v>
      </c>
      <c r="N1077" t="s">
        <v>8273</v>
      </c>
      <c r="O1077" s="6">
        <f>(E1077/D1077)*100</f>
        <v>17.155555555555555</v>
      </c>
      <c r="P1077" s="7">
        <f>E1077/L1077</f>
        <v>110.28571428571429</v>
      </c>
      <c r="Q1077" t="s">
        <v>8319</v>
      </c>
      <c r="R1077" t="s">
        <v>8321</v>
      </c>
      <c r="S1077" s="11">
        <f>(J1077/86400)+25569+(-5/24)</f>
        <v>42181.800069444442</v>
      </c>
      <c r="T1077" s="11">
        <f>(I1077/86400)+25569+(-5/24)</f>
        <v>42226.800069444442</v>
      </c>
    </row>
    <row r="1078" spans="1:20" ht="28.8" x14ac:dyDescent="0.3">
      <c r="A1078">
        <v>1172</v>
      </c>
      <c r="B1078" s="3" t="s">
        <v>1173</v>
      </c>
      <c r="C1078" s="3" t="s">
        <v>5282</v>
      </c>
      <c r="D1078">
        <v>9000</v>
      </c>
      <c r="E1078">
        <v>0</v>
      </c>
      <c r="F1078" t="s">
        <v>8221</v>
      </c>
      <c r="G1078" t="s">
        <v>8224</v>
      </c>
      <c r="H1078" t="s">
        <v>8246</v>
      </c>
      <c r="I1078">
        <v>1408551752</v>
      </c>
      <c r="J1078">
        <v>1405959752</v>
      </c>
      <c r="K1078" t="b">
        <v>0</v>
      </c>
      <c r="L1078">
        <v>0</v>
      </c>
      <c r="M1078" t="b">
        <v>0</v>
      </c>
      <c r="N1078" t="s">
        <v>8284</v>
      </c>
      <c r="O1078" s="6">
        <f>(E1078/D1078)*100</f>
        <v>0</v>
      </c>
      <c r="P1078" s="7" t="e">
        <f>E1078/L1078</f>
        <v>#DIV/0!</v>
      </c>
      <c r="Q1078" t="s">
        <v>8336</v>
      </c>
      <c r="R1078" t="s">
        <v>8337</v>
      </c>
      <c r="S1078" s="11">
        <f>(J1078/86400)+25569+(-5/24)</f>
        <v>41841.473981481475</v>
      </c>
      <c r="T1078" s="11">
        <f>(I1078/86400)+25569+(-5/24)</f>
        <v>41871.473981481475</v>
      </c>
    </row>
    <row r="1079" spans="1:20" ht="43.2" x14ac:dyDescent="0.3">
      <c r="A1079">
        <v>1794</v>
      </c>
      <c r="B1079" s="3" t="s">
        <v>1795</v>
      </c>
      <c r="C1079" s="3" t="s">
        <v>5904</v>
      </c>
      <c r="D1079">
        <v>9000</v>
      </c>
      <c r="E1079">
        <v>997</v>
      </c>
      <c r="F1079" t="s">
        <v>8221</v>
      </c>
      <c r="G1079" t="s">
        <v>8224</v>
      </c>
      <c r="H1079" t="s">
        <v>8246</v>
      </c>
      <c r="I1079">
        <v>1423660422</v>
      </c>
      <c r="J1079">
        <v>1420636422</v>
      </c>
      <c r="K1079" t="b">
        <v>1</v>
      </c>
      <c r="L1079">
        <v>18</v>
      </c>
      <c r="M1079" t="b">
        <v>0</v>
      </c>
      <c r="N1079" t="s">
        <v>8285</v>
      </c>
      <c r="O1079" s="6">
        <f>(E1079/D1079)*100</f>
        <v>11.077777777777778</v>
      </c>
      <c r="P1079" s="7">
        <f>E1079/L1079</f>
        <v>55.388888888888886</v>
      </c>
      <c r="Q1079" t="s">
        <v>8338</v>
      </c>
      <c r="R1079" t="s">
        <v>8339</v>
      </c>
      <c r="S1079" s="11">
        <f>(J1079/86400)+25569+(-5/24)</f>
        <v>42011.342847222222</v>
      </c>
      <c r="T1079" s="11">
        <f>(I1079/86400)+25569+(-5/24)</f>
        <v>42046.342847222222</v>
      </c>
    </row>
    <row r="1080" spans="1:20" ht="43.2" x14ac:dyDescent="0.3">
      <c r="A1080">
        <v>3082</v>
      </c>
      <c r="B1080" s="3" t="s">
        <v>3082</v>
      </c>
      <c r="C1080" s="3" t="s">
        <v>7192</v>
      </c>
      <c r="D1080">
        <v>9000</v>
      </c>
      <c r="E1080">
        <v>0</v>
      </c>
      <c r="F1080" t="s">
        <v>8221</v>
      </c>
      <c r="G1080" t="s">
        <v>8224</v>
      </c>
      <c r="H1080" t="s">
        <v>8246</v>
      </c>
      <c r="I1080">
        <v>1447628946</v>
      </c>
      <c r="J1080">
        <v>1445033346</v>
      </c>
      <c r="K1080" t="b">
        <v>0</v>
      </c>
      <c r="L1080">
        <v>0</v>
      </c>
      <c r="M1080" t="b">
        <v>0</v>
      </c>
      <c r="N1080" t="s">
        <v>8303</v>
      </c>
      <c r="O1080" s="6">
        <f>(E1080/D1080)*100</f>
        <v>0</v>
      </c>
      <c r="P1080" s="7" t="e">
        <f>E1080/L1080</f>
        <v>#DIV/0!</v>
      </c>
      <c r="Q1080" t="s">
        <v>8317</v>
      </c>
      <c r="R1080" t="s">
        <v>8357</v>
      </c>
      <c r="S1080" s="11">
        <f>(J1080/86400)+25569+(-5/24)</f>
        <v>42293.714652777773</v>
      </c>
      <c r="T1080" s="11">
        <f>(I1080/86400)+25569+(-5/24)</f>
        <v>42323.756319444445</v>
      </c>
    </row>
    <row r="1081" spans="1:20" ht="43.2" x14ac:dyDescent="0.3">
      <c r="A1081">
        <v>4014</v>
      </c>
      <c r="B1081" s="3" t="s">
        <v>4010</v>
      </c>
      <c r="C1081" s="3" t="s">
        <v>8119</v>
      </c>
      <c r="D1081">
        <v>9000</v>
      </c>
      <c r="E1081">
        <v>0</v>
      </c>
      <c r="F1081" t="s">
        <v>8221</v>
      </c>
      <c r="G1081" t="s">
        <v>8224</v>
      </c>
      <c r="H1081" t="s">
        <v>8246</v>
      </c>
      <c r="I1081">
        <v>1457157269</v>
      </c>
      <c r="J1081">
        <v>1455861269</v>
      </c>
      <c r="K1081" t="b">
        <v>0</v>
      </c>
      <c r="L1081">
        <v>0</v>
      </c>
      <c r="M1081" t="b">
        <v>0</v>
      </c>
      <c r="N1081" t="s">
        <v>8271</v>
      </c>
      <c r="O1081" s="6">
        <f>(E1081/D1081)*100</f>
        <v>0</v>
      </c>
      <c r="P1081" s="7" t="e">
        <f>E1081/L1081</f>
        <v>#DIV/0!</v>
      </c>
      <c r="Q1081" t="s">
        <v>8317</v>
      </c>
      <c r="R1081" t="s">
        <v>8318</v>
      </c>
      <c r="S1081" s="11">
        <f>(J1081/86400)+25569+(-5/24)</f>
        <v>42419.037835648145</v>
      </c>
      <c r="T1081" s="11">
        <f>(I1081/86400)+25569+(-5/24)</f>
        <v>42434.037835648145</v>
      </c>
    </row>
    <row r="1082" spans="1:20" ht="43.2" x14ac:dyDescent="0.3">
      <c r="A1082">
        <v>456</v>
      </c>
      <c r="B1082" s="3" t="s">
        <v>457</v>
      </c>
      <c r="C1082" s="3" t="s">
        <v>4566</v>
      </c>
      <c r="D1082">
        <v>8888</v>
      </c>
      <c r="E1082">
        <v>61</v>
      </c>
      <c r="F1082" t="s">
        <v>8221</v>
      </c>
      <c r="G1082" t="s">
        <v>8224</v>
      </c>
      <c r="H1082" t="s">
        <v>8246</v>
      </c>
      <c r="I1082">
        <v>1382414340</v>
      </c>
      <c r="J1082">
        <v>1380559201</v>
      </c>
      <c r="K1082" t="b">
        <v>0</v>
      </c>
      <c r="L1082">
        <v>3</v>
      </c>
      <c r="M1082" t="b">
        <v>0</v>
      </c>
      <c r="N1082" t="s">
        <v>8270</v>
      </c>
      <c r="O1082" s="6">
        <f>(E1082/D1082)*100</f>
        <v>0.68631863186318631</v>
      </c>
      <c r="P1082" s="7">
        <f>E1082/L1082</f>
        <v>20.333333333333332</v>
      </c>
      <c r="Q1082" t="s">
        <v>8310</v>
      </c>
      <c r="R1082" t="s">
        <v>8316</v>
      </c>
      <c r="S1082" s="11">
        <f>(J1082/86400)+25569+(-5/24)</f>
        <v>41547.486122685186</v>
      </c>
      <c r="T1082" s="11">
        <f>(I1082/86400)+25569+(-5/24)</f>
        <v>41568.957638888889</v>
      </c>
    </row>
    <row r="1083" spans="1:20" ht="43.2" x14ac:dyDescent="0.3">
      <c r="A1083">
        <v>1449</v>
      </c>
      <c r="B1083" s="3" t="s">
        <v>1450</v>
      </c>
      <c r="C1083" s="3" t="s">
        <v>5559</v>
      </c>
      <c r="D1083">
        <v>8888</v>
      </c>
      <c r="E1083">
        <v>0</v>
      </c>
      <c r="F1083" t="s">
        <v>8221</v>
      </c>
      <c r="G1083" t="s">
        <v>8224</v>
      </c>
      <c r="H1083" t="s">
        <v>8246</v>
      </c>
      <c r="I1083">
        <v>1431286105</v>
      </c>
      <c r="J1083">
        <v>1427138905</v>
      </c>
      <c r="K1083" t="b">
        <v>0</v>
      </c>
      <c r="L1083">
        <v>0</v>
      </c>
      <c r="M1083" t="b">
        <v>0</v>
      </c>
      <c r="N1083" t="s">
        <v>8287</v>
      </c>
      <c r="O1083" s="6">
        <f>(E1083/D1083)*100</f>
        <v>0</v>
      </c>
      <c r="P1083" s="7" t="e">
        <f>E1083/L1083</f>
        <v>#DIV/0!</v>
      </c>
      <c r="Q1083" t="s">
        <v>8322</v>
      </c>
      <c r="R1083" t="s">
        <v>8341</v>
      </c>
      <c r="S1083" s="11">
        <f>(J1083/86400)+25569+(-5/24)</f>
        <v>42086.603067129625</v>
      </c>
      <c r="T1083" s="11">
        <f>(I1083/86400)+25569+(-5/24)</f>
        <v>42134.603067129625</v>
      </c>
    </row>
    <row r="1084" spans="1:20" ht="43.2" x14ac:dyDescent="0.3">
      <c r="A1084">
        <v>4054</v>
      </c>
      <c r="B1084" s="3" t="s">
        <v>4050</v>
      </c>
      <c r="C1084" s="3" t="s">
        <v>8158</v>
      </c>
      <c r="D1084">
        <v>8880</v>
      </c>
      <c r="E1084">
        <v>0</v>
      </c>
      <c r="F1084" t="s">
        <v>8221</v>
      </c>
      <c r="G1084" t="s">
        <v>8224</v>
      </c>
      <c r="H1084" t="s">
        <v>8246</v>
      </c>
      <c r="I1084">
        <v>1475294400</v>
      </c>
      <c r="J1084">
        <v>1472674285</v>
      </c>
      <c r="K1084" t="b">
        <v>0</v>
      </c>
      <c r="L1084">
        <v>0</v>
      </c>
      <c r="M1084" t="b">
        <v>0</v>
      </c>
      <c r="N1084" t="s">
        <v>8271</v>
      </c>
      <c r="O1084" s="6">
        <f>(E1084/D1084)*100</f>
        <v>0</v>
      </c>
      <c r="P1084" s="7" t="e">
        <f>E1084/L1084</f>
        <v>#DIV/0!</v>
      </c>
      <c r="Q1084" t="s">
        <v>8317</v>
      </c>
      <c r="R1084" t="s">
        <v>8318</v>
      </c>
      <c r="S1084" s="11">
        <f>(J1084/86400)+25569+(-5/24)</f>
        <v>42613.632928240739</v>
      </c>
      <c r="T1084" s="11">
        <f>(I1084/86400)+25569+(-5/24)</f>
        <v>42643.958333333336</v>
      </c>
    </row>
    <row r="1085" spans="1:20" ht="57.6" x14ac:dyDescent="0.3">
      <c r="A1085">
        <v>869</v>
      </c>
      <c r="B1085" s="3" t="s">
        <v>870</v>
      </c>
      <c r="C1085" s="3" t="s">
        <v>4979</v>
      </c>
      <c r="D1085">
        <v>8800</v>
      </c>
      <c r="E1085">
        <v>1040</v>
      </c>
      <c r="F1085" t="s">
        <v>8221</v>
      </c>
      <c r="G1085" t="s">
        <v>8224</v>
      </c>
      <c r="H1085" t="s">
        <v>8246</v>
      </c>
      <c r="I1085">
        <v>1365448657</v>
      </c>
      <c r="J1085">
        <v>1362860257</v>
      </c>
      <c r="K1085" t="b">
        <v>0</v>
      </c>
      <c r="L1085">
        <v>3</v>
      </c>
      <c r="M1085" t="b">
        <v>0</v>
      </c>
      <c r="N1085" t="s">
        <v>8278</v>
      </c>
      <c r="O1085" s="6">
        <f>(E1085/D1085)*100</f>
        <v>11.818181818181818</v>
      </c>
      <c r="P1085" s="7">
        <f>E1085/L1085</f>
        <v>346.66666666666669</v>
      </c>
      <c r="Q1085" t="s">
        <v>8325</v>
      </c>
      <c r="R1085" t="s">
        <v>8328</v>
      </c>
      <c r="S1085" s="11">
        <f>(J1085/86400)+25569+(-5/24)</f>
        <v>41342.637233796289</v>
      </c>
      <c r="T1085" s="11">
        <f>(I1085/86400)+25569+(-5/24)</f>
        <v>41372.595567129625</v>
      </c>
    </row>
    <row r="1086" spans="1:20" ht="43.2" x14ac:dyDescent="0.3">
      <c r="A1086">
        <v>1813</v>
      </c>
      <c r="B1086" s="3" t="s">
        <v>1814</v>
      </c>
      <c r="C1086" s="3" t="s">
        <v>5923</v>
      </c>
      <c r="D1086">
        <v>8750</v>
      </c>
      <c r="E1086">
        <v>0</v>
      </c>
      <c r="F1086" t="s">
        <v>8221</v>
      </c>
      <c r="G1086" t="s">
        <v>8225</v>
      </c>
      <c r="H1086" t="s">
        <v>8247</v>
      </c>
      <c r="I1086">
        <v>1407532812</v>
      </c>
      <c r="J1086">
        <v>1404940812</v>
      </c>
      <c r="K1086" t="b">
        <v>0</v>
      </c>
      <c r="L1086">
        <v>0</v>
      </c>
      <c r="M1086" t="b">
        <v>0</v>
      </c>
      <c r="N1086" t="s">
        <v>8285</v>
      </c>
      <c r="O1086" s="6">
        <f>(E1086/D1086)*100</f>
        <v>0</v>
      </c>
      <c r="P1086" s="7" t="e">
        <f>E1086/L1086</f>
        <v>#DIV/0!</v>
      </c>
      <c r="Q1086" t="s">
        <v>8338</v>
      </c>
      <c r="R1086" t="s">
        <v>8339</v>
      </c>
      <c r="S1086" s="11">
        <f>(J1086/86400)+25569+(-5/24)</f>
        <v>41829.68069444444</v>
      </c>
      <c r="T1086" s="11">
        <f>(I1086/86400)+25569+(-5/24)</f>
        <v>41859.68069444444</v>
      </c>
    </row>
    <row r="1087" spans="1:20" ht="28.8" x14ac:dyDescent="0.3">
      <c r="A1087">
        <v>460</v>
      </c>
      <c r="B1087" s="3" t="s">
        <v>461</v>
      </c>
      <c r="C1087" s="3" t="s">
        <v>4570</v>
      </c>
      <c r="D1087">
        <v>8500</v>
      </c>
      <c r="E1087">
        <v>25</v>
      </c>
      <c r="F1087" t="s">
        <v>8221</v>
      </c>
      <c r="G1087" t="s">
        <v>8224</v>
      </c>
      <c r="H1087" t="s">
        <v>8246</v>
      </c>
      <c r="I1087">
        <v>1401595200</v>
      </c>
      <c r="J1087">
        <v>1398862875</v>
      </c>
      <c r="K1087" t="b">
        <v>0</v>
      </c>
      <c r="L1087">
        <v>2</v>
      </c>
      <c r="M1087" t="b">
        <v>0</v>
      </c>
      <c r="N1087" t="s">
        <v>8270</v>
      </c>
      <c r="O1087" s="6">
        <f>(E1087/D1087)*100</f>
        <v>0.29411764705882354</v>
      </c>
      <c r="P1087" s="7">
        <f>E1087/L1087</f>
        <v>12.5</v>
      </c>
      <c r="Q1087" t="s">
        <v>8310</v>
      </c>
      <c r="R1087" t="s">
        <v>8316</v>
      </c>
      <c r="S1087" s="11">
        <f>(J1087/86400)+25569+(-5/24)</f>
        <v>41759.334201388883</v>
      </c>
      <c r="T1087" s="11">
        <f>(I1087/86400)+25569+(-5/24)</f>
        <v>41790.958333333328</v>
      </c>
    </row>
    <row r="1088" spans="1:20" x14ac:dyDescent="0.3">
      <c r="A1088">
        <v>3746</v>
      </c>
      <c r="B1088" s="3" t="s">
        <v>3743</v>
      </c>
      <c r="C1088" s="3" t="s">
        <v>7856</v>
      </c>
      <c r="D1088">
        <v>8500</v>
      </c>
      <c r="E1088">
        <v>202</v>
      </c>
      <c r="F1088" t="s">
        <v>8221</v>
      </c>
      <c r="G1088" t="s">
        <v>8224</v>
      </c>
      <c r="H1088" t="s">
        <v>8246</v>
      </c>
      <c r="I1088">
        <v>1475918439</v>
      </c>
      <c r="J1088">
        <v>1473326439</v>
      </c>
      <c r="K1088" t="b">
        <v>0</v>
      </c>
      <c r="L1088">
        <v>1</v>
      </c>
      <c r="M1088" t="b">
        <v>0</v>
      </c>
      <c r="N1088" t="s">
        <v>8271</v>
      </c>
      <c r="O1088" s="6">
        <f>(E1088/D1088)*100</f>
        <v>2.3764705882352941</v>
      </c>
      <c r="P1088" s="7">
        <f>E1088/L1088</f>
        <v>202</v>
      </c>
      <c r="Q1088" t="s">
        <v>8317</v>
      </c>
      <c r="R1088" t="s">
        <v>8318</v>
      </c>
      <c r="S1088" s="11">
        <f>(J1088/86400)+25569+(-5/24)</f>
        <v>42621.18100694444</v>
      </c>
      <c r="T1088" s="11">
        <f>(I1088/86400)+25569+(-5/24)</f>
        <v>42651.18100694444</v>
      </c>
    </row>
    <row r="1089" spans="1:20" ht="43.2" x14ac:dyDescent="0.3">
      <c r="A1089">
        <v>168</v>
      </c>
      <c r="B1089" s="3" t="s">
        <v>170</v>
      </c>
      <c r="C1089" s="3" t="s">
        <v>4278</v>
      </c>
      <c r="D1089">
        <v>8000</v>
      </c>
      <c r="E1089">
        <v>325</v>
      </c>
      <c r="F1089" t="s">
        <v>8221</v>
      </c>
      <c r="G1089" t="s">
        <v>8224</v>
      </c>
      <c r="H1089" t="s">
        <v>8246</v>
      </c>
      <c r="I1089">
        <v>1426791770</v>
      </c>
      <c r="J1089">
        <v>1424203370</v>
      </c>
      <c r="K1089" t="b">
        <v>0</v>
      </c>
      <c r="L1089">
        <v>3</v>
      </c>
      <c r="M1089" t="b">
        <v>0</v>
      </c>
      <c r="N1089" t="s">
        <v>8268</v>
      </c>
      <c r="O1089" s="6">
        <f>(E1089/D1089)*100</f>
        <v>4.0625</v>
      </c>
      <c r="P1089" s="7">
        <f>E1089/L1089</f>
        <v>108.33333333333333</v>
      </c>
      <c r="Q1089" t="s">
        <v>8310</v>
      </c>
      <c r="R1089" t="s">
        <v>8314</v>
      </c>
      <c r="S1089" s="11">
        <f>(J1089/86400)+25569+(-5/24)</f>
        <v>42052.626967592594</v>
      </c>
      <c r="T1089" s="11">
        <f>(I1089/86400)+25569+(-5/24)</f>
        <v>42082.585300925923</v>
      </c>
    </row>
    <row r="1090" spans="1:20" ht="43.2" x14ac:dyDescent="0.3">
      <c r="A1090">
        <v>205</v>
      </c>
      <c r="B1090" s="3" t="s">
        <v>207</v>
      </c>
      <c r="C1090" s="3" t="s">
        <v>4315</v>
      </c>
      <c r="D1090">
        <v>8000</v>
      </c>
      <c r="E1090">
        <v>1300</v>
      </c>
      <c r="F1090" t="s">
        <v>8221</v>
      </c>
      <c r="G1090" t="s">
        <v>8224</v>
      </c>
      <c r="H1090" t="s">
        <v>8246</v>
      </c>
      <c r="I1090">
        <v>1444144222</v>
      </c>
      <c r="J1090">
        <v>1441120222</v>
      </c>
      <c r="K1090" t="b">
        <v>0</v>
      </c>
      <c r="L1090">
        <v>17</v>
      </c>
      <c r="M1090" t="b">
        <v>0</v>
      </c>
      <c r="N1090" t="s">
        <v>8268</v>
      </c>
      <c r="O1090" s="6">
        <f>(E1090/D1090)*100</f>
        <v>16.25</v>
      </c>
      <c r="P1090" s="7">
        <f>E1090/L1090</f>
        <v>76.470588235294116</v>
      </c>
      <c r="Q1090" t="s">
        <v>8310</v>
      </c>
      <c r="R1090" t="s">
        <v>8314</v>
      </c>
      <c r="S1090" s="11">
        <f>(J1090/86400)+25569+(-5/24)</f>
        <v>42248.423865740733</v>
      </c>
      <c r="T1090" s="11">
        <f>(I1090/86400)+25569+(-5/24)</f>
        <v>42283.423865740733</v>
      </c>
    </row>
    <row r="1091" spans="1:20" ht="28.8" x14ac:dyDescent="0.3">
      <c r="A1091">
        <v>228</v>
      </c>
      <c r="B1091" s="3" t="s">
        <v>230</v>
      </c>
      <c r="C1091" s="3" t="s">
        <v>4338</v>
      </c>
      <c r="D1091">
        <v>8000</v>
      </c>
      <c r="E1091">
        <v>0</v>
      </c>
      <c r="F1091" t="s">
        <v>8221</v>
      </c>
      <c r="G1091" t="s">
        <v>8225</v>
      </c>
      <c r="H1091" t="s">
        <v>8247</v>
      </c>
      <c r="I1091">
        <v>1433176105</v>
      </c>
      <c r="J1091">
        <v>1427992105</v>
      </c>
      <c r="K1091" t="b">
        <v>0</v>
      </c>
      <c r="L1091">
        <v>0</v>
      </c>
      <c r="M1091" t="b">
        <v>0</v>
      </c>
      <c r="N1091" t="s">
        <v>8268</v>
      </c>
      <c r="O1091" s="6">
        <f>(E1091/D1091)*100</f>
        <v>0</v>
      </c>
      <c r="P1091" s="7" t="e">
        <f>E1091/L1091</f>
        <v>#DIV/0!</v>
      </c>
      <c r="Q1091" t="s">
        <v>8310</v>
      </c>
      <c r="R1091" t="s">
        <v>8314</v>
      </c>
      <c r="S1091" s="11">
        <f>(J1091/86400)+25569+(-5/24)</f>
        <v>42096.478067129625</v>
      </c>
      <c r="T1091" s="11">
        <f>(I1091/86400)+25569+(-5/24)</f>
        <v>42156.478067129625</v>
      </c>
    </row>
    <row r="1092" spans="1:20" ht="43.2" x14ac:dyDescent="0.3">
      <c r="A1092">
        <v>512</v>
      </c>
      <c r="B1092" s="3" t="s">
        <v>513</v>
      </c>
      <c r="C1092" s="3" t="s">
        <v>4622</v>
      </c>
      <c r="D1092">
        <v>8000</v>
      </c>
      <c r="E1092">
        <v>11</v>
      </c>
      <c r="F1092" t="s">
        <v>8221</v>
      </c>
      <c r="G1092" t="s">
        <v>8224</v>
      </c>
      <c r="H1092" t="s">
        <v>8246</v>
      </c>
      <c r="I1092">
        <v>1479667727</v>
      </c>
      <c r="J1092">
        <v>1475776127</v>
      </c>
      <c r="K1092" t="b">
        <v>0</v>
      </c>
      <c r="L1092">
        <v>2</v>
      </c>
      <c r="M1092" t="b">
        <v>0</v>
      </c>
      <c r="N1092" t="s">
        <v>8270</v>
      </c>
      <c r="O1092" s="6">
        <f>(E1092/D1092)*100</f>
        <v>0.13749999999999998</v>
      </c>
      <c r="P1092" s="7">
        <f>E1092/L1092</f>
        <v>5.5</v>
      </c>
      <c r="Q1092" t="s">
        <v>8310</v>
      </c>
      <c r="R1092" t="s">
        <v>8316</v>
      </c>
      <c r="S1092" s="11">
        <f>(J1092/86400)+25569+(-5/24)</f>
        <v>42649.533877314818</v>
      </c>
      <c r="T1092" s="11">
        <f>(I1092/86400)+25569+(-5/24)</f>
        <v>42694.575543981475</v>
      </c>
    </row>
    <row r="1093" spans="1:20" ht="28.8" x14ac:dyDescent="0.3">
      <c r="A1093">
        <v>556</v>
      </c>
      <c r="B1093" s="3" t="s">
        <v>557</v>
      </c>
      <c r="C1093" s="3" t="s">
        <v>4666</v>
      </c>
      <c r="D1093">
        <v>8000</v>
      </c>
      <c r="E1093">
        <v>200</v>
      </c>
      <c r="F1093" t="s">
        <v>8221</v>
      </c>
      <c r="G1093" t="s">
        <v>8224</v>
      </c>
      <c r="H1093" t="s">
        <v>8246</v>
      </c>
      <c r="I1093">
        <v>1452112717</v>
      </c>
      <c r="J1093">
        <v>1449520717</v>
      </c>
      <c r="K1093" t="b">
        <v>0</v>
      </c>
      <c r="L1093">
        <v>1</v>
      </c>
      <c r="M1093" t="b">
        <v>0</v>
      </c>
      <c r="N1093" t="s">
        <v>8272</v>
      </c>
      <c r="O1093" s="6">
        <f>(E1093/D1093)*100</f>
        <v>2.5</v>
      </c>
      <c r="P1093" s="7">
        <f>E1093/L1093</f>
        <v>200</v>
      </c>
      <c r="Q1093" t="s">
        <v>8319</v>
      </c>
      <c r="R1093" t="s">
        <v>8320</v>
      </c>
      <c r="S1093" s="11">
        <f>(J1093/86400)+25569+(-5/24)</f>
        <v>42345.651817129627</v>
      </c>
      <c r="T1093" s="11">
        <f>(I1093/86400)+25569+(-5/24)</f>
        <v>42375.651817129627</v>
      </c>
    </row>
    <row r="1094" spans="1:20" ht="43.2" x14ac:dyDescent="0.3">
      <c r="A1094">
        <v>872</v>
      </c>
      <c r="B1094" s="3" t="s">
        <v>873</v>
      </c>
      <c r="C1094" s="3" t="s">
        <v>4982</v>
      </c>
      <c r="D1094">
        <v>8000</v>
      </c>
      <c r="E1094">
        <v>65</v>
      </c>
      <c r="F1094" t="s">
        <v>8221</v>
      </c>
      <c r="G1094" t="s">
        <v>8224</v>
      </c>
      <c r="H1094" t="s">
        <v>8246</v>
      </c>
      <c r="I1094">
        <v>1299786527</v>
      </c>
      <c r="J1094">
        <v>1295898527</v>
      </c>
      <c r="K1094" t="b">
        <v>0</v>
      </c>
      <c r="L1094">
        <v>2</v>
      </c>
      <c r="M1094" t="b">
        <v>0</v>
      </c>
      <c r="N1094" t="s">
        <v>8278</v>
      </c>
      <c r="O1094" s="6">
        <f>(E1094/D1094)*100</f>
        <v>0.8125</v>
      </c>
      <c r="P1094" s="7">
        <f>E1094/L1094</f>
        <v>32.5</v>
      </c>
      <c r="Q1094" t="s">
        <v>8325</v>
      </c>
      <c r="R1094" t="s">
        <v>8328</v>
      </c>
      <c r="S1094" s="11">
        <f>(J1094/86400)+25569+(-5/24)</f>
        <v>40567.617210648146</v>
      </c>
      <c r="T1094" s="11">
        <f>(I1094/86400)+25569+(-5/24)</f>
        <v>40612.617210648146</v>
      </c>
    </row>
    <row r="1095" spans="1:20" ht="43.2" x14ac:dyDescent="0.3">
      <c r="A1095">
        <v>891</v>
      </c>
      <c r="B1095" s="3" t="s">
        <v>892</v>
      </c>
      <c r="C1095" s="3" t="s">
        <v>5001</v>
      </c>
      <c r="D1095">
        <v>8000</v>
      </c>
      <c r="E1095">
        <v>260</v>
      </c>
      <c r="F1095" t="s">
        <v>8221</v>
      </c>
      <c r="G1095" t="s">
        <v>8224</v>
      </c>
      <c r="H1095" t="s">
        <v>8246</v>
      </c>
      <c r="I1095">
        <v>1408581930</v>
      </c>
      <c r="J1095">
        <v>1405989930</v>
      </c>
      <c r="K1095" t="b">
        <v>0</v>
      </c>
      <c r="L1095">
        <v>9</v>
      </c>
      <c r="M1095" t="b">
        <v>0</v>
      </c>
      <c r="N1095" t="s">
        <v>8279</v>
      </c>
      <c r="O1095" s="6">
        <f>(E1095/D1095)*100</f>
        <v>3.25</v>
      </c>
      <c r="P1095" s="7">
        <f>E1095/L1095</f>
        <v>28.888888888888889</v>
      </c>
      <c r="Q1095" t="s">
        <v>8325</v>
      </c>
      <c r="R1095" t="s">
        <v>8329</v>
      </c>
      <c r="S1095" s="11">
        <f>(J1095/86400)+25569+(-5/24)</f>
        <v>41841.823263888888</v>
      </c>
      <c r="T1095" s="11">
        <f>(I1095/86400)+25569+(-5/24)</f>
        <v>41871.823263888888</v>
      </c>
    </row>
    <row r="1096" spans="1:20" ht="43.2" x14ac:dyDescent="0.3">
      <c r="A1096">
        <v>895</v>
      </c>
      <c r="B1096" s="3" t="s">
        <v>896</v>
      </c>
      <c r="C1096" s="3" t="s">
        <v>5005</v>
      </c>
      <c r="D1096">
        <v>8000</v>
      </c>
      <c r="E1096">
        <v>195</v>
      </c>
      <c r="F1096" t="s">
        <v>8221</v>
      </c>
      <c r="G1096" t="s">
        <v>8224</v>
      </c>
      <c r="H1096" t="s">
        <v>8246</v>
      </c>
      <c r="I1096">
        <v>1287975829</v>
      </c>
      <c r="J1096">
        <v>1284087829</v>
      </c>
      <c r="K1096" t="b">
        <v>0</v>
      </c>
      <c r="L1096">
        <v>7</v>
      </c>
      <c r="M1096" t="b">
        <v>0</v>
      </c>
      <c r="N1096" t="s">
        <v>8279</v>
      </c>
      <c r="O1096" s="6">
        <f>(E1096/D1096)*100</f>
        <v>2.4375</v>
      </c>
      <c r="P1096" s="7">
        <f>E1096/L1096</f>
        <v>27.857142857142858</v>
      </c>
      <c r="Q1096" t="s">
        <v>8325</v>
      </c>
      <c r="R1096" t="s">
        <v>8329</v>
      </c>
      <c r="S1096" s="11">
        <f>(J1096/86400)+25569+(-5/24)</f>
        <v>40430.919317129628</v>
      </c>
      <c r="T1096" s="11">
        <f>(I1096/86400)+25569+(-5/24)</f>
        <v>40475.919317129628</v>
      </c>
    </row>
    <row r="1097" spans="1:20" ht="43.2" x14ac:dyDescent="0.3">
      <c r="A1097">
        <v>896</v>
      </c>
      <c r="B1097" s="3" t="s">
        <v>897</v>
      </c>
      <c r="C1097" s="3" t="s">
        <v>5006</v>
      </c>
      <c r="D1097">
        <v>8000</v>
      </c>
      <c r="E1097">
        <v>3200</v>
      </c>
      <c r="F1097" t="s">
        <v>8221</v>
      </c>
      <c r="G1097" t="s">
        <v>8224</v>
      </c>
      <c r="H1097" t="s">
        <v>8246</v>
      </c>
      <c r="I1097">
        <v>1440734400</v>
      </c>
      <c r="J1097">
        <v>1438549026</v>
      </c>
      <c r="K1097" t="b">
        <v>0</v>
      </c>
      <c r="L1097">
        <v>72</v>
      </c>
      <c r="M1097" t="b">
        <v>0</v>
      </c>
      <c r="N1097" t="s">
        <v>8279</v>
      </c>
      <c r="O1097" s="6">
        <f>(E1097/D1097)*100</f>
        <v>40</v>
      </c>
      <c r="P1097" s="7">
        <f>E1097/L1097</f>
        <v>44.444444444444443</v>
      </c>
      <c r="Q1097" t="s">
        <v>8325</v>
      </c>
      <c r="R1097" t="s">
        <v>8329</v>
      </c>
      <c r="S1097" s="11">
        <f>(J1097/86400)+25569+(-5/24)</f>
        <v>42218.66465277777</v>
      </c>
      <c r="T1097" s="11">
        <f>(I1097/86400)+25569+(-5/24)</f>
        <v>42243.958333333336</v>
      </c>
    </row>
    <row r="1098" spans="1:20" ht="43.2" x14ac:dyDescent="0.3">
      <c r="A1098">
        <v>968</v>
      </c>
      <c r="B1098" s="3" t="s">
        <v>969</v>
      </c>
      <c r="C1098" s="3" t="s">
        <v>5078</v>
      </c>
      <c r="D1098">
        <v>8000</v>
      </c>
      <c r="E1098">
        <v>106</v>
      </c>
      <c r="F1098" t="s">
        <v>8221</v>
      </c>
      <c r="G1098" t="s">
        <v>8224</v>
      </c>
      <c r="H1098" t="s">
        <v>8246</v>
      </c>
      <c r="I1098">
        <v>1408134034</v>
      </c>
      <c r="J1098">
        <v>1405542034</v>
      </c>
      <c r="K1098" t="b">
        <v>0</v>
      </c>
      <c r="L1098">
        <v>4</v>
      </c>
      <c r="M1098" t="b">
        <v>0</v>
      </c>
      <c r="N1098" t="s">
        <v>8273</v>
      </c>
      <c r="O1098" s="6">
        <f>(E1098/D1098)*100</f>
        <v>1.325</v>
      </c>
      <c r="P1098" s="7">
        <f>E1098/L1098</f>
        <v>26.5</v>
      </c>
      <c r="Q1098" t="s">
        <v>8319</v>
      </c>
      <c r="R1098" t="s">
        <v>8321</v>
      </c>
      <c r="S1098" s="11">
        <f>(J1098/86400)+25569+(-5/24)</f>
        <v>41836.639282407406</v>
      </c>
      <c r="T1098" s="11">
        <f>(I1098/86400)+25569+(-5/24)</f>
        <v>41866.639282407406</v>
      </c>
    </row>
    <row r="1099" spans="1:20" ht="43.2" x14ac:dyDescent="0.3">
      <c r="A1099">
        <v>1102</v>
      </c>
      <c r="B1099" s="3" t="s">
        <v>1103</v>
      </c>
      <c r="C1099" s="3" t="s">
        <v>5212</v>
      </c>
      <c r="D1099">
        <v>8000</v>
      </c>
      <c r="E1099">
        <v>425</v>
      </c>
      <c r="F1099" t="s">
        <v>8221</v>
      </c>
      <c r="G1099" t="s">
        <v>8224</v>
      </c>
      <c r="H1099" t="s">
        <v>8246</v>
      </c>
      <c r="I1099">
        <v>1386568740</v>
      </c>
      <c r="J1099">
        <v>1383095125</v>
      </c>
      <c r="K1099" t="b">
        <v>0</v>
      </c>
      <c r="L1099">
        <v>24</v>
      </c>
      <c r="M1099" t="b">
        <v>0</v>
      </c>
      <c r="N1099" t="s">
        <v>8282</v>
      </c>
      <c r="O1099" s="6">
        <f>(E1099/D1099)*100</f>
        <v>5.3125</v>
      </c>
      <c r="P1099" s="7">
        <f>E1099/L1099</f>
        <v>17.708333333333332</v>
      </c>
      <c r="Q1099" t="s">
        <v>8333</v>
      </c>
      <c r="R1099" t="s">
        <v>8334</v>
      </c>
      <c r="S1099" s="11">
        <f>(J1099/86400)+25569+(-5/24)</f>
        <v>41576.837094907409</v>
      </c>
      <c r="T1099" s="11">
        <f>(I1099/86400)+25569+(-5/24)</f>
        <v>41617.040972222218</v>
      </c>
    </row>
    <row r="1100" spans="1:20" ht="43.2" x14ac:dyDescent="0.3">
      <c r="A1100">
        <v>1139</v>
      </c>
      <c r="B1100" s="3" t="s">
        <v>1140</v>
      </c>
      <c r="C1100" s="3" t="s">
        <v>5249</v>
      </c>
      <c r="D1100">
        <v>8000</v>
      </c>
      <c r="E1100">
        <v>5</v>
      </c>
      <c r="F1100" t="s">
        <v>8221</v>
      </c>
      <c r="G1100" t="s">
        <v>8224</v>
      </c>
      <c r="H1100" t="s">
        <v>8246</v>
      </c>
      <c r="I1100">
        <v>1420100426</v>
      </c>
      <c r="J1100">
        <v>1417508426</v>
      </c>
      <c r="K1100" t="b">
        <v>0</v>
      </c>
      <c r="L1100">
        <v>1</v>
      </c>
      <c r="M1100" t="b">
        <v>0</v>
      </c>
      <c r="N1100" t="s">
        <v>8283</v>
      </c>
      <c r="O1100" s="6">
        <f>(E1100/D1100)*100</f>
        <v>6.25E-2</v>
      </c>
      <c r="P1100" s="7">
        <f>E1100/L1100</f>
        <v>5</v>
      </c>
      <c r="Q1100" t="s">
        <v>8333</v>
      </c>
      <c r="R1100" t="s">
        <v>8335</v>
      </c>
      <c r="S1100" s="11">
        <f>(J1100/86400)+25569+(-5/24)</f>
        <v>41975.139189814814</v>
      </c>
      <c r="T1100" s="11">
        <f>(I1100/86400)+25569+(-5/24)</f>
        <v>42005.139189814814</v>
      </c>
    </row>
    <row r="1101" spans="1:20" ht="28.8" x14ac:dyDescent="0.3">
      <c r="A1101">
        <v>1153</v>
      </c>
      <c r="B1101" s="3" t="s">
        <v>1154</v>
      </c>
      <c r="C1101" s="3" t="s">
        <v>5263</v>
      </c>
      <c r="D1101">
        <v>8000</v>
      </c>
      <c r="E1101">
        <v>50</v>
      </c>
      <c r="F1101" t="s">
        <v>8221</v>
      </c>
      <c r="G1101" t="s">
        <v>8224</v>
      </c>
      <c r="H1101" t="s">
        <v>8246</v>
      </c>
      <c r="I1101">
        <v>1434647305</v>
      </c>
      <c r="J1101">
        <v>1432055305</v>
      </c>
      <c r="K1101" t="b">
        <v>0</v>
      </c>
      <c r="L1101">
        <v>1</v>
      </c>
      <c r="M1101" t="b">
        <v>0</v>
      </c>
      <c r="N1101" t="s">
        <v>8284</v>
      </c>
      <c r="O1101" s="6">
        <f>(E1101/D1101)*100</f>
        <v>0.625</v>
      </c>
      <c r="P1101" s="7">
        <f>E1101/L1101</f>
        <v>50</v>
      </c>
      <c r="Q1101" t="s">
        <v>8336</v>
      </c>
      <c r="R1101" t="s">
        <v>8337</v>
      </c>
      <c r="S1101" s="11">
        <f>(J1101/86400)+25569+(-5/24)</f>
        <v>42143.505844907406</v>
      </c>
      <c r="T1101" s="11">
        <f>(I1101/86400)+25569+(-5/24)</f>
        <v>42173.505844907406</v>
      </c>
    </row>
    <row r="1102" spans="1:20" ht="43.2" x14ac:dyDescent="0.3">
      <c r="A1102">
        <v>1789</v>
      </c>
      <c r="B1102" s="3" t="s">
        <v>1790</v>
      </c>
      <c r="C1102" s="3" t="s">
        <v>5899</v>
      </c>
      <c r="D1102">
        <v>8000</v>
      </c>
      <c r="E1102">
        <v>40</v>
      </c>
      <c r="F1102" t="s">
        <v>8221</v>
      </c>
      <c r="G1102" t="s">
        <v>8224</v>
      </c>
      <c r="H1102" t="s">
        <v>8246</v>
      </c>
      <c r="I1102">
        <v>1421042403</v>
      </c>
      <c r="J1102">
        <v>1415858403</v>
      </c>
      <c r="K1102" t="b">
        <v>1</v>
      </c>
      <c r="L1102">
        <v>4</v>
      </c>
      <c r="M1102" t="b">
        <v>0</v>
      </c>
      <c r="N1102" t="s">
        <v>8285</v>
      </c>
      <c r="O1102" s="6">
        <f>(E1102/D1102)*100</f>
        <v>0.5</v>
      </c>
      <c r="P1102" s="7">
        <f>E1102/L1102</f>
        <v>10</v>
      </c>
      <c r="Q1102" t="s">
        <v>8338</v>
      </c>
      <c r="R1102" t="s">
        <v>8339</v>
      </c>
      <c r="S1102" s="11">
        <f>(J1102/86400)+25569+(-5/24)</f>
        <v>41956.041701388887</v>
      </c>
      <c r="T1102" s="11">
        <f>(I1102/86400)+25569+(-5/24)</f>
        <v>42016.041701388887</v>
      </c>
    </row>
    <row r="1103" spans="1:20" ht="43.2" x14ac:dyDescent="0.3">
      <c r="A1103">
        <v>1873</v>
      </c>
      <c r="B1103" s="3" t="s">
        <v>1874</v>
      </c>
      <c r="C1103" s="3" t="s">
        <v>5983</v>
      </c>
      <c r="D1103">
        <v>8000</v>
      </c>
      <c r="E1103">
        <v>36</v>
      </c>
      <c r="F1103" t="s">
        <v>8221</v>
      </c>
      <c r="G1103" t="s">
        <v>8229</v>
      </c>
      <c r="H1103" t="s">
        <v>8251</v>
      </c>
      <c r="I1103">
        <v>1436373900</v>
      </c>
      <c r="J1103">
        <v>1433861210</v>
      </c>
      <c r="K1103" t="b">
        <v>0</v>
      </c>
      <c r="L1103">
        <v>2</v>
      </c>
      <c r="M1103" t="b">
        <v>0</v>
      </c>
      <c r="N1103" t="s">
        <v>8283</v>
      </c>
      <c r="O1103" s="6">
        <f>(E1103/D1103)*100</f>
        <v>0.44999999999999996</v>
      </c>
      <c r="P1103" s="7">
        <f>E1103/L1103</f>
        <v>18</v>
      </c>
      <c r="Q1103" t="s">
        <v>8333</v>
      </c>
      <c r="R1103" t="s">
        <v>8335</v>
      </c>
      <c r="S1103" s="11">
        <f>(J1103/86400)+25569+(-5/24)</f>
        <v>42164.407523148147</v>
      </c>
      <c r="T1103" s="11">
        <f>(I1103/86400)+25569+(-5/24)</f>
        <v>42193.489583333336</v>
      </c>
    </row>
    <row r="1104" spans="1:20" ht="57.6" x14ac:dyDescent="0.3">
      <c r="A1104">
        <v>1878</v>
      </c>
      <c r="B1104" s="3" t="s">
        <v>1879</v>
      </c>
      <c r="C1104" s="3" t="s">
        <v>5988</v>
      </c>
      <c r="D1104">
        <v>8000</v>
      </c>
      <c r="E1104">
        <v>0</v>
      </c>
      <c r="F1104" t="s">
        <v>8221</v>
      </c>
      <c r="G1104" t="s">
        <v>8226</v>
      </c>
      <c r="H1104" t="s">
        <v>8248</v>
      </c>
      <c r="I1104">
        <v>1402618355</v>
      </c>
      <c r="J1104">
        <v>1400026355</v>
      </c>
      <c r="K1104" t="b">
        <v>0</v>
      </c>
      <c r="L1104">
        <v>0</v>
      </c>
      <c r="M1104" t="b">
        <v>0</v>
      </c>
      <c r="N1104" t="s">
        <v>8283</v>
      </c>
      <c r="O1104" s="6">
        <f>(E1104/D1104)*100</f>
        <v>0</v>
      </c>
      <c r="P1104" s="7" t="e">
        <f>E1104/L1104</f>
        <v>#DIV/0!</v>
      </c>
      <c r="Q1104" t="s">
        <v>8333</v>
      </c>
      <c r="R1104" t="s">
        <v>8335</v>
      </c>
      <c r="S1104" s="11">
        <f>(J1104/86400)+25569+(-5/24)</f>
        <v>41772.800405092588</v>
      </c>
      <c r="T1104" s="11">
        <f>(I1104/86400)+25569+(-5/24)</f>
        <v>41802.800405092588</v>
      </c>
    </row>
    <row r="1105" spans="1:20" ht="57.6" x14ac:dyDescent="0.3">
      <c r="A1105">
        <v>2412</v>
      </c>
      <c r="B1105" s="3" t="s">
        <v>2413</v>
      </c>
      <c r="C1105" s="3" t="s">
        <v>6522</v>
      </c>
      <c r="D1105">
        <v>8000</v>
      </c>
      <c r="E1105">
        <v>0</v>
      </c>
      <c r="F1105" t="s">
        <v>8221</v>
      </c>
      <c r="G1105" t="s">
        <v>8230</v>
      </c>
      <c r="H1105" t="s">
        <v>8249</v>
      </c>
      <c r="I1105">
        <v>1480185673</v>
      </c>
      <c r="J1105">
        <v>1476294073</v>
      </c>
      <c r="K1105" t="b">
        <v>0</v>
      </c>
      <c r="L1105">
        <v>0</v>
      </c>
      <c r="M1105" t="b">
        <v>0</v>
      </c>
      <c r="N1105" t="s">
        <v>8284</v>
      </c>
      <c r="O1105" s="6">
        <f>(E1105/D1105)*100</f>
        <v>0</v>
      </c>
      <c r="P1105" s="7" t="e">
        <f>E1105/L1105</f>
        <v>#DIV/0!</v>
      </c>
      <c r="Q1105" t="s">
        <v>8336</v>
      </c>
      <c r="R1105" t="s">
        <v>8337</v>
      </c>
      <c r="S1105" s="11">
        <f>(J1105/86400)+25569+(-5/24)</f>
        <v>42655.528622685182</v>
      </c>
      <c r="T1105" s="11">
        <f>(I1105/86400)+25569+(-5/24)</f>
        <v>42700.570289351854</v>
      </c>
    </row>
    <row r="1106" spans="1:20" ht="43.2" x14ac:dyDescent="0.3">
      <c r="A1106">
        <v>2437</v>
      </c>
      <c r="B1106" s="3" t="s">
        <v>2438</v>
      </c>
      <c r="C1106" s="3" t="s">
        <v>6547</v>
      </c>
      <c r="D1106">
        <v>8000</v>
      </c>
      <c r="E1106">
        <v>0</v>
      </c>
      <c r="F1106" t="s">
        <v>8221</v>
      </c>
      <c r="G1106" t="s">
        <v>8224</v>
      </c>
      <c r="H1106" t="s">
        <v>8246</v>
      </c>
      <c r="I1106">
        <v>1426615200</v>
      </c>
      <c r="J1106">
        <v>1422400188</v>
      </c>
      <c r="K1106" t="b">
        <v>0</v>
      </c>
      <c r="L1106">
        <v>0</v>
      </c>
      <c r="M1106" t="b">
        <v>0</v>
      </c>
      <c r="N1106" t="s">
        <v>8284</v>
      </c>
      <c r="O1106" s="6">
        <f>(E1106/D1106)*100</f>
        <v>0</v>
      </c>
      <c r="P1106" s="7" t="e">
        <f>E1106/L1106</f>
        <v>#DIV/0!</v>
      </c>
      <c r="Q1106" t="s">
        <v>8336</v>
      </c>
      <c r="R1106" t="s">
        <v>8337</v>
      </c>
      <c r="S1106" s="11">
        <f>(J1106/86400)+25569+(-5/24)</f>
        <v>42031.756805555553</v>
      </c>
      <c r="T1106" s="11">
        <f>(I1106/86400)+25569+(-5/24)</f>
        <v>42080.541666666664</v>
      </c>
    </row>
    <row r="1107" spans="1:20" ht="43.2" x14ac:dyDescent="0.3">
      <c r="A1107">
        <v>2681</v>
      </c>
      <c r="B1107" s="3" t="s">
        <v>2681</v>
      </c>
      <c r="C1107" s="3" t="s">
        <v>6791</v>
      </c>
      <c r="D1107">
        <v>8000</v>
      </c>
      <c r="E1107">
        <v>55</v>
      </c>
      <c r="F1107" t="s">
        <v>8221</v>
      </c>
      <c r="G1107" t="s">
        <v>8224</v>
      </c>
      <c r="H1107" t="s">
        <v>8246</v>
      </c>
      <c r="I1107">
        <v>1405027750</v>
      </c>
      <c r="J1107">
        <v>1402867750</v>
      </c>
      <c r="K1107" t="b">
        <v>0</v>
      </c>
      <c r="L1107">
        <v>2</v>
      </c>
      <c r="M1107" t="b">
        <v>0</v>
      </c>
      <c r="N1107" t="s">
        <v>8284</v>
      </c>
      <c r="O1107" s="6">
        <f>(E1107/D1107)*100</f>
        <v>0.6875</v>
      </c>
      <c r="P1107" s="7">
        <f>E1107/L1107</f>
        <v>27.5</v>
      </c>
      <c r="Q1107" t="s">
        <v>8336</v>
      </c>
      <c r="R1107" t="s">
        <v>8337</v>
      </c>
      <c r="S1107" s="11">
        <f>(J1107/86400)+25569+(-5/24)</f>
        <v>41805.686921296292</v>
      </c>
      <c r="T1107" s="11">
        <f>(I1107/86400)+25569+(-5/24)</f>
        <v>41830.686921296292</v>
      </c>
    </row>
    <row r="1108" spans="1:20" ht="43.2" x14ac:dyDescent="0.3">
      <c r="A1108">
        <v>2698</v>
      </c>
      <c r="B1108" s="3" t="s">
        <v>2698</v>
      </c>
      <c r="C1108" s="3" t="s">
        <v>6808</v>
      </c>
      <c r="D1108">
        <v>8000</v>
      </c>
      <c r="E1108">
        <v>26.01</v>
      </c>
      <c r="F1108" t="s">
        <v>8221</v>
      </c>
      <c r="G1108" t="s">
        <v>8224</v>
      </c>
      <c r="H1108" t="s">
        <v>8246</v>
      </c>
      <c r="I1108">
        <v>1403904808</v>
      </c>
      <c r="J1108">
        <v>1401312808</v>
      </c>
      <c r="K1108" t="b">
        <v>0</v>
      </c>
      <c r="L1108">
        <v>2</v>
      </c>
      <c r="M1108" t="b">
        <v>0</v>
      </c>
      <c r="N1108" t="s">
        <v>8284</v>
      </c>
      <c r="O1108" s="6">
        <f>(E1108/D1108)*100</f>
        <v>0.325125</v>
      </c>
      <c r="P1108" s="7">
        <f>E1108/L1108</f>
        <v>13.005000000000001</v>
      </c>
      <c r="Q1108" t="s">
        <v>8336</v>
      </c>
      <c r="R1108" t="s">
        <v>8337</v>
      </c>
      <c r="S1108" s="11">
        <f>(J1108/86400)+25569+(-5/24)</f>
        <v>41787.689907407403</v>
      </c>
      <c r="T1108" s="11">
        <f>(I1108/86400)+25569+(-5/24)</f>
        <v>41817.689907407403</v>
      </c>
    </row>
    <row r="1109" spans="1:20" ht="28.8" x14ac:dyDescent="0.3">
      <c r="A1109">
        <v>2741</v>
      </c>
      <c r="B1109" s="3" t="s">
        <v>2741</v>
      </c>
      <c r="C1109" s="3" t="s">
        <v>6851</v>
      </c>
      <c r="D1109">
        <v>8000</v>
      </c>
      <c r="E1109">
        <v>35</v>
      </c>
      <c r="F1109" t="s">
        <v>8221</v>
      </c>
      <c r="G1109" t="s">
        <v>8224</v>
      </c>
      <c r="H1109" t="s">
        <v>8246</v>
      </c>
      <c r="I1109">
        <v>1413770820</v>
      </c>
      <c r="J1109">
        <v>1412005602</v>
      </c>
      <c r="K1109" t="b">
        <v>0</v>
      </c>
      <c r="L1109">
        <v>4</v>
      </c>
      <c r="M1109" t="b">
        <v>0</v>
      </c>
      <c r="N1109" t="s">
        <v>8304</v>
      </c>
      <c r="O1109" s="6">
        <f>(E1109/D1109)*100</f>
        <v>0.43750000000000006</v>
      </c>
      <c r="P1109" s="7">
        <f>E1109/L1109</f>
        <v>8.75</v>
      </c>
      <c r="Q1109" t="s">
        <v>8322</v>
      </c>
      <c r="R1109" t="s">
        <v>8358</v>
      </c>
      <c r="S1109" s="11">
        <f>(J1109/86400)+25569+(-5/24)</f>
        <v>41911.449097222219</v>
      </c>
      <c r="T1109" s="11">
        <f>(I1109/86400)+25569+(-5/24)</f>
        <v>41931.879861111105</v>
      </c>
    </row>
    <row r="1110" spans="1:20" ht="43.2" x14ac:dyDescent="0.3">
      <c r="A1110">
        <v>2745</v>
      </c>
      <c r="B1110" s="3" t="s">
        <v>2745</v>
      </c>
      <c r="C1110" s="3" t="s">
        <v>6855</v>
      </c>
      <c r="D1110">
        <v>8000</v>
      </c>
      <c r="E1110">
        <v>1751</v>
      </c>
      <c r="F1110" t="s">
        <v>8221</v>
      </c>
      <c r="G1110" t="s">
        <v>8224</v>
      </c>
      <c r="H1110" t="s">
        <v>8246</v>
      </c>
      <c r="I1110">
        <v>1342309368</v>
      </c>
      <c r="J1110">
        <v>1337125368</v>
      </c>
      <c r="K1110" t="b">
        <v>0</v>
      </c>
      <c r="L1110">
        <v>49</v>
      </c>
      <c r="M1110" t="b">
        <v>0</v>
      </c>
      <c r="N1110" t="s">
        <v>8304</v>
      </c>
      <c r="O1110" s="6">
        <f>(E1110/D1110)*100</f>
        <v>21.887499999999999</v>
      </c>
      <c r="P1110" s="7">
        <f>E1110/L1110</f>
        <v>35.734693877551024</v>
      </c>
      <c r="Q1110" t="s">
        <v>8322</v>
      </c>
      <c r="R1110" t="s">
        <v>8358</v>
      </c>
      <c r="S1110" s="11">
        <f>(J1110/86400)+25569+(-5/24)</f>
        <v>41044.779722222222</v>
      </c>
      <c r="T1110" s="11">
        <f>(I1110/86400)+25569+(-5/24)</f>
        <v>41104.779722222222</v>
      </c>
    </row>
    <row r="1111" spans="1:20" ht="43.2" x14ac:dyDescent="0.3">
      <c r="A1111">
        <v>2772</v>
      </c>
      <c r="B1111" s="3" t="s">
        <v>2772</v>
      </c>
      <c r="C1111" s="3" t="s">
        <v>6882</v>
      </c>
      <c r="D1111">
        <v>8000</v>
      </c>
      <c r="E1111">
        <v>0</v>
      </c>
      <c r="F1111" t="s">
        <v>8221</v>
      </c>
      <c r="G1111" t="s">
        <v>8224</v>
      </c>
      <c r="H1111" t="s">
        <v>8246</v>
      </c>
      <c r="I1111">
        <v>1381006294</v>
      </c>
      <c r="J1111">
        <v>1379710294</v>
      </c>
      <c r="K1111" t="b">
        <v>0</v>
      </c>
      <c r="L1111">
        <v>0</v>
      </c>
      <c r="M1111" t="b">
        <v>0</v>
      </c>
      <c r="N1111" t="s">
        <v>8304</v>
      </c>
      <c r="O1111" s="6">
        <f>(E1111/D1111)*100</f>
        <v>0</v>
      </c>
      <c r="P1111" s="7" t="e">
        <f>E1111/L1111</f>
        <v>#DIV/0!</v>
      </c>
      <c r="Q1111" t="s">
        <v>8322</v>
      </c>
      <c r="R1111" t="s">
        <v>8358</v>
      </c>
      <c r="S1111" s="11">
        <f>(J1111/86400)+25569+(-5/24)</f>
        <v>41537.660810185182</v>
      </c>
      <c r="T1111" s="11">
        <f>(I1111/86400)+25569+(-5/24)</f>
        <v>41552.660810185182</v>
      </c>
    </row>
    <row r="1112" spans="1:20" ht="57.6" x14ac:dyDescent="0.3">
      <c r="A1112">
        <v>2846</v>
      </c>
      <c r="B1112" s="3" t="s">
        <v>2846</v>
      </c>
      <c r="C1112" s="3" t="s">
        <v>6956</v>
      </c>
      <c r="D1112">
        <v>8000</v>
      </c>
      <c r="E1112">
        <v>0</v>
      </c>
      <c r="F1112" t="s">
        <v>8221</v>
      </c>
      <c r="G1112" t="s">
        <v>8224</v>
      </c>
      <c r="H1112" t="s">
        <v>8246</v>
      </c>
      <c r="I1112">
        <v>1432917394</v>
      </c>
      <c r="J1112">
        <v>1429029394</v>
      </c>
      <c r="K1112" t="b">
        <v>0</v>
      </c>
      <c r="L1112">
        <v>0</v>
      </c>
      <c r="M1112" t="b">
        <v>0</v>
      </c>
      <c r="N1112" t="s">
        <v>8271</v>
      </c>
      <c r="O1112" s="6">
        <f>(E1112/D1112)*100</f>
        <v>0</v>
      </c>
      <c r="P1112" s="7" t="e">
        <f>E1112/L1112</f>
        <v>#DIV/0!</v>
      </c>
      <c r="Q1112" t="s">
        <v>8317</v>
      </c>
      <c r="R1112" t="s">
        <v>8318</v>
      </c>
      <c r="S1112" s="11">
        <f>(J1112/86400)+25569+(-5/24)</f>
        <v>42108.483726851853</v>
      </c>
      <c r="T1112" s="11">
        <f>(I1112/86400)+25569+(-5/24)</f>
        <v>42153.483726851853</v>
      </c>
    </row>
    <row r="1113" spans="1:20" ht="43.2" x14ac:dyDescent="0.3">
      <c r="A1113">
        <v>2850</v>
      </c>
      <c r="B1113" s="3" t="s">
        <v>2850</v>
      </c>
      <c r="C1113" s="3" t="s">
        <v>6960</v>
      </c>
      <c r="D1113">
        <v>8000</v>
      </c>
      <c r="E1113">
        <v>311</v>
      </c>
      <c r="F1113" t="s">
        <v>8221</v>
      </c>
      <c r="G1113" t="s">
        <v>8224</v>
      </c>
      <c r="H1113" t="s">
        <v>8246</v>
      </c>
      <c r="I1113">
        <v>1409962211</v>
      </c>
      <c r="J1113">
        <v>1407370211</v>
      </c>
      <c r="K1113" t="b">
        <v>0</v>
      </c>
      <c r="L1113">
        <v>13</v>
      </c>
      <c r="M1113" t="b">
        <v>0</v>
      </c>
      <c r="N1113" t="s">
        <v>8271</v>
      </c>
      <c r="O1113" s="6">
        <f>(E1113/D1113)*100</f>
        <v>3.8875000000000002</v>
      </c>
      <c r="P1113" s="7">
        <f>E1113/L1113</f>
        <v>23.923076923076923</v>
      </c>
      <c r="Q1113" t="s">
        <v>8317</v>
      </c>
      <c r="R1113" t="s">
        <v>8318</v>
      </c>
      <c r="S1113" s="11">
        <f>(J1113/86400)+25569+(-5/24)</f>
        <v>41857.798738425925</v>
      </c>
      <c r="T1113" s="11">
        <f>(I1113/86400)+25569+(-5/24)</f>
        <v>41887.798738425925</v>
      </c>
    </row>
    <row r="1114" spans="1:20" ht="43.2" x14ac:dyDescent="0.3">
      <c r="A1114">
        <v>3067</v>
      </c>
      <c r="B1114" s="3" t="s">
        <v>3067</v>
      </c>
      <c r="C1114" s="3" t="s">
        <v>7177</v>
      </c>
      <c r="D1114">
        <v>8000</v>
      </c>
      <c r="E1114">
        <v>200</v>
      </c>
      <c r="F1114" t="s">
        <v>8221</v>
      </c>
      <c r="G1114" t="s">
        <v>8228</v>
      </c>
      <c r="H1114" t="s">
        <v>8250</v>
      </c>
      <c r="I1114">
        <v>1441837879</v>
      </c>
      <c r="J1114">
        <v>1439245879</v>
      </c>
      <c r="K1114" t="b">
        <v>0</v>
      </c>
      <c r="L1114">
        <v>1</v>
      </c>
      <c r="M1114" t="b">
        <v>0</v>
      </c>
      <c r="N1114" t="s">
        <v>8303</v>
      </c>
      <c r="O1114" s="6">
        <f>(E1114/D1114)*100</f>
        <v>2.5</v>
      </c>
      <c r="P1114" s="7">
        <f>E1114/L1114</f>
        <v>200</v>
      </c>
      <c r="Q1114" t="s">
        <v>8317</v>
      </c>
      <c r="R1114" t="s">
        <v>8357</v>
      </c>
      <c r="S1114" s="11">
        <f>(J1114/86400)+25569+(-5/24)</f>
        <v>42226.730081018519</v>
      </c>
      <c r="T1114" s="11">
        <f>(I1114/86400)+25569+(-5/24)</f>
        <v>42256.730081018519</v>
      </c>
    </row>
    <row r="1115" spans="1:20" ht="43.2" x14ac:dyDescent="0.3">
      <c r="A1115">
        <v>3205</v>
      </c>
      <c r="B1115" s="3" t="s">
        <v>3205</v>
      </c>
      <c r="C1115" s="3" t="s">
        <v>7315</v>
      </c>
      <c r="D1115">
        <v>8000</v>
      </c>
      <c r="E1115">
        <v>273</v>
      </c>
      <c r="F1115" t="s">
        <v>8221</v>
      </c>
      <c r="G1115" t="s">
        <v>8225</v>
      </c>
      <c r="H1115" t="s">
        <v>8247</v>
      </c>
      <c r="I1115">
        <v>1430470772</v>
      </c>
      <c r="J1115">
        <v>1427878772</v>
      </c>
      <c r="K1115" t="b">
        <v>0</v>
      </c>
      <c r="L1115">
        <v>12</v>
      </c>
      <c r="M1115" t="b">
        <v>0</v>
      </c>
      <c r="N1115" t="s">
        <v>8305</v>
      </c>
      <c r="O1115" s="6">
        <f>(E1115/D1115)*100</f>
        <v>3.4125000000000001</v>
      </c>
      <c r="P1115" s="7">
        <f>E1115/L1115</f>
        <v>22.75</v>
      </c>
      <c r="Q1115" t="s">
        <v>8317</v>
      </c>
      <c r="R1115" t="s">
        <v>8359</v>
      </c>
      <c r="S1115" s="11">
        <f>(J1115/86400)+25569+(-5/24)</f>
        <v>42095.166342592587</v>
      </c>
      <c r="T1115" s="11">
        <f>(I1115/86400)+25569+(-5/24)</f>
        <v>42125.166342592587</v>
      </c>
    </row>
    <row r="1116" spans="1:20" ht="43.2" x14ac:dyDescent="0.3">
      <c r="A1116">
        <v>3804</v>
      </c>
      <c r="B1116" s="3" t="s">
        <v>3801</v>
      </c>
      <c r="C1116" s="3" t="s">
        <v>7914</v>
      </c>
      <c r="D1116">
        <v>8000</v>
      </c>
      <c r="E1116">
        <v>0</v>
      </c>
      <c r="F1116" t="s">
        <v>8221</v>
      </c>
      <c r="G1116" t="s">
        <v>8224</v>
      </c>
      <c r="H1116" t="s">
        <v>8246</v>
      </c>
      <c r="I1116">
        <v>1469948400</v>
      </c>
      <c r="J1116">
        <v>1465172024</v>
      </c>
      <c r="K1116" t="b">
        <v>0</v>
      </c>
      <c r="L1116">
        <v>0</v>
      </c>
      <c r="M1116" t="b">
        <v>0</v>
      </c>
      <c r="N1116" t="s">
        <v>8305</v>
      </c>
      <c r="O1116" s="6">
        <f>(E1116/D1116)*100</f>
        <v>0</v>
      </c>
      <c r="P1116" s="7" t="e">
        <f>E1116/L1116</f>
        <v>#DIV/0!</v>
      </c>
      <c r="Q1116" t="s">
        <v>8317</v>
      </c>
      <c r="R1116" t="s">
        <v>8359</v>
      </c>
      <c r="S1116" s="11">
        <f>(J1116/86400)+25569+(-5/24)</f>
        <v>42526.801203703704</v>
      </c>
      <c r="T1116" s="11">
        <f>(I1116/86400)+25569+(-5/24)</f>
        <v>42582.083333333336</v>
      </c>
    </row>
    <row r="1117" spans="1:20" ht="43.2" x14ac:dyDescent="0.3">
      <c r="A1117">
        <v>3889</v>
      </c>
      <c r="B1117" s="3" t="s">
        <v>3886</v>
      </c>
      <c r="C1117" s="3" t="s">
        <v>7997</v>
      </c>
      <c r="D1117">
        <v>8000</v>
      </c>
      <c r="E1117">
        <v>118</v>
      </c>
      <c r="F1117" t="s">
        <v>8221</v>
      </c>
      <c r="G1117" t="s">
        <v>8224</v>
      </c>
      <c r="H1117" t="s">
        <v>8246</v>
      </c>
      <c r="I1117">
        <v>1420413960</v>
      </c>
      <c r="J1117">
        <v>1417651630</v>
      </c>
      <c r="K1117" t="b">
        <v>0</v>
      </c>
      <c r="L1117">
        <v>9</v>
      </c>
      <c r="M1117" t="b">
        <v>0</v>
      </c>
      <c r="N1117" t="s">
        <v>8271</v>
      </c>
      <c r="O1117" s="6">
        <f>(E1117/D1117)*100</f>
        <v>1.4749999999999999</v>
      </c>
      <c r="P1117" s="7">
        <f>E1117/L1117</f>
        <v>13.111111111111111</v>
      </c>
      <c r="Q1117" t="s">
        <v>8317</v>
      </c>
      <c r="R1117" t="s">
        <v>8318</v>
      </c>
      <c r="S1117" s="11">
        <f>(J1117/86400)+25569+(-5/24)</f>
        <v>41976.796643518515</v>
      </c>
      <c r="T1117" s="11">
        <f>(I1117/86400)+25569+(-5/24)</f>
        <v>42008.768055555549</v>
      </c>
    </row>
    <row r="1118" spans="1:20" ht="43.2" x14ac:dyDescent="0.3">
      <c r="A1118">
        <v>3911</v>
      </c>
      <c r="B1118" s="3" t="s">
        <v>3908</v>
      </c>
      <c r="C1118" s="3" t="s">
        <v>8019</v>
      </c>
      <c r="D1118">
        <v>8000</v>
      </c>
      <c r="E1118">
        <v>2993</v>
      </c>
      <c r="F1118" t="s">
        <v>8221</v>
      </c>
      <c r="G1118" t="s">
        <v>8224</v>
      </c>
      <c r="H1118" t="s">
        <v>8246</v>
      </c>
      <c r="I1118">
        <v>1417033777</v>
      </c>
      <c r="J1118">
        <v>1414438177</v>
      </c>
      <c r="K1118" t="b">
        <v>0</v>
      </c>
      <c r="L1118">
        <v>36</v>
      </c>
      <c r="M1118" t="b">
        <v>0</v>
      </c>
      <c r="N1118" t="s">
        <v>8271</v>
      </c>
      <c r="O1118" s="6">
        <f>(E1118/D1118)*100</f>
        <v>37.412500000000001</v>
      </c>
      <c r="P1118" s="7">
        <f>E1118/L1118</f>
        <v>83.138888888888886</v>
      </c>
      <c r="Q1118" t="s">
        <v>8317</v>
      </c>
      <c r="R1118" t="s">
        <v>8318</v>
      </c>
      <c r="S1118" s="11">
        <f>(J1118/86400)+25569+(-5/24)</f>
        <v>41939.603900462964</v>
      </c>
      <c r="T1118" s="11">
        <f>(I1118/86400)+25569+(-5/24)</f>
        <v>41969.645567129628</v>
      </c>
    </row>
    <row r="1119" spans="1:20" ht="43.2" x14ac:dyDescent="0.3">
      <c r="A1119">
        <v>3931</v>
      </c>
      <c r="B1119" s="3" t="s">
        <v>3928</v>
      </c>
      <c r="C1119" s="3" t="s">
        <v>8039</v>
      </c>
      <c r="D1119">
        <v>8000</v>
      </c>
      <c r="E1119">
        <v>0</v>
      </c>
      <c r="F1119" t="s">
        <v>8221</v>
      </c>
      <c r="G1119" t="s">
        <v>8224</v>
      </c>
      <c r="H1119" t="s">
        <v>8246</v>
      </c>
      <c r="I1119">
        <v>1441510707</v>
      </c>
      <c r="J1119">
        <v>1439350707</v>
      </c>
      <c r="K1119" t="b">
        <v>0</v>
      </c>
      <c r="L1119">
        <v>0</v>
      </c>
      <c r="M1119" t="b">
        <v>0</v>
      </c>
      <c r="N1119" t="s">
        <v>8271</v>
      </c>
      <c r="O1119" s="6">
        <f>(E1119/D1119)*100</f>
        <v>0</v>
      </c>
      <c r="P1119" s="7" t="e">
        <f>E1119/L1119</f>
        <v>#DIV/0!</v>
      </c>
      <c r="Q1119" t="s">
        <v>8317</v>
      </c>
      <c r="R1119" t="s">
        <v>8318</v>
      </c>
      <c r="S1119" s="11">
        <f>(J1119/86400)+25569+(-5/24)</f>
        <v>42227.943368055552</v>
      </c>
      <c r="T1119" s="11">
        <f>(I1119/86400)+25569+(-5/24)</f>
        <v>42252.943368055552</v>
      </c>
    </row>
    <row r="1120" spans="1:20" ht="28.8" x14ac:dyDescent="0.3">
      <c r="A1120">
        <v>4000</v>
      </c>
      <c r="B1120" s="3" t="s">
        <v>3996</v>
      </c>
      <c r="C1120" s="3" t="s">
        <v>8106</v>
      </c>
      <c r="D1120">
        <v>8000</v>
      </c>
      <c r="E1120">
        <v>10</v>
      </c>
      <c r="F1120" t="s">
        <v>8221</v>
      </c>
      <c r="G1120" t="s">
        <v>8224</v>
      </c>
      <c r="H1120" t="s">
        <v>8246</v>
      </c>
      <c r="I1120">
        <v>1462631358</v>
      </c>
      <c r="J1120">
        <v>1457450958</v>
      </c>
      <c r="K1120" t="b">
        <v>0</v>
      </c>
      <c r="L1120">
        <v>1</v>
      </c>
      <c r="M1120" t="b">
        <v>0</v>
      </c>
      <c r="N1120" t="s">
        <v>8271</v>
      </c>
      <c r="O1120" s="6">
        <f>(E1120/D1120)*100</f>
        <v>0.125</v>
      </c>
      <c r="P1120" s="7">
        <f>E1120/L1120</f>
        <v>10</v>
      </c>
      <c r="Q1120" t="s">
        <v>8317</v>
      </c>
      <c r="R1120" t="s">
        <v>8318</v>
      </c>
      <c r="S1120" s="11">
        <f>(J1120/86400)+25569+(-5/24)</f>
        <v>42437.437013888884</v>
      </c>
      <c r="T1120" s="11">
        <f>(I1120/86400)+25569+(-5/24)</f>
        <v>42497.39534722222</v>
      </c>
    </row>
    <row r="1121" spans="1:20" ht="43.2" x14ac:dyDescent="0.3">
      <c r="A1121">
        <v>4040</v>
      </c>
      <c r="B1121" s="3" t="s">
        <v>4036</v>
      </c>
      <c r="C1121" s="3" t="s">
        <v>8144</v>
      </c>
      <c r="D1121">
        <v>8000</v>
      </c>
      <c r="E1121">
        <v>2500</v>
      </c>
      <c r="F1121" t="s">
        <v>8221</v>
      </c>
      <c r="G1121" t="s">
        <v>8224</v>
      </c>
      <c r="H1121" t="s">
        <v>8246</v>
      </c>
      <c r="I1121">
        <v>1437188400</v>
      </c>
      <c r="J1121">
        <v>1432100004</v>
      </c>
      <c r="K1121" t="b">
        <v>0</v>
      </c>
      <c r="L1121">
        <v>2</v>
      </c>
      <c r="M1121" t="b">
        <v>0</v>
      </c>
      <c r="N1121" t="s">
        <v>8271</v>
      </c>
      <c r="O1121" s="6">
        <f>(E1121/D1121)*100</f>
        <v>31.25</v>
      </c>
      <c r="P1121" s="7">
        <f>E1121/L1121</f>
        <v>1250</v>
      </c>
      <c r="Q1121" t="s">
        <v>8317</v>
      </c>
      <c r="R1121" t="s">
        <v>8318</v>
      </c>
      <c r="S1121" s="11">
        <f>(J1121/86400)+25569+(-5/24)</f>
        <v>42144.023194444446</v>
      </c>
      <c r="T1121" s="11">
        <f>(I1121/86400)+25569+(-5/24)</f>
        <v>42202.916666666664</v>
      </c>
    </row>
    <row r="1122" spans="1:20" ht="57.6" x14ac:dyDescent="0.3">
      <c r="A1122">
        <v>958</v>
      </c>
      <c r="B1122" s="3" t="s">
        <v>959</v>
      </c>
      <c r="C1122" s="3" t="s">
        <v>5068</v>
      </c>
      <c r="D1122">
        <v>7777</v>
      </c>
      <c r="E1122">
        <v>881</v>
      </c>
      <c r="F1122" t="s">
        <v>8221</v>
      </c>
      <c r="G1122" t="s">
        <v>8224</v>
      </c>
      <c r="H1122" t="s">
        <v>8246</v>
      </c>
      <c r="I1122">
        <v>1428641940</v>
      </c>
      <c r="J1122">
        <v>1426792563</v>
      </c>
      <c r="K1122" t="b">
        <v>0</v>
      </c>
      <c r="L1122">
        <v>17</v>
      </c>
      <c r="M1122" t="b">
        <v>0</v>
      </c>
      <c r="N1122" t="s">
        <v>8273</v>
      </c>
      <c r="O1122" s="6">
        <f>(E1122/D1122)*100</f>
        <v>11.328275684711327</v>
      </c>
      <c r="P1122" s="7">
        <f>E1122/L1122</f>
        <v>51.823529411764703</v>
      </c>
      <c r="Q1122" t="s">
        <v>8319</v>
      </c>
      <c r="R1122" t="s">
        <v>8321</v>
      </c>
      <c r="S1122" s="11">
        <f>(J1122/86400)+25569+(-5/24)</f>
        <v>42082.594479166662</v>
      </c>
      <c r="T1122" s="11">
        <f>(I1122/86400)+25569+(-5/24)</f>
        <v>42103.999305555553</v>
      </c>
    </row>
    <row r="1123" spans="1:20" ht="43.2" x14ac:dyDescent="0.3">
      <c r="A1123">
        <v>468</v>
      </c>
      <c r="B1123" s="3" t="s">
        <v>469</v>
      </c>
      <c r="C1123" s="3" t="s">
        <v>4578</v>
      </c>
      <c r="D1123">
        <v>7500</v>
      </c>
      <c r="E1123">
        <v>0</v>
      </c>
      <c r="F1123" t="s">
        <v>8221</v>
      </c>
      <c r="G1123" t="s">
        <v>8224</v>
      </c>
      <c r="H1123" t="s">
        <v>8246</v>
      </c>
      <c r="I1123">
        <v>1341978665</v>
      </c>
      <c r="J1123">
        <v>1336795283</v>
      </c>
      <c r="K1123" t="b">
        <v>0</v>
      </c>
      <c r="L1123">
        <v>0</v>
      </c>
      <c r="M1123" t="b">
        <v>0</v>
      </c>
      <c r="N1123" t="s">
        <v>8270</v>
      </c>
      <c r="O1123" s="6">
        <f>(E1123/D1123)*100</f>
        <v>0</v>
      </c>
      <c r="P1123" s="7" t="e">
        <f>E1123/L1123</f>
        <v>#DIV/0!</v>
      </c>
      <c r="Q1123" t="s">
        <v>8310</v>
      </c>
      <c r="R1123" t="s">
        <v>8316</v>
      </c>
      <c r="S1123" s="11">
        <f>(J1123/86400)+25569+(-5/24)</f>
        <v>41040.959293981483</v>
      </c>
      <c r="T1123" s="11">
        <f>(I1123/86400)+25569+(-5/24)</f>
        <v>41100.952141203699</v>
      </c>
    </row>
    <row r="1124" spans="1:20" ht="57.6" x14ac:dyDescent="0.3">
      <c r="A1124">
        <v>547</v>
      </c>
      <c r="B1124" s="3" t="s">
        <v>548</v>
      </c>
      <c r="C1124" s="3" t="s">
        <v>4657</v>
      </c>
      <c r="D1124">
        <v>7500</v>
      </c>
      <c r="E1124">
        <v>0</v>
      </c>
      <c r="F1124" t="s">
        <v>8221</v>
      </c>
      <c r="G1124" t="s">
        <v>8225</v>
      </c>
      <c r="H1124" t="s">
        <v>8247</v>
      </c>
      <c r="I1124">
        <v>1455122564</v>
      </c>
      <c r="J1124">
        <v>1452530564</v>
      </c>
      <c r="K1124" t="b">
        <v>0</v>
      </c>
      <c r="L1124">
        <v>0</v>
      </c>
      <c r="M1124" t="b">
        <v>0</v>
      </c>
      <c r="N1124" t="s">
        <v>8272</v>
      </c>
      <c r="O1124" s="6">
        <f>(E1124/D1124)*100</f>
        <v>0</v>
      </c>
      <c r="P1124" s="7" t="e">
        <f>E1124/L1124</f>
        <v>#DIV/0!</v>
      </c>
      <c r="Q1124" t="s">
        <v>8319</v>
      </c>
      <c r="R1124" t="s">
        <v>8320</v>
      </c>
      <c r="S1124" s="11">
        <f>(J1124/86400)+25569+(-5/24)</f>
        <v>42380.488009259258</v>
      </c>
      <c r="T1124" s="11">
        <f>(I1124/86400)+25569+(-5/24)</f>
        <v>42410.488009259258</v>
      </c>
    </row>
    <row r="1125" spans="1:20" ht="43.2" x14ac:dyDescent="0.3">
      <c r="A1125">
        <v>555</v>
      </c>
      <c r="B1125" s="3" t="s">
        <v>556</v>
      </c>
      <c r="C1125" s="3" t="s">
        <v>4665</v>
      </c>
      <c r="D1125">
        <v>7500</v>
      </c>
      <c r="E1125">
        <v>0</v>
      </c>
      <c r="F1125" t="s">
        <v>8221</v>
      </c>
      <c r="G1125" t="s">
        <v>8225</v>
      </c>
      <c r="H1125" t="s">
        <v>8247</v>
      </c>
      <c r="I1125">
        <v>1465720143</v>
      </c>
      <c r="J1125">
        <v>1463128143</v>
      </c>
      <c r="K1125" t="b">
        <v>0</v>
      </c>
      <c r="L1125">
        <v>0</v>
      </c>
      <c r="M1125" t="b">
        <v>0</v>
      </c>
      <c r="N1125" t="s">
        <v>8272</v>
      </c>
      <c r="O1125" s="6">
        <f>(E1125/D1125)*100</f>
        <v>0</v>
      </c>
      <c r="P1125" s="7" t="e">
        <f>E1125/L1125</f>
        <v>#DIV/0!</v>
      </c>
      <c r="Q1125" t="s">
        <v>8319</v>
      </c>
      <c r="R1125" t="s">
        <v>8320</v>
      </c>
      <c r="S1125" s="11">
        <f>(J1125/86400)+25569+(-5/24)</f>
        <v>42503.145173611112</v>
      </c>
      <c r="T1125" s="11">
        <f>(I1125/86400)+25569+(-5/24)</f>
        <v>42533.145173611112</v>
      </c>
    </row>
    <row r="1126" spans="1:20" x14ac:dyDescent="0.3">
      <c r="A1126">
        <v>589</v>
      </c>
      <c r="B1126" s="3" t="s">
        <v>590</v>
      </c>
      <c r="C1126" s="3" t="s">
        <v>4699</v>
      </c>
      <c r="D1126">
        <v>7500</v>
      </c>
      <c r="E1126">
        <v>1</v>
      </c>
      <c r="F1126" t="s">
        <v>8221</v>
      </c>
      <c r="G1126" t="s">
        <v>8224</v>
      </c>
      <c r="H1126" t="s">
        <v>8246</v>
      </c>
      <c r="I1126">
        <v>1436366699</v>
      </c>
      <c r="J1126">
        <v>1435070699</v>
      </c>
      <c r="K1126" t="b">
        <v>0</v>
      </c>
      <c r="L1126">
        <v>1</v>
      </c>
      <c r="M1126" t="b">
        <v>0</v>
      </c>
      <c r="N1126" t="s">
        <v>8272</v>
      </c>
      <c r="O1126" s="6">
        <f>(E1126/D1126)*100</f>
        <v>1.3333333333333334E-2</v>
      </c>
      <c r="P1126" s="7">
        <f>E1126/L1126</f>
        <v>1</v>
      </c>
      <c r="Q1126" t="s">
        <v>8319</v>
      </c>
      <c r="R1126" t="s">
        <v>8320</v>
      </c>
      <c r="S1126" s="11">
        <f>(J1126/86400)+25569+(-5/24)</f>
        <v>42178.406238425923</v>
      </c>
      <c r="T1126" s="11">
        <f>(I1126/86400)+25569+(-5/24)</f>
        <v>42193.406238425923</v>
      </c>
    </row>
    <row r="1127" spans="1:20" ht="43.2" x14ac:dyDescent="0.3">
      <c r="A1127">
        <v>592</v>
      </c>
      <c r="B1127" s="3" t="s">
        <v>593</v>
      </c>
      <c r="C1127" s="3" t="s">
        <v>4702</v>
      </c>
      <c r="D1127">
        <v>7500</v>
      </c>
      <c r="E1127">
        <v>250</v>
      </c>
      <c r="F1127" t="s">
        <v>8221</v>
      </c>
      <c r="G1127" t="s">
        <v>8224</v>
      </c>
      <c r="H1127" t="s">
        <v>8246</v>
      </c>
      <c r="I1127">
        <v>1417584860</v>
      </c>
      <c r="J1127">
        <v>1414992860</v>
      </c>
      <c r="K1127" t="b">
        <v>0</v>
      </c>
      <c r="L1127">
        <v>1</v>
      </c>
      <c r="M1127" t="b">
        <v>0</v>
      </c>
      <c r="N1127" t="s">
        <v>8272</v>
      </c>
      <c r="O1127" s="6">
        <f>(E1127/D1127)*100</f>
        <v>3.3333333333333335</v>
      </c>
      <c r="P1127" s="7">
        <f>E1127/L1127</f>
        <v>250</v>
      </c>
      <c r="Q1127" t="s">
        <v>8319</v>
      </c>
      <c r="R1127" t="s">
        <v>8320</v>
      </c>
      <c r="S1127" s="11">
        <f>(J1127/86400)+25569+(-5/24)</f>
        <v>41946.023842592593</v>
      </c>
      <c r="T1127" s="11">
        <f>(I1127/86400)+25569+(-5/24)</f>
        <v>41976.023842592585</v>
      </c>
    </row>
    <row r="1128" spans="1:20" ht="43.2" x14ac:dyDescent="0.3">
      <c r="A1128">
        <v>597</v>
      </c>
      <c r="B1128" s="3" t="s">
        <v>598</v>
      </c>
      <c r="C1128" s="3" t="s">
        <v>4707</v>
      </c>
      <c r="D1128">
        <v>7500</v>
      </c>
      <c r="E1128">
        <v>20</v>
      </c>
      <c r="F1128" t="s">
        <v>8221</v>
      </c>
      <c r="G1128" t="s">
        <v>8224</v>
      </c>
      <c r="H1128" t="s">
        <v>8246</v>
      </c>
      <c r="I1128">
        <v>1469980800</v>
      </c>
      <c r="J1128">
        <v>1466787335</v>
      </c>
      <c r="K1128" t="b">
        <v>0</v>
      </c>
      <c r="L1128">
        <v>2</v>
      </c>
      <c r="M1128" t="b">
        <v>0</v>
      </c>
      <c r="N1128" t="s">
        <v>8272</v>
      </c>
      <c r="O1128" s="6">
        <f>(E1128/D1128)*100</f>
        <v>0.26666666666666666</v>
      </c>
      <c r="P1128" s="7">
        <f>E1128/L1128</f>
        <v>10</v>
      </c>
      <c r="Q1128" t="s">
        <v>8319</v>
      </c>
      <c r="R1128" t="s">
        <v>8320</v>
      </c>
      <c r="S1128" s="11">
        <f>(J1128/86400)+25569+(-5/24)</f>
        <v>42545.496932870366</v>
      </c>
      <c r="T1128" s="11">
        <f>(I1128/86400)+25569+(-5/24)</f>
        <v>42582.458333333336</v>
      </c>
    </row>
    <row r="1129" spans="1:20" ht="57.6" x14ac:dyDescent="0.3">
      <c r="A1129">
        <v>942</v>
      </c>
      <c r="B1129" s="3" t="s">
        <v>943</v>
      </c>
      <c r="C1129" s="3" t="s">
        <v>5052</v>
      </c>
      <c r="D1129">
        <v>7500</v>
      </c>
      <c r="E1129">
        <v>668</v>
      </c>
      <c r="F1129" t="s">
        <v>8221</v>
      </c>
      <c r="G1129" t="s">
        <v>8224</v>
      </c>
      <c r="H1129" t="s">
        <v>8246</v>
      </c>
      <c r="I1129">
        <v>1455826460</v>
      </c>
      <c r="J1129">
        <v>1452716060</v>
      </c>
      <c r="K1129" t="b">
        <v>0</v>
      </c>
      <c r="L1129">
        <v>16</v>
      </c>
      <c r="M1129" t="b">
        <v>0</v>
      </c>
      <c r="N1129" t="s">
        <v>8273</v>
      </c>
      <c r="O1129" s="6">
        <f>(E1129/D1129)*100</f>
        <v>8.9066666666666663</v>
      </c>
      <c r="P1129" s="7">
        <f>E1129/L1129</f>
        <v>41.75</v>
      </c>
      <c r="Q1129" t="s">
        <v>8319</v>
      </c>
      <c r="R1129" t="s">
        <v>8321</v>
      </c>
      <c r="S1129" s="11">
        <f>(J1129/86400)+25569+(-5/24)</f>
        <v>42382.634953703702</v>
      </c>
      <c r="T1129" s="11">
        <f>(I1129/86400)+25569+(-5/24)</f>
        <v>42418.634953703702</v>
      </c>
    </row>
    <row r="1130" spans="1:20" ht="43.2" x14ac:dyDescent="0.3">
      <c r="A1130">
        <v>1158</v>
      </c>
      <c r="B1130" s="3" t="s">
        <v>1159</v>
      </c>
      <c r="C1130" s="3" t="s">
        <v>5268</v>
      </c>
      <c r="D1130">
        <v>7500</v>
      </c>
      <c r="E1130">
        <v>35</v>
      </c>
      <c r="F1130" t="s">
        <v>8221</v>
      </c>
      <c r="G1130" t="s">
        <v>8224</v>
      </c>
      <c r="H1130" t="s">
        <v>8246</v>
      </c>
      <c r="I1130">
        <v>1418091128</v>
      </c>
      <c r="J1130">
        <v>1415499128</v>
      </c>
      <c r="K1130" t="b">
        <v>0</v>
      </c>
      <c r="L1130">
        <v>3</v>
      </c>
      <c r="M1130" t="b">
        <v>0</v>
      </c>
      <c r="N1130" t="s">
        <v>8284</v>
      </c>
      <c r="O1130" s="6">
        <f>(E1130/D1130)*100</f>
        <v>0.46666666666666673</v>
      </c>
      <c r="P1130" s="7">
        <f>E1130/L1130</f>
        <v>11.666666666666666</v>
      </c>
      <c r="Q1130" t="s">
        <v>8336</v>
      </c>
      <c r="R1130" t="s">
        <v>8337</v>
      </c>
      <c r="S1130" s="11">
        <f>(J1130/86400)+25569+(-5/24)</f>
        <v>41951.883425925924</v>
      </c>
      <c r="T1130" s="11">
        <f>(I1130/86400)+25569+(-5/24)</f>
        <v>41981.883425925924</v>
      </c>
    </row>
    <row r="1131" spans="1:20" ht="43.2" x14ac:dyDescent="0.3">
      <c r="A1131">
        <v>1424</v>
      </c>
      <c r="B1131" s="3" t="s">
        <v>1425</v>
      </c>
      <c r="C1131" s="3" t="s">
        <v>5534</v>
      </c>
      <c r="D1131">
        <v>7500</v>
      </c>
      <c r="E1131">
        <v>1527</v>
      </c>
      <c r="F1131" t="s">
        <v>8221</v>
      </c>
      <c r="G1131" t="s">
        <v>8224</v>
      </c>
      <c r="H1131" t="s">
        <v>8246</v>
      </c>
      <c r="I1131">
        <v>1479233602</v>
      </c>
      <c r="J1131">
        <v>1478106802</v>
      </c>
      <c r="K1131" t="b">
        <v>0</v>
      </c>
      <c r="L1131">
        <v>14</v>
      </c>
      <c r="M1131" t="b">
        <v>0</v>
      </c>
      <c r="N1131" t="s">
        <v>8287</v>
      </c>
      <c r="O1131" s="6">
        <f>(E1131/D1131)*100</f>
        <v>20.36</v>
      </c>
      <c r="P1131" s="7">
        <f>E1131/L1131</f>
        <v>109.07142857142857</v>
      </c>
      <c r="Q1131" t="s">
        <v>8322</v>
      </c>
      <c r="R1131" t="s">
        <v>8341</v>
      </c>
      <c r="S1131" s="11">
        <f>(J1131/86400)+25569+(-5/24)</f>
        <v>42676.509282407402</v>
      </c>
      <c r="T1131" s="11">
        <f>(I1131/86400)+25569+(-5/24)</f>
        <v>42689.550949074073</v>
      </c>
    </row>
    <row r="1132" spans="1:20" ht="57.6" x14ac:dyDescent="0.3">
      <c r="A1132">
        <v>1587</v>
      </c>
      <c r="B1132" s="3" t="s">
        <v>1588</v>
      </c>
      <c r="C1132" s="3" t="s">
        <v>5697</v>
      </c>
      <c r="D1132">
        <v>7500</v>
      </c>
      <c r="E1132">
        <v>1</v>
      </c>
      <c r="F1132" t="s">
        <v>8221</v>
      </c>
      <c r="G1132" t="s">
        <v>8224</v>
      </c>
      <c r="H1132" t="s">
        <v>8246</v>
      </c>
      <c r="I1132">
        <v>1418510965</v>
      </c>
      <c r="J1132">
        <v>1415918965</v>
      </c>
      <c r="K1132" t="b">
        <v>0</v>
      </c>
      <c r="L1132">
        <v>1</v>
      </c>
      <c r="M1132" t="b">
        <v>0</v>
      </c>
      <c r="N1132" t="s">
        <v>8291</v>
      </c>
      <c r="O1132" s="6">
        <f>(E1132/D1132)*100</f>
        <v>1.3333333333333334E-2</v>
      </c>
      <c r="P1132" s="7">
        <f>E1132/L1132</f>
        <v>1</v>
      </c>
      <c r="Q1132" t="s">
        <v>8338</v>
      </c>
      <c r="R1132" t="s">
        <v>8345</v>
      </c>
      <c r="S1132" s="11">
        <f>(J1132/86400)+25569+(-5/24)</f>
        <v>41956.742650462962</v>
      </c>
      <c r="T1132" s="11">
        <f>(I1132/86400)+25569+(-5/24)</f>
        <v>41986.742650462962</v>
      </c>
    </row>
    <row r="1133" spans="1:20" ht="43.2" x14ac:dyDescent="0.3">
      <c r="A1133">
        <v>1981</v>
      </c>
      <c r="B1133" s="3" t="s">
        <v>1982</v>
      </c>
      <c r="C1133" s="3" t="s">
        <v>6091</v>
      </c>
      <c r="D1133">
        <v>7500</v>
      </c>
      <c r="E1133">
        <v>381</v>
      </c>
      <c r="F1133" t="s">
        <v>8221</v>
      </c>
      <c r="G1133" t="s">
        <v>8229</v>
      </c>
      <c r="H1133" t="s">
        <v>8251</v>
      </c>
      <c r="I1133">
        <v>1404926665</v>
      </c>
      <c r="J1133">
        <v>1402334665</v>
      </c>
      <c r="K1133" t="b">
        <v>0</v>
      </c>
      <c r="L1133">
        <v>12</v>
      </c>
      <c r="M1133" t="b">
        <v>0</v>
      </c>
      <c r="N1133" t="s">
        <v>8296</v>
      </c>
      <c r="O1133" s="6">
        <f>(E1133/D1133)*100</f>
        <v>5.08</v>
      </c>
      <c r="P1133" s="7">
        <f>E1133/L1133</f>
        <v>31.75</v>
      </c>
      <c r="Q1133" t="s">
        <v>8338</v>
      </c>
      <c r="R1133" t="s">
        <v>8350</v>
      </c>
      <c r="S1133" s="11">
        <f>(J1133/86400)+25569+(-5/24)</f>
        <v>41799.516956018517</v>
      </c>
      <c r="T1133" s="11">
        <f>(I1133/86400)+25569+(-5/24)</f>
        <v>41829.516956018517</v>
      </c>
    </row>
    <row r="1134" spans="1:20" ht="43.2" x14ac:dyDescent="0.3">
      <c r="A1134">
        <v>2845</v>
      </c>
      <c r="B1134" s="3" t="s">
        <v>2845</v>
      </c>
      <c r="C1134" s="3" t="s">
        <v>6955</v>
      </c>
      <c r="D1134">
        <v>7500</v>
      </c>
      <c r="E1134">
        <v>2366</v>
      </c>
      <c r="F1134" t="s">
        <v>8221</v>
      </c>
      <c r="G1134" t="s">
        <v>8224</v>
      </c>
      <c r="H1134" t="s">
        <v>8246</v>
      </c>
      <c r="I1134">
        <v>1433723033</v>
      </c>
      <c r="J1134">
        <v>1428539033</v>
      </c>
      <c r="K1134" t="b">
        <v>0</v>
      </c>
      <c r="L1134">
        <v>39</v>
      </c>
      <c r="M1134" t="b">
        <v>0</v>
      </c>
      <c r="N1134" t="s">
        <v>8271</v>
      </c>
      <c r="O1134" s="6">
        <f>(E1134/D1134)*100</f>
        <v>31.546666666666667</v>
      </c>
      <c r="P1134" s="7">
        <f>E1134/L1134</f>
        <v>60.666666666666664</v>
      </c>
      <c r="Q1134" t="s">
        <v>8317</v>
      </c>
      <c r="R1134" t="s">
        <v>8318</v>
      </c>
      <c r="S1134" s="11">
        <f>(J1134/86400)+25569+(-5/24)</f>
        <v>42102.808252314811</v>
      </c>
      <c r="T1134" s="11">
        <f>(I1134/86400)+25569+(-5/24)</f>
        <v>42162.808252314811</v>
      </c>
    </row>
    <row r="1135" spans="1:20" ht="43.2" x14ac:dyDescent="0.3">
      <c r="A1135">
        <v>2898</v>
      </c>
      <c r="B1135" s="3" t="s">
        <v>2898</v>
      </c>
      <c r="C1135" s="3" t="s">
        <v>7008</v>
      </c>
      <c r="D1135">
        <v>7500</v>
      </c>
      <c r="E1135">
        <v>316</v>
      </c>
      <c r="F1135" t="s">
        <v>8221</v>
      </c>
      <c r="G1135" t="s">
        <v>8224</v>
      </c>
      <c r="H1135" t="s">
        <v>8246</v>
      </c>
      <c r="I1135">
        <v>1446307053</v>
      </c>
      <c r="J1135">
        <v>1443715053</v>
      </c>
      <c r="K1135" t="b">
        <v>0</v>
      </c>
      <c r="L1135">
        <v>12</v>
      </c>
      <c r="M1135" t="b">
        <v>0</v>
      </c>
      <c r="N1135" t="s">
        <v>8271</v>
      </c>
      <c r="O1135" s="6">
        <f>(E1135/D1135)*100</f>
        <v>4.2133333333333338</v>
      </c>
      <c r="P1135" s="7">
        <f>E1135/L1135</f>
        <v>26.333333333333332</v>
      </c>
      <c r="Q1135" t="s">
        <v>8317</v>
      </c>
      <c r="R1135" t="s">
        <v>8318</v>
      </c>
      <c r="S1135" s="11">
        <f>(J1135/86400)+25569+(-5/24)</f>
        <v>42278.456631944442</v>
      </c>
      <c r="T1135" s="11">
        <f>(I1135/86400)+25569+(-5/24)</f>
        <v>42308.456631944442</v>
      </c>
    </row>
    <row r="1136" spans="1:20" ht="57.6" x14ac:dyDescent="0.3">
      <c r="A1136">
        <v>3806</v>
      </c>
      <c r="B1136" s="3" t="s">
        <v>3803</v>
      </c>
      <c r="C1136" s="3" t="s">
        <v>7916</v>
      </c>
      <c r="D1136">
        <v>7500</v>
      </c>
      <c r="E1136">
        <v>5</v>
      </c>
      <c r="F1136" t="s">
        <v>8221</v>
      </c>
      <c r="G1136" t="s">
        <v>8226</v>
      </c>
      <c r="H1136" t="s">
        <v>8248</v>
      </c>
      <c r="I1136">
        <v>1404022381</v>
      </c>
      <c r="J1136">
        <v>1402294381</v>
      </c>
      <c r="K1136" t="b">
        <v>0</v>
      </c>
      <c r="L1136">
        <v>1</v>
      </c>
      <c r="M1136" t="b">
        <v>0</v>
      </c>
      <c r="N1136" t="s">
        <v>8305</v>
      </c>
      <c r="O1136" s="6">
        <f>(E1136/D1136)*100</f>
        <v>6.6666666666666666E-2</v>
      </c>
      <c r="P1136" s="7">
        <f>E1136/L1136</f>
        <v>5</v>
      </c>
      <c r="Q1136" t="s">
        <v>8317</v>
      </c>
      <c r="R1136" t="s">
        <v>8359</v>
      </c>
      <c r="S1136" s="11">
        <f>(J1136/86400)+25569+(-5/24)</f>
        <v>41799.050706018512</v>
      </c>
      <c r="T1136" s="11">
        <f>(I1136/86400)+25569+(-5/24)</f>
        <v>41819.050706018512</v>
      </c>
    </row>
    <row r="1137" spans="1:20" ht="28.8" x14ac:dyDescent="0.3">
      <c r="A1137">
        <v>3862</v>
      </c>
      <c r="B1137" s="3" t="s">
        <v>3859</v>
      </c>
      <c r="C1137" s="3" t="s">
        <v>7971</v>
      </c>
      <c r="D1137">
        <v>7500</v>
      </c>
      <c r="E1137">
        <v>1</v>
      </c>
      <c r="F1137" t="s">
        <v>8221</v>
      </c>
      <c r="G1137" t="s">
        <v>8224</v>
      </c>
      <c r="H1137" t="s">
        <v>8246</v>
      </c>
      <c r="I1137">
        <v>1473699540</v>
      </c>
      <c r="J1137">
        <v>1472451356</v>
      </c>
      <c r="K1137" t="b">
        <v>0</v>
      </c>
      <c r="L1137">
        <v>1</v>
      </c>
      <c r="M1137" t="b">
        <v>0</v>
      </c>
      <c r="N1137" t="s">
        <v>8271</v>
      </c>
      <c r="O1137" s="6">
        <f>(E1137/D1137)*100</f>
        <v>1.3333333333333334E-2</v>
      </c>
      <c r="P1137" s="7">
        <f>E1137/L1137</f>
        <v>1</v>
      </c>
      <c r="Q1137" t="s">
        <v>8317</v>
      </c>
      <c r="R1137" t="s">
        <v>8318</v>
      </c>
      <c r="S1137" s="11">
        <f>(J1137/86400)+25569+(-5/24)</f>
        <v>42611.052731481475</v>
      </c>
      <c r="T1137" s="11">
        <f>(I1137/86400)+25569+(-5/24)</f>
        <v>42625.499305555553</v>
      </c>
    </row>
    <row r="1138" spans="1:20" ht="57.6" x14ac:dyDescent="0.3">
      <c r="A1138">
        <v>3966</v>
      </c>
      <c r="B1138" s="3" t="s">
        <v>3963</v>
      </c>
      <c r="C1138" s="3" t="s">
        <v>8073</v>
      </c>
      <c r="D1138">
        <v>7500</v>
      </c>
      <c r="E1138">
        <v>45</v>
      </c>
      <c r="F1138" t="s">
        <v>8221</v>
      </c>
      <c r="G1138" t="s">
        <v>8224</v>
      </c>
      <c r="H1138" t="s">
        <v>8246</v>
      </c>
      <c r="I1138">
        <v>1406170740</v>
      </c>
      <c r="J1138">
        <v>1402506278</v>
      </c>
      <c r="K1138" t="b">
        <v>0</v>
      </c>
      <c r="L1138">
        <v>2</v>
      </c>
      <c r="M1138" t="b">
        <v>0</v>
      </c>
      <c r="N1138" t="s">
        <v>8271</v>
      </c>
      <c r="O1138" s="6">
        <f>(E1138/D1138)*100</f>
        <v>0.6</v>
      </c>
      <c r="P1138" s="7">
        <f>E1138/L1138</f>
        <v>22.5</v>
      </c>
      <c r="Q1138" t="s">
        <v>8317</v>
      </c>
      <c r="R1138" t="s">
        <v>8318</v>
      </c>
      <c r="S1138" s="11">
        <f>(J1138/86400)+25569+(-5/24)</f>
        <v>41801.503217592588</v>
      </c>
      <c r="T1138" s="11">
        <f>(I1138/86400)+25569+(-5/24)</f>
        <v>41843.915972222218</v>
      </c>
    </row>
    <row r="1139" spans="1:20" ht="43.2" x14ac:dyDescent="0.3">
      <c r="A1139">
        <v>4010</v>
      </c>
      <c r="B1139" s="3" t="s">
        <v>4006</v>
      </c>
      <c r="C1139" s="3" t="s">
        <v>8115</v>
      </c>
      <c r="D1139">
        <v>7200</v>
      </c>
      <c r="E1139">
        <v>1742</v>
      </c>
      <c r="F1139" t="s">
        <v>8221</v>
      </c>
      <c r="G1139" t="s">
        <v>8224</v>
      </c>
      <c r="H1139" t="s">
        <v>8246</v>
      </c>
      <c r="I1139">
        <v>1414348166</v>
      </c>
      <c r="J1139">
        <v>1412879366</v>
      </c>
      <c r="K1139" t="b">
        <v>0</v>
      </c>
      <c r="L1139">
        <v>38</v>
      </c>
      <c r="M1139" t="b">
        <v>0</v>
      </c>
      <c r="N1139" t="s">
        <v>8271</v>
      </c>
      <c r="O1139" s="6">
        <f>(E1139/D1139)*100</f>
        <v>24.194444444444443</v>
      </c>
      <c r="P1139" s="7">
        <f>E1139/L1139</f>
        <v>45.842105263157897</v>
      </c>
      <c r="Q1139" t="s">
        <v>8317</v>
      </c>
      <c r="R1139" t="s">
        <v>8318</v>
      </c>
      <c r="S1139" s="11">
        <f>(J1139/86400)+25569+(-5/24)</f>
        <v>41921.562106481477</v>
      </c>
      <c r="T1139" s="11">
        <f>(I1139/86400)+25569+(-5/24)</f>
        <v>41938.562106481477</v>
      </c>
    </row>
    <row r="1140" spans="1:20" ht="43.2" x14ac:dyDescent="0.3">
      <c r="A1140">
        <v>518</v>
      </c>
      <c r="B1140" s="3" t="s">
        <v>519</v>
      </c>
      <c r="C1140" s="3" t="s">
        <v>4628</v>
      </c>
      <c r="D1140">
        <v>7175</v>
      </c>
      <c r="E1140">
        <v>0</v>
      </c>
      <c r="F1140" t="s">
        <v>8221</v>
      </c>
      <c r="G1140" t="s">
        <v>8224</v>
      </c>
      <c r="H1140" t="s">
        <v>8246</v>
      </c>
      <c r="I1140">
        <v>1441550760</v>
      </c>
      <c r="J1140">
        <v>1438958824</v>
      </c>
      <c r="K1140" t="b">
        <v>0</v>
      </c>
      <c r="L1140">
        <v>0</v>
      </c>
      <c r="M1140" t="b">
        <v>0</v>
      </c>
      <c r="N1140" t="s">
        <v>8270</v>
      </c>
      <c r="O1140" s="6">
        <f>(E1140/D1140)*100</f>
        <v>0</v>
      </c>
      <c r="P1140" s="7" t="e">
        <f>E1140/L1140</f>
        <v>#DIV/0!</v>
      </c>
      <c r="Q1140" t="s">
        <v>8310</v>
      </c>
      <c r="R1140" t="s">
        <v>8316</v>
      </c>
      <c r="S1140" s="11">
        <f>(J1140/86400)+25569+(-5/24)</f>
        <v>42223.407685185179</v>
      </c>
      <c r="T1140" s="11">
        <f>(I1140/86400)+25569+(-5/24)</f>
        <v>42253.406944444439</v>
      </c>
    </row>
    <row r="1141" spans="1:20" ht="43.2" x14ac:dyDescent="0.3">
      <c r="A1141">
        <v>437</v>
      </c>
      <c r="B1141" s="3" t="s">
        <v>438</v>
      </c>
      <c r="C1141" s="3" t="s">
        <v>4547</v>
      </c>
      <c r="D1141">
        <v>7000</v>
      </c>
      <c r="E1141">
        <v>0</v>
      </c>
      <c r="F1141" t="s">
        <v>8221</v>
      </c>
      <c r="G1141" t="s">
        <v>8229</v>
      </c>
      <c r="H1141" t="s">
        <v>8251</v>
      </c>
      <c r="I1141">
        <v>1475912326</v>
      </c>
      <c r="J1141">
        <v>1470728326</v>
      </c>
      <c r="K1141" t="b">
        <v>0</v>
      </c>
      <c r="L1141">
        <v>0</v>
      </c>
      <c r="M1141" t="b">
        <v>0</v>
      </c>
      <c r="N1141" t="s">
        <v>8270</v>
      </c>
      <c r="O1141" s="6">
        <f>(E1141/D1141)*100</f>
        <v>0</v>
      </c>
      <c r="P1141" s="7" t="e">
        <f>E1141/L1141</f>
        <v>#DIV/0!</v>
      </c>
      <c r="Q1141" t="s">
        <v>8310</v>
      </c>
      <c r="R1141" t="s">
        <v>8316</v>
      </c>
      <c r="S1141" s="11">
        <f>(J1141/86400)+25569+(-5/24)</f>
        <v>42591.110254629624</v>
      </c>
      <c r="T1141" s="11">
        <f>(I1141/86400)+25569+(-5/24)</f>
        <v>42651.110254629624</v>
      </c>
    </row>
    <row r="1142" spans="1:20" ht="43.2" x14ac:dyDescent="0.3">
      <c r="A1142">
        <v>495</v>
      </c>
      <c r="B1142" s="3" t="s">
        <v>496</v>
      </c>
      <c r="C1142" s="3" t="s">
        <v>4605</v>
      </c>
      <c r="D1142">
        <v>7000</v>
      </c>
      <c r="E1142">
        <v>0</v>
      </c>
      <c r="F1142" t="s">
        <v>8221</v>
      </c>
      <c r="G1142" t="s">
        <v>8224</v>
      </c>
      <c r="H1142" t="s">
        <v>8246</v>
      </c>
      <c r="I1142">
        <v>1437076305</v>
      </c>
      <c r="J1142">
        <v>1434484305</v>
      </c>
      <c r="K1142" t="b">
        <v>0</v>
      </c>
      <c r="L1142">
        <v>0</v>
      </c>
      <c r="M1142" t="b">
        <v>0</v>
      </c>
      <c r="N1142" t="s">
        <v>8270</v>
      </c>
      <c r="O1142" s="6">
        <f>(E1142/D1142)*100</f>
        <v>0</v>
      </c>
      <c r="P1142" s="7" t="e">
        <f>E1142/L1142</f>
        <v>#DIV/0!</v>
      </c>
      <c r="Q1142" t="s">
        <v>8310</v>
      </c>
      <c r="R1142" t="s">
        <v>8316</v>
      </c>
      <c r="S1142" s="11">
        <f>(J1142/86400)+25569+(-5/24)</f>
        <v>42171.619270833333</v>
      </c>
      <c r="T1142" s="11">
        <f>(I1142/86400)+25569+(-5/24)</f>
        <v>42201.619270833333</v>
      </c>
    </row>
    <row r="1143" spans="1:20" ht="43.2" x14ac:dyDescent="0.3">
      <c r="A1143">
        <v>716</v>
      </c>
      <c r="B1143" s="3" t="s">
        <v>717</v>
      </c>
      <c r="C1143" s="3" t="s">
        <v>4826</v>
      </c>
      <c r="D1143">
        <v>7000</v>
      </c>
      <c r="E1143">
        <v>715</v>
      </c>
      <c r="F1143" t="s">
        <v>8221</v>
      </c>
      <c r="G1143" t="s">
        <v>8224</v>
      </c>
      <c r="H1143" t="s">
        <v>8246</v>
      </c>
      <c r="I1143">
        <v>1417392000</v>
      </c>
      <c r="J1143">
        <v>1414511307</v>
      </c>
      <c r="K1143" t="b">
        <v>0</v>
      </c>
      <c r="L1143">
        <v>16</v>
      </c>
      <c r="M1143" t="b">
        <v>0</v>
      </c>
      <c r="N1143" t="s">
        <v>8273</v>
      </c>
      <c r="O1143" s="6">
        <f>(E1143/D1143)*100</f>
        <v>10.214285714285715</v>
      </c>
      <c r="P1143" s="7">
        <f>E1143/L1143</f>
        <v>44.6875</v>
      </c>
      <c r="Q1143" t="s">
        <v>8319</v>
      </c>
      <c r="R1143" t="s">
        <v>8321</v>
      </c>
      <c r="S1143" s="11">
        <f>(J1143/86400)+25569+(-5/24)</f>
        <v>41940.450312499997</v>
      </c>
      <c r="T1143" s="11">
        <f>(I1143/86400)+25569+(-5/24)</f>
        <v>41973.791666666664</v>
      </c>
    </row>
    <row r="1144" spans="1:20" ht="43.2" x14ac:dyDescent="0.3">
      <c r="A1144">
        <v>765</v>
      </c>
      <c r="B1144" s="3" t="s">
        <v>766</v>
      </c>
      <c r="C1144" s="3" t="s">
        <v>4875</v>
      </c>
      <c r="D1144">
        <v>7000</v>
      </c>
      <c r="E1144">
        <v>2521</v>
      </c>
      <c r="F1144" t="s">
        <v>8221</v>
      </c>
      <c r="G1144" t="s">
        <v>8224</v>
      </c>
      <c r="H1144" t="s">
        <v>8246</v>
      </c>
      <c r="I1144">
        <v>1413723684</v>
      </c>
      <c r="J1144">
        <v>1411131684</v>
      </c>
      <c r="K1144" t="b">
        <v>0</v>
      </c>
      <c r="L1144">
        <v>44</v>
      </c>
      <c r="M1144" t="b">
        <v>0</v>
      </c>
      <c r="N1144" t="s">
        <v>8275</v>
      </c>
      <c r="O1144" s="6">
        <f>(E1144/D1144)*100</f>
        <v>36.014285714285712</v>
      </c>
      <c r="P1144" s="7">
        <f>E1144/L1144</f>
        <v>57.295454545454547</v>
      </c>
      <c r="Q1144" t="s">
        <v>8322</v>
      </c>
      <c r="R1144" t="s">
        <v>8324</v>
      </c>
      <c r="S1144" s="11">
        <f>(J1144/86400)+25569+(-5/24)</f>
        <v>41901.334305555552</v>
      </c>
      <c r="T1144" s="11">
        <f>(I1144/86400)+25569+(-5/24)</f>
        <v>41931.334305555552</v>
      </c>
    </row>
    <row r="1145" spans="1:20" ht="43.2" x14ac:dyDescent="0.3">
      <c r="A1145">
        <v>776</v>
      </c>
      <c r="B1145" s="3" t="s">
        <v>777</v>
      </c>
      <c r="C1145" s="3" t="s">
        <v>4886</v>
      </c>
      <c r="D1145">
        <v>7000</v>
      </c>
      <c r="E1145">
        <v>3598</v>
      </c>
      <c r="F1145" t="s">
        <v>8221</v>
      </c>
      <c r="G1145" t="s">
        <v>8224</v>
      </c>
      <c r="H1145" t="s">
        <v>8246</v>
      </c>
      <c r="I1145">
        <v>1444539600</v>
      </c>
      <c r="J1145">
        <v>1441297645</v>
      </c>
      <c r="K1145" t="b">
        <v>0</v>
      </c>
      <c r="L1145">
        <v>57</v>
      </c>
      <c r="M1145" t="b">
        <v>0</v>
      </c>
      <c r="N1145" t="s">
        <v>8275</v>
      </c>
      <c r="O1145" s="6">
        <f>(E1145/D1145)*100</f>
        <v>51.4</v>
      </c>
      <c r="P1145" s="7">
        <f>E1145/L1145</f>
        <v>63.122807017543863</v>
      </c>
      <c r="Q1145" t="s">
        <v>8322</v>
      </c>
      <c r="R1145" t="s">
        <v>8324</v>
      </c>
      <c r="S1145" s="11">
        <f>(J1145/86400)+25569+(-5/24)</f>
        <v>42250.477372685178</v>
      </c>
      <c r="T1145" s="11">
        <f>(I1145/86400)+25569+(-5/24)</f>
        <v>42287.999999999993</v>
      </c>
    </row>
    <row r="1146" spans="1:20" ht="57.6" x14ac:dyDescent="0.3">
      <c r="A1146">
        <v>926</v>
      </c>
      <c r="B1146" s="3" t="s">
        <v>927</v>
      </c>
      <c r="C1146" s="3" t="s">
        <v>5036</v>
      </c>
      <c r="D1146">
        <v>7000</v>
      </c>
      <c r="E1146">
        <v>0</v>
      </c>
      <c r="F1146" t="s">
        <v>8221</v>
      </c>
      <c r="G1146" t="s">
        <v>8224</v>
      </c>
      <c r="H1146" t="s">
        <v>8246</v>
      </c>
      <c r="I1146">
        <v>1278628800</v>
      </c>
      <c r="J1146">
        <v>1276043330</v>
      </c>
      <c r="K1146" t="b">
        <v>0</v>
      </c>
      <c r="L1146">
        <v>0</v>
      </c>
      <c r="M1146" t="b">
        <v>0</v>
      </c>
      <c r="N1146" t="s">
        <v>8278</v>
      </c>
      <c r="O1146" s="6">
        <f>(E1146/D1146)*100</f>
        <v>0</v>
      </c>
      <c r="P1146" s="7" t="e">
        <f>E1146/L1146</f>
        <v>#DIV/0!</v>
      </c>
      <c r="Q1146" t="s">
        <v>8325</v>
      </c>
      <c r="R1146" t="s">
        <v>8328</v>
      </c>
      <c r="S1146" s="11">
        <f>(J1146/86400)+25569+(-5/24)</f>
        <v>40337.811689814815</v>
      </c>
      <c r="T1146" s="11">
        <f>(I1146/86400)+25569+(-5/24)</f>
        <v>40367.736111111109</v>
      </c>
    </row>
    <row r="1147" spans="1:20" ht="43.2" x14ac:dyDescent="0.3">
      <c r="A1147">
        <v>938</v>
      </c>
      <c r="B1147" s="3" t="s">
        <v>939</v>
      </c>
      <c r="C1147" s="3" t="s">
        <v>5048</v>
      </c>
      <c r="D1147">
        <v>7000</v>
      </c>
      <c r="E1147">
        <v>25</v>
      </c>
      <c r="F1147" t="s">
        <v>8221</v>
      </c>
      <c r="G1147" t="s">
        <v>8224</v>
      </c>
      <c r="H1147" t="s">
        <v>8246</v>
      </c>
      <c r="I1147">
        <v>1346585448</v>
      </c>
      <c r="J1147">
        <v>1343993448</v>
      </c>
      <c r="K1147" t="b">
        <v>0</v>
      </c>
      <c r="L1147">
        <v>1</v>
      </c>
      <c r="M1147" t="b">
        <v>0</v>
      </c>
      <c r="N1147" t="s">
        <v>8278</v>
      </c>
      <c r="O1147" s="6">
        <f>(E1147/D1147)*100</f>
        <v>0.35714285714285715</v>
      </c>
      <c r="P1147" s="7">
        <f>E1147/L1147</f>
        <v>25</v>
      </c>
      <c r="Q1147" t="s">
        <v>8325</v>
      </c>
      <c r="R1147" t="s">
        <v>8328</v>
      </c>
      <c r="S1147" s="11">
        <f>(J1147/86400)+25569+(-5/24)</f>
        <v>41124.27138888889</v>
      </c>
      <c r="T1147" s="11">
        <f>(I1147/86400)+25569+(-5/24)</f>
        <v>41154.27138888889</v>
      </c>
    </row>
    <row r="1148" spans="1:20" ht="28.8" x14ac:dyDescent="0.3">
      <c r="A1148">
        <v>1412</v>
      </c>
      <c r="B1148" s="3" t="s">
        <v>1413</v>
      </c>
      <c r="C1148" s="3" t="s">
        <v>5522</v>
      </c>
      <c r="D1148">
        <v>7000</v>
      </c>
      <c r="E1148">
        <v>320</v>
      </c>
      <c r="F1148" t="s">
        <v>8221</v>
      </c>
      <c r="G1148" t="s">
        <v>8224</v>
      </c>
      <c r="H1148" t="s">
        <v>8246</v>
      </c>
      <c r="I1148">
        <v>1417656699</v>
      </c>
      <c r="J1148">
        <v>1415064699</v>
      </c>
      <c r="K1148" t="b">
        <v>0</v>
      </c>
      <c r="L1148">
        <v>13</v>
      </c>
      <c r="M1148" t="b">
        <v>0</v>
      </c>
      <c r="N1148" t="s">
        <v>8287</v>
      </c>
      <c r="O1148" s="6">
        <f>(E1148/D1148)*100</f>
        <v>4.5714285714285712</v>
      </c>
      <c r="P1148" s="7">
        <f>E1148/L1148</f>
        <v>24.615384615384617</v>
      </c>
      <c r="Q1148" t="s">
        <v>8322</v>
      </c>
      <c r="R1148" t="s">
        <v>8341</v>
      </c>
      <c r="S1148" s="11">
        <f>(J1148/86400)+25569+(-5/24)</f>
        <v>41946.855312499996</v>
      </c>
      <c r="T1148" s="11">
        <f>(I1148/86400)+25569+(-5/24)</f>
        <v>41976.855312499996</v>
      </c>
    </row>
    <row r="1149" spans="1:20" ht="43.2" x14ac:dyDescent="0.3">
      <c r="A1149">
        <v>1483</v>
      </c>
      <c r="B1149" s="3" t="s">
        <v>1484</v>
      </c>
      <c r="C1149" s="3" t="s">
        <v>5593</v>
      </c>
      <c r="D1149">
        <v>7000</v>
      </c>
      <c r="E1149">
        <v>50</v>
      </c>
      <c r="F1149" t="s">
        <v>8221</v>
      </c>
      <c r="G1149" t="s">
        <v>8224</v>
      </c>
      <c r="H1149" t="s">
        <v>8246</v>
      </c>
      <c r="I1149">
        <v>1469162275</v>
      </c>
      <c r="J1149">
        <v>1467002275</v>
      </c>
      <c r="K1149" t="b">
        <v>0</v>
      </c>
      <c r="L1149">
        <v>2</v>
      </c>
      <c r="M1149" t="b">
        <v>0</v>
      </c>
      <c r="N1149" t="s">
        <v>8275</v>
      </c>
      <c r="O1149" s="6">
        <f>(E1149/D1149)*100</f>
        <v>0.7142857142857143</v>
      </c>
      <c r="P1149" s="7">
        <f>E1149/L1149</f>
        <v>25</v>
      </c>
      <c r="Q1149" t="s">
        <v>8322</v>
      </c>
      <c r="R1149" t="s">
        <v>8324</v>
      </c>
      <c r="S1149" s="11">
        <f>(J1149/86400)+25569+(-5/24)</f>
        <v>42547.984664351847</v>
      </c>
      <c r="T1149" s="11">
        <f>(I1149/86400)+25569+(-5/24)</f>
        <v>42572.984664351847</v>
      </c>
    </row>
    <row r="1150" spans="1:20" ht="57.6" x14ac:dyDescent="0.3">
      <c r="A1150">
        <v>1708</v>
      </c>
      <c r="B1150" s="3" t="s">
        <v>1709</v>
      </c>
      <c r="C1150" s="3" t="s">
        <v>5818</v>
      </c>
      <c r="D1150">
        <v>7000</v>
      </c>
      <c r="E1150">
        <v>0</v>
      </c>
      <c r="F1150" t="s">
        <v>8221</v>
      </c>
      <c r="G1150" t="s">
        <v>8224</v>
      </c>
      <c r="H1150" t="s">
        <v>8246</v>
      </c>
      <c r="I1150">
        <v>1462135706</v>
      </c>
      <c r="J1150">
        <v>1458679706</v>
      </c>
      <c r="K1150" t="b">
        <v>0</v>
      </c>
      <c r="L1150">
        <v>0</v>
      </c>
      <c r="M1150" t="b">
        <v>0</v>
      </c>
      <c r="N1150" t="s">
        <v>8293</v>
      </c>
      <c r="O1150" s="6">
        <f>(E1150/D1150)*100</f>
        <v>0</v>
      </c>
      <c r="P1150" s="7" t="e">
        <f>E1150/L1150</f>
        <v>#DIV/0!</v>
      </c>
      <c r="Q1150" t="s">
        <v>8325</v>
      </c>
      <c r="R1150" t="s">
        <v>8347</v>
      </c>
      <c r="S1150" s="11">
        <f>(J1150/86400)+25569+(-5/24)</f>
        <v>42451.658634259256</v>
      </c>
      <c r="T1150" s="11">
        <f>(I1150/86400)+25569+(-5/24)</f>
        <v>42491.658634259256</v>
      </c>
    </row>
    <row r="1151" spans="1:20" ht="57.6" x14ac:dyDescent="0.3">
      <c r="A1151">
        <v>2505</v>
      </c>
      <c r="B1151" s="3" t="s">
        <v>2505</v>
      </c>
      <c r="C1151" s="3" t="s">
        <v>6615</v>
      </c>
      <c r="D1151">
        <v>7000</v>
      </c>
      <c r="E1151">
        <v>0</v>
      </c>
      <c r="F1151" t="s">
        <v>8221</v>
      </c>
      <c r="G1151" t="s">
        <v>8224</v>
      </c>
      <c r="H1151" t="s">
        <v>8246</v>
      </c>
      <c r="I1151">
        <v>1426292416</v>
      </c>
      <c r="J1151">
        <v>1423704016</v>
      </c>
      <c r="K1151" t="b">
        <v>0</v>
      </c>
      <c r="L1151">
        <v>0</v>
      </c>
      <c r="M1151" t="b">
        <v>0</v>
      </c>
      <c r="N1151" t="s">
        <v>8299</v>
      </c>
      <c r="O1151" s="6">
        <f>(E1151/D1151)*100</f>
        <v>0</v>
      </c>
      <c r="P1151" s="7" t="e">
        <f>E1151/L1151</f>
        <v>#DIV/0!</v>
      </c>
      <c r="Q1151" t="s">
        <v>8336</v>
      </c>
      <c r="R1151" t="s">
        <v>8353</v>
      </c>
      <c r="S1151" s="11">
        <f>(J1151/86400)+25569+(-5/24)</f>
        <v>42046.847407407404</v>
      </c>
      <c r="T1151" s="11">
        <f>(I1151/86400)+25569+(-5/24)</f>
        <v>42076.80574074074</v>
      </c>
    </row>
    <row r="1152" spans="1:20" ht="43.2" x14ac:dyDescent="0.3">
      <c r="A1152">
        <v>2768</v>
      </c>
      <c r="B1152" s="3" t="s">
        <v>2768</v>
      </c>
      <c r="C1152" s="3" t="s">
        <v>6878</v>
      </c>
      <c r="D1152">
        <v>7000</v>
      </c>
      <c r="E1152">
        <v>1002</v>
      </c>
      <c r="F1152" t="s">
        <v>8221</v>
      </c>
      <c r="G1152" t="s">
        <v>8224</v>
      </c>
      <c r="H1152" t="s">
        <v>8246</v>
      </c>
      <c r="I1152">
        <v>1333028723</v>
      </c>
      <c r="J1152">
        <v>1330440323</v>
      </c>
      <c r="K1152" t="b">
        <v>0</v>
      </c>
      <c r="L1152">
        <v>34</v>
      </c>
      <c r="M1152" t="b">
        <v>0</v>
      </c>
      <c r="N1152" t="s">
        <v>8304</v>
      </c>
      <c r="O1152" s="6">
        <f>(E1152/D1152)*100</f>
        <v>14.314285714285715</v>
      </c>
      <c r="P1152" s="7">
        <f>E1152/L1152</f>
        <v>29.470588235294116</v>
      </c>
      <c r="Q1152" t="s">
        <v>8322</v>
      </c>
      <c r="R1152" t="s">
        <v>8358</v>
      </c>
      <c r="S1152" s="11">
        <f>(J1152/86400)+25569+(-5/24)</f>
        <v>40967.4065162037</v>
      </c>
      <c r="T1152" s="11">
        <f>(I1152/86400)+25569+(-5/24)</f>
        <v>40997.364849537036</v>
      </c>
    </row>
    <row r="1153" spans="1:20" ht="43.2" x14ac:dyDescent="0.3">
      <c r="A1153">
        <v>3793</v>
      </c>
      <c r="B1153" s="3" t="s">
        <v>3790</v>
      </c>
      <c r="C1153" s="3" t="s">
        <v>7903</v>
      </c>
      <c r="D1153">
        <v>7000</v>
      </c>
      <c r="E1153">
        <v>4176</v>
      </c>
      <c r="F1153" t="s">
        <v>8221</v>
      </c>
      <c r="G1153" t="s">
        <v>8224</v>
      </c>
      <c r="H1153" t="s">
        <v>8246</v>
      </c>
      <c r="I1153">
        <v>1418769129</v>
      </c>
      <c r="J1153">
        <v>1416954729</v>
      </c>
      <c r="K1153" t="b">
        <v>0</v>
      </c>
      <c r="L1153">
        <v>24</v>
      </c>
      <c r="M1153" t="b">
        <v>0</v>
      </c>
      <c r="N1153" t="s">
        <v>8305</v>
      </c>
      <c r="O1153" s="6">
        <f>(E1153/D1153)*100</f>
        <v>59.657142857142851</v>
      </c>
      <c r="P1153" s="7">
        <f>E1153/L1153</f>
        <v>174</v>
      </c>
      <c r="Q1153" t="s">
        <v>8317</v>
      </c>
      <c r="R1153" t="s">
        <v>8359</v>
      </c>
      <c r="S1153" s="11">
        <f>(J1153/86400)+25569+(-5/24)</f>
        <v>41968.73065972222</v>
      </c>
      <c r="T1153" s="11">
        <f>(I1153/86400)+25569+(-5/24)</f>
        <v>41989.73065972222</v>
      </c>
    </row>
    <row r="1154" spans="1:20" ht="43.2" x14ac:dyDescent="0.3">
      <c r="A1154">
        <v>3846</v>
      </c>
      <c r="B1154" s="3" t="s">
        <v>3843</v>
      </c>
      <c r="C1154" s="3" t="s">
        <v>7955</v>
      </c>
      <c r="D1154">
        <v>7000</v>
      </c>
      <c r="E1154">
        <v>189</v>
      </c>
      <c r="F1154" t="s">
        <v>8221</v>
      </c>
      <c r="G1154" t="s">
        <v>8224</v>
      </c>
      <c r="H1154" t="s">
        <v>8246</v>
      </c>
      <c r="I1154">
        <v>1412405940</v>
      </c>
      <c r="J1154">
        <v>1409721542</v>
      </c>
      <c r="K1154" t="b">
        <v>1</v>
      </c>
      <c r="L1154">
        <v>8</v>
      </c>
      <c r="M1154" t="b">
        <v>0</v>
      </c>
      <c r="N1154" t="s">
        <v>8271</v>
      </c>
      <c r="O1154" s="6">
        <f>(E1154/D1154)*100</f>
        <v>2.7</v>
      </c>
      <c r="P1154" s="7">
        <f>E1154/L1154</f>
        <v>23.625</v>
      </c>
      <c r="Q1154" t="s">
        <v>8317</v>
      </c>
      <c r="R1154" t="s">
        <v>8318</v>
      </c>
      <c r="S1154" s="11">
        <f>(J1154/86400)+25569+(-5/24)</f>
        <v>41885.01321759259</v>
      </c>
      <c r="T1154" s="11">
        <f>(I1154/86400)+25569+(-5/24)</f>
        <v>41916.082638888889</v>
      </c>
    </row>
    <row r="1155" spans="1:20" ht="43.2" x14ac:dyDescent="0.3">
      <c r="A1155">
        <v>3933</v>
      </c>
      <c r="B1155" s="3" t="s">
        <v>3930</v>
      </c>
      <c r="C1155" s="3" t="s">
        <v>8041</v>
      </c>
      <c r="D1155">
        <v>7000</v>
      </c>
      <c r="E1155">
        <v>1102</v>
      </c>
      <c r="F1155" t="s">
        <v>8221</v>
      </c>
      <c r="G1155" t="s">
        <v>8224</v>
      </c>
      <c r="H1155" t="s">
        <v>8246</v>
      </c>
      <c r="I1155">
        <v>1468716180</v>
      </c>
      <c r="J1155">
        <v>1466205262</v>
      </c>
      <c r="K1155" t="b">
        <v>0</v>
      </c>
      <c r="L1155">
        <v>12</v>
      </c>
      <c r="M1155" t="b">
        <v>0</v>
      </c>
      <c r="N1155" t="s">
        <v>8271</v>
      </c>
      <c r="O1155" s="6">
        <f>(E1155/D1155)*100</f>
        <v>15.742857142857142</v>
      </c>
      <c r="P1155" s="7">
        <f>E1155/L1155</f>
        <v>91.833333333333329</v>
      </c>
      <c r="Q1155" t="s">
        <v>8317</v>
      </c>
      <c r="R1155" t="s">
        <v>8318</v>
      </c>
      <c r="S1155" s="11">
        <f>(J1155/86400)+25569+(-5/24)</f>
        <v>42538.759976851848</v>
      </c>
      <c r="T1155" s="11">
        <f>(I1155/86400)+25569+(-5/24)</f>
        <v>42567.821527777771</v>
      </c>
    </row>
    <row r="1156" spans="1:20" ht="43.2" x14ac:dyDescent="0.3">
      <c r="A1156">
        <v>3999</v>
      </c>
      <c r="B1156" s="3" t="s">
        <v>3995</v>
      </c>
      <c r="C1156" s="3" t="s">
        <v>8105</v>
      </c>
      <c r="D1156">
        <v>7000</v>
      </c>
      <c r="E1156">
        <v>1156</v>
      </c>
      <c r="F1156" t="s">
        <v>8221</v>
      </c>
      <c r="G1156" t="s">
        <v>8224</v>
      </c>
      <c r="H1156" t="s">
        <v>8246</v>
      </c>
      <c r="I1156">
        <v>1409514709</v>
      </c>
      <c r="J1156">
        <v>1406058798</v>
      </c>
      <c r="K1156" t="b">
        <v>0</v>
      </c>
      <c r="L1156">
        <v>14</v>
      </c>
      <c r="M1156" t="b">
        <v>0</v>
      </c>
      <c r="N1156" t="s">
        <v>8271</v>
      </c>
      <c r="O1156" s="6">
        <f>(E1156/D1156)*100</f>
        <v>16.514285714285716</v>
      </c>
      <c r="P1156" s="7">
        <f>E1156/L1156</f>
        <v>82.571428571428569</v>
      </c>
      <c r="Q1156" t="s">
        <v>8317</v>
      </c>
      <c r="R1156" t="s">
        <v>8318</v>
      </c>
      <c r="S1156" s="11">
        <f>(J1156/86400)+25569+(-5/24)</f>
        <v>41842.620347222219</v>
      </c>
      <c r="T1156" s="11">
        <f>(I1156/86400)+25569+(-5/24)</f>
        <v>41882.619317129625</v>
      </c>
    </row>
    <row r="1157" spans="1:20" ht="43.2" x14ac:dyDescent="0.3">
      <c r="A1157">
        <v>4015</v>
      </c>
      <c r="B1157" s="3" t="s">
        <v>4011</v>
      </c>
      <c r="C1157" s="3" t="s">
        <v>8120</v>
      </c>
      <c r="D1157">
        <v>7000</v>
      </c>
      <c r="E1157">
        <v>1</v>
      </c>
      <c r="F1157" t="s">
        <v>8221</v>
      </c>
      <c r="G1157" t="s">
        <v>8224</v>
      </c>
      <c r="H1157" t="s">
        <v>8246</v>
      </c>
      <c r="I1157">
        <v>1437331463</v>
      </c>
      <c r="J1157">
        <v>1434739463</v>
      </c>
      <c r="K1157" t="b">
        <v>0</v>
      </c>
      <c r="L1157">
        <v>1</v>
      </c>
      <c r="M1157" t="b">
        <v>0</v>
      </c>
      <c r="N1157" t="s">
        <v>8271</v>
      </c>
      <c r="O1157" s="6">
        <f>(E1157/D1157)*100</f>
        <v>1.4285714285714287E-2</v>
      </c>
      <c r="P1157" s="7">
        <f>E1157/L1157</f>
        <v>1</v>
      </c>
      <c r="Q1157" t="s">
        <v>8317</v>
      </c>
      <c r="R1157" t="s">
        <v>8318</v>
      </c>
      <c r="S1157" s="11">
        <f>(J1157/86400)+25569+(-5/24)</f>
        <v>42174.572488425925</v>
      </c>
      <c r="T1157" s="11">
        <f>(I1157/86400)+25569+(-5/24)</f>
        <v>42204.572488425925</v>
      </c>
    </row>
    <row r="1158" spans="1:20" ht="43.2" x14ac:dyDescent="0.3">
      <c r="A1158">
        <v>4023</v>
      </c>
      <c r="B1158" s="3" t="s">
        <v>4019</v>
      </c>
      <c r="C1158" s="3" t="s">
        <v>8128</v>
      </c>
      <c r="D1158">
        <v>7000</v>
      </c>
      <c r="E1158">
        <v>0</v>
      </c>
      <c r="F1158" t="s">
        <v>8221</v>
      </c>
      <c r="G1158" t="s">
        <v>8224</v>
      </c>
      <c r="H1158" t="s">
        <v>8246</v>
      </c>
      <c r="I1158">
        <v>1458860363</v>
      </c>
      <c r="J1158">
        <v>1454975963</v>
      </c>
      <c r="K1158" t="b">
        <v>0</v>
      </c>
      <c r="L1158">
        <v>0</v>
      </c>
      <c r="M1158" t="b">
        <v>0</v>
      </c>
      <c r="N1158" t="s">
        <v>8271</v>
      </c>
      <c r="O1158" s="6">
        <f>(E1158/D1158)*100</f>
        <v>0</v>
      </c>
      <c r="P1158" s="7" t="e">
        <f>E1158/L1158</f>
        <v>#DIV/0!</v>
      </c>
      <c r="Q1158" t="s">
        <v>8317</v>
      </c>
      <c r="R1158" t="s">
        <v>8318</v>
      </c>
      <c r="S1158" s="11">
        <f>(J1158/86400)+25569+(-5/24)</f>
        <v>42408.791238425925</v>
      </c>
      <c r="T1158" s="11">
        <f>(I1158/86400)+25569+(-5/24)</f>
        <v>42453.749571759261</v>
      </c>
    </row>
    <row r="1159" spans="1:20" ht="43.2" x14ac:dyDescent="0.3">
      <c r="A1159">
        <v>1159</v>
      </c>
      <c r="B1159" s="3" t="s">
        <v>1160</v>
      </c>
      <c r="C1159" s="3" t="s">
        <v>5269</v>
      </c>
      <c r="D1159">
        <v>6750</v>
      </c>
      <c r="E1159">
        <v>0</v>
      </c>
      <c r="F1159" t="s">
        <v>8221</v>
      </c>
      <c r="G1159" t="s">
        <v>8224</v>
      </c>
      <c r="H1159" t="s">
        <v>8246</v>
      </c>
      <c r="I1159">
        <v>1435679100</v>
      </c>
      <c r="J1159">
        <v>1433006765</v>
      </c>
      <c r="K1159" t="b">
        <v>0</v>
      </c>
      <c r="L1159">
        <v>0</v>
      </c>
      <c r="M1159" t="b">
        <v>0</v>
      </c>
      <c r="N1159" t="s">
        <v>8284</v>
      </c>
      <c r="O1159" s="6">
        <f>(E1159/D1159)*100</f>
        <v>0</v>
      </c>
      <c r="P1159" s="7" t="e">
        <f>E1159/L1159</f>
        <v>#DIV/0!</v>
      </c>
      <c r="Q1159" t="s">
        <v>8336</v>
      </c>
      <c r="R1159" t="s">
        <v>8337</v>
      </c>
      <c r="S1159" s="11">
        <f>(J1159/86400)+25569+(-5/24)</f>
        <v>42154.518113425926</v>
      </c>
      <c r="T1159" s="11">
        <f>(I1159/86400)+25569+(-5/24)</f>
        <v>42185.447916666664</v>
      </c>
    </row>
    <row r="1160" spans="1:20" ht="43.2" x14ac:dyDescent="0.3">
      <c r="A1160">
        <v>1485</v>
      </c>
      <c r="B1160" s="3" t="s">
        <v>1486</v>
      </c>
      <c r="C1160" s="3" t="s">
        <v>5595</v>
      </c>
      <c r="D1160">
        <v>6700</v>
      </c>
      <c r="E1160">
        <v>150</v>
      </c>
      <c r="F1160" t="s">
        <v>8221</v>
      </c>
      <c r="G1160" t="s">
        <v>8224</v>
      </c>
      <c r="H1160" t="s">
        <v>8246</v>
      </c>
      <c r="I1160">
        <v>1434827173</v>
      </c>
      <c r="J1160">
        <v>1430939173</v>
      </c>
      <c r="K1160" t="b">
        <v>0</v>
      </c>
      <c r="L1160">
        <v>3</v>
      </c>
      <c r="M1160" t="b">
        <v>0</v>
      </c>
      <c r="N1160" t="s">
        <v>8275</v>
      </c>
      <c r="O1160" s="6">
        <f>(E1160/D1160)*100</f>
        <v>2.2388059701492535</v>
      </c>
      <c r="P1160" s="7">
        <f>E1160/L1160</f>
        <v>50</v>
      </c>
      <c r="Q1160" t="s">
        <v>8322</v>
      </c>
      <c r="R1160" t="s">
        <v>8324</v>
      </c>
      <c r="S1160" s="11">
        <f>(J1160/86400)+25569+(-5/24)</f>
        <v>42130.587650462963</v>
      </c>
      <c r="T1160" s="11">
        <f>(I1160/86400)+25569+(-5/24)</f>
        <v>42175.587650462963</v>
      </c>
    </row>
    <row r="1161" spans="1:20" ht="57.6" x14ac:dyDescent="0.3">
      <c r="A1161">
        <v>427</v>
      </c>
      <c r="B1161" s="3" t="s">
        <v>428</v>
      </c>
      <c r="C1161" s="3" t="s">
        <v>4537</v>
      </c>
      <c r="D1161">
        <v>6500</v>
      </c>
      <c r="E1161">
        <v>0</v>
      </c>
      <c r="F1161" t="s">
        <v>8221</v>
      </c>
      <c r="G1161" t="s">
        <v>8224</v>
      </c>
      <c r="H1161" t="s">
        <v>8246</v>
      </c>
      <c r="I1161">
        <v>1445540340</v>
      </c>
      <c r="J1161">
        <v>1444340940</v>
      </c>
      <c r="K1161" t="b">
        <v>0</v>
      </c>
      <c r="L1161">
        <v>0</v>
      </c>
      <c r="M1161" t="b">
        <v>0</v>
      </c>
      <c r="N1161" t="s">
        <v>8270</v>
      </c>
      <c r="O1161" s="6">
        <f>(E1161/D1161)*100</f>
        <v>0</v>
      </c>
      <c r="P1161" s="7" t="e">
        <f>E1161/L1161</f>
        <v>#DIV/0!</v>
      </c>
      <c r="Q1161" t="s">
        <v>8310</v>
      </c>
      <c r="R1161" t="s">
        <v>8316</v>
      </c>
      <c r="S1161" s="11">
        <f>(J1161/86400)+25569+(-5/24)</f>
        <v>42285.700694444444</v>
      </c>
      <c r="T1161" s="11">
        <f>(I1161/86400)+25569+(-5/24)</f>
        <v>42299.582638888889</v>
      </c>
    </row>
    <row r="1162" spans="1:20" ht="57.6" x14ac:dyDescent="0.3">
      <c r="A1162">
        <v>500</v>
      </c>
      <c r="B1162" s="3" t="s">
        <v>501</v>
      </c>
      <c r="C1162" s="3" t="s">
        <v>4610</v>
      </c>
      <c r="D1162">
        <v>6500</v>
      </c>
      <c r="E1162">
        <v>215</v>
      </c>
      <c r="F1162" t="s">
        <v>8221</v>
      </c>
      <c r="G1162" t="s">
        <v>8224</v>
      </c>
      <c r="H1162" t="s">
        <v>8246</v>
      </c>
      <c r="I1162">
        <v>1273356960</v>
      </c>
      <c r="J1162">
        <v>1268255751</v>
      </c>
      <c r="K1162" t="b">
        <v>0</v>
      </c>
      <c r="L1162">
        <v>4</v>
      </c>
      <c r="M1162" t="b">
        <v>0</v>
      </c>
      <c r="N1162" t="s">
        <v>8270</v>
      </c>
      <c r="O1162" s="6">
        <f>(E1162/D1162)*100</f>
        <v>3.3076923076923079</v>
      </c>
      <c r="P1162" s="7">
        <f>E1162/L1162</f>
        <v>53.75</v>
      </c>
      <c r="Q1162" t="s">
        <v>8310</v>
      </c>
      <c r="R1162" t="s">
        <v>8316</v>
      </c>
      <c r="S1162" s="11">
        <f>(J1162/86400)+25569+(-5/24)</f>
        <v>40247.677673611106</v>
      </c>
      <c r="T1162" s="11">
        <f>(I1162/86400)+25569+(-5/24)</f>
        <v>40306.719444444439</v>
      </c>
    </row>
    <row r="1163" spans="1:20" ht="43.2" x14ac:dyDescent="0.3">
      <c r="A1163">
        <v>503</v>
      </c>
      <c r="B1163" s="3" t="s">
        <v>504</v>
      </c>
      <c r="C1163" s="3" t="s">
        <v>4613</v>
      </c>
      <c r="D1163">
        <v>6500</v>
      </c>
      <c r="E1163">
        <v>114</v>
      </c>
      <c r="F1163" t="s">
        <v>8221</v>
      </c>
      <c r="G1163" t="s">
        <v>8225</v>
      </c>
      <c r="H1163" t="s">
        <v>8247</v>
      </c>
      <c r="I1163">
        <v>1421498303</v>
      </c>
      <c r="J1163">
        <v>1418906303</v>
      </c>
      <c r="K1163" t="b">
        <v>0</v>
      </c>
      <c r="L1163">
        <v>9</v>
      </c>
      <c r="M1163" t="b">
        <v>0</v>
      </c>
      <c r="N1163" t="s">
        <v>8270</v>
      </c>
      <c r="O1163" s="6">
        <f>(E1163/D1163)*100</f>
        <v>1.7538461538461538</v>
      </c>
      <c r="P1163" s="7">
        <f>E1163/L1163</f>
        <v>12.666666666666666</v>
      </c>
      <c r="Q1163" t="s">
        <v>8310</v>
      </c>
      <c r="R1163" t="s">
        <v>8316</v>
      </c>
      <c r="S1163" s="11">
        <f>(J1163/86400)+25569+(-5/24)</f>
        <v>41991.318321759252</v>
      </c>
      <c r="T1163" s="11">
        <f>(I1163/86400)+25569+(-5/24)</f>
        <v>42021.318321759252</v>
      </c>
    </row>
    <row r="1164" spans="1:20" ht="43.2" x14ac:dyDescent="0.3">
      <c r="A1164">
        <v>864</v>
      </c>
      <c r="B1164" s="3" t="s">
        <v>865</v>
      </c>
      <c r="C1164" s="3" t="s">
        <v>4974</v>
      </c>
      <c r="D1164">
        <v>6500</v>
      </c>
      <c r="E1164">
        <v>2700</v>
      </c>
      <c r="F1164" t="s">
        <v>8221</v>
      </c>
      <c r="G1164" t="s">
        <v>8224</v>
      </c>
      <c r="H1164" t="s">
        <v>8246</v>
      </c>
      <c r="I1164">
        <v>1381917540</v>
      </c>
      <c r="J1164">
        <v>1379990038</v>
      </c>
      <c r="K1164" t="b">
        <v>0</v>
      </c>
      <c r="L1164">
        <v>79</v>
      </c>
      <c r="M1164" t="b">
        <v>0</v>
      </c>
      <c r="N1164" t="s">
        <v>8278</v>
      </c>
      <c r="O1164" s="6">
        <f>(E1164/D1164)*100</f>
        <v>41.53846153846154</v>
      </c>
      <c r="P1164" s="7">
        <f>E1164/L1164</f>
        <v>34.177215189873415</v>
      </c>
      <c r="Q1164" t="s">
        <v>8325</v>
      </c>
      <c r="R1164" t="s">
        <v>8328</v>
      </c>
      <c r="S1164" s="11">
        <f>(J1164/86400)+25569+(-5/24)</f>
        <v>41540.898587962962</v>
      </c>
      <c r="T1164" s="11">
        <f>(I1164/86400)+25569+(-5/24)</f>
        <v>41563.207638888889</v>
      </c>
    </row>
    <row r="1165" spans="1:20" ht="57.6" x14ac:dyDescent="0.3">
      <c r="A1165">
        <v>901</v>
      </c>
      <c r="B1165" s="3" t="s">
        <v>902</v>
      </c>
      <c r="C1165" s="3" t="s">
        <v>5011</v>
      </c>
      <c r="D1165">
        <v>6500</v>
      </c>
      <c r="E1165">
        <v>0</v>
      </c>
      <c r="F1165" t="s">
        <v>8221</v>
      </c>
      <c r="G1165" t="s">
        <v>8224</v>
      </c>
      <c r="H1165" t="s">
        <v>8246</v>
      </c>
      <c r="I1165">
        <v>1276024260</v>
      </c>
      <c r="J1165">
        <v>1272050914</v>
      </c>
      <c r="K1165" t="b">
        <v>0</v>
      </c>
      <c r="L1165">
        <v>0</v>
      </c>
      <c r="M1165" t="b">
        <v>0</v>
      </c>
      <c r="N1165" t="s">
        <v>8278</v>
      </c>
      <c r="O1165" s="6">
        <f>(E1165/D1165)*100</f>
        <v>0</v>
      </c>
      <c r="P1165" s="7" t="e">
        <f>E1165/L1165</f>
        <v>#DIV/0!</v>
      </c>
      <c r="Q1165" t="s">
        <v>8325</v>
      </c>
      <c r="R1165" t="s">
        <v>8328</v>
      </c>
      <c r="S1165" s="11">
        <f>(J1165/86400)+25569+(-5/24)</f>
        <v>40291.603171296294</v>
      </c>
      <c r="T1165" s="11">
        <f>(I1165/86400)+25569+(-5/24)</f>
        <v>40337.59097222222</v>
      </c>
    </row>
    <row r="1166" spans="1:20" ht="43.2" x14ac:dyDescent="0.3">
      <c r="A1166">
        <v>905</v>
      </c>
      <c r="B1166" s="3" t="s">
        <v>906</v>
      </c>
      <c r="C1166" s="3" t="s">
        <v>5015</v>
      </c>
      <c r="D1166">
        <v>6500</v>
      </c>
      <c r="E1166">
        <v>196</v>
      </c>
      <c r="F1166" t="s">
        <v>8221</v>
      </c>
      <c r="G1166" t="s">
        <v>8224</v>
      </c>
      <c r="H1166" t="s">
        <v>8246</v>
      </c>
      <c r="I1166">
        <v>1295847926</v>
      </c>
      <c r="J1166">
        <v>1290663926</v>
      </c>
      <c r="K1166" t="b">
        <v>0</v>
      </c>
      <c r="L1166">
        <v>6</v>
      </c>
      <c r="M1166" t="b">
        <v>0</v>
      </c>
      <c r="N1166" t="s">
        <v>8278</v>
      </c>
      <c r="O1166" s="6">
        <f>(E1166/D1166)*100</f>
        <v>3.0153846153846153</v>
      </c>
      <c r="P1166" s="7">
        <f>E1166/L1166</f>
        <v>32.666666666666664</v>
      </c>
      <c r="Q1166" t="s">
        <v>8325</v>
      </c>
      <c r="R1166" t="s">
        <v>8328</v>
      </c>
      <c r="S1166" s="11">
        <f>(J1166/86400)+25569+(-5/24)</f>
        <v>40507.031550925924</v>
      </c>
      <c r="T1166" s="11">
        <f>(I1166/86400)+25569+(-5/24)</f>
        <v>40567.031550925924</v>
      </c>
    </row>
    <row r="1167" spans="1:20" ht="43.2" x14ac:dyDescent="0.3">
      <c r="A1167">
        <v>915</v>
      </c>
      <c r="B1167" s="3" t="s">
        <v>916</v>
      </c>
      <c r="C1167" s="3" t="s">
        <v>5025</v>
      </c>
      <c r="D1167">
        <v>6500</v>
      </c>
      <c r="E1167">
        <v>375</v>
      </c>
      <c r="F1167" t="s">
        <v>8221</v>
      </c>
      <c r="G1167" t="s">
        <v>8224</v>
      </c>
      <c r="H1167" t="s">
        <v>8246</v>
      </c>
      <c r="I1167">
        <v>1330577940</v>
      </c>
      <c r="J1167">
        <v>1327853914</v>
      </c>
      <c r="K1167" t="b">
        <v>0</v>
      </c>
      <c r="L1167">
        <v>9</v>
      </c>
      <c r="M1167" t="b">
        <v>0</v>
      </c>
      <c r="N1167" t="s">
        <v>8278</v>
      </c>
      <c r="O1167" s="6">
        <f>(E1167/D1167)*100</f>
        <v>5.7692307692307692</v>
      </c>
      <c r="P1167" s="7">
        <f>E1167/L1167</f>
        <v>41.666666666666664</v>
      </c>
      <c r="Q1167" t="s">
        <v>8325</v>
      </c>
      <c r="R1167" t="s">
        <v>8328</v>
      </c>
      <c r="S1167" s="11">
        <f>(J1167/86400)+25569+(-5/24)</f>
        <v>40937.471226851849</v>
      </c>
      <c r="T1167" s="11">
        <f>(I1167/86400)+25569+(-5/24)</f>
        <v>40968.999305555553</v>
      </c>
    </row>
    <row r="1168" spans="1:20" ht="43.2" x14ac:dyDescent="0.3">
      <c r="A1168">
        <v>1156</v>
      </c>
      <c r="B1168" s="3" t="s">
        <v>1157</v>
      </c>
      <c r="C1168" s="3" t="s">
        <v>5266</v>
      </c>
      <c r="D1168">
        <v>6500</v>
      </c>
      <c r="E1168">
        <v>0</v>
      </c>
      <c r="F1168" t="s">
        <v>8221</v>
      </c>
      <c r="G1168" t="s">
        <v>8224</v>
      </c>
      <c r="H1168" t="s">
        <v>8246</v>
      </c>
      <c r="I1168">
        <v>1424742162</v>
      </c>
      <c r="J1168">
        <v>1422150162</v>
      </c>
      <c r="K1168" t="b">
        <v>0</v>
      </c>
      <c r="L1168">
        <v>0</v>
      </c>
      <c r="M1168" t="b">
        <v>0</v>
      </c>
      <c r="N1168" t="s">
        <v>8284</v>
      </c>
      <c r="O1168" s="6">
        <f>(E1168/D1168)*100</f>
        <v>0</v>
      </c>
      <c r="P1168" s="7" t="e">
        <f>E1168/L1168</f>
        <v>#DIV/0!</v>
      </c>
      <c r="Q1168" t="s">
        <v>8336</v>
      </c>
      <c r="R1168" t="s">
        <v>8337</v>
      </c>
      <c r="S1168" s="11">
        <f>(J1168/86400)+25569+(-5/24)</f>
        <v>42028.862986111104</v>
      </c>
      <c r="T1168" s="11">
        <f>(I1168/86400)+25569+(-5/24)</f>
        <v>42058.862986111104</v>
      </c>
    </row>
    <row r="1169" spans="1:20" ht="28.8" x14ac:dyDescent="0.3">
      <c r="A1169">
        <v>1726</v>
      </c>
      <c r="B1169" s="3" t="s">
        <v>1727</v>
      </c>
      <c r="C1169" s="3" t="s">
        <v>5836</v>
      </c>
      <c r="D1169">
        <v>6500</v>
      </c>
      <c r="E1169">
        <v>2196</v>
      </c>
      <c r="F1169" t="s">
        <v>8221</v>
      </c>
      <c r="G1169" t="s">
        <v>8224</v>
      </c>
      <c r="H1169" t="s">
        <v>8246</v>
      </c>
      <c r="I1169">
        <v>1403906664</v>
      </c>
      <c r="J1169">
        <v>1401401064</v>
      </c>
      <c r="K1169" t="b">
        <v>0</v>
      </c>
      <c r="L1169">
        <v>16</v>
      </c>
      <c r="M1169" t="b">
        <v>0</v>
      </c>
      <c r="N1169" t="s">
        <v>8293</v>
      </c>
      <c r="O1169" s="6">
        <f>(E1169/D1169)*100</f>
        <v>33.784615384615385</v>
      </c>
      <c r="P1169" s="7">
        <f>E1169/L1169</f>
        <v>137.25</v>
      </c>
      <c r="Q1169" t="s">
        <v>8325</v>
      </c>
      <c r="R1169" t="s">
        <v>8347</v>
      </c>
      <c r="S1169" s="11">
        <f>(J1169/86400)+25569+(-5/24)</f>
        <v>41788.711388888885</v>
      </c>
      <c r="T1169" s="11">
        <f>(I1169/86400)+25569+(-5/24)</f>
        <v>41817.711388888885</v>
      </c>
    </row>
    <row r="1170" spans="1:20" ht="43.2" x14ac:dyDescent="0.3">
      <c r="A1170">
        <v>1812</v>
      </c>
      <c r="B1170" s="3" t="s">
        <v>1813</v>
      </c>
      <c r="C1170" s="3" t="s">
        <v>5922</v>
      </c>
      <c r="D1170">
        <v>6500</v>
      </c>
      <c r="E1170">
        <v>865</v>
      </c>
      <c r="F1170" t="s">
        <v>8221</v>
      </c>
      <c r="G1170" t="s">
        <v>8225</v>
      </c>
      <c r="H1170" t="s">
        <v>8247</v>
      </c>
      <c r="I1170">
        <v>1467531536</v>
      </c>
      <c r="J1170">
        <v>1464939536</v>
      </c>
      <c r="K1170" t="b">
        <v>0</v>
      </c>
      <c r="L1170">
        <v>23</v>
      </c>
      <c r="M1170" t="b">
        <v>0</v>
      </c>
      <c r="N1170" t="s">
        <v>8285</v>
      </c>
      <c r="O1170" s="6">
        <f>(E1170/D1170)*100</f>
        <v>13.307692307692307</v>
      </c>
      <c r="P1170" s="7">
        <f>E1170/L1170</f>
        <v>37.608695652173914</v>
      </c>
      <c r="Q1170" t="s">
        <v>8338</v>
      </c>
      <c r="R1170" t="s">
        <v>8339</v>
      </c>
      <c r="S1170" s="11">
        <f>(J1170/86400)+25569+(-5/24)</f>
        <v>42524.110370370363</v>
      </c>
      <c r="T1170" s="11">
        <f>(I1170/86400)+25569+(-5/24)</f>
        <v>42554.110370370363</v>
      </c>
    </row>
    <row r="1171" spans="1:20" ht="43.2" x14ac:dyDescent="0.3">
      <c r="A1171">
        <v>1864</v>
      </c>
      <c r="B1171" s="3" t="s">
        <v>1865</v>
      </c>
      <c r="C1171" s="3" t="s">
        <v>5974</v>
      </c>
      <c r="D1171">
        <v>6500</v>
      </c>
      <c r="E1171">
        <v>2788</v>
      </c>
      <c r="F1171" t="s">
        <v>8221</v>
      </c>
      <c r="G1171" t="s">
        <v>8224</v>
      </c>
      <c r="H1171" t="s">
        <v>8246</v>
      </c>
      <c r="I1171">
        <v>1399223500</v>
      </c>
      <c r="J1171">
        <v>1396631500</v>
      </c>
      <c r="K1171" t="b">
        <v>0</v>
      </c>
      <c r="L1171">
        <v>48</v>
      </c>
      <c r="M1171" t="b">
        <v>0</v>
      </c>
      <c r="N1171" t="s">
        <v>8283</v>
      </c>
      <c r="O1171" s="6">
        <f>(E1171/D1171)*100</f>
        <v>42.892307692307689</v>
      </c>
      <c r="P1171" s="7">
        <f>E1171/L1171</f>
        <v>58.083333333333336</v>
      </c>
      <c r="Q1171" t="s">
        <v>8333</v>
      </c>
      <c r="R1171" t="s">
        <v>8335</v>
      </c>
      <c r="S1171" s="11">
        <f>(J1171/86400)+25569+(-5/24)</f>
        <v>41733.508101851847</v>
      </c>
      <c r="T1171" s="11">
        <f>(I1171/86400)+25569+(-5/24)</f>
        <v>41763.508101851847</v>
      </c>
    </row>
    <row r="1172" spans="1:20" ht="43.2" x14ac:dyDescent="0.3">
      <c r="A1172">
        <v>1871</v>
      </c>
      <c r="B1172" s="3" t="s">
        <v>1872</v>
      </c>
      <c r="C1172" s="3" t="s">
        <v>5981</v>
      </c>
      <c r="D1172">
        <v>6500</v>
      </c>
      <c r="E1172">
        <v>4666</v>
      </c>
      <c r="F1172" t="s">
        <v>8221</v>
      </c>
      <c r="G1172" t="s">
        <v>8224</v>
      </c>
      <c r="H1172" t="s">
        <v>8246</v>
      </c>
      <c r="I1172">
        <v>1416512901</v>
      </c>
      <c r="J1172">
        <v>1413053301</v>
      </c>
      <c r="K1172" t="b">
        <v>0</v>
      </c>
      <c r="L1172">
        <v>95</v>
      </c>
      <c r="M1172" t="b">
        <v>0</v>
      </c>
      <c r="N1172" t="s">
        <v>8283</v>
      </c>
      <c r="O1172" s="6">
        <f>(E1172/D1172)*100</f>
        <v>71.784615384615378</v>
      </c>
      <c r="P1172" s="7">
        <f>E1172/L1172</f>
        <v>49.11578947368421</v>
      </c>
      <c r="Q1172" t="s">
        <v>8333</v>
      </c>
      <c r="R1172" t="s">
        <v>8335</v>
      </c>
      <c r="S1172" s="11">
        <f>(J1172/86400)+25569+(-5/24)</f>
        <v>41923.575243055551</v>
      </c>
      <c r="T1172" s="11">
        <f>(I1172/86400)+25569+(-5/24)</f>
        <v>41963.616909722223</v>
      </c>
    </row>
    <row r="1173" spans="1:20" ht="43.2" x14ac:dyDescent="0.3">
      <c r="A1173">
        <v>1997</v>
      </c>
      <c r="B1173" s="3" t="s">
        <v>1998</v>
      </c>
      <c r="C1173" s="3" t="s">
        <v>6107</v>
      </c>
      <c r="D1173">
        <v>6500</v>
      </c>
      <c r="E1173">
        <v>0</v>
      </c>
      <c r="F1173" t="s">
        <v>8221</v>
      </c>
      <c r="G1173" t="s">
        <v>8224</v>
      </c>
      <c r="H1173" t="s">
        <v>8246</v>
      </c>
      <c r="I1173">
        <v>1409091612</v>
      </c>
      <c r="J1173">
        <v>1406499612</v>
      </c>
      <c r="K1173" t="b">
        <v>0</v>
      </c>
      <c r="L1173">
        <v>0</v>
      </c>
      <c r="M1173" t="b">
        <v>0</v>
      </c>
      <c r="N1173" t="s">
        <v>8296</v>
      </c>
      <c r="O1173" s="6">
        <f>(E1173/D1173)*100</f>
        <v>0</v>
      </c>
      <c r="P1173" s="7" t="e">
        <f>E1173/L1173</f>
        <v>#DIV/0!</v>
      </c>
      <c r="Q1173" t="s">
        <v>8338</v>
      </c>
      <c r="R1173" t="s">
        <v>8350</v>
      </c>
      <c r="S1173" s="11">
        <f>(J1173/86400)+25569+(-5/24)</f>
        <v>41847.722361111111</v>
      </c>
      <c r="T1173" s="11">
        <f>(I1173/86400)+25569+(-5/24)</f>
        <v>41877.722361111111</v>
      </c>
    </row>
    <row r="1174" spans="1:20" ht="28.8" x14ac:dyDescent="0.3">
      <c r="A1174">
        <v>212</v>
      </c>
      <c r="B1174" s="3" t="s">
        <v>214</v>
      </c>
      <c r="C1174" s="3" t="s">
        <v>4322</v>
      </c>
      <c r="D1174">
        <v>6300</v>
      </c>
      <c r="E1174">
        <v>1</v>
      </c>
      <c r="F1174" t="s">
        <v>8221</v>
      </c>
      <c r="G1174" t="s">
        <v>8224</v>
      </c>
      <c r="H1174" t="s">
        <v>8246</v>
      </c>
      <c r="I1174">
        <v>1460837320</v>
      </c>
      <c r="J1174">
        <v>1455656920</v>
      </c>
      <c r="K1174" t="b">
        <v>0</v>
      </c>
      <c r="L1174">
        <v>1</v>
      </c>
      <c r="M1174" t="b">
        <v>0</v>
      </c>
      <c r="N1174" t="s">
        <v>8268</v>
      </c>
      <c r="O1174" s="6">
        <f>(E1174/D1174)*100</f>
        <v>1.5873015873015872E-2</v>
      </c>
      <c r="P1174" s="7">
        <f>E1174/L1174</f>
        <v>1</v>
      </c>
      <c r="Q1174" t="s">
        <v>8310</v>
      </c>
      <c r="R1174" t="s">
        <v>8314</v>
      </c>
      <c r="S1174" s="11">
        <f>(J1174/86400)+25569+(-5/24)</f>
        <v>42416.672685185178</v>
      </c>
      <c r="T1174" s="11">
        <f>(I1174/86400)+25569+(-5/24)</f>
        <v>42476.631018518521</v>
      </c>
    </row>
    <row r="1175" spans="1:20" ht="57.6" x14ac:dyDescent="0.3">
      <c r="A1175">
        <v>1419</v>
      </c>
      <c r="B1175" s="3" t="s">
        <v>1420</v>
      </c>
      <c r="C1175" s="3" t="s">
        <v>5529</v>
      </c>
      <c r="D1175">
        <v>6300</v>
      </c>
      <c r="E1175">
        <v>445</v>
      </c>
      <c r="F1175" t="s">
        <v>8221</v>
      </c>
      <c r="G1175" t="s">
        <v>8224</v>
      </c>
      <c r="H1175" t="s">
        <v>8246</v>
      </c>
      <c r="I1175">
        <v>1476010619</v>
      </c>
      <c r="J1175">
        <v>1473418619</v>
      </c>
      <c r="K1175" t="b">
        <v>0</v>
      </c>
      <c r="L1175">
        <v>10</v>
      </c>
      <c r="M1175" t="b">
        <v>0</v>
      </c>
      <c r="N1175" t="s">
        <v>8287</v>
      </c>
      <c r="O1175" s="6">
        <f>(E1175/D1175)*100</f>
        <v>7.0634920634920633</v>
      </c>
      <c r="P1175" s="7">
        <f>E1175/L1175</f>
        <v>44.5</v>
      </c>
      <c r="Q1175" t="s">
        <v>8322</v>
      </c>
      <c r="R1175" t="s">
        <v>8341</v>
      </c>
      <c r="S1175" s="11">
        <f>(J1175/86400)+25569+(-5/24)</f>
        <v>42622.24790509259</v>
      </c>
      <c r="T1175" s="11">
        <f>(I1175/86400)+25569+(-5/24)</f>
        <v>42652.24790509259</v>
      </c>
    </row>
    <row r="1176" spans="1:20" ht="43.2" x14ac:dyDescent="0.3">
      <c r="A1176">
        <v>4032</v>
      </c>
      <c r="B1176" s="3" t="s">
        <v>4028</v>
      </c>
      <c r="C1176" s="3" t="s">
        <v>8137</v>
      </c>
      <c r="D1176">
        <v>6048</v>
      </c>
      <c r="E1176">
        <v>413</v>
      </c>
      <c r="F1176" t="s">
        <v>8221</v>
      </c>
      <c r="G1176" t="s">
        <v>8224</v>
      </c>
      <c r="H1176" t="s">
        <v>8246</v>
      </c>
      <c r="I1176">
        <v>1450211116</v>
      </c>
      <c r="J1176">
        <v>1445023516</v>
      </c>
      <c r="K1176" t="b">
        <v>0</v>
      </c>
      <c r="L1176">
        <v>7</v>
      </c>
      <c r="M1176" t="b">
        <v>0</v>
      </c>
      <c r="N1176" t="s">
        <v>8271</v>
      </c>
      <c r="O1176" s="6">
        <f>(E1176/D1176)*100</f>
        <v>6.8287037037037033</v>
      </c>
      <c r="P1176" s="7">
        <f>E1176/L1176</f>
        <v>59</v>
      </c>
      <c r="Q1176" t="s">
        <v>8317</v>
      </c>
      <c r="R1176" t="s">
        <v>8318</v>
      </c>
      <c r="S1176" s="11">
        <f>(J1176/86400)+25569+(-5/24)</f>
        <v>42293.60087962963</v>
      </c>
      <c r="T1176" s="11">
        <f>(I1176/86400)+25569+(-5/24)</f>
        <v>42353.642546296294</v>
      </c>
    </row>
    <row r="1177" spans="1:20" ht="43.2" x14ac:dyDescent="0.3">
      <c r="A1177">
        <v>174</v>
      </c>
      <c r="B1177" s="3" t="s">
        <v>176</v>
      </c>
      <c r="C1177" s="3" t="s">
        <v>4284</v>
      </c>
      <c r="D1177">
        <v>6000</v>
      </c>
      <c r="E1177">
        <v>0</v>
      </c>
      <c r="F1177" t="s">
        <v>8221</v>
      </c>
      <c r="G1177" t="s">
        <v>8233</v>
      </c>
      <c r="H1177" t="s">
        <v>8249</v>
      </c>
      <c r="I1177">
        <v>1431108776</v>
      </c>
      <c r="J1177">
        <v>1425924776</v>
      </c>
      <c r="K1177" t="b">
        <v>0</v>
      </c>
      <c r="L1177">
        <v>0</v>
      </c>
      <c r="M1177" t="b">
        <v>0</v>
      </c>
      <c r="N1177" t="s">
        <v>8268</v>
      </c>
      <c r="O1177" s="6">
        <f>(E1177/D1177)*100</f>
        <v>0</v>
      </c>
      <c r="P1177" s="7" t="e">
        <f>E1177/L1177</f>
        <v>#DIV/0!</v>
      </c>
      <c r="Q1177" t="s">
        <v>8310</v>
      </c>
      <c r="R1177" t="s">
        <v>8314</v>
      </c>
      <c r="S1177" s="11">
        <f>(J1177/86400)+25569+(-5/24)</f>
        <v>42072.55064814815</v>
      </c>
      <c r="T1177" s="11">
        <f>(I1177/86400)+25569+(-5/24)</f>
        <v>42132.55064814815</v>
      </c>
    </row>
    <row r="1178" spans="1:20" ht="28.8" x14ac:dyDescent="0.3">
      <c r="A1178">
        <v>200</v>
      </c>
      <c r="B1178" s="3" t="s">
        <v>202</v>
      </c>
      <c r="C1178" s="3" t="s">
        <v>4310</v>
      </c>
      <c r="D1178">
        <v>6000</v>
      </c>
      <c r="E1178">
        <v>1571.55</v>
      </c>
      <c r="F1178" t="s">
        <v>8221</v>
      </c>
      <c r="G1178" t="s">
        <v>8224</v>
      </c>
      <c r="H1178" t="s">
        <v>8246</v>
      </c>
      <c r="I1178">
        <v>1410746403</v>
      </c>
      <c r="J1178">
        <v>1408154403</v>
      </c>
      <c r="K1178" t="b">
        <v>0</v>
      </c>
      <c r="L1178">
        <v>18</v>
      </c>
      <c r="M1178" t="b">
        <v>0</v>
      </c>
      <c r="N1178" t="s">
        <v>8268</v>
      </c>
      <c r="O1178" s="6">
        <f>(E1178/D1178)*100</f>
        <v>26.192500000000003</v>
      </c>
      <c r="P1178" s="7">
        <f>E1178/L1178</f>
        <v>87.308333333333337</v>
      </c>
      <c r="Q1178" t="s">
        <v>8310</v>
      </c>
      <c r="R1178" t="s">
        <v>8314</v>
      </c>
      <c r="S1178" s="11">
        <f>(J1178/86400)+25569+(-5/24)</f>
        <v>41866.875034722216</v>
      </c>
      <c r="T1178" s="11">
        <f>(I1178/86400)+25569+(-5/24)</f>
        <v>41896.875034722216</v>
      </c>
    </row>
    <row r="1179" spans="1:20" x14ac:dyDescent="0.3">
      <c r="A1179">
        <v>202</v>
      </c>
      <c r="B1179" s="3" t="s">
        <v>204</v>
      </c>
      <c r="C1179" s="3" t="s">
        <v>4312</v>
      </c>
      <c r="D1179">
        <v>6000</v>
      </c>
      <c r="E1179">
        <v>0</v>
      </c>
      <c r="F1179" t="s">
        <v>8221</v>
      </c>
      <c r="G1179" t="s">
        <v>8224</v>
      </c>
      <c r="H1179" t="s">
        <v>8246</v>
      </c>
      <c r="I1179">
        <v>1444337940</v>
      </c>
      <c r="J1179">
        <v>1441750564</v>
      </c>
      <c r="K1179" t="b">
        <v>0</v>
      </c>
      <c r="L1179">
        <v>0</v>
      </c>
      <c r="M1179" t="b">
        <v>0</v>
      </c>
      <c r="N1179" t="s">
        <v>8268</v>
      </c>
      <c r="O1179" s="6">
        <f>(E1179/D1179)*100</f>
        <v>0</v>
      </c>
      <c r="P1179" s="7" t="e">
        <f>E1179/L1179</f>
        <v>#DIV/0!</v>
      </c>
      <c r="Q1179" t="s">
        <v>8310</v>
      </c>
      <c r="R1179" t="s">
        <v>8314</v>
      </c>
      <c r="S1179" s="11">
        <f>(J1179/86400)+25569+(-5/24)</f>
        <v>42255.719490740739</v>
      </c>
      <c r="T1179" s="11">
        <f>(I1179/86400)+25569+(-5/24)</f>
        <v>42285.665972222218</v>
      </c>
    </row>
    <row r="1180" spans="1:20" ht="57.6" x14ac:dyDescent="0.3">
      <c r="A1180">
        <v>432</v>
      </c>
      <c r="B1180" s="3" t="s">
        <v>433</v>
      </c>
      <c r="C1180" s="3" t="s">
        <v>4542</v>
      </c>
      <c r="D1180">
        <v>6000</v>
      </c>
      <c r="E1180">
        <v>570</v>
      </c>
      <c r="F1180" t="s">
        <v>8221</v>
      </c>
      <c r="G1180" t="s">
        <v>8224</v>
      </c>
      <c r="H1180" t="s">
        <v>8246</v>
      </c>
      <c r="I1180">
        <v>1445448381</v>
      </c>
      <c r="J1180">
        <v>1440264381</v>
      </c>
      <c r="K1180" t="b">
        <v>0</v>
      </c>
      <c r="L1180">
        <v>8</v>
      </c>
      <c r="M1180" t="b">
        <v>0</v>
      </c>
      <c r="N1180" t="s">
        <v>8270</v>
      </c>
      <c r="O1180" s="6">
        <f>(E1180/D1180)*100</f>
        <v>9.5</v>
      </c>
      <c r="P1180" s="7">
        <f>E1180/L1180</f>
        <v>71.25</v>
      </c>
      <c r="Q1180" t="s">
        <v>8310</v>
      </c>
      <c r="R1180" t="s">
        <v>8316</v>
      </c>
      <c r="S1180" s="11">
        <f>(J1180/86400)+25569+(-5/24)</f>
        <v>42238.51829861111</v>
      </c>
      <c r="T1180" s="11">
        <f>(I1180/86400)+25569+(-5/24)</f>
        <v>42298.51829861111</v>
      </c>
    </row>
    <row r="1181" spans="1:20" ht="28.8" x14ac:dyDescent="0.3">
      <c r="A1181">
        <v>469</v>
      </c>
      <c r="B1181" s="3" t="s">
        <v>470</v>
      </c>
      <c r="C1181" s="3" t="s">
        <v>4579</v>
      </c>
      <c r="D1181">
        <v>6000</v>
      </c>
      <c r="E1181">
        <v>0</v>
      </c>
      <c r="F1181" t="s">
        <v>8221</v>
      </c>
      <c r="G1181" t="s">
        <v>8225</v>
      </c>
      <c r="H1181" t="s">
        <v>8247</v>
      </c>
      <c r="I1181">
        <v>1409960724</v>
      </c>
      <c r="J1181">
        <v>1404776724</v>
      </c>
      <c r="K1181" t="b">
        <v>0</v>
      </c>
      <c r="L1181">
        <v>0</v>
      </c>
      <c r="M1181" t="b">
        <v>0</v>
      </c>
      <c r="N1181" t="s">
        <v>8270</v>
      </c>
      <c r="O1181" s="6">
        <f>(E1181/D1181)*100</f>
        <v>0</v>
      </c>
      <c r="P1181" s="7" t="e">
        <f>E1181/L1181</f>
        <v>#DIV/0!</v>
      </c>
      <c r="Q1181" t="s">
        <v>8310</v>
      </c>
      <c r="R1181" t="s">
        <v>8316</v>
      </c>
      <c r="S1181" s="11">
        <f>(J1181/86400)+25569+(-5/24)</f>
        <v>41827.781527777777</v>
      </c>
      <c r="T1181" s="11">
        <f>(I1181/86400)+25569+(-5/24)</f>
        <v>41887.781527777777</v>
      </c>
    </row>
    <row r="1182" spans="1:20" ht="43.2" x14ac:dyDescent="0.3">
      <c r="A1182">
        <v>675</v>
      </c>
      <c r="B1182" s="3" t="s">
        <v>676</v>
      </c>
      <c r="C1182" s="3" t="s">
        <v>4785</v>
      </c>
      <c r="D1182">
        <v>6000</v>
      </c>
      <c r="E1182">
        <v>891</v>
      </c>
      <c r="F1182" t="s">
        <v>8221</v>
      </c>
      <c r="G1182" t="s">
        <v>8224</v>
      </c>
      <c r="H1182" t="s">
        <v>8246</v>
      </c>
      <c r="I1182">
        <v>1420095540</v>
      </c>
      <c r="J1182">
        <v>1417558804</v>
      </c>
      <c r="K1182" t="b">
        <v>0</v>
      </c>
      <c r="L1182">
        <v>26</v>
      </c>
      <c r="M1182" t="b">
        <v>0</v>
      </c>
      <c r="N1182" t="s">
        <v>8273</v>
      </c>
      <c r="O1182" s="6">
        <f>(E1182/D1182)*100</f>
        <v>14.85</v>
      </c>
      <c r="P1182" s="7">
        <f>E1182/L1182</f>
        <v>34.269230769230766</v>
      </c>
      <c r="Q1182" t="s">
        <v>8319</v>
      </c>
      <c r="R1182" t="s">
        <v>8321</v>
      </c>
      <c r="S1182" s="11">
        <f>(J1182/86400)+25569+(-5/24)</f>
        <v>41975.722268518519</v>
      </c>
      <c r="T1182" s="11">
        <f>(I1182/86400)+25569+(-5/24)</f>
        <v>42005.082638888889</v>
      </c>
    </row>
    <row r="1183" spans="1:20" ht="43.2" x14ac:dyDescent="0.3">
      <c r="A1183">
        <v>871</v>
      </c>
      <c r="B1183" s="3" t="s">
        <v>872</v>
      </c>
      <c r="C1183" s="3" t="s">
        <v>4981</v>
      </c>
      <c r="D1183">
        <v>6000</v>
      </c>
      <c r="E1183">
        <v>325</v>
      </c>
      <c r="F1183" t="s">
        <v>8221</v>
      </c>
      <c r="G1183" t="s">
        <v>8224</v>
      </c>
      <c r="H1183" t="s">
        <v>8246</v>
      </c>
      <c r="I1183">
        <v>1385735295</v>
      </c>
      <c r="J1183">
        <v>1383139695</v>
      </c>
      <c r="K1183" t="b">
        <v>0</v>
      </c>
      <c r="L1183">
        <v>12</v>
      </c>
      <c r="M1183" t="b">
        <v>0</v>
      </c>
      <c r="N1183" t="s">
        <v>8278</v>
      </c>
      <c r="O1183" s="6">
        <f>(E1183/D1183)*100</f>
        <v>5.416666666666667</v>
      </c>
      <c r="P1183" s="7">
        <f>E1183/L1183</f>
        <v>27.083333333333332</v>
      </c>
      <c r="Q1183" t="s">
        <v>8325</v>
      </c>
      <c r="R1183" t="s">
        <v>8328</v>
      </c>
      <c r="S1183" s="11">
        <f>(J1183/86400)+25569+(-5/24)</f>
        <v>41577.352951388886</v>
      </c>
      <c r="T1183" s="11">
        <f>(I1183/86400)+25569+(-5/24)</f>
        <v>41607.394618055558</v>
      </c>
    </row>
    <row r="1184" spans="1:20" ht="43.2" x14ac:dyDescent="0.3">
      <c r="A1184">
        <v>892</v>
      </c>
      <c r="B1184" s="3" t="s">
        <v>893</v>
      </c>
      <c r="C1184" s="3" t="s">
        <v>5002</v>
      </c>
      <c r="D1184">
        <v>6000</v>
      </c>
      <c r="E1184">
        <v>2445</v>
      </c>
      <c r="F1184" t="s">
        <v>8221</v>
      </c>
      <c r="G1184" t="s">
        <v>8224</v>
      </c>
      <c r="H1184" t="s">
        <v>8246</v>
      </c>
      <c r="I1184">
        <v>1280635200</v>
      </c>
      <c r="J1184">
        <v>1273121283</v>
      </c>
      <c r="K1184" t="b">
        <v>0</v>
      </c>
      <c r="L1184">
        <v>17</v>
      </c>
      <c r="M1184" t="b">
        <v>0</v>
      </c>
      <c r="N1184" t="s">
        <v>8279</v>
      </c>
      <c r="O1184" s="6">
        <f>(E1184/D1184)*100</f>
        <v>40.75</v>
      </c>
      <c r="P1184" s="7">
        <f>E1184/L1184</f>
        <v>143.8235294117647</v>
      </c>
      <c r="Q1184" t="s">
        <v>8325</v>
      </c>
      <c r="R1184" t="s">
        <v>8329</v>
      </c>
      <c r="S1184" s="11">
        <f>(J1184/86400)+25569+(-5/24)</f>
        <v>40303.991701388884</v>
      </c>
      <c r="T1184" s="11">
        <f>(I1184/86400)+25569+(-5/24)</f>
        <v>40390.958333333328</v>
      </c>
    </row>
    <row r="1185" spans="1:20" ht="43.2" x14ac:dyDescent="0.3">
      <c r="A1185">
        <v>925</v>
      </c>
      <c r="B1185" s="3" t="s">
        <v>926</v>
      </c>
      <c r="C1185" s="3" t="s">
        <v>5035</v>
      </c>
      <c r="D1185">
        <v>6000</v>
      </c>
      <c r="E1185">
        <v>160</v>
      </c>
      <c r="F1185" t="s">
        <v>8221</v>
      </c>
      <c r="G1185" t="s">
        <v>8224</v>
      </c>
      <c r="H1185" t="s">
        <v>8246</v>
      </c>
      <c r="I1185">
        <v>1385590111</v>
      </c>
      <c r="J1185">
        <v>1382994511</v>
      </c>
      <c r="K1185" t="b">
        <v>0</v>
      </c>
      <c r="L1185">
        <v>5</v>
      </c>
      <c r="M1185" t="b">
        <v>0</v>
      </c>
      <c r="N1185" t="s">
        <v>8278</v>
      </c>
      <c r="O1185" s="6">
        <f>(E1185/D1185)*100</f>
        <v>2.666666666666667</v>
      </c>
      <c r="P1185" s="7">
        <f>E1185/L1185</f>
        <v>32</v>
      </c>
      <c r="Q1185" t="s">
        <v>8325</v>
      </c>
      <c r="R1185" t="s">
        <v>8328</v>
      </c>
      <c r="S1185" s="11">
        <f>(J1185/86400)+25569+(-5/24)</f>
        <v>41575.672581018516</v>
      </c>
      <c r="T1185" s="11">
        <f>(I1185/86400)+25569+(-5/24)</f>
        <v>41605.71424768518</v>
      </c>
    </row>
    <row r="1186" spans="1:20" ht="43.2" x14ac:dyDescent="0.3">
      <c r="A1186">
        <v>1114</v>
      </c>
      <c r="B1186" s="3" t="s">
        <v>1115</v>
      </c>
      <c r="C1186" s="3" t="s">
        <v>5224</v>
      </c>
      <c r="D1186">
        <v>6000</v>
      </c>
      <c r="E1186">
        <v>10</v>
      </c>
      <c r="F1186" t="s">
        <v>8221</v>
      </c>
      <c r="G1186" t="s">
        <v>8225</v>
      </c>
      <c r="H1186" t="s">
        <v>8247</v>
      </c>
      <c r="I1186">
        <v>1381306687</v>
      </c>
      <c r="J1186">
        <v>1378714687</v>
      </c>
      <c r="K1186" t="b">
        <v>0</v>
      </c>
      <c r="L1186">
        <v>3</v>
      </c>
      <c r="M1186" t="b">
        <v>0</v>
      </c>
      <c r="N1186" t="s">
        <v>8282</v>
      </c>
      <c r="O1186" s="6">
        <f>(E1186/D1186)*100</f>
        <v>0.16666666666666669</v>
      </c>
      <c r="P1186" s="7">
        <f>E1186/L1186</f>
        <v>3.3333333333333335</v>
      </c>
      <c r="Q1186" t="s">
        <v>8333</v>
      </c>
      <c r="R1186" t="s">
        <v>8334</v>
      </c>
      <c r="S1186" s="11">
        <f>(J1186/86400)+25569+(-5/24)</f>
        <v>41526.13758101852</v>
      </c>
      <c r="T1186" s="11">
        <f>(I1186/86400)+25569+(-5/24)</f>
        <v>41556.13758101852</v>
      </c>
    </row>
    <row r="1187" spans="1:20" ht="43.2" x14ac:dyDescent="0.3">
      <c r="A1187">
        <v>1146</v>
      </c>
      <c r="B1187" s="3" t="s">
        <v>1147</v>
      </c>
      <c r="C1187" s="3" t="s">
        <v>5256</v>
      </c>
      <c r="D1187">
        <v>6000</v>
      </c>
      <c r="E1187">
        <v>530</v>
      </c>
      <c r="F1187" t="s">
        <v>8221</v>
      </c>
      <c r="G1187" t="s">
        <v>8224</v>
      </c>
      <c r="H1187" t="s">
        <v>8246</v>
      </c>
      <c r="I1187">
        <v>1399071173</v>
      </c>
      <c r="J1187">
        <v>1395787973</v>
      </c>
      <c r="K1187" t="b">
        <v>0</v>
      </c>
      <c r="L1187">
        <v>12</v>
      </c>
      <c r="M1187" t="b">
        <v>0</v>
      </c>
      <c r="N1187" t="s">
        <v>8284</v>
      </c>
      <c r="O1187" s="6">
        <f>(E1187/D1187)*100</f>
        <v>8.8333333333333339</v>
      </c>
      <c r="P1187" s="7">
        <f>E1187/L1187</f>
        <v>44.166666666666664</v>
      </c>
      <c r="Q1187" t="s">
        <v>8336</v>
      </c>
      <c r="R1187" t="s">
        <v>8337</v>
      </c>
      <c r="S1187" s="11">
        <f>(J1187/86400)+25569+(-5/24)</f>
        <v>41723.745057870365</v>
      </c>
      <c r="T1187" s="11">
        <f>(I1187/86400)+25569+(-5/24)</f>
        <v>41761.745057870365</v>
      </c>
    </row>
    <row r="1188" spans="1:20" ht="43.2" x14ac:dyDescent="0.3">
      <c r="A1188">
        <v>1177</v>
      </c>
      <c r="B1188" s="3" t="s">
        <v>1178</v>
      </c>
      <c r="C1188" s="3" t="s">
        <v>5287</v>
      </c>
      <c r="D1188">
        <v>6000</v>
      </c>
      <c r="E1188">
        <v>0</v>
      </c>
      <c r="F1188" t="s">
        <v>8221</v>
      </c>
      <c r="G1188" t="s">
        <v>8225</v>
      </c>
      <c r="H1188" t="s">
        <v>8247</v>
      </c>
      <c r="I1188">
        <v>1413388296</v>
      </c>
      <c r="J1188">
        <v>1410796296</v>
      </c>
      <c r="K1188" t="b">
        <v>0</v>
      </c>
      <c r="L1188">
        <v>0</v>
      </c>
      <c r="M1188" t="b">
        <v>0</v>
      </c>
      <c r="N1188" t="s">
        <v>8284</v>
      </c>
      <c r="O1188" s="6">
        <f>(E1188/D1188)*100</f>
        <v>0</v>
      </c>
      <c r="P1188" s="7" t="e">
        <f>E1188/L1188</f>
        <v>#DIV/0!</v>
      </c>
      <c r="Q1188" t="s">
        <v>8336</v>
      </c>
      <c r="R1188" t="s">
        <v>8337</v>
      </c>
      <c r="S1188" s="11">
        <f>(J1188/86400)+25569+(-5/24)</f>
        <v>41897.452499999999</v>
      </c>
      <c r="T1188" s="11">
        <f>(I1188/86400)+25569+(-5/24)</f>
        <v>41927.452499999999</v>
      </c>
    </row>
    <row r="1189" spans="1:20" ht="43.2" x14ac:dyDescent="0.3">
      <c r="A1189">
        <v>1410</v>
      </c>
      <c r="B1189" s="3" t="s">
        <v>1411</v>
      </c>
      <c r="C1189" s="3" t="s">
        <v>5520</v>
      </c>
      <c r="D1189">
        <v>6000</v>
      </c>
      <c r="E1189">
        <v>1</v>
      </c>
      <c r="F1189" t="s">
        <v>8221</v>
      </c>
      <c r="G1189" t="s">
        <v>8237</v>
      </c>
      <c r="H1189" t="s">
        <v>8249</v>
      </c>
      <c r="I1189">
        <v>1464939520</v>
      </c>
      <c r="J1189">
        <v>1461051520</v>
      </c>
      <c r="K1189" t="b">
        <v>0</v>
      </c>
      <c r="L1189">
        <v>1</v>
      </c>
      <c r="M1189" t="b">
        <v>0</v>
      </c>
      <c r="N1189" t="s">
        <v>8287</v>
      </c>
      <c r="O1189" s="6">
        <f>(E1189/D1189)*100</f>
        <v>1.6666666666666666E-2</v>
      </c>
      <c r="P1189" s="7">
        <f>E1189/L1189</f>
        <v>1</v>
      </c>
      <c r="Q1189" t="s">
        <v>8322</v>
      </c>
      <c r="R1189" t="s">
        <v>8341</v>
      </c>
      <c r="S1189" s="11">
        <f>(J1189/86400)+25569+(-5/24)</f>
        <v>42479.110185185178</v>
      </c>
      <c r="T1189" s="11">
        <f>(I1189/86400)+25569+(-5/24)</f>
        <v>42524.110185185178</v>
      </c>
    </row>
    <row r="1190" spans="1:20" ht="43.2" x14ac:dyDescent="0.3">
      <c r="A1190">
        <v>1553</v>
      </c>
      <c r="B1190" s="3" t="s">
        <v>1554</v>
      </c>
      <c r="C1190" s="3" t="s">
        <v>5663</v>
      </c>
      <c r="D1190">
        <v>6000</v>
      </c>
      <c r="E1190">
        <v>0</v>
      </c>
      <c r="F1190" t="s">
        <v>8221</v>
      </c>
      <c r="G1190" t="s">
        <v>8224</v>
      </c>
      <c r="H1190" t="s">
        <v>8246</v>
      </c>
      <c r="I1190">
        <v>1441176447</v>
      </c>
      <c r="J1190">
        <v>1438584447</v>
      </c>
      <c r="K1190" t="b">
        <v>0</v>
      </c>
      <c r="L1190">
        <v>0</v>
      </c>
      <c r="M1190" t="b">
        <v>0</v>
      </c>
      <c r="N1190" t="s">
        <v>8289</v>
      </c>
      <c r="O1190" s="6">
        <f>(E1190/D1190)*100</f>
        <v>0</v>
      </c>
      <c r="P1190" s="7" t="e">
        <f>E1190/L1190</f>
        <v>#DIV/0!</v>
      </c>
      <c r="Q1190" t="s">
        <v>8338</v>
      </c>
      <c r="R1190" t="s">
        <v>8343</v>
      </c>
      <c r="S1190" s="11">
        <f>(J1190/86400)+25569+(-5/24)</f>
        <v>42219.074618055551</v>
      </c>
      <c r="T1190" s="11">
        <f>(I1190/86400)+25569+(-5/24)</f>
        <v>42249.074618055551</v>
      </c>
    </row>
    <row r="1191" spans="1:20" ht="43.2" x14ac:dyDescent="0.3">
      <c r="A1191">
        <v>1724</v>
      </c>
      <c r="B1191" s="3" t="s">
        <v>1725</v>
      </c>
      <c r="C1191" s="3" t="s">
        <v>5834</v>
      </c>
      <c r="D1191">
        <v>6000</v>
      </c>
      <c r="E1191">
        <v>35</v>
      </c>
      <c r="F1191" t="s">
        <v>8221</v>
      </c>
      <c r="G1191" t="s">
        <v>8224</v>
      </c>
      <c r="H1191" t="s">
        <v>8246</v>
      </c>
      <c r="I1191">
        <v>1414707762</v>
      </c>
      <c r="J1191">
        <v>1412115762</v>
      </c>
      <c r="K1191" t="b">
        <v>0</v>
      </c>
      <c r="L1191">
        <v>4</v>
      </c>
      <c r="M1191" t="b">
        <v>0</v>
      </c>
      <c r="N1191" t="s">
        <v>8293</v>
      </c>
      <c r="O1191" s="6">
        <f>(E1191/D1191)*100</f>
        <v>0.58333333333333337</v>
      </c>
      <c r="P1191" s="7">
        <f>E1191/L1191</f>
        <v>8.75</v>
      </c>
      <c r="Q1191" t="s">
        <v>8325</v>
      </c>
      <c r="R1191" t="s">
        <v>8347</v>
      </c>
      <c r="S1191" s="11">
        <f>(J1191/86400)+25569+(-5/24)</f>
        <v>41912.724097222221</v>
      </c>
      <c r="T1191" s="11">
        <f>(I1191/86400)+25569+(-5/24)</f>
        <v>41942.724097222221</v>
      </c>
    </row>
    <row r="1192" spans="1:20" x14ac:dyDescent="0.3">
      <c r="A1192">
        <v>1988</v>
      </c>
      <c r="B1192" s="3" t="s">
        <v>1989</v>
      </c>
      <c r="C1192" s="3" t="s">
        <v>6098</v>
      </c>
      <c r="D1192">
        <v>6000</v>
      </c>
      <c r="E1192">
        <v>25</v>
      </c>
      <c r="F1192" t="s">
        <v>8221</v>
      </c>
      <c r="G1192" t="s">
        <v>8224</v>
      </c>
      <c r="H1192" t="s">
        <v>8246</v>
      </c>
      <c r="I1192">
        <v>1440094742</v>
      </c>
      <c r="J1192">
        <v>1437502742</v>
      </c>
      <c r="K1192" t="b">
        <v>0</v>
      </c>
      <c r="L1192">
        <v>1</v>
      </c>
      <c r="M1192" t="b">
        <v>0</v>
      </c>
      <c r="N1192" t="s">
        <v>8296</v>
      </c>
      <c r="O1192" s="6">
        <f>(E1192/D1192)*100</f>
        <v>0.41666666666666669</v>
      </c>
      <c r="P1192" s="7">
        <f>E1192/L1192</f>
        <v>25</v>
      </c>
      <c r="Q1192" t="s">
        <v>8338</v>
      </c>
      <c r="R1192" t="s">
        <v>8350</v>
      </c>
      <c r="S1192" s="11">
        <f>(J1192/86400)+25569+(-5/24)</f>
        <v>42206.554884259262</v>
      </c>
      <c r="T1192" s="11">
        <f>(I1192/86400)+25569+(-5/24)</f>
        <v>42236.554884259262</v>
      </c>
    </row>
    <row r="1193" spans="1:20" ht="43.2" x14ac:dyDescent="0.3">
      <c r="A1193">
        <v>2134</v>
      </c>
      <c r="B1193" s="3" t="s">
        <v>2135</v>
      </c>
      <c r="C1193" s="3" t="s">
        <v>6244</v>
      </c>
      <c r="D1193">
        <v>6000</v>
      </c>
      <c r="E1193">
        <v>104</v>
      </c>
      <c r="F1193" t="s">
        <v>8221</v>
      </c>
      <c r="G1193" t="s">
        <v>8224</v>
      </c>
      <c r="H1193" t="s">
        <v>8246</v>
      </c>
      <c r="I1193">
        <v>1367097391</v>
      </c>
      <c r="J1193">
        <v>1364505391</v>
      </c>
      <c r="K1193" t="b">
        <v>0</v>
      </c>
      <c r="L1193">
        <v>3</v>
      </c>
      <c r="M1193" t="b">
        <v>0</v>
      </c>
      <c r="N1193" t="s">
        <v>8282</v>
      </c>
      <c r="O1193" s="6">
        <f>(E1193/D1193)*100</f>
        <v>1.7333333333333332</v>
      </c>
      <c r="P1193" s="7">
        <f>E1193/L1193</f>
        <v>34.666666666666664</v>
      </c>
      <c r="Q1193" t="s">
        <v>8333</v>
      </c>
      <c r="R1193" t="s">
        <v>8334</v>
      </c>
      <c r="S1193" s="11">
        <f>(J1193/86400)+25569+(-5/24)</f>
        <v>41361.678136574068</v>
      </c>
      <c r="T1193" s="11">
        <f>(I1193/86400)+25569+(-5/24)</f>
        <v>41391.678136574068</v>
      </c>
    </row>
    <row r="1194" spans="1:20" ht="28.8" x14ac:dyDescent="0.3">
      <c r="A1194">
        <v>2421</v>
      </c>
      <c r="B1194" s="3" t="s">
        <v>2422</v>
      </c>
      <c r="C1194" s="3" t="s">
        <v>6531</v>
      </c>
      <c r="D1194">
        <v>6000</v>
      </c>
      <c r="E1194">
        <v>1</v>
      </c>
      <c r="F1194" t="s">
        <v>8221</v>
      </c>
      <c r="G1194" t="s">
        <v>8224</v>
      </c>
      <c r="H1194" t="s">
        <v>8246</v>
      </c>
      <c r="I1194">
        <v>1424536196</v>
      </c>
      <c r="J1194">
        <v>1421944196</v>
      </c>
      <c r="K1194" t="b">
        <v>0</v>
      </c>
      <c r="L1194">
        <v>1</v>
      </c>
      <c r="M1194" t="b">
        <v>0</v>
      </c>
      <c r="N1194" t="s">
        <v>8284</v>
      </c>
      <c r="O1194" s="6">
        <f>(E1194/D1194)*100</f>
        <v>1.6666666666666666E-2</v>
      </c>
      <c r="P1194" s="7">
        <f>E1194/L1194</f>
        <v>1</v>
      </c>
      <c r="Q1194" t="s">
        <v>8336</v>
      </c>
      <c r="R1194" t="s">
        <v>8337</v>
      </c>
      <c r="S1194" s="11">
        <f>(J1194/86400)+25569+(-5/24)</f>
        <v>42026.479120370372</v>
      </c>
      <c r="T1194" s="11">
        <f>(I1194/86400)+25569+(-5/24)</f>
        <v>42056.479120370372</v>
      </c>
    </row>
    <row r="1195" spans="1:20" ht="57.6" x14ac:dyDescent="0.3">
      <c r="A1195">
        <v>2588</v>
      </c>
      <c r="B1195" s="3" t="s">
        <v>2588</v>
      </c>
      <c r="C1195" s="3" t="s">
        <v>6698</v>
      </c>
      <c r="D1195">
        <v>6000</v>
      </c>
      <c r="E1195">
        <v>233</v>
      </c>
      <c r="F1195" t="s">
        <v>8221</v>
      </c>
      <c r="G1195" t="s">
        <v>8224</v>
      </c>
      <c r="H1195" t="s">
        <v>8246</v>
      </c>
      <c r="I1195">
        <v>1427807640</v>
      </c>
      <c r="J1195">
        <v>1423325626</v>
      </c>
      <c r="K1195" t="b">
        <v>0</v>
      </c>
      <c r="L1195">
        <v>8</v>
      </c>
      <c r="M1195" t="b">
        <v>0</v>
      </c>
      <c r="N1195" t="s">
        <v>8284</v>
      </c>
      <c r="O1195" s="6">
        <f>(E1195/D1195)*100</f>
        <v>3.8833333333333329</v>
      </c>
      <c r="P1195" s="7">
        <f>E1195/L1195</f>
        <v>29.125</v>
      </c>
      <c r="Q1195" t="s">
        <v>8336</v>
      </c>
      <c r="R1195" t="s">
        <v>8337</v>
      </c>
      <c r="S1195" s="11">
        <f>(J1195/86400)+25569+(-5/24)</f>
        <v>42042.467893518515</v>
      </c>
      <c r="T1195" s="11">
        <f>(I1195/86400)+25569+(-5/24)</f>
        <v>42094.343055555553</v>
      </c>
    </row>
    <row r="1196" spans="1:20" ht="43.2" x14ac:dyDescent="0.3">
      <c r="A1196">
        <v>2682</v>
      </c>
      <c r="B1196" s="3" t="s">
        <v>2682</v>
      </c>
      <c r="C1196" s="3" t="s">
        <v>6792</v>
      </c>
      <c r="D1196">
        <v>6000</v>
      </c>
      <c r="E1196">
        <v>1698</v>
      </c>
      <c r="F1196" t="s">
        <v>8221</v>
      </c>
      <c r="G1196" t="s">
        <v>8224</v>
      </c>
      <c r="H1196" t="s">
        <v>8246</v>
      </c>
      <c r="I1196">
        <v>1416635940</v>
      </c>
      <c r="J1196">
        <v>1413838540</v>
      </c>
      <c r="K1196" t="b">
        <v>0</v>
      </c>
      <c r="L1196">
        <v>20</v>
      </c>
      <c r="M1196" t="b">
        <v>0</v>
      </c>
      <c r="N1196" t="s">
        <v>8284</v>
      </c>
      <c r="O1196" s="6">
        <f>(E1196/D1196)*100</f>
        <v>28.299999999999997</v>
      </c>
      <c r="P1196" s="7">
        <f>E1196/L1196</f>
        <v>84.9</v>
      </c>
      <c r="Q1196" t="s">
        <v>8336</v>
      </c>
      <c r="R1196" t="s">
        <v>8337</v>
      </c>
      <c r="S1196" s="11">
        <f>(J1196/86400)+25569+(-5/24)</f>
        <v>41932.663657407407</v>
      </c>
      <c r="T1196" s="11">
        <f>(I1196/86400)+25569+(-5/24)</f>
        <v>41965.040972222218</v>
      </c>
    </row>
    <row r="1197" spans="1:20" ht="43.2" x14ac:dyDescent="0.3">
      <c r="A1197">
        <v>2877</v>
      </c>
      <c r="B1197" s="3" t="s">
        <v>2877</v>
      </c>
      <c r="C1197" s="3" t="s">
        <v>6987</v>
      </c>
      <c r="D1197">
        <v>6000</v>
      </c>
      <c r="E1197">
        <v>650</v>
      </c>
      <c r="F1197" t="s">
        <v>8221</v>
      </c>
      <c r="G1197" t="s">
        <v>8224</v>
      </c>
      <c r="H1197" t="s">
        <v>8246</v>
      </c>
      <c r="I1197">
        <v>1480525200</v>
      </c>
      <c r="J1197">
        <v>1477781724</v>
      </c>
      <c r="K1197" t="b">
        <v>0</v>
      </c>
      <c r="L1197">
        <v>6</v>
      </c>
      <c r="M1197" t="b">
        <v>0</v>
      </c>
      <c r="N1197" t="s">
        <v>8271</v>
      </c>
      <c r="O1197" s="6">
        <f>(E1197/D1197)*100</f>
        <v>10.833333333333334</v>
      </c>
      <c r="P1197" s="7">
        <f>E1197/L1197</f>
        <v>108.33333333333333</v>
      </c>
      <c r="Q1197" t="s">
        <v>8317</v>
      </c>
      <c r="R1197" t="s">
        <v>8318</v>
      </c>
      <c r="S1197" s="11">
        <f>(J1197/86400)+25569+(-5/24)</f>
        <v>42672.746805555558</v>
      </c>
      <c r="T1197" s="11">
        <f>(I1197/86400)+25569+(-5/24)</f>
        <v>42704.499999999993</v>
      </c>
    </row>
    <row r="1198" spans="1:20" ht="57.6" x14ac:dyDescent="0.3">
      <c r="A1198">
        <v>2906</v>
      </c>
      <c r="B1198" s="3" t="s">
        <v>2906</v>
      </c>
      <c r="C1198" s="3" t="s">
        <v>7016</v>
      </c>
      <c r="D1198">
        <v>6000</v>
      </c>
      <c r="E1198">
        <v>565</v>
      </c>
      <c r="F1198" t="s">
        <v>8221</v>
      </c>
      <c r="G1198" t="s">
        <v>8224</v>
      </c>
      <c r="H1198" t="s">
        <v>8246</v>
      </c>
      <c r="I1198">
        <v>1438390800</v>
      </c>
      <c r="J1198">
        <v>1436888066</v>
      </c>
      <c r="K1198" t="b">
        <v>0</v>
      </c>
      <c r="L1198">
        <v>7</v>
      </c>
      <c r="M1198" t="b">
        <v>0</v>
      </c>
      <c r="N1198" t="s">
        <v>8271</v>
      </c>
      <c r="O1198" s="6">
        <f>(E1198/D1198)*100</f>
        <v>9.4166666666666661</v>
      </c>
      <c r="P1198" s="7">
        <f>E1198/L1198</f>
        <v>80.714285714285708</v>
      </c>
      <c r="Q1198" t="s">
        <v>8317</v>
      </c>
      <c r="R1198" t="s">
        <v>8318</v>
      </c>
      <c r="S1198" s="11">
        <f>(J1198/86400)+25569+(-5/24)</f>
        <v>42199.440578703703</v>
      </c>
      <c r="T1198" s="11">
        <f>(I1198/86400)+25569+(-5/24)</f>
        <v>42216.833333333336</v>
      </c>
    </row>
    <row r="1199" spans="1:20" ht="57.6" x14ac:dyDescent="0.3">
      <c r="A1199">
        <v>3797</v>
      </c>
      <c r="B1199" s="3" t="s">
        <v>3794</v>
      </c>
      <c r="C1199" s="3" t="s">
        <v>7907</v>
      </c>
      <c r="D1199">
        <v>6000</v>
      </c>
      <c r="E1199">
        <v>5380</v>
      </c>
      <c r="F1199" t="s">
        <v>8221</v>
      </c>
      <c r="G1199" t="s">
        <v>8224</v>
      </c>
      <c r="H1199" t="s">
        <v>8246</v>
      </c>
      <c r="I1199">
        <v>1429564165</v>
      </c>
      <c r="J1199">
        <v>1426972165</v>
      </c>
      <c r="K1199" t="b">
        <v>0</v>
      </c>
      <c r="L1199">
        <v>37</v>
      </c>
      <c r="M1199" t="b">
        <v>0</v>
      </c>
      <c r="N1199" t="s">
        <v>8305</v>
      </c>
      <c r="O1199" s="6">
        <f>(E1199/D1199)*100</f>
        <v>89.666666666666657</v>
      </c>
      <c r="P1199" s="7">
        <f>E1199/L1199</f>
        <v>145.40540540540542</v>
      </c>
      <c r="Q1199" t="s">
        <v>8317</v>
      </c>
      <c r="R1199" t="s">
        <v>8359</v>
      </c>
      <c r="S1199" s="11">
        <f>(J1199/86400)+25569+(-5/24)</f>
        <v>42084.673206018517</v>
      </c>
      <c r="T1199" s="11">
        <f>(I1199/86400)+25569+(-5/24)</f>
        <v>42114.673206018517</v>
      </c>
    </row>
    <row r="1200" spans="1:20" ht="43.2" x14ac:dyDescent="0.3">
      <c r="A1200">
        <v>3860</v>
      </c>
      <c r="B1200" s="3" t="s">
        <v>3857</v>
      </c>
      <c r="C1200" s="3" t="s">
        <v>7969</v>
      </c>
      <c r="D1200">
        <v>6000</v>
      </c>
      <c r="E1200">
        <v>1060</v>
      </c>
      <c r="F1200" t="s">
        <v>8221</v>
      </c>
      <c r="G1200" t="s">
        <v>8224</v>
      </c>
      <c r="H1200" t="s">
        <v>8246</v>
      </c>
      <c r="I1200">
        <v>1407858710</v>
      </c>
      <c r="J1200">
        <v>1405266710</v>
      </c>
      <c r="K1200" t="b">
        <v>0</v>
      </c>
      <c r="L1200">
        <v>13</v>
      </c>
      <c r="M1200" t="b">
        <v>0</v>
      </c>
      <c r="N1200" t="s">
        <v>8271</v>
      </c>
      <c r="O1200" s="6">
        <f>(E1200/D1200)*100</f>
        <v>17.666666666666668</v>
      </c>
      <c r="P1200" s="7">
        <f>E1200/L1200</f>
        <v>81.538461538461533</v>
      </c>
      <c r="Q1200" t="s">
        <v>8317</v>
      </c>
      <c r="R1200" t="s">
        <v>8318</v>
      </c>
      <c r="S1200" s="11">
        <f>(J1200/86400)+25569+(-5/24)</f>
        <v>41833.452662037038</v>
      </c>
      <c r="T1200" s="11">
        <f>(I1200/86400)+25569+(-5/24)</f>
        <v>41863.452662037038</v>
      </c>
    </row>
    <row r="1201" spans="1:20" ht="43.2" x14ac:dyDescent="0.3">
      <c r="A1201">
        <v>3863</v>
      </c>
      <c r="B1201" s="3" t="s">
        <v>3860</v>
      </c>
      <c r="C1201" s="3" t="s">
        <v>7972</v>
      </c>
      <c r="D1201">
        <v>6000</v>
      </c>
      <c r="E1201">
        <v>0</v>
      </c>
      <c r="F1201" t="s">
        <v>8221</v>
      </c>
      <c r="G1201" t="s">
        <v>8224</v>
      </c>
      <c r="H1201" t="s">
        <v>8246</v>
      </c>
      <c r="I1201">
        <v>1446739905</v>
      </c>
      <c r="J1201">
        <v>1441552305</v>
      </c>
      <c r="K1201" t="b">
        <v>0</v>
      </c>
      <c r="L1201">
        <v>0</v>
      </c>
      <c r="M1201" t="b">
        <v>0</v>
      </c>
      <c r="N1201" t="s">
        <v>8271</v>
      </c>
      <c r="O1201" s="6">
        <f>(E1201/D1201)*100</f>
        <v>0</v>
      </c>
      <c r="P1201" s="7" t="e">
        <f>E1201/L1201</f>
        <v>#DIV/0!</v>
      </c>
      <c r="Q1201" t="s">
        <v>8317</v>
      </c>
      <c r="R1201" t="s">
        <v>8318</v>
      </c>
      <c r="S1201" s="11">
        <f>(J1201/86400)+25569+(-5/24)</f>
        <v>42253.424826388888</v>
      </c>
      <c r="T1201" s="11">
        <f>(I1201/86400)+25569+(-5/24)</f>
        <v>42313.466493055552</v>
      </c>
    </row>
    <row r="1202" spans="1:20" ht="43.2" x14ac:dyDescent="0.3">
      <c r="A1202">
        <v>3910</v>
      </c>
      <c r="B1202" s="3" t="s">
        <v>3907</v>
      </c>
      <c r="C1202" s="3" t="s">
        <v>8018</v>
      </c>
      <c r="D1202">
        <v>6000</v>
      </c>
      <c r="E1202">
        <v>185</v>
      </c>
      <c r="F1202" t="s">
        <v>8221</v>
      </c>
      <c r="G1202" t="s">
        <v>8224</v>
      </c>
      <c r="H1202" t="s">
        <v>8246</v>
      </c>
      <c r="I1202">
        <v>1441649397</v>
      </c>
      <c r="J1202">
        <v>1439057397</v>
      </c>
      <c r="K1202" t="b">
        <v>0</v>
      </c>
      <c r="L1202">
        <v>3</v>
      </c>
      <c r="M1202" t="b">
        <v>0</v>
      </c>
      <c r="N1202" t="s">
        <v>8271</v>
      </c>
      <c r="O1202" s="6">
        <f>(E1202/D1202)*100</f>
        <v>3.0833333333333335</v>
      </c>
      <c r="P1202" s="7">
        <f>E1202/L1202</f>
        <v>61.666666666666664</v>
      </c>
      <c r="Q1202" t="s">
        <v>8317</v>
      </c>
      <c r="R1202" t="s">
        <v>8318</v>
      </c>
      <c r="S1202" s="11">
        <f>(J1202/86400)+25569+(-5/24)</f>
        <v>42224.548576388886</v>
      </c>
      <c r="T1202" s="11">
        <f>(I1202/86400)+25569+(-5/24)</f>
        <v>42254.548576388886</v>
      </c>
    </row>
    <row r="1203" spans="1:20" ht="28.8" x14ac:dyDescent="0.3">
      <c r="A1203">
        <v>3946</v>
      </c>
      <c r="B1203" s="3" t="s">
        <v>3943</v>
      </c>
      <c r="C1203" s="3" t="s">
        <v>8054</v>
      </c>
      <c r="D1203">
        <v>6000</v>
      </c>
      <c r="E1203">
        <v>195</v>
      </c>
      <c r="F1203" t="s">
        <v>8221</v>
      </c>
      <c r="G1203" t="s">
        <v>8224</v>
      </c>
      <c r="H1203" t="s">
        <v>8246</v>
      </c>
      <c r="I1203">
        <v>1425110400</v>
      </c>
      <c r="J1203">
        <v>1422388822</v>
      </c>
      <c r="K1203" t="b">
        <v>0</v>
      </c>
      <c r="L1203">
        <v>5</v>
      </c>
      <c r="M1203" t="b">
        <v>0</v>
      </c>
      <c r="N1203" t="s">
        <v>8271</v>
      </c>
      <c r="O1203" s="6">
        <f>(E1203/D1203)*100</f>
        <v>3.25</v>
      </c>
      <c r="P1203" s="7">
        <f>E1203/L1203</f>
        <v>39</v>
      </c>
      <c r="Q1203" t="s">
        <v>8317</v>
      </c>
      <c r="R1203" t="s">
        <v>8318</v>
      </c>
      <c r="S1203" s="11">
        <f>(J1203/86400)+25569+(-5/24)</f>
        <v>42031.625254629624</v>
      </c>
      <c r="T1203" s="11">
        <f>(I1203/86400)+25569+(-5/24)</f>
        <v>42063.124999999993</v>
      </c>
    </row>
    <row r="1204" spans="1:20" ht="43.2" x14ac:dyDescent="0.3">
      <c r="A1204">
        <v>3979</v>
      </c>
      <c r="B1204" s="3" t="s">
        <v>3976</v>
      </c>
      <c r="C1204" s="3" t="s">
        <v>8086</v>
      </c>
      <c r="D1204">
        <v>6000</v>
      </c>
      <c r="E1204">
        <v>110</v>
      </c>
      <c r="F1204" t="s">
        <v>8221</v>
      </c>
      <c r="G1204" t="s">
        <v>8225</v>
      </c>
      <c r="H1204" t="s">
        <v>8247</v>
      </c>
      <c r="I1204">
        <v>1427659200</v>
      </c>
      <c r="J1204">
        <v>1425678057</v>
      </c>
      <c r="K1204" t="b">
        <v>0</v>
      </c>
      <c r="L1204">
        <v>6</v>
      </c>
      <c r="M1204" t="b">
        <v>0</v>
      </c>
      <c r="N1204" t="s">
        <v>8271</v>
      </c>
      <c r="O1204" s="6">
        <f>(E1204/D1204)*100</f>
        <v>1.8333333333333333</v>
      </c>
      <c r="P1204" s="7">
        <f>E1204/L1204</f>
        <v>18.333333333333332</v>
      </c>
      <c r="Q1204" t="s">
        <v>8317</v>
      </c>
      <c r="R1204" t="s">
        <v>8318</v>
      </c>
      <c r="S1204" s="11">
        <f>(J1204/86400)+25569+(-5/24)</f>
        <v>42069.695104166669</v>
      </c>
      <c r="T1204" s="11">
        <f>(I1204/86400)+25569+(-5/24)</f>
        <v>42092.624999999993</v>
      </c>
    </row>
    <row r="1205" spans="1:20" ht="43.2" x14ac:dyDescent="0.3">
      <c r="A1205">
        <v>4036</v>
      </c>
      <c r="B1205" s="3" t="s">
        <v>4032</v>
      </c>
      <c r="C1205" s="3" t="s">
        <v>7438</v>
      </c>
      <c r="D1205">
        <v>6000</v>
      </c>
      <c r="E1205">
        <v>2823</v>
      </c>
      <c r="F1205" t="s">
        <v>8221</v>
      </c>
      <c r="G1205" t="s">
        <v>8224</v>
      </c>
      <c r="H1205" t="s">
        <v>8246</v>
      </c>
      <c r="I1205">
        <v>1404253800</v>
      </c>
      <c r="J1205">
        <v>1402784964</v>
      </c>
      <c r="K1205" t="b">
        <v>0</v>
      </c>
      <c r="L1205">
        <v>17</v>
      </c>
      <c r="M1205" t="b">
        <v>0</v>
      </c>
      <c r="N1205" t="s">
        <v>8271</v>
      </c>
      <c r="O1205" s="6">
        <f>(E1205/D1205)*100</f>
        <v>47.05</v>
      </c>
      <c r="P1205" s="7">
        <f>E1205/L1205</f>
        <v>166.05882352941177</v>
      </c>
      <c r="Q1205" t="s">
        <v>8317</v>
      </c>
      <c r="R1205" t="s">
        <v>8318</v>
      </c>
      <c r="S1205" s="11">
        <f>(J1205/86400)+25569+(-5/24)</f>
        <v>41804.728750000002</v>
      </c>
      <c r="T1205" s="11">
        <f>(I1205/86400)+25569+(-5/24)</f>
        <v>41821.729166666664</v>
      </c>
    </row>
    <row r="1206" spans="1:20" ht="57.6" x14ac:dyDescent="0.3">
      <c r="A1206">
        <v>2743</v>
      </c>
      <c r="B1206" s="3" t="s">
        <v>2743</v>
      </c>
      <c r="C1206" s="3" t="s">
        <v>6853</v>
      </c>
      <c r="D1206">
        <v>5999</v>
      </c>
      <c r="E1206">
        <v>0</v>
      </c>
      <c r="F1206" t="s">
        <v>8221</v>
      </c>
      <c r="G1206" t="s">
        <v>8224</v>
      </c>
      <c r="H1206" t="s">
        <v>8246</v>
      </c>
      <c r="I1206">
        <v>1476863607</v>
      </c>
      <c r="J1206">
        <v>1474271607</v>
      </c>
      <c r="K1206" t="b">
        <v>0</v>
      </c>
      <c r="L1206">
        <v>0</v>
      </c>
      <c r="M1206" t="b">
        <v>0</v>
      </c>
      <c r="N1206" t="s">
        <v>8304</v>
      </c>
      <c r="O1206" s="6">
        <f>(E1206/D1206)*100</f>
        <v>0</v>
      </c>
      <c r="P1206" s="7" t="e">
        <f>E1206/L1206</f>
        <v>#DIV/0!</v>
      </c>
      <c r="Q1206" t="s">
        <v>8322</v>
      </c>
      <c r="R1206" t="s">
        <v>8358</v>
      </c>
      <c r="S1206" s="11">
        <f>(J1206/86400)+25569+(-5/24)</f>
        <v>42632.120451388888</v>
      </c>
      <c r="T1206" s="11">
        <f>(I1206/86400)+25569+(-5/24)</f>
        <v>42662.120451388888</v>
      </c>
    </row>
    <row r="1207" spans="1:20" ht="43.2" x14ac:dyDescent="0.3">
      <c r="A1207">
        <v>3105</v>
      </c>
      <c r="B1207" s="3" t="s">
        <v>3105</v>
      </c>
      <c r="C1207" s="3" t="s">
        <v>7215</v>
      </c>
      <c r="D1207">
        <v>5845</v>
      </c>
      <c r="E1207">
        <v>2476</v>
      </c>
      <c r="F1207" t="s">
        <v>8221</v>
      </c>
      <c r="G1207" t="s">
        <v>8224</v>
      </c>
      <c r="H1207" t="s">
        <v>8246</v>
      </c>
      <c r="I1207">
        <v>1413694800</v>
      </c>
      <c r="J1207">
        <v>1408986916</v>
      </c>
      <c r="K1207" t="b">
        <v>0</v>
      </c>
      <c r="L1207">
        <v>31</v>
      </c>
      <c r="M1207" t="b">
        <v>0</v>
      </c>
      <c r="N1207" t="s">
        <v>8303</v>
      </c>
      <c r="O1207" s="6">
        <f>(E1207/D1207)*100</f>
        <v>42.360992301112063</v>
      </c>
      <c r="P1207" s="7">
        <f>E1207/L1207</f>
        <v>79.870967741935488</v>
      </c>
      <c r="Q1207" t="s">
        <v>8317</v>
      </c>
      <c r="R1207" t="s">
        <v>8357</v>
      </c>
      <c r="S1207" s="11">
        <f>(J1207/86400)+25569+(-5/24)</f>
        <v>41876.510601851849</v>
      </c>
      <c r="T1207" s="11">
        <f>(I1207/86400)+25569+(-5/24)</f>
        <v>41931</v>
      </c>
    </row>
    <row r="1208" spans="1:20" ht="57.6" x14ac:dyDescent="0.3">
      <c r="A1208">
        <v>4046</v>
      </c>
      <c r="B1208" s="3" t="s">
        <v>4042</v>
      </c>
      <c r="C1208" s="3" t="s">
        <v>8150</v>
      </c>
      <c r="D1208">
        <v>5600</v>
      </c>
      <c r="E1208">
        <v>460</v>
      </c>
      <c r="F1208" t="s">
        <v>8221</v>
      </c>
      <c r="G1208" t="s">
        <v>8224</v>
      </c>
      <c r="H1208" t="s">
        <v>8246</v>
      </c>
      <c r="I1208">
        <v>1413992210</v>
      </c>
      <c r="J1208">
        <v>1411400210</v>
      </c>
      <c r="K1208" t="b">
        <v>0</v>
      </c>
      <c r="L1208">
        <v>12</v>
      </c>
      <c r="M1208" t="b">
        <v>0</v>
      </c>
      <c r="N1208" t="s">
        <v>8271</v>
      </c>
      <c r="O1208" s="6">
        <f>(E1208/D1208)*100</f>
        <v>8.2142857142857135</v>
      </c>
      <c r="P1208" s="7">
        <f>E1208/L1208</f>
        <v>38.333333333333336</v>
      </c>
      <c r="Q1208" t="s">
        <v>8317</v>
      </c>
      <c r="R1208" t="s">
        <v>8318</v>
      </c>
      <c r="S1208" s="11">
        <f>(J1208/86400)+25569+(-5/24)</f>
        <v>41904.442245370366</v>
      </c>
      <c r="T1208" s="11">
        <f>(I1208/86400)+25569+(-5/24)</f>
        <v>41934.442245370366</v>
      </c>
    </row>
    <row r="1209" spans="1:20" ht="43.2" x14ac:dyDescent="0.3">
      <c r="A1209">
        <v>920</v>
      </c>
      <c r="B1209" s="3" t="s">
        <v>921</v>
      </c>
      <c r="C1209" s="3" t="s">
        <v>5030</v>
      </c>
      <c r="D1209">
        <v>5500</v>
      </c>
      <c r="E1209">
        <v>0</v>
      </c>
      <c r="F1209" t="s">
        <v>8221</v>
      </c>
      <c r="G1209" t="s">
        <v>8224</v>
      </c>
      <c r="H1209" t="s">
        <v>8246</v>
      </c>
      <c r="I1209">
        <v>1384448822</v>
      </c>
      <c r="J1209">
        <v>1381853222</v>
      </c>
      <c r="K1209" t="b">
        <v>0</v>
      </c>
      <c r="L1209">
        <v>0</v>
      </c>
      <c r="M1209" t="b">
        <v>0</v>
      </c>
      <c r="N1209" t="s">
        <v>8278</v>
      </c>
      <c r="O1209" s="6">
        <f>(E1209/D1209)*100</f>
        <v>0</v>
      </c>
      <c r="P1209" s="7" t="e">
        <f>E1209/L1209</f>
        <v>#DIV/0!</v>
      </c>
      <c r="Q1209" t="s">
        <v>8325</v>
      </c>
      <c r="R1209" t="s">
        <v>8328</v>
      </c>
      <c r="S1209" s="11">
        <f>(J1209/86400)+25569+(-5/24)</f>
        <v>41562.463217592587</v>
      </c>
      <c r="T1209" s="11">
        <f>(I1209/86400)+25569+(-5/24)</f>
        <v>41592.504884259259</v>
      </c>
    </row>
    <row r="1210" spans="1:20" ht="43.2" x14ac:dyDescent="0.3">
      <c r="A1210">
        <v>1706</v>
      </c>
      <c r="B1210" s="3" t="s">
        <v>1707</v>
      </c>
      <c r="C1210" s="3" t="s">
        <v>5816</v>
      </c>
      <c r="D1210">
        <v>5500</v>
      </c>
      <c r="E1210">
        <v>0</v>
      </c>
      <c r="F1210" t="s">
        <v>8221</v>
      </c>
      <c r="G1210" t="s">
        <v>8236</v>
      </c>
      <c r="H1210" t="s">
        <v>8249</v>
      </c>
      <c r="I1210">
        <v>1440314472</v>
      </c>
      <c r="J1210">
        <v>1435130472</v>
      </c>
      <c r="K1210" t="b">
        <v>0</v>
      </c>
      <c r="L1210">
        <v>0</v>
      </c>
      <c r="M1210" t="b">
        <v>0</v>
      </c>
      <c r="N1210" t="s">
        <v>8293</v>
      </c>
      <c r="O1210" s="6">
        <f>(E1210/D1210)*100</f>
        <v>0</v>
      </c>
      <c r="P1210" s="7" t="e">
        <f>E1210/L1210</f>
        <v>#DIV/0!</v>
      </c>
      <c r="Q1210" t="s">
        <v>8325</v>
      </c>
      <c r="R1210" t="s">
        <v>8347</v>
      </c>
      <c r="S1210" s="11">
        <f>(J1210/86400)+25569+(-5/24)</f>
        <v>42179.098055555551</v>
      </c>
      <c r="T1210" s="11">
        <f>(I1210/86400)+25569+(-5/24)</f>
        <v>42239.098055555551</v>
      </c>
    </row>
    <row r="1211" spans="1:20" ht="43.2" x14ac:dyDescent="0.3">
      <c r="A1211">
        <v>1725</v>
      </c>
      <c r="B1211" s="3" t="s">
        <v>1726</v>
      </c>
      <c r="C1211" s="3" t="s">
        <v>5835</v>
      </c>
      <c r="D1211">
        <v>5500</v>
      </c>
      <c r="E1211">
        <v>560</v>
      </c>
      <c r="F1211" t="s">
        <v>8221</v>
      </c>
      <c r="G1211" t="s">
        <v>8224</v>
      </c>
      <c r="H1211" t="s">
        <v>8246</v>
      </c>
      <c r="I1211">
        <v>1408922049</v>
      </c>
      <c r="J1211">
        <v>1406330049</v>
      </c>
      <c r="K1211" t="b">
        <v>0</v>
      </c>
      <c r="L1211">
        <v>9</v>
      </c>
      <c r="M1211" t="b">
        <v>0</v>
      </c>
      <c r="N1211" t="s">
        <v>8293</v>
      </c>
      <c r="O1211" s="6">
        <f>(E1211/D1211)*100</f>
        <v>10.181818181818182</v>
      </c>
      <c r="P1211" s="7">
        <f>E1211/L1211</f>
        <v>62.222222222222221</v>
      </c>
      <c r="Q1211" t="s">
        <v>8325</v>
      </c>
      <c r="R1211" t="s">
        <v>8347</v>
      </c>
      <c r="S1211" s="11">
        <f>(J1211/86400)+25569+(-5/24)</f>
        <v>41845.759826388887</v>
      </c>
      <c r="T1211" s="11">
        <f>(I1211/86400)+25569+(-5/24)</f>
        <v>41875.759826388887</v>
      </c>
    </row>
    <row r="1212" spans="1:20" ht="43.2" x14ac:dyDescent="0.3">
      <c r="A1212">
        <v>1772</v>
      </c>
      <c r="B1212" s="3" t="s">
        <v>1773</v>
      </c>
      <c r="C1212" s="3" t="s">
        <v>5882</v>
      </c>
      <c r="D1212">
        <v>5500</v>
      </c>
      <c r="E1212">
        <v>858</v>
      </c>
      <c r="F1212" t="s">
        <v>8221</v>
      </c>
      <c r="G1212" t="s">
        <v>8225</v>
      </c>
      <c r="H1212" t="s">
        <v>8247</v>
      </c>
      <c r="I1212">
        <v>1404666836</v>
      </c>
      <c r="J1212">
        <v>1399482836</v>
      </c>
      <c r="K1212" t="b">
        <v>1</v>
      </c>
      <c r="L1212">
        <v>19</v>
      </c>
      <c r="M1212" t="b">
        <v>0</v>
      </c>
      <c r="N1212" t="s">
        <v>8285</v>
      </c>
      <c r="O1212" s="6">
        <f>(E1212/D1212)*100</f>
        <v>15.6</v>
      </c>
      <c r="P1212" s="7">
        <f>E1212/L1212</f>
        <v>45.157894736842103</v>
      </c>
      <c r="Q1212" t="s">
        <v>8338</v>
      </c>
      <c r="R1212" t="s">
        <v>8339</v>
      </c>
      <c r="S1212" s="11">
        <f>(J1212/86400)+25569+(-5/24)</f>
        <v>41766.509675925925</v>
      </c>
      <c r="T1212" s="11">
        <f>(I1212/86400)+25569+(-5/24)</f>
        <v>41826.509675925925</v>
      </c>
    </row>
    <row r="1213" spans="1:20" ht="43.2" x14ac:dyDescent="0.3">
      <c r="A1213">
        <v>1781</v>
      </c>
      <c r="B1213" s="3" t="s">
        <v>1782</v>
      </c>
      <c r="C1213" s="3" t="s">
        <v>5891</v>
      </c>
      <c r="D1213">
        <v>5500</v>
      </c>
      <c r="E1213">
        <v>1417</v>
      </c>
      <c r="F1213" t="s">
        <v>8221</v>
      </c>
      <c r="G1213" t="s">
        <v>8224</v>
      </c>
      <c r="H1213" t="s">
        <v>8246</v>
      </c>
      <c r="I1213">
        <v>1473950945</v>
      </c>
      <c r="J1213">
        <v>1471272545</v>
      </c>
      <c r="K1213" t="b">
        <v>1</v>
      </c>
      <c r="L1213">
        <v>24</v>
      </c>
      <c r="M1213" t="b">
        <v>0</v>
      </c>
      <c r="N1213" t="s">
        <v>8285</v>
      </c>
      <c r="O1213" s="6">
        <f>(E1213/D1213)*100</f>
        <v>25.763636363636365</v>
      </c>
      <c r="P1213" s="7">
        <f>E1213/L1213</f>
        <v>59.041666666666664</v>
      </c>
      <c r="Q1213" t="s">
        <v>8338</v>
      </c>
      <c r="R1213" t="s">
        <v>8339</v>
      </c>
      <c r="S1213" s="11">
        <f>(J1213/86400)+25569+(-5/24)</f>
        <v>42597.409085648142</v>
      </c>
      <c r="T1213" s="11">
        <f>(I1213/86400)+25569+(-5/24)</f>
        <v>42628.409085648142</v>
      </c>
    </row>
    <row r="1214" spans="1:20" ht="43.2" x14ac:dyDescent="0.3">
      <c r="A1214">
        <v>1788</v>
      </c>
      <c r="B1214" s="3" t="s">
        <v>1789</v>
      </c>
      <c r="C1214" s="3" t="s">
        <v>5898</v>
      </c>
      <c r="D1214">
        <v>5500</v>
      </c>
      <c r="E1214">
        <v>76</v>
      </c>
      <c r="F1214" t="s">
        <v>8221</v>
      </c>
      <c r="G1214" t="s">
        <v>8225</v>
      </c>
      <c r="H1214" t="s">
        <v>8247</v>
      </c>
      <c r="I1214">
        <v>1414795542</v>
      </c>
      <c r="J1214">
        <v>1412203542</v>
      </c>
      <c r="K1214" t="b">
        <v>1</v>
      </c>
      <c r="L1214">
        <v>4</v>
      </c>
      <c r="M1214" t="b">
        <v>0</v>
      </c>
      <c r="N1214" t="s">
        <v>8285</v>
      </c>
      <c r="O1214" s="6">
        <f>(E1214/D1214)*100</f>
        <v>1.3818181818181818</v>
      </c>
      <c r="P1214" s="7">
        <f>E1214/L1214</f>
        <v>19</v>
      </c>
      <c r="Q1214" t="s">
        <v>8338</v>
      </c>
      <c r="R1214" t="s">
        <v>8339</v>
      </c>
      <c r="S1214" s="11">
        <f>(J1214/86400)+25569+(-5/24)</f>
        <v>41913.740069444444</v>
      </c>
      <c r="T1214" s="11">
        <f>(I1214/86400)+25569+(-5/24)</f>
        <v>41943.740069444444</v>
      </c>
    </row>
    <row r="1215" spans="1:20" ht="28.8" x14ac:dyDescent="0.3">
      <c r="A1215">
        <v>1987</v>
      </c>
      <c r="B1215" s="3" t="s">
        <v>1988</v>
      </c>
      <c r="C1215" s="3" t="s">
        <v>6097</v>
      </c>
      <c r="D1215">
        <v>5500</v>
      </c>
      <c r="E1215">
        <v>2336</v>
      </c>
      <c r="F1215" t="s">
        <v>8221</v>
      </c>
      <c r="G1215" t="s">
        <v>8225</v>
      </c>
      <c r="H1215" t="s">
        <v>8247</v>
      </c>
      <c r="I1215">
        <v>1425223276</v>
      </c>
      <c r="J1215">
        <v>1422631276</v>
      </c>
      <c r="K1215" t="b">
        <v>0</v>
      </c>
      <c r="L1215">
        <v>28</v>
      </c>
      <c r="M1215" t="b">
        <v>0</v>
      </c>
      <c r="N1215" t="s">
        <v>8296</v>
      </c>
      <c r="O1215" s="6">
        <f>(E1215/D1215)*100</f>
        <v>42.472727272727276</v>
      </c>
      <c r="P1215" s="7">
        <f>E1215/L1215</f>
        <v>83.428571428571431</v>
      </c>
      <c r="Q1215" t="s">
        <v>8338</v>
      </c>
      <c r="R1215" t="s">
        <v>8350</v>
      </c>
      <c r="S1215" s="11">
        <f>(J1215/86400)+25569+(-5/24)</f>
        <v>42034.431435185186</v>
      </c>
      <c r="T1215" s="11">
        <f>(I1215/86400)+25569+(-5/24)</f>
        <v>42064.431435185186</v>
      </c>
    </row>
    <row r="1216" spans="1:20" ht="57.6" x14ac:dyDescent="0.3">
      <c r="A1216">
        <v>2778</v>
      </c>
      <c r="B1216" s="3" t="s">
        <v>2778</v>
      </c>
      <c r="C1216" s="3" t="s">
        <v>6888</v>
      </c>
      <c r="D1216">
        <v>5500</v>
      </c>
      <c r="E1216">
        <v>1405</v>
      </c>
      <c r="F1216" t="s">
        <v>8221</v>
      </c>
      <c r="G1216" t="s">
        <v>8224</v>
      </c>
      <c r="H1216" t="s">
        <v>8246</v>
      </c>
      <c r="I1216">
        <v>1409009306</v>
      </c>
      <c r="J1216">
        <v>1406417306</v>
      </c>
      <c r="K1216" t="b">
        <v>0</v>
      </c>
      <c r="L1216">
        <v>15</v>
      </c>
      <c r="M1216" t="b">
        <v>0</v>
      </c>
      <c r="N1216" t="s">
        <v>8304</v>
      </c>
      <c r="O1216" s="6">
        <f>(E1216/D1216)*100</f>
        <v>25.545454545454543</v>
      </c>
      <c r="P1216" s="7">
        <f>E1216/L1216</f>
        <v>93.666666666666671</v>
      </c>
      <c r="Q1216" t="s">
        <v>8322</v>
      </c>
      <c r="R1216" t="s">
        <v>8358</v>
      </c>
      <c r="S1216" s="11">
        <f>(J1216/86400)+25569+(-5/24)</f>
        <v>41846.769745370366</v>
      </c>
      <c r="T1216" s="11">
        <f>(I1216/86400)+25569+(-5/24)</f>
        <v>41876.769745370366</v>
      </c>
    </row>
    <row r="1217" spans="1:20" ht="43.2" x14ac:dyDescent="0.3">
      <c r="A1217">
        <v>2881</v>
      </c>
      <c r="B1217" s="3" t="s">
        <v>2881</v>
      </c>
      <c r="C1217" s="3" t="s">
        <v>6991</v>
      </c>
      <c r="D1217">
        <v>5500</v>
      </c>
      <c r="E1217">
        <v>0</v>
      </c>
      <c r="F1217" t="s">
        <v>8221</v>
      </c>
      <c r="G1217" t="s">
        <v>8224</v>
      </c>
      <c r="H1217" t="s">
        <v>8246</v>
      </c>
      <c r="I1217">
        <v>1417620036</v>
      </c>
      <c r="J1217">
        <v>1412432436</v>
      </c>
      <c r="K1217" t="b">
        <v>0</v>
      </c>
      <c r="L1217">
        <v>0</v>
      </c>
      <c r="M1217" t="b">
        <v>0</v>
      </c>
      <c r="N1217" t="s">
        <v>8271</v>
      </c>
      <c r="O1217" s="6">
        <f>(E1217/D1217)*100</f>
        <v>0</v>
      </c>
      <c r="P1217" s="7" t="e">
        <f>E1217/L1217</f>
        <v>#DIV/0!</v>
      </c>
      <c r="Q1217" t="s">
        <v>8317</v>
      </c>
      <c r="R1217" t="s">
        <v>8318</v>
      </c>
      <c r="S1217" s="11">
        <f>(J1217/86400)+25569+(-5/24)</f>
        <v>41916.389305555553</v>
      </c>
      <c r="T1217" s="11">
        <f>(I1217/86400)+25569+(-5/24)</f>
        <v>41976.430972222217</v>
      </c>
    </row>
    <row r="1218" spans="1:20" ht="43.2" x14ac:dyDescent="0.3">
      <c r="A1218">
        <v>2892</v>
      </c>
      <c r="B1218" s="3" t="s">
        <v>2892</v>
      </c>
      <c r="C1218" s="3" t="s">
        <v>7002</v>
      </c>
      <c r="D1218">
        <v>5500</v>
      </c>
      <c r="E1218">
        <v>500</v>
      </c>
      <c r="F1218" t="s">
        <v>8221</v>
      </c>
      <c r="G1218" t="s">
        <v>8224</v>
      </c>
      <c r="H1218" t="s">
        <v>8246</v>
      </c>
      <c r="I1218">
        <v>1409000400</v>
      </c>
      <c r="J1218">
        <v>1408381704</v>
      </c>
      <c r="K1218" t="b">
        <v>0</v>
      </c>
      <c r="L1218">
        <v>17</v>
      </c>
      <c r="M1218" t="b">
        <v>0</v>
      </c>
      <c r="N1218" t="s">
        <v>8271</v>
      </c>
      <c r="O1218" s="6">
        <f>(E1218/D1218)*100</f>
        <v>9.0909090909090917</v>
      </c>
      <c r="P1218" s="7">
        <f>E1218/L1218</f>
        <v>29.411764705882351</v>
      </c>
      <c r="Q1218" t="s">
        <v>8317</v>
      </c>
      <c r="R1218" t="s">
        <v>8318</v>
      </c>
      <c r="S1218" s="11">
        <f>(J1218/86400)+25569+(-5/24)</f>
        <v>41869.505833333329</v>
      </c>
      <c r="T1218" s="11">
        <f>(I1218/86400)+25569+(-5/24)</f>
        <v>41876.666666666664</v>
      </c>
    </row>
    <row r="1219" spans="1:20" ht="57.6" x14ac:dyDescent="0.3">
      <c r="A1219">
        <v>2900</v>
      </c>
      <c r="B1219" s="3" t="s">
        <v>2900</v>
      </c>
      <c r="C1219" s="3" t="s">
        <v>7010</v>
      </c>
      <c r="D1219">
        <v>5500</v>
      </c>
      <c r="E1219">
        <v>3405</v>
      </c>
      <c r="F1219" t="s">
        <v>8221</v>
      </c>
      <c r="G1219" t="s">
        <v>8224</v>
      </c>
      <c r="H1219" t="s">
        <v>8246</v>
      </c>
      <c r="I1219">
        <v>1407562632</v>
      </c>
      <c r="J1219">
        <v>1404970632</v>
      </c>
      <c r="K1219" t="b">
        <v>0</v>
      </c>
      <c r="L1219">
        <v>7</v>
      </c>
      <c r="M1219" t="b">
        <v>0</v>
      </c>
      <c r="N1219" t="s">
        <v>8271</v>
      </c>
      <c r="O1219" s="6">
        <f>(E1219/D1219)*100</f>
        <v>61.909090909090914</v>
      </c>
      <c r="P1219" s="7">
        <f>E1219/L1219</f>
        <v>486.42857142857144</v>
      </c>
      <c r="Q1219" t="s">
        <v>8317</v>
      </c>
      <c r="R1219" t="s">
        <v>8318</v>
      </c>
      <c r="S1219" s="11">
        <f>(J1219/86400)+25569+(-5/24)</f>
        <v>41830.025833333333</v>
      </c>
      <c r="T1219" s="11">
        <f>(I1219/86400)+25569+(-5/24)</f>
        <v>41860.025833333333</v>
      </c>
    </row>
    <row r="1220" spans="1:20" ht="43.2" x14ac:dyDescent="0.3">
      <c r="A1220">
        <v>3207</v>
      </c>
      <c r="B1220" s="3" t="s">
        <v>3207</v>
      </c>
      <c r="C1220" s="3" t="s">
        <v>7317</v>
      </c>
      <c r="D1220">
        <v>5500</v>
      </c>
      <c r="E1220">
        <v>2550</v>
      </c>
      <c r="F1220" t="s">
        <v>8221</v>
      </c>
      <c r="G1220" t="s">
        <v>8224</v>
      </c>
      <c r="H1220" t="s">
        <v>8246</v>
      </c>
      <c r="I1220">
        <v>1429767607</v>
      </c>
      <c r="J1220">
        <v>1424587207</v>
      </c>
      <c r="K1220" t="b">
        <v>0</v>
      </c>
      <c r="L1220">
        <v>36</v>
      </c>
      <c r="M1220" t="b">
        <v>0</v>
      </c>
      <c r="N1220" t="s">
        <v>8305</v>
      </c>
      <c r="O1220" s="6">
        <f>(E1220/D1220)*100</f>
        <v>46.36363636363636</v>
      </c>
      <c r="P1220" s="7">
        <f>E1220/L1220</f>
        <v>70.833333333333329</v>
      </c>
      <c r="Q1220" t="s">
        <v>8317</v>
      </c>
      <c r="R1220" t="s">
        <v>8359</v>
      </c>
      <c r="S1220" s="11">
        <f>(J1220/86400)+25569+(-5/24)</f>
        <v>42057.069525462961</v>
      </c>
      <c r="T1220" s="11">
        <f>(I1220/86400)+25569+(-5/24)</f>
        <v>42117.027858796289</v>
      </c>
    </row>
    <row r="1221" spans="1:20" ht="43.2" x14ac:dyDescent="0.3">
      <c r="A1221">
        <v>3731</v>
      </c>
      <c r="B1221" s="3" t="s">
        <v>3728</v>
      </c>
      <c r="C1221" s="3" t="s">
        <v>7841</v>
      </c>
      <c r="D1221">
        <v>5500</v>
      </c>
      <c r="E1221">
        <v>620</v>
      </c>
      <c r="F1221" t="s">
        <v>8221</v>
      </c>
      <c r="G1221" t="s">
        <v>8224</v>
      </c>
      <c r="H1221" t="s">
        <v>8246</v>
      </c>
      <c r="I1221">
        <v>1420860180</v>
      </c>
      <c r="J1221">
        <v>1418234646</v>
      </c>
      <c r="K1221" t="b">
        <v>0</v>
      </c>
      <c r="L1221">
        <v>12</v>
      </c>
      <c r="M1221" t="b">
        <v>0</v>
      </c>
      <c r="N1221" t="s">
        <v>8271</v>
      </c>
      <c r="O1221" s="6">
        <f>(E1221/D1221)*100</f>
        <v>11.272727272727273</v>
      </c>
      <c r="P1221" s="7">
        <f>E1221/L1221</f>
        <v>51.666666666666664</v>
      </c>
      <c r="Q1221" t="s">
        <v>8317</v>
      </c>
      <c r="R1221" t="s">
        <v>8318</v>
      </c>
      <c r="S1221" s="11">
        <f>(J1221/86400)+25569+(-5/24)</f>
        <v>41983.544513888883</v>
      </c>
      <c r="T1221" s="11">
        <f>(I1221/86400)+25569+(-5/24)</f>
        <v>42013.932638888888</v>
      </c>
    </row>
    <row r="1222" spans="1:20" ht="72" x14ac:dyDescent="0.3">
      <c r="A1222">
        <v>3941</v>
      </c>
      <c r="B1222" s="3" t="s">
        <v>3938</v>
      </c>
      <c r="C1222" s="3" t="s">
        <v>8049</v>
      </c>
      <c r="D1222">
        <v>5500</v>
      </c>
      <c r="E1222">
        <v>50</v>
      </c>
      <c r="F1222" t="s">
        <v>8221</v>
      </c>
      <c r="G1222" t="s">
        <v>8224</v>
      </c>
      <c r="H1222" t="s">
        <v>8246</v>
      </c>
      <c r="I1222">
        <v>1416877200</v>
      </c>
      <c r="J1222">
        <v>1414505137</v>
      </c>
      <c r="K1222" t="b">
        <v>0</v>
      </c>
      <c r="L1222">
        <v>2</v>
      </c>
      <c r="M1222" t="b">
        <v>0</v>
      </c>
      <c r="N1222" t="s">
        <v>8271</v>
      </c>
      <c r="O1222" s="6">
        <f>(E1222/D1222)*100</f>
        <v>0.90909090909090906</v>
      </c>
      <c r="P1222" s="7">
        <f>E1222/L1222</f>
        <v>25</v>
      </c>
      <c r="Q1222" t="s">
        <v>8317</v>
      </c>
      <c r="R1222" t="s">
        <v>8318</v>
      </c>
      <c r="S1222" s="11">
        <f>(J1222/86400)+25569+(-5/24)</f>
        <v>41940.378900462958</v>
      </c>
      <c r="T1222" s="11">
        <f>(I1222/86400)+25569+(-5/24)</f>
        <v>41967.833333333336</v>
      </c>
    </row>
    <row r="1223" spans="1:20" ht="43.2" x14ac:dyDescent="0.3">
      <c r="A1223">
        <v>3956</v>
      </c>
      <c r="B1223" s="3" t="s">
        <v>3953</v>
      </c>
      <c r="C1223" s="3" t="s">
        <v>8063</v>
      </c>
      <c r="D1223">
        <v>5500</v>
      </c>
      <c r="E1223">
        <v>0</v>
      </c>
      <c r="F1223" t="s">
        <v>8221</v>
      </c>
      <c r="G1223" t="s">
        <v>8224</v>
      </c>
      <c r="H1223" t="s">
        <v>8246</v>
      </c>
      <c r="I1223">
        <v>1461543600</v>
      </c>
      <c r="J1223">
        <v>1459203727</v>
      </c>
      <c r="K1223" t="b">
        <v>0</v>
      </c>
      <c r="L1223">
        <v>0</v>
      </c>
      <c r="M1223" t="b">
        <v>0</v>
      </c>
      <c r="N1223" t="s">
        <v>8271</v>
      </c>
      <c r="O1223" s="6">
        <f>(E1223/D1223)*100</f>
        <v>0</v>
      </c>
      <c r="P1223" s="7" t="e">
        <f>E1223/L1223</f>
        <v>#DIV/0!</v>
      </c>
      <c r="Q1223" t="s">
        <v>8317</v>
      </c>
      <c r="R1223" t="s">
        <v>8318</v>
      </c>
      <c r="S1223" s="11">
        <f>(J1223/86400)+25569+(-5/24)</f>
        <v>42457.723692129628</v>
      </c>
      <c r="T1223" s="11">
        <f>(I1223/86400)+25569+(-5/24)</f>
        <v>42484.805555555555</v>
      </c>
    </row>
    <row r="1224" spans="1:20" ht="43.2" x14ac:dyDescent="0.3">
      <c r="A1224">
        <v>1163</v>
      </c>
      <c r="B1224" s="3" t="s">
        <v>1164</v>
      </c>
      <c r="C1224" s="3" t="s">
        <v>5273</v>
      </c>
      <c r="D1224">
        <v>5200</v>
      </c>
      <c r="E1224">
        <v>0</v>
      </c>
      <c r="F1224" t="s">
        <v>8221</v>
      </c>
      <c r="G1224" t="s">
        <v>8224</v>
      </c>
      <c r="H1224" t="s">
        <v>8246</v>
      </c>
      <c r="I1224">
        <v>1407604920</v>
      </c>
      <c r="J1224">
        <v>1405012920</v>
      </c>
      <c r="K1224" t="b">
        <v>0</v>
      </c>
      <c r="L1224">
        <v>0</v>
      </c>
      <c r="M1224" t="b">
        <v>0</v>
      </c>
      <c r="N1224" t="s">
        <v>8284</v>
      </c>
      <c r="O1224" s="6">
        <f>(E1224/D1224)*100</f>
        <v>0</v>
      </c>
      <c r="P1224" s="7" t="e">
        <f>E1224/L1224</f>
        <v>#DIV/0!</v>
      </c>
      <c r="Q1224" t="s">
        <v>8336</v>
      </c>
      <c r="R1224" t="s">
        <v>8337</v>
      </c>
      <c r="S1224" s="11">
        <f>(J1224/86400)+25569+(-5/24)</f>
        <v>41830.515277777777</v>
      </c>
      <c r="T1224" s="11">
        <f>(I1224/86400)+25569+(-5/24)</f>
        <v>41860.515277777777</v>
      </c>
    </row>
    <row r="1225" spans="1:20" ht="43.2" x14ac:dyDescent="0.3">
      <c r="A1225">
        <v>1701</v>
      </c>
      <c r="B1225" s="3" t="s">
        <v>1702</v>
      </c>
      <c r="C1225" s="3" t="s">
        <v>5811</v>
      </c>
      <c r="D1225">
        <v>5050</v>
      </c>
      <c r="E1225">
        <v>10</v>
      </c>
      <c r="F1225" t="s">
        <v>8221</v>
      </c>
      <c r="G1225" t="s">
        <v>8224</v>
      </c>
      <c r="H1225" t="s">
        <v>8246</v>
      </c>
      <c r="I1225">
        <v>1421337405</v>
      </c>
      <c r="J1225">
        <v>1418745405</v>
      </c>
      <c r="K1225" t="b">
        <v>0</v>
      </c>
      <c r="L1225">
        <v>2</v>
      </c>
      <c r="M1225" t="b">
        <v>0</v>
      </c>
      <c r="N1225" t="s">
        <v>8293</v>
      </c>
      <c r="O1225" s="6">
        <f>(E1225/D1225)*100</f>
        <v>0.19801980198019803</v>
      </c>
      <c r="P1225" s="7">
        <f>E1225/L1225</f>
        <v>5</v>
      </c>
      <c r="Q1225" t="s">
        <v>8325</v>
      </c>
      <c r="R1225" t="s">
        <v>8347</v>
      </c>
      <c r="S1225" s="11">
        <f>(J1225/86400)+25569+(-5/24)</f>
        <v>41989.456076388888</v>
      </c>
      <c r="T1225" s="11">
        <f>(I1225/86400)+25569+(-5/24)</f>
        <v>42019.456076388888</v>
      </c>
    </row>
    <row r="1226" spans="1:20" ht="43.2" x14ac:dyDescent="0.3">
      <c r="A1226">
        <v>160</v>
      </c>
      <c r="B1226" s="3" t="s">
        <v>162</v>
      </c>
      <c r="C1226" s="3" t="s">
        <v>4270</v>
      </c>
      <c r="D1226">
        <v>5000</v>
      </c>
      <c r="E1226">
        <v>0</v>
      </c>
      <c r="F1226" t="s">
        <v>8221</v>
      </c>
      <c r="G1226" t="s">
        <v>8224</v>
      </c>
      <c r="H1226" t="s">
        <v>8246</v>
      </c>
      <c r="I1226">
        <v>1439675691</v>
      </c>
      <c r="J1226">
        <v>1434491691</v>
      </c>
      <c r="K1226" t="b">
        <v>0</v>
      </c>
      <c r="L1226">
        <v>0</v>
      </c>
      <c r="M1226" t="b">
        <v>0</v>
      </c>
      <c r="N1226" t="s">
        <v>8268</v>
      </c>
      <c r="O1226" s="6">
        <f>(E1226/D1226)*100</f>
        <v>0</v>
      </c>
      <c r="P1226" s="7" t="e">
        <f>E1226/L1226</f>
        <v>#DIV/0!</v>
      </c>
      <c r="Q1226" t="s">
        <v>8310</v>
      </c>
      <c r="R1226" t="s">
        <v>8314</v>
      </c>
      <c r="S1226" s="11">
        <f>(J1226/86400)+25569+(-5/24)</f>
        <v>42171.70475694444</v>
      </c>
      <c r="T1226" s="11">
        <f>(I1226/86400)+25569+(-5/24)</f>
        <v>42231.70475694444</v>
      </c>
    </row>
    <row r="1227" spans="1:20" ht="43.2" x14ac:dyDescent="0.3">
      <c r="A1227">
        <v>166</v>
      </c>
      <c r="B1227" s="3" t="s">
        <v>168</v>
      </c>
      <c r="C1227" s="3" t="s">
        <v>4276</v>
      </c>
      <c r="D1227">
        <v>5000</v>
      </c>
      <c r="E1227">
        <v>3000</v>
      </c>
      <c r="F1227" t="s">
        <v>8221</v>
      </c>
      <c r="G1227" t="s">
        <v>8224</v>
      </c>
      <c r="H1227" t="s">
        <v>8246</v>
      </c>
      <c r="I1227">
        <v>1484531362</v>
      </c>
      <c r="J1227">
        <v>1481939362</v>
      </c>
      <c r="K1227" t="b">
        <v>0</v>
      </c>
      <c r="L1227">
        <v>1</v>
      </c>
      <c r="M1227" t="b">
        <v>0</v>
      </c>
      <c r="N1227" t="s">
        <v>8268</v>
      </c>
      <c r="O1227" s="6">
        <f>(E1227/D1227)*100</f>
        <v>60</v>
      </c>
      <c r="P1227" s="7">
        <f>E1227/L1227</f>
        <v>3000</v>
      </c>
      <c r="Q1227" t="s">
        <v>8310</v>
      </c>
      <c r="R1227" t="s">
        <v>8314</v>
      </c>
      <c r="S1227" s="11">
        <f>(J1227/86400)+25569+(-5/24)</f>
        <v>42720.867615740739</v>
      </c>
      <c r="T1227" s="11">
        <f>(I1227/86400)+25569+(-5/24)</f>
        <v>42750.867615740739</v>
      </c>
    </row>
    <row r="1228" spans="1:20" ht="43.2" x14ac:dyDescent="0.3">
      <c r="A1228">
        <v>186</v>
      </c>
      <c r="B1228" s="3" t="s">
        <v>188</v>
      </c>
      <c r="C1228" s="3" t="s">
        <v>4296</v>
      </c>
      <c r="D1228">
        <v>5000</v>
      </c>
      <c r="E1228">
        <v>0</v>
      </c>
      <c r="F1228" t="s">
        <v>8221</v>
      </c>
      <c r="G1228" t="s">
        <v>8224</v>
      </c>
      <c r="H1228" t="s">
        <v>8246</v>
      </c>
      <c r="I1228">
        <v>1488571200</v>
      </c>
      <c r="J1228">
        <v>1485977434</v>
      </c>
      <c r="K1228" t="b">
        <v>0</v>
      </c>
      <c r="L1228">
        <v>0</v>
      </c>
      <c r="M1228" t="b">
        <v>0</v>
      </c>
      <c r="N1228" t="s">
        <v>8268</v>
      </c>
      <c r="O1228" s="6">
        <f>(E1228/D1228)*100</f>
        <v>0</v>
      </c>
      <c r="P1228" s="7" t="e">
        <f>E1228/L1228</f>
        <v>#DIV/0!</v>
      </c>
      <c r="Q1228" t="s">
        <v>8310</v>
      </c>
      <c r="R1228" t="s">
        <v>8314</v>
      </c>
      <c r="S1228" s="11">
        <f>(J1228/86400)+25569+(-5/24)</f>
        <v>42767.604560185187</v>
      </c>
      <c r="T1228" s="11">
        <f>(I1228/86400)+25569+(-5/24)</f>
        <v>42797.624999999993</v>
      </c>
    </row>
    <row r="1229" spans="1:20" ht="43.2" x14ac:dyDescent="0.3">
      <c r="A1229">
        <v>187</v>
      </c>
      <c r="B1229" s="3" t="s">
        <v>189</v>
      </c>
      <c r="C1229" s="3" t="s">
        <v>4297</v>
      </c>
      <c r="D1229">
        <v>5000</v>
      </c>
      <c r="E1229">
        <v>800</v>
      </c>
      <c r="F1229" t="s">
        <v>8221</v>
      </c>
      <c r="G1229" t="s">
        <v>8224</v>
      </c>
      <c r="H1229" t="s">
        <v>8246</v>
      </c>
      <c r="I1229">
        <v>1437461940</v>
      </c>
      <c r="J1229">
        <v>1435383457</v>
      </c>
      <c r="K1229" t="b">
        <v>0</v>
      </c>
      <c r="L1229">
        <v>5</v>
      </c>
      <c r="M1229" t="b">
        <v>0</v>
      </c>
      <c r="N1229" t="s">
        <v>8268</v>
      </c>
      <c r="O1229" s="6">
        <f>(E1229/D1229)*100</f>
        <v>16</v>
      </c>
      <c r="P1229" s="7">
        <f>E1229/L1229</f>
        <v>160</v>
      </c>
      <c r="Q1229" t="s">
        <v>8310</v>
      </c>
      <c r="R1229" t="s">
        <v>8314</v>
      </c>
      <c r="S1229" s="11">
        <f>(J1229/86400)+25569+(-5/24)</f>
        <v>42182.02612268518</v>
      </c>
      <c r="T1229" s="11">
        <f>(I1229/86400)+25569+(-5/24)</f>
        <v>42206.082638888889</v>
      </c>
    </row>
    <row r="1230" spans="1:20" ht="43.2" x14ac:dyDescent="0.3">
      <c r="A1230">
        <v>191</v>
      </c>
      <c r="B1230" s="3" t="s">
        <v>193</v>
      </c>
      <c r="C1230" s="3" t="s">
        <v>4301</v>
      </c>
      <c r="D1230">
        <v>5000</v>
      </c>
      <c r="E1230">
        <v>250</v>
      </c>
      <c r="F1230" t="s">
        <v>8221</v>
      </c>
      <c r="G1230" t="s">
        <v>8226</v>
      </c>
      <c r="H1230" t="s">
        <v>8248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8268</v>
      </c>
      <c r="O1230" s="6">
        <f>(E1230/D1230)*100</f>
        <v>5</v>
      </c>
      <c r="P1230" s="7">
        <f>E1230/L1230</f>
        <v>83.333333333333329</v>
      </c>
      <c r="Q1230" t="s">
        <v>8310</v>
      </c>
      <c r="R1230" t="s">
        <v>8314</v>
      </c>
      <c r="S1230" s="11">
        <f>(J1230/86400)+25569+(-5/24)</f>
        <v>42239.233078703699</v>
      </c>
      <c r="T1230" s="11">
        <f>(I1230/86400)+25569+(-5/24)</f>
        <v>42279.233078703699</v>
      </c>
    </row>
    <row r="1231" spans="1:20" ht="43.2" x14ac:dyDescent="0.3">
      <c r="A1231">
        <v>211</v>
      </c>
      <c r="B1231" s="3" t="s">
        <v>213</v>
      </c>
      <c r="C1231" s="3" t="s">
        <v>4321</v>
      </c>
      <c r="D1231">
        <v>5000</v>
      </c>
      <c r="E1231">
        <v>2230</v>
      </c>
      <c r="F1231" t="s">
        <v>8221</v>
      </c>
      <c r="G1231" t="s">
        <v>8224</v>
      </c>
      <c r="H1231" t="s">
        <v>8246</v>
      </c>
      <c r="I1231">
        <v>1442634617</v>
      </c>
      <c r="J1231">
        <v>1440042617</v>
      </c>
      <c r="K1231" t="b">
        <v>0</v>
      </c>
      <c r="L1231">
        <v>12</v>
      </c>
      <c r="M1231" t="b">
        <v>0</v>
      </c>
      <c r="N1231" t="s">
        <v>8268</v>
      </c>
      <c r="O1231" s="6">
        <f>(E1231/D1231)*100</f>
        <v>44.6</v>
      </c>
      <c r="P1231" s="7">
        <f>E1231/L1231</f>
        <v>185.83333333333334</v>
      </c>
      <c r="Q1231" t="s">
        <v>8310</v>
      </c>
      <c r="R1231" t="s">
        <v>8314</v>
      </c>
      <c r="S1231" s="11">
        <f>(J1231/86400)+25569+(-5/24)</f>
        <v>42235.951585648145</v>
      </c>
      <c r="T1231" s="11">
        <f>(I1231/86400)+25569+(-5/24)</f>
        <v>42265.951585648145</v>
      </c>
    </row>
    <row r="1232" spans="1:20" ht="43.2" x14ac:dyDescent="0.3">
      <c r="A1232">
        <v>218</v>
      </c>
      <c r="B1232" s="3" t="s">
        <v>220</v>
      </c>
      <c r="C1232" s="3" t="s">
        <v>4328</v>
      </c>
      <c r="D1232">
        <v>5000</v>
      </c>
      <c r="E1232">
        <v>100</v>
      </c>
      <c r="F1232" t="s">
        <v>8221</v>
      </c>
      <c r="G1232" t="s">
        <v>8224</v>
      </c>
      <c r="H1232" t="s">
        <v>8246</v>
      </c>
      <c r="I1232">
        <v>1431702289</v>
      </c>
      <c r="J1232">
        <v>1426518289</v>
      </c>
      <c r="K1232" t="b">
        <v>0</v>
      </c>
      <c r="L1232">
        <v>1</v>
      </c>
      <c r="M1232" t="b">
        <v>0</v>
      </c>
      <c r="N1232" t="s">
        <v>8268</v>
      </c>
      <c r="O1232" s="6">
        <f>(E1232/D1232)*100</f>
        <v>2</v>
      </c>
      <c r="P1232" s="7">
        <f>E1232/L1232</f>
        <v>100</v>
      </c>
      <c r="Q1232" t="s">
        <v>8310</v>
      </c>
      <c r="R1232" t="s">
        <v>8314</v>
      </c>
      <c r="S1232" s="11">
        <f>(J1232/86400)+25569+(-5/24)</f>
        <v>42079.420011574075</v>
      </c>
      <c r="T1232" s="11">
        <f>(I1232/86400)+25569+(-5/24)</f>
        <v>42139.420011574075</v>
      </c>
    </row>
    <row r="1233" spans="1:20" ht="57.6" x14ac:dyDescent="0.3">
      <c r="A1233">
        <v>429</v>
      </c>
      <c r="B1233" s="3" t="s">
        <v>430</v>
      </c>
      <c r="C1233" s="3" t="s">
        <v>4539</v>
      </c>
      <c r="D1233">
        <v>5000</v>
      </c>
      <c r="E1233">
        <v>0</v>
      </c>
      <c r="F1233" t="s">
        <v>8221</v>
      </c>
      <c r="G1233" t="s">
        <v>8224</v>
      </c>
      <c r="H1233" t="s">
        <v>8246</v>
      </c>
      <c r="I1233">
        <v>1259297940</v>
      </c>
      <c r="J1233">
        <v>1252964282</v>
      </c>
      <c r="K1233" t="b">
        <v>0</v>
      </c>
      <c r="L1233">
        <v>0</v>
      </c>
      <c r="M1233" t="b">
        <v>0</v>
      </c>
      <c r="N1233" t="s">
        <v>8270</v>
      </c>
      <c r="O1233" s="6">
        <f>(E1233/D1233)*100</f>
        <v>0</v>
      </c>
      <c r="P1233" s="7" t="e">
        <f>E1233/L1233</f>
        <v>#DIV/0!</v>
      </c>
      <c r="Q1233" t="s">
        <v>8310</v>
      </c>
      <c r="R1233" t="s">
        <v>8316</v>
      </c>
      <c r="S1233" s="11">
        <f>(J1233/86400)+25569+(-5/24)</f>
        <v>40070.693078703705</v>
      </c>
      <c r="T1233" s="11">
        <f>(I1233/86400)+25569+(-5/24)</f>
        <v>40143.999305555553</v>
      </c>
    </row>
    <row r="1234" spans="1:20" ht="43.2" x14ac:dyDescent="0.3">
      <c r="A1234">
        <v>440</v>
      </c>
      <c r="B1234" s="3" t="s">
        <v>441</v>
      </c>
      <c r="C1234" s="3" t="s">
        <v>4550</v>
      </c>
      <c r="D1234">
        <v>5000</v>
      </c>
      <c r="E1234">
        <v>5</v>
      </c>
      <c r="F1234" t="s">
        <v>8221</v>
      </c>
      <c r="G1234" t="s">
        <v>8224</v>
      </c>
      <c r="H1234" t="s">
        <v>8246</v>
      </c>
      <c r="I1234">
        <v>1458859153</v>
      </c>
      <c r="J1234">
        <v>1456270753</v>
      </c>
      <c r="K1234" t="b">
        <v>0</v>
      </c>
      <c r="L1234">
        <v>1</v>
      </c>
      <c r="M1234" t="b">
        <v>0</v>
      </c>
      <c r="N1234" t="s">
        <v>8270</v>
      </c>
      <c r="O1234" s="6">
        <f>(E1234/D1234)*100</f>
        <v>0.1</v>
      </c>
      <c r="P1234" s="7">
        <f>E1234/L1234</f>
        <v>5</v>
      </c>
      <c r="Q1234" t="s">
        <v>8310</v>
      </c>
      <c r="R1234" t="s">
        <v>8316</v>
      </c>
      <c r="S1234" s="11">
        <f>(J1234/86400)+25569+(-5/24)</f>
        <v>42423.777233796289</v>
      </c>
      <c r="T1234" s="11">
        <f>(I1234/86400)+25569+(-5/24)</f>
        <v>42453.735567129632</v>
      </c>
    </row>
    <row r="1235" spans="1:20" ht="43.2" x14ac:dyDescent="0.3">
      <c r="A1235">
        <v>470</v>
      </c>
      <c r="B1235" s="3" t="s">
        <v>471</v>
      </c>
      <c r="C1235" s="3" t="s">
        <v>4580</v>
      </c>
      <c r="D1235">
        <v>5000</v>
      </c>
      <c r="E1235">
        <v>51</v>
      </c>
      <c r="F1235" t="s">
        <v>8221</v>
      </c>
      <c r="G1235" t="s">
        <v>8224</v>
      </c>
      <c r="H1235" t="s">
        <v>8246</v>
      </c>
      <c r="I1235">
        <v>1389844800</v>
      </c>
      <c r="J1235">
        <v>1385524889</v>
      </c>
      <c r="K1235" t="b">
        <v>0</v>
      </c>
      <c r="L1235">
        <v>2</v>
      </c>
      <c r="M1235" t="b">
        <v>0</v>
      </c>
      <c r="N1235" t="s">
        <v>8270</v>
      </c>
      <c r="O1235" s="6">
        <f>(E1235/D1235)*100</f>
        <v>1.02</v>
      </c>
      <c r="P1235" s="7">
        <f>E1235/L1235</f>
        <v>25.5</v>
      </c>
      <c r="Q1235" t="s">
        <v>8310</v>
      </c>
      <c r="R1235" t="s">
        <v>8316</v>
      </c>
      <c r="S1235" s="11">
        <f>(J1235/86400)+25569+(-5/24)</f>
        <v>41604.959363425922</v>
      </c>
      <c r="T1235" s="11">
        <f>(I1235/86400)+25569+(-5/24)</f>
        <v>41654.958333333328</v>
      </c>
    </row>
    <row r="1236" spans="1:20" ht="43.2" x14ac:dyDescent="0.3">
      <c r="A1236">
        <v>509</v>
      </c>
      <c r="B1236" s="3" t="s">
        <v>510</v>
      </c>
      <c r="C1236" s="3" t="s">
        <v>4619</v>
      </c>
      <c r="D1236">
        <v>5000</v>
      </c>
      <c r="E1236">
        <v>10</v>
      </c>
      <c r="F1236" t="s">
        <v>8221</v>
      </c>
      <c r="G1236" t="s">
        <v>8225</v>
      </c>
      <c r="H1236" t="s">
        <v>8247</v>
      </c>
      <c r="I1236">
        <v>1435504170</v>
      </c>
      <c r="J1236">
        <v>1432912170</v>
      </c>
      <c r="K1236" t="b">
        <v>0</v>
      </c>
      <c r="L1236">
        <v>1</v>
      </c>
      <c r="M1236" t="b">
        <v>0</v>
      </c>
      <c r="N1236" t="s">
        <v>8270</v>
      </c>
      <c r="O1236" s="6">
        <f>(E1236/D1236)*100</f>
        <v>0.2</v>
      </c>
      <c r="P1236" s="7">
        <f>E1236/L1236</f>
        <v>10</v>
      </c>
      <c r="Q1236" t="s">
        <v>8310</v>
      </c>
      <c r="R1236" t="s">
        <v>8316</v>
      </c>
      <c r="S1236" s="11">
        <f>(J1236/86400)+25569+(-5/24)</f>
        <v>42153.423263888886</v>
      </c>
      <c r="T1236" s="11">
        <f>(I1236/86400)+25569+(-5/24)</f>
        <v>42183.423263888886</v>
      </c>
    </row>
    <row r="1237" spans="1:20" ht="43.2" x14ac:dyDescent="0.3">
      <c r="A1237">
        <v>511</v>
      </c>
      <c r="B1237" s="3" t="s">
        <v>512</v>
      </c>
      <c r="C1237" s="3" t="s">
        <v>4621</v>
      </c>
      <c r="D1237">
        <v>5000</v>
      </c>
      <c r="E1237">
        <v>150</v>
      </c>
      <c r="F1237" t="s">
        <v>8221</v>
      </c>
      <c r="G1237" t="s">
        <v>8224</v>
      </c>
      <c r="H1237" t="s">
        <v>8246</v>
      </c>
      <c r="I1237">
        <v>1365228982</v>
      </c>
      <c r="J1237">
        <v>1362640582</v>
      </c>
      <c r="K1237" t="b">
        <v>0</v>
      </c>
      <c r="L1237">
        <v>5</v>
      </c>
      <c r="M1237" t="b">
        <v>0</v>
      </c>
      <c r="N1237" t="s">
        <v>8270</v>
      </c>
      <c r="O1237" s="6">
        <f>(E1237/D1237)*100</f>
        <v>3</v>
      </c>
      <c r="P1237" s="7">
        <f>E1237/L1237</f>
        <v>30</v>
      </c>
      <c r="Q1237" t="s">
        <v>8310</v>
      </c>
      <c r="R1237" t="s">
        <v>8316</v>
      </c>
      <c r="S1237" s="11">
        <f>(J1237/86400)+25569+(-5/24)</f>
        <v>41340.09469907407</v>
      </c>
      <c r="T1237" s="11">
        <f>(I1237/86400)+25569+(-5/24)</f>
        <v>41370.053032407406</v>
      </c>
    </row>
    <row r="1238" spans="1:20" ht="28.8" x14ac:dyDescent="0.3">
      <c r="A1238">
        <v>516</v>
      </c>
      <c r="B1238" s="3" t="s">
        <v>517</v>
      </c>
      <c r="C1238" s="3" t="s">
        <v>4626</v>
      </c>
      <c r="D1238">
        <v>5000</v>
      </c>
      <c r="E1238">
        <v>0</v>
      </c>
      <c r="F1238" t="s">
        <v>8221</v>
      </c>
      <c r="G1238" t="s">
        <v>8225</v>
      </c>
      <c r="H1238" t="s">
        <v>8247</v>
      </c>
      <c r="I1238">
        <v>1432752080</v>
      </c>
      <c r="J1238">
        <v>1427568080</v>
      </c>
      <c r="K1238" t="b">
        <v>0</v>
      </c>
      <c r="L1238">
        <v>0</v>
      </c>
      <c r="M1238" t="b">
        <v>0</v>
      </c>
      <c r="N1238" t="s">
        <v>8270</v>
      </c>
      <c r="O1238" s="6">
        <f>(E1238/D1238)*100</f>
        <v>0</v>
      </c>
      <c r="P1238" s="7" t="e">
        <f>E1238/L1238</f>
        <v>#DIV/0!</v>
      </c>
      <c r="Q1238" t="s">
        <v>8310</v>
      </c>
      <c r="R1238" t="s">
        <v>8316</v>
      </c>
      <c r="S1238" s="11">
        <f>(J1238/86400)+25569+(-5/24)</f>
        <v>42091.570370370369</v>
      </c>
      <c r="T1238" s="11">
        <f>(I1238/86400)+25569+(-5/24)</f>
        <v>42151.570370370369</v>
      </c>
    </row>
    <row r="1239" spans="1:20" ht="43.2" x14ac:dyDescent="0.3">
      <c r="A1239">
        <v>550</v>
      </c>
      <c r="B1239" s="3" t="s">
        <v>551</v>
      </c>
      <c r="C1239" s="3" t="s">
        <v>4660</v>
      </c>
      <c r="D1239">
        <v>5000</v>
      </c>
      <c r="E1239">
        <v>35</v>
      </c>
      <c r="F1239" t="s">
        <v>8221</v>
      </c>
      <c r="G1239" t="s">
        <v>8229</v>
      </c>
      <c r="H1239" t="s">
        <v>8251</v>
      </c>
      <c r="I1239">
        <v>1485838800</v>
      </c>
      <c r="J1239">
        <v>1484756245</v>
      </c>
      <c r="K1239" t="b">
        <v>0</v>
      </c>
      <c r="L1239">
        <v>4</v>
      </c>
      <c r="M1239" t="b">
        <v>0</v>
      </c>
      <c r="N1239" t="s">
        <v>8272</v>
      </c>
      <c r="O1239" s="6">
        <f>(E1239/D1239)*100</f>
        <v>0.70000000000000007</v>
      </c>
      <c r="P1239" s="7">
        <f>E1239/L1239</f>
        <v>8.75</v>
      </c>
      <c r="Q1239" t="s">
        <v>8319</v>
      </c>
      <c r="R1239" t="s">
        <v>8320</v>
      </c>
      <c r="S1239" s="11">
        <f>(J1239/86400)+25569+(-5/24)</f>
        <v>42753.47042824074</v>
      </c>
      <c r="T1239" s="11">
        <f>(I1239/86400)+25569+(-5/24)</f>
        <v>42765.999999999993</v>
      </c>
    </row>
    <row r="1240" spans="1:20" ht="43.2" x14ac:dyDescent="0.3">
      <c r="A1240">
        <v>566</v>
      </c>
      <c r="B1240" s="3" t="s">
        <v>567</v>
      </c>
      <c r="C1240" s="3" t="s">
        <v>4676</v>
      </c>
      <c r="D1240">
        <v>5000</v>
      </c>
      <c r="E1240">
        <v>1</v>
      </c>
      <c r="F1240" t="s">
        <v>8221</v>
      </c>
      <c r="G1240" t="s">
        <v>8224</v>
      </c>
      <c r="H1240" t="s">
        <v>8246</v>
      </c>
      <c r="I1240">
        <v>1468513533</v>
      </c>
      <c r="J1240">
        <v>1465921533</v>
      </c>
      <c r="K1240" t="b">
        <v>0</v>
      </c>
      <c r="L1240">
        <v>1</v>
      </c>
      <c r="M1240" t="b">
        <v>0</v>
      </c>
      <c r="N1240" t="s">
        <v>8272</v>
      </c>
      <c r="O1240" s="6">
        <f>(E1240/D1240)*100</f>
        <v>0.02</v>
      </c>
      <c r="P1240" s="7">
        <f>E1240/L1240</f>
        <v>1</v>
      </c>
      <c r="Q1240" t="s">
        <v>8319</v>
      </c>
      <c r="R1240" t="s">
        <v>8320</v>
      </c>
      <c r="S1240" s="11">
        <f>(J1240/86400)+25569+(-5/24)</f>
        <v>42535.476076388884</v>
      </c>
      <c r="T1240" s="11">
        <f>(I1240/86400)+25569+(-5/24)</f>
        <v>42565.476076388884</v>
      </c>
    </row>
    <row r="1241" spans="1:20" ht="43.2" x14ac:dyDescent="0.3">
      <c r="A1241">
        <v>577</v>
      </c>
      <c r="B1241" s="3" t="s">
        <v>578</v>
      </c>
      <c r="C1241" s="3" t="s">
        <v>4687</v>
      </c>
      <c r="D1241">
        <v>5000</v>
      </c>
      <c r="E1241">
        <v>10</v>
      </c>
      <c r="F1241" t="s">
        <v>8221</v>
      </c>
      <c r="G1241" t="s">
        <v>8224</v>
      </c>
      <c r="H1241" t="s">
        <v>8246</v>
      </c>
      <c r="I1241">
        <v>1463753302</v>
      </c>
      <c r="J1241">
        <v>1458569302</v>
      </c>
      <c r="K1241" t="b">
        <v>0</v>
      </c>
      <c r="L1241">
        <v>1</v>
      </c>
      <c r="M1241" t="b">
        <v>0</v>
      </c>
      <c r="N1241" t="s">
        <v>8272</v>
      </c>
      <c r="O1241" s="6">
        <f>(E1241/D1241)*100</f>
        <v>0.2</v>
      </c>
      <c r="P1241" s="7">
        <f>E1241/L1241</f>
        <v>10</v>
      </c>
      <c r="Q1241" t="s">
        <v>8319</v>
      </c>
      <c r="R1241" t="s">
        <v>8320</v>
      </c>
      <c r="S1241" s="11">
        <f>(J1241/86400)+25569+(-5/24)</f>
        <v>42450.380810185183</v>
      </c>
      <c r="T1241" s="11">
        <f>(I1241/86400)+25569+(-5/24)</f>
        <v>42510.380810185183</v>
      </c>
    </row>
    <row r="1242" spans="1:20" ht="57.6" x14ac:dyDescent="0.3">
      <c r="A1242">
        <v>590</v>
      </c>
      <c r="B1242" s="3" t="s">
        <v>591</v>
      </c>
      <c r="C1242" s="3" t="s">
        <v>4700</v>
      </c>
      <c r="D1242">
        <v>5000</v>
      </c>
      <c r="E1242">
        <v>223</v>
      </c>
      <c r="F1242" t="s">
        <v>8221</v>
      </c>
      <c r="G1242" t="s">
        <v>8225</v>
      </c>
      <c r="H1242" t="s">
        <v>8247</v>
      </c>
      <c r="I1242">
        <v>1454936460</v>
      </c>
      <c r="J1242">
        <v>1452259131</v>
      </c>
      <c r="K1242" t="b">
        <v>0</v>
      </c>
      <c r="L1242">
        <v>9</v>
      </c>
      <c r="M1242" t="b">
        <v>0</v>
      </c>
      <c r="N1242" t="s">
        <v>8272</v>
      </c>
      <c r="O1242" s="6">
        <f>(E1242/D1242)*100</f>
        <v>4.46</v>
      </c>
      <c r="P1242" s="7">
        <f>E1242/L1242</f>
        <v>24.777777777777779</v>
      </c>
      <c r="Q1242" t="s">
        <v>8319</v>
      </c>
      <c r="R1242" t="s">
        <v>8320</v>
      </c>
      <c r="S1242" s="11">
        <f>(J1242/86400)+25569+(-5/24)</f>
        <v>42377.34642361111</v>
      </c>
      <c r="T1242" s="11">
        <f>(I1242/86400)+25569+(-5/24)</f>
        <v>42408.334027777775</v>
      </c>
    </row>
    <row r="1243" spans="1:20" ht="43.2" x14ac:dyDescent="0.3">
      <c r="A1243">
        <v>697</v>
      </c>
      <c r="B1243" s="3" t="s">
        <v>698</v>
      </c>
      <c r="C1243" s="3" t="s">
        <v>4807</v>
      </c>
      <c r="D1243">
        <v>5000</v>
      </c>
      <c r="E1243">
        <v>2319</v>
      </c>
      <c r="F1243" t="s">
        <v>8221</v>
      </c>
      <c r="G1243" t="s">
        <v>8236</v>
      </c>
      <c r="H1243" t="s">
        <v>8249</v>
      </c>
      <c r="I1243">
        <v>1454502789</v>
      </c>
      <c r="J1243">
        <v>1453206789</v>
      </c>
      <c r="K1243" t="b">
        <v>0</v>
      </c>
      <c r="L1243">
        <v>114</v>
      </c>
      <c r="M1243" t="b">
        <v>0</v>
      </c>
      <c r="N1243" t="s">
        <v>8273</v>
      </c>
      <c r="O1243" s="6">
        <f>(E1243/D1243)*100</f>
        <v>46.379999999999995</v>
      </c>
      <c r="P1243" s="7">
        <f>E1243/L1243</f>
        <v>20.342105263157894</v>
      </c>
      <c r="Q1243" t="s">
        <v>8319</v>
      </c>
      <c r="R1243" t="s">
        <v>8321</v>
      </c>
      <c r="S1243" s="11">
        <f>(J1243/86400)+25569+(-5/24)</f>
        <v>42388.314687500002</v>
      </c>
      <c r="T1243" s="11">
        <f>(I1243/86400)+25569+(-5/24)</f>
        <v>42403.314687500002</v>
      </c>
    </row>
    <row r="1244" spans="1:20" ht="43.2" x14ac:dyDescent="0.3">
      <c r="A1244">
        <v>761</v>
      </c>
      <c r="B1244" s="3" t="s">
        <v>762</v>
      </c>
      <c r="C1244" s="3" t="s">
        <v>4871</v>
      </c>
      <c r="D1244">
        <v>5000</v>
      </c>
      <c r="E1244">
        <v>235</v>
      </c>
      <c r="F1244" t="s">
        <v>8221</v>
      </c>
      <c r="G1244" t="s">
        <v>8224</v>
      </c>
      <c r="H1244" t="s">
        <v>8246</v>
      </c>
      <c r="I1244">
        <v>1391364126</v>
      </c>
      <c r="J1244">
        <v>1388772126</v>
      </c>
      <c r="K1244" t="b">
        <v>0</v>
      </c>
      <c r="L1244">
        <v>6</v>
      </c>
      <c r="M1244" t="b">
        <v>0</v>
      </c>
      <c r="N1244" t="s">
        <v>8275</v>
      </c>
      <c r="O1244" s="6">
        <f>(E1244/D1244)*100</f>
        <v>4.7</v>
      </c>
      <c r="P1244" s="7">
        <f>E1244/L1244</f>
        <v>39.166666666666664</v>
      </c>
      <c r="Q1244" t="s">
        <v>8322</v>
      </c>
      <c r="R1244" t="s">
        <v>8324</v>
      </c>
      <c r="S1244" s="11">
        <f>(J1244/86400)+25569+(-5/24)</f>
        <v>41642.543124999997</v>
      </c>
      <c r="T1244" s="11">
        <f>(I1244/86400)+25569+(-5/24)</f>
        <v>41672.543124999997</v>
      </c>
    </row>
    <row r="1245" spans="1:20" ht="43.2" x14ac:dyDescent="0.3">
      <c r="A1245">
        <v>764</v>
      </c>
      <c r="B1245" s="3" t="s">
        <v>765</v>
      </c>
      <c r="C1245" s="3" t="s">
        <v>4874</v>
      </c>
      <c r="D1245">
        <v>5000</v>
      </c>
      <c r="E1245">
        <v>0</v>
      </c>
      <c r="F1245" t="s">
        <v>8221</v>
      </c>
      <c r="G1245" t="s">
        <v>8224</v>
      </c>
      <c r="H1245" t="s">
        <v>8246</v>
      </c>
      <c r="I1245">
        <v>1441858161</v>
      </c>
      <c r="J1245">
        <v>1439266161</v>
      </c>
      <c r="K1245" t="b">
        <v>0</v>
      </c>
      <c r="L1245">
        <v>0</v>
      </c>
      <c r="M1245" t="b">
        <v>0</v>
      </c>
      <c r="N1245" t="s">
        <v>8275</v>
      </c>
      <c r="O1245" s="6">
        <f>(E1245/D1245)*100</f>
        <v>0</v>
      </c>
      <c r="P1245" s="7" t="e">
        <f>E1245/L1245</f>
        <v>#DIV/0!</v>
      </c>
      <c r="Q1245" t="s">
        <v>8322</v>
      </c>
      <c r="R1245" t="s">
        <v>8324</v>
      </c>
      <c r="S1245" s="11">
        <f>(J1245/86400)+25569+(-5/24)</f>
        <v>42226.964826388888</v>
      </c>
      <c r="T1245" s="11">
        <f>(I1245/86400)+25569+(-5/24)</f>
        <v>42256.964826388888</v>
      </c>
    </row>
    <row r="1246" spans="1:20" ht="57.6" x14ac:dyDescent="0.3">
      <c r="A1246">
        <v>767</v>
      </c>
      <c r="B1246" s="3" t="s">
        <v>768</v>
      </c>
      <c r="C1246" s="3" t="s">
        <v>4877</v>
      </c>
      <c r="D1246">
        <v>5000</v>
      </c>
      <c r="E1246">
        <v>177</v>
      </c>
      <c r="F1246" t="s">
        <v>8221</v>
      </c>
      <c r="G1246" t="s">
        <v>8224</v>
      </c>
      <c r="H1246" t="s">
        <v>8246</v>
      </c>
      <c r="I1246">
        <v>1432178810</v>
      </c>
      <c r="J1246">
        <v>1429586810</v>
      </c>
      <c r="K1246" t="b">
        <v>0</v>
      </c>
      <c r="L1246">
        <v>3</v>
      </c>
      <c r="M1246" t="b">
        <v>0</v>
      </c>
      <c r="N1246" t="s">
        <v>8275</v>
      </c>
      <c r="O1246" s="6">
        <f>(E1246/D1246)*100</f>
        <v>3.54</v>
      </c>
      <c r="P1246" s="7">
        <f>E1246/L1246</f>
        <v>59</v>
      </c>
      <c r="Q1246" t="s">
        <v>8322</v>
      </c>
      <c r="R1246" t="s">
        <v>8324</v>
      </c>
      <c r="S1246" s="11">
        <f>(J1246/86400)+25569+(-5/24)</f>
        <v>42114.935300925928</v>
      </c>
      <c r="T1246" s="11">
        <f>(I1246/86400)+25569+(-5/24)</f>
        <v>42144.935300925928</v>
      </c>
    </row>
    <row r="1247" spans="1:20" ht="43.2" x14ac:dyDescent="0.3">
      <c r="A1247">
        <v>867</v>
      </c>
      <c r="B1247" s="3" t="s">
        <v>868</v>
      </c>
      <c r="C1247" s="3" t="s">
        <v>4977</v>
      </c>
      <c r="D1247">
        <v>5000</v>
      </c>
      <c r="E1247">
        <v>1201</v>
      </c>
      <c r="F1247" t="s">
        <v>8221</v>
      </c>
      <c r="G1247" t="s">
        <v>8224</v>
      </c>
      <c r="H1247" t="s">
        <v>8246</v>
      </c>
      <c r="I1247">
        <v>1259643540</v>
      </c>
      <c r="J1247">
        <v>1254450706</v>
      </c>
      <c r="K1247" t="b">
        <v>0</v>
      </c>
      <c r="L1247">
        <v>11</v>
      </c>
      <c r="M1247" t="b">
        <v>0</v>
      </c>
      <c r="N1247" t="s">
        <v>8278</v>
      </c>
      <c r="O1247" s="6">
        <f>(E1247/D1247)*100</f>
        <v>24.02</v>
      </c>
      <c r="P1247" s="7">
        <f>E1247/L1247</f>
        <v>109.18181818181819</v>
      </c>
      <c r="Q1247" t="s">
        <v>8325</v>
      </c>
      <c r="R1247" t="s">
        <v>8328</v>
      </c>
      <c r="S1247" s="11">
        <f>(J1247/86400)+25569+(-5/24)</f>
        <v>40087.897060185183</v>
      </c>
      <c r="T1247" s="11">
        <f>(I1247/86400)+25569+(-5/24)</f>
        <v>40147.999305555553</v>
      </c>
    </row>
    <row r="1248" spans="1:20" ht="57.6" x14ac:dyDescent="0.3">
      <c r="A1248">
        <v>875</v>
      </c>
      <c r="B1248" s="3" t="s">
        <v>876</v>
      </c>
      <c r="C1248" s="3" t="s">
        <v>4985</v>
      </c>
      <c r="D1248">
        <v>5000</v>
      </c>
      <c r="E1248">
        <v>0</v>
      </c>
      <c r="F1248" t="s">
        <v>8221</v>
      </c>
      <c r="G1248" t="s">
        <v>8224</v>
      </c>
      <c r="H1248" t="s">
        <v>8246</v>
      </c>
      <c r="I1248">
        <v>1442856131</v>
      </c>
      <c r="J1248">
        <v>1441128131</v>
      </c>
      <c r="K1248" t="b">
        <v>0</v>
      </c>
      <c r="L1248">
        <v>0</v>
      </c>
      <c r="M1248" t="b">
        <v>0</v>
      </c>
      <c r="N1248" t="s">
        <v>8278</v>
      </c>
      <c r="O1248" s="6">
        <f>(E1248/D1248)*100</f>
        <v>0</v>
      </c>
      <c r="P1248" s="7" t="e">
        <f>E1248/L1248</f>
        <v>#DIV/0!</v>
      </c>
      <c r="Q1248" t="s">
        <v>8325</v>
      </c>
      <c r="R1248" t="s">
        <v>8328</v>
      </c>
      <c r="S1248" s="11">
        <f>(J1248/86400)+25569+(-5/24)</f>
        <v>42248.515405092585</v>
      </c>
      <c r="T1248" s="11">
        <f>(I1248/86400)+25569+(-5/24)</f>
        <v>42268.515405092585</v>
      </c>
    </row>
    <row r="1249" spans="1:20" ht="43.2" x14ac:dyDescent="0.3">
      <c r="A1249">
        <v>878</v>
      </c>
      <c r="B1249" s="3" t="s">
        <v>879</v>
      </c>
      <c r="C1249" s="3" t="s">
        <v>4988</v>
      </c>
      <c r="D1249">
        <v>5000</v>
      </c>
      <c r="E1249">
        <v>65</v>
      </c>
      <c r="F1249" t="s">
        <v>8221</v>
      </c>
      <c r="G1249" t="s">
        <v>8224</v>
      </c>
      <c r="H1249" t="s">
        <v>8246</v>
      </c>
      <c r="I1249">
        <v>1293082524</v>
      </c>
      <c r="J1249">
        <v>1290490524</v>
      </c>
      <c r="K1249" t="b">
        <v>0</v>
      </c>
      <c r="L1249">
        <v>2</v>
      </c>
      <c r="M1249" t="b">
        <v>0</v>
      </c>
      <c r="N1249" t="s">
        <v>8278</v>
      </c>
      <c r="O1249" s="6">
        <f>(E1249/D1249)*100</f>
        <v>1.3</v>
      </c>
      <c r="P1249" s="7">
        <f>E1249/L1249</f>
        <v>32.5</v>
      </c>
      <c r="Q1249" t="s">
        <v>8325</v>
      </c>
      <c r="R1249" t="s">
        <v>8328</v>
      </c>
      <c r="S1249" s="11">
        <f>(J1249/86400)+25569+(-5/24)</f>
        <v>40505.024583333332</v>
      </c>
      <c r="T1249" s="11">
        <f>(I1249/86400)+25569+(-5/24)</f>
        <v>40535.024583333332</v>
      </c>
    </row>
    <row r="1250" spans="1:20" ht="57.6" x14ac:dyDescent="0.3">
      <c r="A1250">
        <v>883</v>
      </c>
      <c r="B1250" s="3" t="s">
        <v>884</v>
      </c>
      <c r="C1250" s="3" t="s">
        <v>4993</v>
      </c>
      <c r="D1250">
        <v>5000</v>
      </c>
      <c r="E1250">
        <v>2001</v>
      </c>
      <c r="F1250" t="s">
        <v>8221</v>
      </c>
      <c r="G1250" t="s">
        <v>8224</v>
      </c>
      <c r="H1250" t="s">
        <v>8246</v>
      </c>
      <c r="I1250">
        <v>1456957635</v>
      </c>
      <c r="J1250">
        <v>1451773635</v>
      </c>
      <c r="K1250" t="b">
        <v>0</v>
      </c>
      <c r="L1250">
        <v>24</v>
      </c>
      <c r="M1250" t="b">
        <v>0</v>
      </c>
      <c r="N1250" t="s">
        <v>8279</v>
      </c>
      <c r="O1250" s="6">
        <f>(E1250/D1250)*100</f>
        <v>40.020000000000003</v>
      </c>
      <c r="P1250" s="7">
        <f>E1250/L1250</f>
        <v>83.375</v>
      </c>
      <c r="Q1250" t="s">
        <v>8325</v>
      </c>
      <c r="R1250" t="s">
        <v>8329</v>
      </c>
      <c r="S1250" s="11">
        <f>(J1250/86400)+25569+(-5/24)</f>
        <v>42371.727256944439</v>
      </c>
      <c r="T1250" s="11">
        <f>(I1250/86400)+25569+(-5/24)</f>
        <v>42431.727256944439</v>
      </c>
    </row>
    <row r="1251" spans="1:20" ht="28.8" x14ac:dyDescent="0.3">
      <c r="A1251">
        <v>900</v>
      </c>
      <c r="B1251" s="3" t="s">
        <v>901</v>
      </c>
      <c r="C1251" s="3" t="s">
        <v>5010</v>
      </c>
      <c r="D1251">
        <v>5000</v>
      </c>
      <c r="E1251">
        <v>21</v>
      </c>
      <c r="F1251" t="s">
        <v>8221</v>
      </c>
      <c r="G1251" t="s">
        <v>8224</v>
      </c>
      <c r="H1251" t="s">
        <v>8246</v>
      </c>
      <c r="I1251">
        <v>1459365802</v>
      </c>
      <c r="J1251">
        <v>1456777402</v>
      </c>
      <c r="K1251" t="b">
        <v>0</v>
      </c>
      <c r="L1251">
        <v>2</v>
      </c>
      <c r="M1251" t="b">
        <v>0</v>
      </c>
      <c r="N1251" t="s">
        <v>8278</v>
      </c>
      <c r="O1251" s="6">
        <f>(E1251/D1251)*100</f>
        <v>0.42</v>
      </c>
      <c r="P1251" s="7">
        <f>E1251/L1251</f>
        <v>10.5</v>
      </c>
      <c r="Q1251" t="s">
        <v>8325</v>
      </c>
      <c r="R1251" t="s">
        <v>8328</v>
      </c>
      <c r="S1251" s="11">
        <f>(J1251/86400)+25569+(-5/24)</f>
        <v>42429.641226851854</v>
      </c>
      <c r="T1251" s="11">
        <f>(I1251/86400)+25569+(-5/24)</f>
        <v>42459.599560185183</v>
      </c>
    </row>
    <row r="1252" spans="1:20" ht="43.2" x14ac:dyDescent="0.3">
      <c r="A1252">
        <v>903</v>
      </c>
      <c r="B1252" s="3" t="s">
        <v>904</v>
      </c>
      <c r="C1252" s="3" t="s">
        <v>5013</v>
      </c>
      <c r="D1252">
        <v>5000</v>
      </c>
      <c r="E1252">
        <v>160</v>
      </c>
      <c r="F1252" t="s">
        <v>8221</v>
      </c>
      <c r="G1252" t="s">
        <v>8224</v>
      </c>
      <c r="H1252" t="s">
        <v>8246</v>
      </c>
      <c r="I1252">
        <v>1348367100</v>
      </c>
      <c r="J1252">
        <v>1346180780</v>
      </c>
      <c r="K1252" t="b">
        <v>0</v>
      </c>
      <c r="L1252">
        <v>4</v>
      </c>
      <c r="M1252" t="b">
        <v>0</v>
      </c>
      <c r="N1252" t="s">
        <v>8278</v>
      </c>
      <c r="O1252" s="6">
        <f>(E1252/D1252)*100</f>
        <v>3.2</v>
      </c>
      <c r="P1252" s="7">
        <f>E1252/L1252</f>
        <v>40</v>
      </c>
      <c r="Q1252" t="s">
        <v>8325</v>
      </c>
      <c r="R1252" t="s">
        <v>8328</v>
      </c>
      <c r="S1252" s="11">
        <f>(J1252/86400)+25569+(-5/24)</f>
        <v>41149.587731481479</v>
      </c>
      <c r="T1252" s="11">
        <f>(I1252/86400)+25569+(-5/24)</f>
        <v>41174.892361111109</v>
      </c>
    </row>
    <row r="1253" spans="1:20" ht="43.2" x14ac:dyDescent="0.3">
      <c r="A1253">
        <v>917</v>
      </c>
      <c r="B1253" s="3" t="s">
        <v>918</v>
      </c>
      <c r="C1253" s="3" t="s">
        <v>5027</v>
      </c>
      <c r="D1253">
        <v>5000</v>
      </c>
      <c r="E1253">
        <v>30</v>
      </c>
      <c r="F1253" t="s">
        <v>8221</v>
      </c>
      <c r="G1253" t="s">
        <v>8224</v>
      </c>
      <c r="H1253" t="s">
        <v>8246</v>
      </c>
      <c r="I1253">
        <v>1405305000</v>
      </c>
      <c r="J1253">
        <v>1402612730</v>
      </c>
      <c r="K1253" t="b">
        <v>0</v>
      </c>
      <c r="L1253">
        <v>1</v>
      </c>
      <c r="M1253" t="b">
        <v>0</v>
      </c>
      <c r="N1253" t="s">
        <v>8278</v>
      </c>
      <c r="O1253" s="6">
        <f>(E1253/D1253)*100</f>
        <v>0.6</v>
      </c>
      <c r="P1253" s="7">
        <f>E1253/L1253</f>
        <v>30</v>
      </c>
      <c r="Q1253" t="s">
        <v>8325</v>
      </c>
      <c r="R1253" t="s">
        <v>8328</v>
      </c>
      <c r="S1253" s="11">
        <f>(J1253/86400)+25569+(-5/24)</f>
        <v>41802.735300925924</v>
      </c>
      <c r="T1253" s="11">
        <f>(I1253/86400)+25569+(-5/24)</f>
        <v>41833.895833333328</v>
      </c>
    </row>
    <row r="1254" spans="1:20" ht="43.2" x14ac:dyDescent="0.3">
      <c r="A1254">
        <v>934</v>
      </c>
      <c r="B1254" s="3" t="s">
        <v>935</v>
      </c>
      <c r="C1254" s="3" t="s">
        <v>5044</v>
      </c>
      <c r="D1254">
        <v>5000</v>
      </c>
      <c r="E1254">
        <v>1520</v>
      </c>
      <c r="F1254" t="s">
        <v>8221</v>
      </c>
      <c r="G1254" t="s">
        <v>8229</v>
      </c>
      <c r="H1254" t="s">
        <v>8251</v>
      </c>
      <c r="I1254">
        <v>1399183200</v>
      </c>
      <c r="J1254">
        <v>1396633284</v>
      </c>
      <c r="K1254" t="b">
        <v>0</v>
      </c>
      <c r="L1254">
        <v>30</v>
      </c>
      <c r="M1254" t="b">
        <v>0</v>
      </c>
      <c r="N1254" t="s">
        <v>8278</v>
      </c>
      <c r="O1254" s="6">
        <f>(E1254/D1254)*100</f>
        <v>30.4</v>
      </c>
      <c r="P1254" s="7">
        <f>E1254/L1254</f>
        <v>50.666666666666664</v>
      </c>
      <c r="Q1254" t="s">
        <v>8325</v>
      </c>
      <c r="R1254" t="s">
        <v>8328</v>
      </c>
      <c r="S1254" s="11">
        <f>(J1254/86400)+25569+(-5/24)</f>
        <v>41733.528749999998</v>
      </c>
      <c r="T1254" s="11">
        <f>(I1254/86400)+25569+(-5/24)</f>
        <v>41763.041666666664</v>
      </c>
    </row>
    <row r="1255" spans="1:20" ht="43.2" x14ac:dyDescent="0.3">
      <c r="A1255">
        <v>950</v>
      </c>
      <c r="B1255" s="3" t="s">
        <v>951</v>
      </c>
      <c r="C1255" s="3" t="s">
        <v>5060</v>
      </c>
      <c r="D1255">
        <v>5000</v>
      </c>
      <c r="E1255">
        <v>1402</v>
      </c>
      <c r="F1255" t="s">
        <v>8221</v>
      </c>
      <c r="G1255" t="s">
        <v>8229</v>
      </c>
      <c r="H1255" t="s">
        <v>8251</v>
      </c>
      <c r="I1255">
        <v>1453053661</v>
      </c>
      <c r="J1255">
        <v>1450461661</v>
      </c>
      <c r="K1255" t="b">
        <v>0</v>
      </c>
      <c r="L1255">
        <v>24</v>
      </c>
      <c r="M1255" t="b">
        <v>0</v>
      </c>
      <c r="N1255" t="s">
        <v>8273</v>
      </c>
      <c r="O1255" s="6">
        <f>(E1255/D1255)*100</f>
        <v>28.04</v>
      </c>
      <c r="P1255" s="7">
        <f>E1255/L1255</f>
        <v>58.416666666666664</v>
      </c>
      <c r="Q1255" t="s">
        <v>8319</v>
      </c>
      <c r="R1255" t="s">
        <v>8321</v>
      </c>
      <c r="S1255" s="11">
        <f>(J1255/86400)+25569+(-5/24)</f>
        <v>42356.54237268518</v>
      </c>
      <c r="T1255" s="11">
        <f>(I1255/86400)+25569+(-5/24)</f>
        <v>42386.54237268518</v>
      </c>
    </row>
    <row r="1256" spans="1:20" ht="57.6" x14ac:dyDescent="0.3">
      <c r="A1256">
        <v>970</v>
      </c>
      <c r="B1256" s="3" t="s">
        <v>971</v>
      </c>
      <c r="C1256" s="3" t="s">
        <v>5080</v>
      </c>
      <c r="D1256">
        <v>5000</v>
      </c>
      <c r="E1256">
        <v>2296</v>
      </c>
      <c r="F1256" t="s">
        <v>8221</v>
      </c>
      <c r="G1256" t="s">
        <v>8229</v>
      </c>
      <c r="H1256" t="s">
        <v>8251</v>
      </c>
      <c r="I1256">
        <v>1485147540</v>
      </c>
      <c r="J1256">
        <v>1481951853</v>
      </c>
      <c r="K1256" t="b">
        <v>0</v>
      </c>
      <c r="L1256">
        <v>14</v>
      </c>
      <c r="M1256" t="b">
        <v>0</v>
      </c>
      <c r="N1256" t="s">
        <v>8273</v>
      </c>
      <c r="O1256" s="6">
        <f>(E1256/D1256)*100</f>
        <v>45.92</v>
      </c>
      <c r="P1256" s="7">
        <f>E1256/L1256</f>
        <v>164</v>
      </c>
      <c r="Q1256" t="s">
        <v>8319</v>
      </c>
      <c r="R1256" t="s">
        <v>8321</v>
      </c>
      <c r="S1256" s="11">
        <f>(J1256/86400)+25569+(-5/24)</f>
        <v>42721.012187499997</v>
      </c>
      <c r="T1256" s="11">
        <f>(I1256/86400)+25569+(-5/24)</f>
        <v>42757.999305555553</v>
      </c>
    </row>
    <row r="1257" spans="1:20" ht="57.6" x14ac:dyDescent="0.3">
      <c r="A1257">
        <v>988</v>
      </c>
      <c r="B1257" s="3" t="s">
        <v>989</v>
      </c>
      <c r="C1257" s="3" t="s">
        <v>5098</v>
      </c>
      <c r="D1257">
        <v>5000</v>
      </c>
      <c r="E1257">
        <v>0</v>
      </c>
      <c r="F1257" t="s">
        <v>8221</v>
      </c>
      <c r="G1257" t="s">
        <v>8237</v>
      </c>
      <c r="H1257" t="s">
        <v>8249</v>
      </c>
      <c r="I1257">
        <v>1475310825</v>
      </c>
      <c r="J1257">
        <v>1472718825</v>
      </c>
      <c r="K1257" t="b">
        <v>0</v>
      </c>
      <c r="L1257">
        <v>0</v>
      </c>
      <c r="M1257" t="b">
        <v>0</v>
      </c>
      <c r="N1257" t="s">
        <v>8273</v>
      </c>
      <c r="O1257" s="6">
        <f>(E1257/D1257)*100</f>
        <v>0</v>
      </c>
      <c r="P1257" s="7" t="e">
        <f>E1257/L1257</f>
        <v>#DIV/0!</v>
      </c>
      <c r="Q1257" t="s">
        <v>8319</v>
      </c>
      <c r="R1257" t="s">
        <v>8321</v>
      </c>
      <c r="S1257" s="11">
        <f>(J1257/86400)+25569+(-5/24)</f>
        <v>42614.148437499993</v>
      </c>
      <c r="T1257" s="11">
        <f>(I1257/86400)+25569+(-5/24)</f>
        <v>42644.148437499993</v>
      </c>
    </row>
    <row r="1258" spans="1:20" ht="72" x14ac:dyDescent="0.3">
      <c r="A1258">
        <v>991</v>
      </c>
      <c r="B1258" s="3" t="s">
        <v>992</v>
      </c>
      <c r="C1258" s="3" t="s">
        <v>5101</v>
      </c>
      <c r="D1258">
        <v>5000</v>
      </c>
      <c r="E1258">
        <v>212</v>
      </c>
      <c r="F1258" t="s">
        <v>8221</v>
      </c>
      <c r="G1258" t="s">
        <v>8225</v>
      </c>
      <c r="H1258" t="s">
        <v>8247</v>
      </c>
      <c r="I1258">
        <v>1468349460</v>
      </c>
      <c r="J1258">
        <v>1466186988</v>
      </c>
      <c r="K1258" t="b">
        <v>0</v>
      </c>
      <c r="L1258">
        <v>7</v>
      </c>
      <c r="M1258" t="b">
        <v>0</v>
      </c>
      <c r="N1258" t="s">
        <v>8273</v>
      </c>
      <c r="O1258" s="6">
        <f>(E1258/D1258)*100</f>
        <v>4.24</v>
      </c>
      <c r="P1258" s="7">
        <f>E1258/L1258</f>
        <v>30.285714285714285</v>
      </c>
      <c r="Q1258" t="s">
        <v>8319</v>
      </c>
      <c r="R1258" t="s">
        <v>8321</v>
      </c>
      <c r="S1258" s="11">
        <f>(J1258/86400)+25569+(-5/24)</f>
        <v>42538.548472222225</v>
      </c>
      <c r="T1258" s="11">
        <f>(I1258/86400)+25569+(-5/24)</f>
        <v>42563.57708333333</v>
      </c>
    </row>
    <row r="1259" spans="1:20" ht="28.8" x14ac:dyDescent="0.3">
      <c r="A1259">
        <v>997</v>
      </c>
      <c r="B1259" s="3" t="s">
        <v>998</v>
      </c>
      <c r="C1259" s="3" t="s">
        <v>5107</v>
      </c>
      <c r="D1259">
        <v>5000</v>
      </c>
      <c r="E1259">
        <v>65</v>
      </c>
      <c r="F1259" t="s">
        <v>8221</v>
      </c>
      <c r="G1259" t="s">
        <v>8224</v>
      </c>
      <c r="H1259" t="s">
        <v>8246</v>
      </c>
      <c r="I1259">
        <v>1417145297</v>
      </c>
      <c r="J1259">
        <v>1414549697</v>
      </c>
      <c r="K1259" t="b">
        <v>0</v>
      </c>
      <c r="L1259">
        <v>8</v>
      </c>
      <c r="M1259" t="b">
        <v>0</v>
      </c>
      <c r="N1259" t="s">
        <v>8273</v>
      </c>
      <c r="O1259" s="6">
        <f>(E1259/D1259)*100</f>
        <v>1.3</v>
      </c>
      <c r="P1259" s="7">
        <f>E1259/L1259</f>
        <v>8.125</v>
      </c>
      <c r="Q1259" t="s">
        <v>8319</v>
      </c>
      <c r="R1259" t="s">
        <v>8321</v>
      </c>
      <c r="S1259" s="11">
        <f>(J1259/86400)+25569+(-5/24)</f>
        <v>41940.894641203704</v>
      </c>
      <c r="T1259" s="11">
        <f>(I1259/86400)+25569+(-5/24)</f>
        <v>41970.936307870368</v>
      </c>
    </row>
    <row r="1260" spans="1:20" ht="57.6" x14ac:dyDescent="0.3">
      <c r="A1260">
        <v>1099</v>
      </c>
      <c r="B1260" s="3" t="s">
        <v>1100</v>
      </c>
      <c r="C1260" s="3" t="s">
        <v>5209</v>
      </c>
      <c r="D1260">
        <v>5000</v>
      </c>
      <c r="E1260">
        <v>25</v>
      </c>
      <c r="F1260" t="s">
        <v>8221</v>
      </c>
      <c r="G1260" t="s">
        <v>8225</v>
      </c>
      <c r="H1260" t="s">
        <v>8247</v>
      </c>
      <c r="I1260">
        <v>1431547468</v>
      </c>
      <c r="J1260">
        <v>1428955468</v>
      </c>
      <c r="K1260" t="b">
        <v>0</v>
      </c>
      <c r="L1260">
        <v>1</v>
      </c>
      <c r="M1260" t="b">
        <v>0</v>
      </c>
      <c r="N1260" t="s">
        <v>8282</v>
      </c>
      <c r="O1260" s="6">
        <f>(E1260/D1260)*100</f>
        <v>0.5</v>
      </c>
      <c r="P1260" s="7">
        <f>E1260/L1260</f>
        <v>25</v>
      </c>
      <c r="Q1260" t="s">
        <v>8333</v>
      </c>
      <c r="R1260" t="s">
        <v>8334</v>
      </c>
      <c r="S1260" s="11">
        <f>(J1260/86400)+25569+(-5/24)</f>
        <v>42107.628101851849</v>
      </c>
      <c r="T1260" s="11">
        <f>(I1260/86400)+25569+(-5/24)</f>
        <v>42137.628101851849</v>
      </c>
    </row>
    <row r="1261" spans="1:20" ht="43.2" x14ac:dyDescent="0.3">
      <c r="A1261">
        <v>1123</v>
      </c>
      <c r="B1261" s="3" t="s">
        <v>1124</v>
      </c>
      <c r="C1261" s="3" t="s">
        <v>5233</v>
      </c>
      <c r="D1261">
        <v>5000</v>
      </c>
      <c r="E1261">
        <v>11</v>
      </c>
      <c r="F1261" t="s">
        <v>8221</v>
      </c>
      <c r="G1261" t="s">
        <v>8224</v>
      </c>
      <c r="H1261" t="s">
        <v>8246</v>
      </c>
      <c r="I1261">
        <v>1397910848</v>
      </c>
      <c r="J1261">
        <v>1395318848</v>
      </c>
      <c r="K1261" t="b">
        <v>0</v>
      </c>
      <c r="L1261">
        <v>3</v>
      </c>
      <c r="M1261" t="b">
        <v>0</v>
      </c>
      <c r="N1261" t="s">
        <v>8282</v>
      </c>
      <c r="O1261" s="6">
        <f>(E1261/D1261)*100</f>
        <v>0.22</v>
      </c>
      <c r="P1261" s="7">
        <f>E1261/L1261</f>
        <v>3.6666666666666665</v>
      </c>
      <c r="Q1261" t="s">
        <v>8333</v>
      </c>
      <c r="R1261" t="s">
        <v>8334</v>
      </c>
      <c r="S1261" s="11">
        <f>(J1261/86400)+25569+(-5/24)</f>
        <v>41718.315370370365</v>
      </c>
      <c r="T1261" s="11">
        <f>(I1261/86400)+25569+(-5/24)</f>
        <v>41748.315370370365</v>
      </c>
    </row>
    <row r="1262" spans="1:20" ht="43.2" x14ac:dyDescent="0.3">
      <c r="A1262">
        <v>1130</v>
      </c>
      <c r="B1262" s="3" t="s">
        <v>1131</v>
      </c>
      <c r="C1262" s="3" t="s">
        <v>5240</v>
      </c>
      <c r="D1262">
        <v>5000</v>
      </c>
      <c r="E1262">
        <v>11</v>
      </c>
      <c r="F1262" t="s">
        <v>8221</v>
      </c>
      <c r="G1262" t="s">
        <v>8224</v>
      </c>
      <c r="H1262" t="s">
        <v>8246</v>
      </c>
      <c r="I1262">
        <v>1416963300</v>
      </c>
      <c r="J1262">
        <v>1411775700</v>
      </c>
      <c r="K1262" t="b">
        <v>0</v>
      </c>
      <c r="L1262">
        <v>3</v>
      </c>
      <c r="M1262" t="b">
        <v>0</v>
      </c>
      <c r="N1262" t="s">
        <v>8283</v>
      </c>
      <c r="O1262" s="6">
        <f>(E1262/D1262)*100</f>
        <v>0.22</v>
      </c>
      <c r="P1262" s="7">
        <f>E1262/L1262</f>
        <v>3.6666666666666665</v>
      </c>
      <c r="Q1262" t="s">
        <v>8333</v>
      </c>
      <c r="R1262" t="s">
        <v>8335</v>
      </c>
      <c r="S1262" s="11">
        <f>(J1262/86400)+25569+(-5/24)</f>
        <v>41908.788194444445</v>
      </c>
      <c r="T1262" s="11">
        <f>(I1262/86400)+25569+(-5/24)</f>
        <v>41968.829861111109</v>
      </c>
    </row>
    <row r="1263" spans="1:20" ht="43.2" x14ac:dyDescent="0.3">
      <c r="A1263">
        <v>1140</v>
      </c>
      <c r="B1263" s="3" t="s">
        <v>1141</v>
      </c>
      <c r="C1263" s="3" t="s">
        <v>5250</v>
      </c>
      <c r="D1263">
        <v>5000</v>
      </c>
      <c r="E1263">
        <v>0</v>
      </c>
      <c r="F1263" t="s">
        <v>8221</v>
      </c>
      <c r="G1263" t="s">
        <v>8225</v>
      </c>
      <c r="H1263" t="s">
        <v>8247</v>
      </c>
      <c r="I1263">
        <v>1438859121</v>
      </c>
      <c r="J1263">
        <v>1436267121</v>
      </c>
      <c r="K1263" t="b">
        <v>0</v>
      </c>
      <c r="L1263">
        <v>0</v>
      </c>
      <c r="M1263" t="b">
        <v>0</v>
      </c>
      <c r="N1263" t="s">
        <v>8283</v>
      </c>
      <c r="O1263" s="6">
        <f>(E1263/D1263)*100</f>
        <v>0</v>
      </c>
      <c r="P1263" s="7" t="e">
        <f>E1263/L1263</f>
        <v>#DIV/0!</v>
      </c>
      <c r="Q1263" t="s">
        <v>8333</v>
      </c>
      <c r="R1263" t="s">
        <v>8335</v>
      </c>
      <c r="S1263" s="11">
        <f>(J1263/86400)+25569+(-5/24)</f>
        <v>42192.253715277773</v>
      </c>
      <c r="T1263" s="11">
        <f>(I1263/86400)+25569+(-5/24)</f>
        <v>42222.253715277773</v>
      </c>
    </row>
    <row r="1264" spans="1:20" ht="43.2" x14ac:dyDescent="0.3">
      <c r="A1264">
        <v>1154</v>
      </c>
      <c r="B1264" s="3" t="s">
        <v>1155</v>
      </c>
      <c r="C1264" s="3" t="s">
        <v>5264</v>
      </c>
      <c r="D1264">
        <v>5000</v>
      </c>
      <c r="E1264">
        <v>325</v>
      </c>
      <c r="F1264" t="s">
        <v>8221</v>
      </c>
      <c r="G1264" t="s">
        <v>8224</v>
      </c>
      <c r="H1264" t="s">
        <v>8246</v>
      </c>
      <c r="I1264">
        <v>1441507006</v>
      </c>
      <c r="J1264">
        <v>1438915006</v>
      </c>
      <c r="K1264" t="b">
        <v>0</v>
      </c>
      <c r="L1264">
        <v>3</v>
      </c>
      <c r="M1264" t="b">
        <v>0</v>
      </c>
      <c r="N1264" t="s">
        <v>8284</v>
      </c>
      <c r="O1264" s="6">
        <f>(E1264/D1264)*100</f>
        <v>6.5</v>
      </c>
      <c r="P1264" s="7">
        <f>E1264/L1264</f>
        <v>108.33333333333333</v>
      </c>
      <c r="Q1264" t="s">
        <v>8336</v>
      </c>
      <c r="R1264" t="s">
        <v>8337</v>
      </c>
      <c r="S1264" s="11">
        <f>(J1264/86400)+25569+(-5/24)</f>
        <v>42222.900532407402</v>
      </c>
      <c r="T1264" s="11">
        <f>(I1264/86400)+25569+(-5/24)</f>
        <v>42252.900532407402</v>
      </c>
    </row>
    <row r="1265" spans="1:20" ht="57.6" x14ac:dyDescent="0.3">
      <c r="A1265">
        <v>1427</v>
      </c>
      <c r="B1265" s="3" t="s">
        <v>1428</v>
      </c>
      <c r="C1265" s="3" t="s">
        <v>5537</v>
      </c>
      <c r="D1265">
        <v>5000</v>
      </c>
      <c r="E1265">
        <v>419</v>
      </c>
      <c r="F1265" t="s">
        <v>8221</v>
      </c>
      <c r="G1265" t="s">
        <v>8236</v>
      </c>
      <c r="H1265" t="s">
        <v>8249</v>
      </c>
      <c r="I1265">
        <v>1474230385</v>
      </c>
      <c r="J1265">
        <v>1471638385</v>
      </c>
      <c r="K1265" t="b">
        <v>0</v>
      </c>
      <c r="L1265">
        <v>4</v>
      </c>
      <c r="M1265" t="b">
        <v>0</v>
      </c>
      <c r="N1265" t="s">
        <v>8287</v>
      </c>
      <c r="O1265" s="6">
        <f>(E1265/D1265)*100</f>
        <v>8.3800000000000008</v>
      </c>
      <c r="P1265" s="7">
        <f>E1265/L1265</f>
        <v>104.75</v>
      </c>
      <c r="Q1265" t="s">
        <v>8322</v>
      </c>
      <c r="R1265" t="s">
        <v>8341</v>
      </c>
      <c r="S1265" s="11">
        <f>(J1265/86400)+25569+(-5/24)</f>
        <v>42601.643344907403</v>
      </c>
      <c r="T1265" s="11">
        <f>(I1265/86400)+25569+(-5/24)</f>
        <v>42631.643344907403</v>
      </c>
    </row>
    <row r="1266" spans="1:20" ht="43.2" x14ac:dyDescent="0.3">
      <c r="A1266">
        <v>1430</v>
      </c>
      <c r="B1266" s="3" t="s">
        <v>1431</v>
      </c>
      <c r="C1266" s="3" t="s">
        <v>5540</v>
      </c>
      <c r="D1266">
        <v>5000</v>
      </c>
      <c r="E1266">
        <v>403</v>
      </c>
      <c r="F1266" t="s">
        <v>8221</v>
      </c>
      <c r="G1266" t="s">
        <v>8224</v>
      </c>
      <c r="H1266" t="s">
        <v>8246</v>
      </c>
      <c r="I1266">
        <v>1419017488</v>
      </c>
      <c r="J1266">
        <v>1416339088</v>
      </c>
      <c r="K1266" t="b">
        <v>0</v>
      </c>
      <c r="L1266">
        <v>5</v>
      </c>
      <c r="M1266" t="b">
        <v>0</v>
      </c>
      <c r="N1266" t="s">
        <v>8287</v>
      </c>
      <c r="O1266" s="6">
        <f>(E1266/D1266)*100</f>
        <v>8.06</v>
      </c>
      <c r="P1266" s="7">
        <f>E1266/L1266</f>
        <v>80.599999999999994</v>
      </c>
      <c r="Q1266" t="s">
        <v>8322</v>
      </c>
      <c r="R1266" t="s">
        <v>8341</v>
      </c>
      <c r="S1266" s="11">
        <f>(J1266/86400)+25569+(-5/24)</f>
        <v>41961.605185185188</v>
      </c>
      <c r="T1266" s="11">
        <f>(I1266/86400)+25569+(-5/24)</f>
        <v>41992.605185185188</v>
      </c>
    </row>
    <row r="1267" spans="1:20" ht="43.2" x14ac:dyDescent="0.3">
      <c r="A1267">
        <v>1481</v>
      </c>
      <c r="B1267" s="3" t="s">
        <v>1482</v>
      </c>
      <c r="C1267" s="3" t="s">
        <v>5591</v>
      </c>
      <c r="D1267">
        <v>5000</v>
      </c>
      <c r="E1267">
        <v>105</v>
      </c>
      <c r="F1267" t="s">
        <v>8221</v>
      </c>
      <c r="G1267" t="s">
        <v>8229</v>
      </c>
      <c r="H1267" t="s">
        <v>8251</v>
      </c>
      <c r="I1267">
        <v>1383430145</v>
      </c>
      <c r="J1267">
        <v>1380838145</v>
      </c>
      <c r="K1267" t="b">
        <v>0</v>
      </c>
      <c r="L1267">
        <v>6</v>
      </c>
      <c r="M1267" t="b">
        <v>0</v>
      </c>
      <c r="N1267" t="s">
        <v>8275</v>
      </c>
      <c r="O1267" s="6">
        <f>(E1267/D1267)*100</f>
        <v>2.1</v>
      </c>
      <c r="P1267" s="7">
        <f>E1267/L1267</f>
        <v>17.5</v>
      </c>
      <c r="Q1267" t="s">
        <v>8322</v>
      </c>
      <c r="R1267" t="s">
        <v>8324</v>
      </c>
      <c r="S1267" s="11">
        <f>(J1267/86400)+25569+(-5/24)</f>
        <v>41550.714641203704</v>
      </c>
      <c r="T1267" s="11">
        <f>(I1267/86400)+25569+(-5/24)</f>
        <v>41580.714641203704</v>
      </c>
    </row>
    <row r="1268" spans="1:20" ht="43.2" x14ac:dyDescent="0.3">
      <c r="A1268">
        <v>1482</v>
      </c>
      <c r="B1268" s="3" t="s">
        <v>1483</v>
      </c>
      <c r="C1268" s="3" t="s">
        <v>5592</v>
      </c>
      <c r="D1268">
        <v>5000</v>
      </c>
      <c r="E1268">
        <v>5</v>
      </c>
      <c r="F1268" t="s">
        <v>8221</v>
      </c>
      <c r="G1268" t="s">
        <v>8224</v>
      </c>
      <c r="H1268" t="s">
        <v>8246</v>
      </c>
      <c r="I1268">
        <v>1347004260</v>
      </c>
      <c r="J1268">
        <v>1345062936</v>
      </c>
      <c r="K1268" t="b">
        <v>0</v>
      </c>
      <c r="L1268">
        <v>1</v>
      </c>
      <c r="M1268" t="b">
        <v>0</v>
      </c>
      <c r="N1268" t="s">
        <v>8275</v>
      </c>
      <c r="O1268" s="6">
        <f>(E1268/D1268)*100</f>
        <v>0.1</v>
      </c>
      <c r="P1268" s="7">
        <f>E1268/L1268</f>
        <v>5</v>
      </c>
      <c r="Q1268" t="s">
        <v>8322</v>
      </c>
      <c r="R1268" t="s">
        <v>8324</v>
      </c>
      <c r="S1268" s="11">
        <f>(J1268/86400)+25569+(-5/24)</f>
        <v>41136.649722222217</v>
      </c>
      <c r="T1268" s="11">
        <f>(I1268/86400)+25569+(-5/24)</f>
        <v>41159.118750000001</v>
      </c>
    </row>
    <row r="1269" spans="1:20" ht="43.2" x14ac:dyDescent="0.3">
      <c r="A1269">
        <v>1489</v>
      </c>
      <c r="B1269" s="3" t="s">
        <v>1490</v>
      </c>
      <c r="C1269" s="3" t="s">
        <v>5599</v>
      </c>
      <c r="D1269">
        <v>5000</v>
      </c>
      <c r="E1269">
        <v>0</v>
      </c>
      <c r="F1269" t="s">
        <v>8221</v>
      </c>
      <c r="G1269" t="s">
        <v>8224</v>
      </c>
      <c r="H1269" t="s">
        <v>8246</v>
      </c>
      <c r="I1269">
        <v>1352994052</v>
      </c>
      <c r="J1269">
        <v>1350398452</v>
      </c>
      <c r="K1269" t="b">
        <v>0</v>
      </c>
      <c r="L1269">
        <v>0</v>
      </c>
      <c r="M1269" t="b">
        <v>0</v>
      </c>
      <c r="N1269" t="s">
        <v>8275</v>
      </c>
      <c r="O1269" s="6">
        <f>(E1269/D1269)*100</f>
        <v>0</v>
      </c>
      <c r="P1269" s="7" t="e">
        <f>E1269/L1269</f>
        <v>#DIV/0!</v>
      </c>
      <c r="Q1269" t="s">
        <v>8322</v>
      </c>
      <c r="R1269" t="s">
        <v>8324</v>
      </c>
      <c r="S1269" s="11">
        <f>(J1269/86400)+25569+(-5/24)</f>
        <v>41198.403379629628</v>
      </c>
      <c r="T1269" s="11">
        <f>(I1269/86400)+25569+(-5/24)</f>
        <v>41228.445046296292</v>
      </c>
    </row>
    <row r="1270" spans="1:20" ht="43.2" x14ac:dyDescent="0.3">
      <c r="A1270">
        <v>1494</v>
      </c>
      <c r="B1270" s="3" t="s">
        <v>1495</v>
      </c>
      <c r="C1270" s="3" t="s">
        <v>5604</v>
      </c>
      <c r="D1270">
        <v>5000</v>
      </c>
      <c r="E1270">
        <v>445</v>
      </c>
      <c r="F1270" t="s">
        <v>8221</v>
      </c>
      <c r="G1270" t="s">
        <v>8224</v>
      </c>
      <c r="H1270" t="s">
        <v>8246</v>
      </c>
      <c r="I1270">
        <v>1428075480</v>
      </c>
      <c r="J1270">
        <v>1425489613</v>
      </c>
      <c r="K1270" t="b">
        <v>0</v>
      </c>
      <c r="L1270">
        <v>11</v>
      </c>
      <c r="M1270" t="b">
        <v>0</v>
      </c>
      <c r="N1270" t="s">
        <v>8275</v>
      </c>
      <c r="O1270" s="6">
        <f>(E1270/D1270)*100</f>
        <v>8.9</v>
      </c>
      <c r="P1270" s="7">
        <f>E1270/L1270</f>
        <v>40.454545454545453</v>
      </c>
      <c r="Q1270" t="s">
        <v>8322</v>
      </c>
      <c r="R1270" t="s">
        <v>8324</v>
      </c>
      <c r="S1270" s="11">
        <f>(J1270/86400)+25569+(-5/24)</f>
        <v>42067.514039351845</v>
      </c>
      <c r="T1270" s="11">
        <f>(I1270/86400)+25569+(-5/24)</f>
        <v>42097.443055555552</v>
      </c>
    </row>
    <row r="1271" spans="1:20" ht="43.2" x14ac:dyDescent="0.3">
      <c r="A1271">
        <v>1600</v>
      </c>
      <c r="B1271" s="3" t="s">
        <v>1601</v>
      </c>
      <c r="C1271" s="3" t="s">
        <v>5710</v>
      </c>
      <c r="D1271">
        <v>5000</v>
      </c>
      <c r="E1271">
        <v>367</v>
      </c>
      <c r="F1271" t="s">
        <v>8221</v>
      </c>
      <c r="G1271" t="s">
        <v>8224</v>
      </c>
      <c r="H1271" t="s">
        <v>8246</v>
      </c>
      <c r="I1271">
        <v>1405401060</v>
      </c>
      <c r="J1271">
        <v>1401585752</v>
      </c>
      <c r="K1271" t="b">
        <v>0</v>
      </c>
      <c r="L1271">
        <v>9</v>
      </c>
      <c r="M1271" t="b">
        <v>0</v>
      </c>
      <c r="N1271" t="s">
        <v>8291</v>
      </c>
      <c r="O1271" s="6">
        <f>(E1271/D1271)*100</f>
        <v>7.3400000000000007</v>
      </c>
      <c r="P1271" s="7">
        <f>E1271/L1271</f>
        <v>40.777777777777779</v>
      </c>
      <c r="Q1271" t="s">
        <v>8338</v>
      </c>
      <c r="R1271" t="s">
        <v>8345</v>
      </c>
      <c r="S1271" s="11">
        <f>(J1271/86400)+25569+(-5/24)</f>
        <v>41790.848981481475</v>
      </c>
      <c r="T1271" s="11">
        <f>(I1271/86400)+25569+(-5/24)</f>
        <v>41835.007638888885</v>
      </c>
    </row>
    <row r="1272" spans="1:20" ht="43.2" x14ac:dyDescent="0.3">
      <c r="A1272">
        <v>1703</v>
      </c>
      <c r="B1272" s="3" t="s">
        <v>1704</v>
      </c>
      <c r="C1272" s="3" t="s">
        <v>5813</v>
      </c>
      <c r="D1272">
        <v>5000</v>
      </c>
      <c r="E1272">
        <v>51</v>
      </c>
      <c r="F1272" t="s">
        <v>8221</v>
      </c>
      <c r="G1272" t="s">
        <v>8224</v>
      </c>
      <c r="H1272" t="s">
        <v>8246</v>
      </c>
      <c r="I1272">
        <v>1441003537</v>
      </c>
      <c r="J1272">
        <v>1435819537</v>
      </c>
      <c r="K1272" t="b">
        <v>0</v>
      </c>
      <c r="L1272">
        <v>2</v>
      </c>
      <c r="M1272" t="b">
        <v>0</v>
      </c>
      <c r="N1272" t="s">
        <v>8293</v>
      </c>
      <c r="O1272" s="6">
        <f>(E1272/D1272)*100</f>
        <v>1.02</v>
      </c>
      <c r="P1272" s="7">
        <f>E1272/L1272</f>
        <v>25.5</v>
      </c>
      <c r="Q1272" t="s">
        <v>8325</v>
      </c>
      <c r="R1272" t="s">
        <v>8347</v>
      </c>
      <c r="S1272" s="11">
        <f>(J1272/86400)+25569+(-5/24)</f>
        <v>42187.073344907403</v>
      </c>
      <c r="T1272" s="11">
        <f>(I1272/86400)+25569+(-5/24)</f>
        <v>42247.073344907403</v>
      </c>
    </row>
    <row r="1273" spans="1:20" ht="43.2" x14ac:dyDescent="0.3">
      <c r="A1273">
        <v>1707</v>
      </c>
      <c r="B1273" s="3" t="s">
        <v>1708</v>
      </c>
      <c r="C1273" s="3" t="s">
        <v>5817</v>
      </c>
      <c r="D1273">
        <v>5000</v>
      </c>
      <c r="E1273">
        <v>487</v>
      </c>
      <c r="F1273" t="s">
        <v>8221</v>
      </c>
      <c r="G1273" t="s">
        <v>8224</v>
      </c>
      <c r="H1273" t="s">
        <v>8246</v>
      </c>
      <c r="I1273">
        <v>1459181895</v>
      </c>
      <c r="J1273">
        <v>1456593495</v>
      </c>
      <c r="K1273" t="b">
        <v>0</v>
      </c>
      <c r="L1273">
        <v>9</v>
      </c>
      <c r="M1273" t="b">
        <v>0</v>
      </c>
      <c r="N1273" t="s">
        <v>8293</v>
      </c>
      <c r="O1273" s="6">
        <f>(E1273/D1273)*100</f>
        <v>9.74</v>
      </c>
      <c r="P1273" s="7">
        <f>E1273/L1273</f>
        <v>54.111111111111114</v>
      </c>
      <c r="Q1273" t="s">
        <v>8325</v>
      </c>
      <c r="R1273" t="s">
        <v>8347</v>
      </c>
      <c r="S1273" s="11">
        <f>(J1273/86400)+25569+(-5/24)</f>
        <v>42427.512673611105</v>
      </c>
      <c r="T1273" s="11">
        <f>(I1273/86400)+25569+(-5/24)</f>
        <v>42457.471006944441</v>
      </c>
    </row>
    <row r="1274" spans="1:20" ht="28.8" x14ac:dyDescent="0.3">
      <c r="A1274">
        <v>1710</v>
      </c>
      <c r="B1274" s="3" t="s">
        <v>1711</v>
      </c>
      <c r="C1274" s="3" t="s">
        <v>5820</v>
      </c>
      <c r="D1274">
        <v>5000</v>
      </c>
      <c r="E1274">
        <v>34</v>
      </c>
      <c r="F1274" t="s">
        <v>8221</v>
      </c>
      <c r="G1274" t="s">
        <v>8236</v>
      </c>
      <c r="H1274" t="s">
        <v>8249</v>
      </c>
      <c r="I1274">
        <v>1453122000</v>
      </c>
      <c r="J1274">
        <v>1449151888</v>
      </c>
      <c r="K1274" t="b">
        <v>0</v>
      </c>
      <c r="L1274">
        <v>1</v>
      </c>
      <c r="M1274" t="b">
        <v>0</v>
      </c>
      <c r="N1274" t="s">
        <v>8293</v>
      </c>
      <c r="O1274" s="6">
        <f>(E1274/D1274)*100</f>
        <v>0.67999999999999994</v>
      </c>
      <c r="P1274" s="7">
        <f>E1274/L1274</f>
        <v>34</v>
      </c>
      <c r="Q1274" t="s">
        <v>8325</v>
      </c>
      <c r="R1274" t="s">
        <v>8347</v>
      </c>
      <c r="S1274" s="11">
        <f>(J1274/86400)+25569+(-5/24)</f>
        <v>42341.382962962962</v>
      </c>
      <c r="T1274" s="11">
        <f>(I1274/86400)+25569+(-5/24)</f>
        <v>42387.333333333336</v>
      </c>
    </row>
    <row r="1275" spans="1:20" ht="57.6" x14ac:dyDescent="0.3">
      <c r="A1275">
        <v>1712</v>
      </c>
      <c r="B1275" s="3" t="s">
        <v>1713</v>
      </c>
      <c r="C1275" s="3" t="s">
        <v>5822</v>
      </c>
      <c r="D1275">
        <v>5000</v>
      </c>
      <c r="E1275">
        <v>0</v>
      </c>
      <c r="F1275" t="s">
        <v>8221</v>
      </c>
      <c r="G1275" t="s">
        <v>8224</v>
      </c>
      <c r="H1275" t="s">
        <v>8246</v>
      </c>
      <c r="I1275">
        <v>1435701353</v>
      </c>
      <c r="J1275">
        <v>1430517353</v>
      </c>
      <c r="K1275" t="b">
        <v>0</v>
      </c>
      <c r="L1275">
        <v>0</v>
      </c>
      <c r="M1275" t="b">
        <v>0</v>
      </c>
      <c r="N1275" t="s">
        <v>8293</v>
      </c>
      <c r="O1275" s="6">
        <f>(E1275/D1275)*100</f>
        <v>0</v>
      </c>
      <c r="P1275" s="7" t="e">
        <f>E1275/L1275</f>
        <v>#DIV/0!</v>
      </c>
      <c r="Q1275" t="s">
        <v>8325</v>
      </c>
      <c r="R1275" t="s">
        <v>8347</v>
      </c>
      <c r="S1275" s="11">
        <f>(J1275/86400)+25569+(-5/24)</f>
        <v>42125.705474537033</v>
      </c>
      <c r="T1275" s="11">
        <f>(I1275/86400)+25569+(-5/24)</f>
        <v>42185.705474537033</v>
      </c>
    </row>
    <row r="1276" spans="1:20" ht="43.2" x14ac:dyDescent="0.3">
      <c r="A1276">
        <v>1715</v>
      </c>
      <c r="B1276" s="3" t="s">
        <v>1716</v>
      </c>
      <c r="C1276" s="3" t="s">
        <v>5825</v>
      </c>
      <c r="D1276">
        <v>5000</v>
      </c>
      <c r="E1276">
        <v>11</v>
      </c>
      <c r="F1276" t="s">
        <v>8221</v>
      </c>
      <c r="G1276" t="s">
        <v>8224</v>
      </c>
      <c r="H1276" t="s">
        <v>8246</v>
      </c>
      <c r="I1276">
        <v>1427772120</v>
      </c>
      <c r="J1276">
        <v>1425186785</v>
      </c>
      <c r="K1276" t="b">
        <v>0</v>
      </c>
      <c r="L1276">
        <v>2</v>
      </c>
      <c r="M1276" t="b">
        <v>0</v>
      </c>
      <c r="N1276" t="s">
        <v>8293</v>
      </c>
      <c r="O1276" s="6">
        <f>(E1276/D1276)*100</f>
        <v>0.22</v>
      </c>
      <c r="P1276" s="7">
        <f>E1276/L1276</f>
        <v>5.5</v>
      </c>
      <c r="Q1276" t="s">
        <v>8325</v>
      </c>
      <c r="R1276" t="s">
        <v>8347</v>
      </c>
      <c r="S1276" s="11">
        <f>(J1276/86400)+25569+(-5/24)</f>
        <v>42064.009085648147</v>
      </c>
      <c r="T1276" s="11">
        <f>(I1276/86400)+25569+(-5/24)</f>
        <v>42093.931944444441</v>
      </c>
    </row>
    <row r="1277" spans="1:20" ht="43.2" x14ac:dyDescent="0.3">
      <c r="A1277">
        <v>1721</v>
      </c>
      <c r="B1277" s="3" t="s">
        <v>1722</v>
      </c>
      <c r="C1277" s="3" t="s">
        <v>5831</v>
      </c>
      <c r="D1277">
        <v>5000</v>
      </c>
      <c r="E1277">
        <v>0</v>
      </c>
      <c r="F1277" t="s">
        <v>8221</v>
      </c>
      <c r="G1277" t="s">
        <v>8224</v>
      </c>
      <c r="H1277" t="s">
        <v>8246</v>
      </c>
      <c r="I1277">
        <v>1449831863</v>
      </c>
      <c r="J1277">
        <v>1447239863</v>
      </c>
      <c r="K1277" t="b">
        <v>0</v>
      </c>
      <c r="L1277">
        <v>0</v>
      </c>
      <c r="M1277" t="b">
        <v>0</v>
      </c>
      <c r="N1277" t="s">
        <v>8293</v>
      </c>
      <c r="O1277" s="6">
        <f>(E1277/D1277)*100</f>
        <v>0</v>
      </c>
      <c r="P1277" s="7" t="e">
        <f>E1277/L1277</f>
        <v>#DIV/0!</v>
      </c>
      <c r="Q1277" t="s">
        <v>8325</v>
      </c>
      <c r="R1277" t="s">
        <v>8347</v>
      </c>
      <c r="S1277" s="11">
        <f>(J1277/86400)+25569+(-5/24)</f>
        <v>42319.25304398148</v>
      </c>
      <c r="T1277" s="11">
        <f>(I1277/86400)+25569+(-5/24)</f>
        <v>42349.25304398148</v>
      </c>
    </row>
    <row r="1278" spans="1:20" ht="28.8" x14ac:dyDescent="0.3">
      <c r="A1278">
        <v>1738</v>
      </c>
      <c r="B1278" s="3" t="s">
        <v>1739</v>
      </c>
      <c r="C1278" s="3" t="s">
        <v>5848</v>
      </c>
      <c r="D1278">
        <v>5000</v>
      </c>
      <c r="E1278">
        <v>20</v>
      </c>
      <c r="F1278" t="s">
        <v>8221</v>
      </c>
      <c r="G1278" t="s">
        <v>8224</v>
      </c>
      <c r="H1278" t="s">
        <v>8246</v>
      </c>
      <c r="I1278">
        <v>1412283542</v>
      </c>
      <c r="J1278">
        <v>1409691542</v>
      </c>
      <c r="K1278" t="b">
        <v>0</v>
      </c>
      <c r="L1278">
        <v>1</v>
      </c>
      <c r="M1278" t="b">
        <v>0</v>
      </c>
      <c r="N1278" t="s">
        <v>8293</v>
      </c>
      <c r="O1278" s="6">
        <f>(E1278/D1278)*100</f>
        <v>0.4</v>
      </c>
      <c r="P1278" s="7">
        <f>E1278/L1278</f>
        <v>20</v>
      </c>
      <c r="Q1278" t="s">
        <v>8325</v>
      </c>
      <c r="R1278" t="s">
        <v>8347</v>
      </c>
      <c r="S1278" s="11">
        <f>(J1278/86400)+25569+(-5/24)</f>
        <v>41884.665995370371</v>
      </c>
      <c r="T1278" s="11">
        <f>(I1278/86400)+25569+(-5/24)</f>
        <v>41914.665995370371</v>
      </c>
    </row>
    <row r="1279" spans="1:20" ht="28.8" x14ac:dyDescent="0.3">
      <c r="A1279">
        <v>1767</v>
      </c>
      <c r="B1279" s="3" t="s">
        <v>1768</v>
      </c>
      <c r="C1279" s="3" t="s">
        <v>5877</v>
      </c>
      <c r="D1279">
        <v>5000</v>
      </c>
      <c r="E1279">
        <v>2286</v>
      </c>
      <c r="F1279" t="s">
        <v>8221</v>
      </c>
      <c r="G1279" t="s">
        <v>8224</v>
      </c>
      <c r="H1279" t="s">
        <v>8246</v>
      </c>
      <c r="I1279">
        <v>1407080884</v>
      </c>
      <c r="J1279">
        <v>1404488884</v>
      </c>
      <c r="K1279" t="b">
        <v>1</v>
      </c>
      <c r="L1279">
        <v>39</v>
      </c>
      <c r="M1279" t="b">
        <v>0</v>
      </c>
      <c r="N1279" t="s">
        <v>8285</v>
      </c>
      <c r="O1279" s="6">
        <f>(E1279/D1279)*100</f>
        <v>45.72</v>
      </c>
      <c r="P1279" s="7">
        <f>E1279/L1279</f>
        <v>58.615384615384613</v>
      </c>
      <c r="Q1279" t="s">
        <v>8338</v>
      </c>
      <c r="R1279" t="s">
        <v>8339</v>
      </c>
      <c r="S1279" s="11">
        <f>(J1279/86400)+25569+(-5/24)</f>
        <v>41824.450046296297</v>
      </c>
      <c r="T1279" s="11">
        <f>(I1279/86400)+25569+(-5/24)</f>
        <v>41854.450046296297</v>
      </c>
    </row>
    <row r="1280" spans="1:20" ht="43.2" x14ac:dyDescent="0.3">
      <c r="A1280">
        <v>1768</v>
      </c>
      <c r="B1280" s="3" t="s">
        <v>1769</v>
      </c>
      <c r="C1280" s="3" t="s">
        <v>5878</v>
      </c>
      <c r="D1280">
        <v>5000</v>
      </c>
      <c r="E1280">
        <v>187</v>
      </c>
      <c r="F1280" t="s">
        <v>8221</v>
      </c>
      <c r="G1280" t="s">
        <v>8224</v>
      </c>
      <c r="H1280" t="s">
        <v>8246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8285</v>
      </c>
      <c r="O1280" s="6">
        <f>(E1280/D1280)*100</f>
        <v>3.74</v>
      </c>
      <c r="P1280" s="7">
        <f>E1280/L1280</f>
        <v>12.466666666666667</v>
      </c>
      <c r="Q1280" t="s">
        <v>8338</v>
      </c>
      <c r="R1280" t="s">
        <v>8339</v>
      </c>
      <c r="S1280" s="11">
        <f>(J1280/86400)+25569+(-5/24)</f>
        <v>41849.352361111109</v>
      </c>
      <c r="T1280" s="11">
        <f>(I1280/86400)+25569+(-5/24)</f>
        <v>41909.352361111109</v>
      </c>
    </row>
    <row r="1281" spans="1:20" ht="43.2" x14ac:dyDescent="0.3">
      <c r="A1281">
        <v>1776</v>
      </c>
      <c r="B1281" s="3" t="s">
        <v>1777</v>
      </c>
      <c r="C1281" s="3" t="s">
        <v>5886</v>
      </c>
      <c r="D1281">
        <v>5000</v>
      </c>
      <c r="E1281">
        <v>335</v>
      </c>
      <c r="F1281" t="s">
        <v>8221</v>
      </c>
      <c r="G1281" t="s">
        <v>8225</v>
      </c>
      <c r="H1281" t="s">
        <v>8247</v>
      </c>
      <c r="I1281">
        <v>1414623471</v>
      </c>
      <c r="J1281">
        <v>1411513071</v>
      </c>
      <c r="K1281" t="b">
        <v>1</v>
      </c>
      <c r="L1281">
        <v>4</v>
      </c>
      <c r="M1281" t="b">
        <v>0</v>
      </c>
      <c r="N1281" t="s">
        <v>8285</v>
      </c>
      <c r="O1281" s="6">
        <f>(E1281/D1281)*100</f>
        <v>6.7</v>
      </c>
      <c r="P1281" s="7">
        <f>E1281/L1281</f>
        <v>83.75</v>
      </c>
      <c r="Q1281" t="s">
        <v>8338</v>
      </c>
      <c r="R1281" t="s">
        <v>8339</v>
      </c>
      <c r="S1281" s="11">
        <f>(J1281/86400)+25569+(-5/24)</f>
        <v>41905.748506944445</v>
      </c>
      <c r="T1281" s="11">
        <f>(I1281/86400)+25569+(-5/24)</f>
        <v>41941.748506944445</v>
      </c>
    </row>
    <row r="1282" spans="1:20" ht="43.2" x14ac:dyDescent="0.3">
      <c r="A1282">
        <v>1784</v>
      </c>
      <c r="B1282" s="3" t="s">
        <v>1785</v>
      </c>
      <c r="C1282" s="3" t="s">
        <v>5894</v>
      </c>
      <c r="D1282">
        <v>5000</v>
      </c>
      <c r="E1282">
        <v>1988</v>
      </c>
      <c r="F1282" t="s">
        <v>8221</v>
      </c>
      <c r="G1282" t="s">
        <v>8224</v>
      </c>
      <c r="H1282" t="s">
        <v>8246</v>
      </c>
      <c r="I1282">
        <v>1422674700</v>
      </c>
      <c r="J1282">
        <v>1419954240</v>
      </c>
      <c r="K1282" t="b">
        <v>1</v>
      </c>
      <c r="L1282">
        <v>33</v>
      </c>
      <c r="M1282" t="b">
        <v>0</v>
      </c>
      <c r="N1282" t="s">
        <v>8285</v>
      </c>
      <c r="O1282" s="6">
        <f>(E1282/D1282)*100</f>
        <v>39.76</v>
      </c>
      <c r="P1282" s="7">
        <f>E1282/L1282</f>
        <v>60.242424242424242</v>
      </c>
      <c r="Q1282" t="s">
        <v>8338</v>
      </c>
      <c r="R1282" t="s">
        <v>8339</v>
      </c>
      <c r="S1282" s="11">
        <f>(J1282/86400)+25569+(-5/24)</f>
        <v>42003.447222222218</v>
      </c>
      <c r="T1282" s="11">
        <f>(I1282/86400)+25569+(-5/24)</f>
        <v>42034.934027777774</v>
      </c>
    </row>
    <row r="1283" spans="1:20" ht="28.8" x14ac:dyDescent="0.3">
      <c r="A1283">
        <v>1807</v>
      </c>
      <c r="B1283" s="3" t="s">
        <v>1808</v>
      </c>
      <c r="C1283" s="3" t="s">
        <v>5917</v>
      </c>
      <c r="D1283">
        <v>5000</v>
      </c>
      <c r="E1283">
        <v>553</v>
      </c>
      <c r="F1283" t="s">
        <v>8221</v>
      </c>
      <c r="G1283" t="s">
        <v>8224</v>
      </c>
      <c r="H1283" t="s">
        <v>8246</v>
      </c>
      <c r="I1283">
        <v>1411868313</v>
      </c>
      <c r="J1283">
        <v>1409276313</v>
      </c>
      <c r="K1283" t="b">
        <v>1</v>
      </c>
      <c r="L1283">
        <v>8</v>
      </c>
      <c r="M1283" t="b">
        <v>0</v>
      </c>
      <c r="N1283" t="s">
        <v>8285</v>
      </c>
      <c r="O1283" s="6">
        <f>(E1283/D1283)*100</f>
        <v>11.06</v>
      </c>
      <c r="P1283" s="7">
        <f>E1283/L1283</f>
        <v>69.125</v>
      </c>
      <c r="Q1283" t="s">
        <v>8338</v>
      </c>
      <c r="R1283" t="s">
        <v>8339</v>
      </c>
      <c r="S1283" s="11">
        <f>(J1283/86400)+25569+(-5/24)</f>
        <v>41879.860104166662</v>
      </c>
      <c r="T1283" s="11">
        <f>(I1283/86400)+25569+(-5/24)</f>
        <v>41909.860104166662</v>
      </c>
    </row>
    <row r="1284" spans="1:20" ht="43.2" x14ac:dyDescent="0.3">
      <c r="A1284">
        <v>1879</v>
      </c>
      <c r="B1284" s="3" t="s">
        <v>1880</v>
      </c>
      <c r="C1284" s="3" t="s">
        <v>5989</v>
      </c>
      <c r="D1284">
        <v>5000</v>
      </c>
      <c r="E1284">
        <v>6</v>
      </c>
      <c r="F1284" t="s">
        <v>8221</v>
      </c>
      <c r="G1284" t="s">
        <v>8227</v>
      </c>
      <c r="H1284" t="s">
        <v>8249</v>
      </c>
      <c r="I1284">
        <v>1457966129</v>
      </c>
      <c r="J1284">
        <v>1455377729</v>
      </c>
      <c r="K1284" t="b">
        <v>0</v>
      </c>
      <c r="L1284">
        <v>2</v>
      </c>
      <c r="M1284" t="b">
        <v>0</v>
      </c>
      <c r="N1284" t="s">
        <v>8283</v>
      </c>
      <c r="O1284" s="6">
        <f>(E1284/D1284)*100</f>
        <v>0.12</v>
      </c>
      <c r="P1284" s="7">
        <f>E1284/L1284</f>
        <v>3</v>
      </c>
      <c r="Q1284" t="s">
        <v>8333</v>
      </c>
      <c r="R1284" t="s">
        <v>8335</v>
      </c>
      <c r="S1284" s="11">
        <f>(J1284/86400)+25569+(-5/24)</f>
        <v>42413.441307870373</v>
      </c>
      <c r="T1284" s="11">
        <f>(I1284/86400)+25569+(-5/24)</f>
        <v>42443.399641203701</v>
      </c>
    </row>
    <row r="1285" spans="1:20" ht="28.8" x14ac:dyDescent="0.3">
      <c r="A1285">
        <v>1880</v>
      </c>
      <c r="B1285" s="3" t="s">
        <v>1881</v>
      </c>
      <c r="C1285" s="3" t="s">
        <v>5990</v>
      </c>
      <c r="D1285">
        <v>5000</v>
      </c>
      <c r="E1285">
        <v>1004</v>
      </c>
      <c r="F1285" t="s">
        <v>8221</v>
      </c>
      <c r="G1285" t="s">
        <v>8225</v>
      </c>
      <c r="H1285" t="s">
        <v>8247</v>
      </c>
      <c r="I1285">
        <v>1459341380</v>
      </c>
      <c r="J1285">
        <v>1456839380</v>
      </c>
      <c r="K1285" t="b">
        <v>0</v>
      </c>
      <c r="L1285">
        <v>24</v>
      </c>
      <c r="M1285" t="b">
        <v>0</v>
      </c>
      <c r="N1285" t="s">
        <v>8283</v>
      </c>
      <c r="O1285" s="6">
        <f>(E1285/D1285)*100</f>
        <v>20.080000000000002</v>
      </c>
      <c r="P1285" s="7">
        <f>E1285/L1285</f>
        <v>41.833333333333336</v>
      </c>
      <c r="Q1285" t="s">
        <v>8333</v>
      </c>
      <c r="R1285" t="s">
        <v>8335</v>
      </c>
      <c r="S1285" s="11">
        <f>(J1285/86400)+25569+(-5/24)</f>
        <v>42430.358564814807</v>
      </c>
      <c r="T1285" s="11">
        <f>(I1285/86400)+25569+(-5/24)</f>
        <v>42459.31689814815</v>
      </c>
    </row>
    <row r="1286" spans="1:20" ht="43.2" x14ac:dyDescent="0.3">
      <c r="A1286">
        <v>1912</v>
      </c>
      <c r="B1286" s="3" t="s">
        <v>1913</v>
      </c>
      <c r="C1286" s="3" t="s">
        <v>6022</v>
      </c>
      <c r="D1286">
        <v>5000</v>
      </c>
      <c r="E1286">
        <v>2965</v>
      </c>
      <c r="F1286" t="s">
        <v>8221</v>
      </c>
      <c r="G1286" t="s">
        <v>8224</v>
      </c>
      <c r="H1286" t="s">
        <v>8246</v>
      </c>
      <c r="I1286">
        <v>1433395560</v>
      </c>
      <c r="J1286">
        <v>1430803560</v>
      </c>
      <c r="K1286" t="b">
        <v>0</v>
      </c>
      <c r="L1286">
        <v>42</v>
      </c>
      <c r="M1286" t="b">
        <v>0</v>
      </c>
      <c r="N1286" t="s">
        <v>8294</v>
      </c>
      <c r="O1286" s="6">
        <f>(E1286/D1286)*100</f>
        <v>59.3</v>
      </c>
      <c r="P1286" s="7">
        <f>E1286/L1286</f>
        <v>70.595238095238102</v>
      </c>
      <c r="Q1286" t="s">
        <v>8319</v>
      </c>
      <c r="R1286" t="s">
        <v>8348</v>
      </c>
      <c r="S1286" s="11">
        <f>(J1286/86400)+25569+(-5/24)</f>
        <v>42129.018055555549</v>
      </c>
      <c r="T1286" s="11">
        <f>(I1286/86400)+25569+(-5/24)</f>
        <v>42159.018055555549</v>
      </c>
    </row>
    <row r="1287" spans="1:20" ht="43.2" x14ac:dyDescent="0.3">
      <c r="A1287">
        <v>1989</v>
      </c>
      <c r="B1287" s="3" t="s">
        <v>1990</v>
      </c>
      <c r="C1287" s="3" t="s">
        <v>6099</v>
      </c>
      <c r="D1287">
        <v>5000</v>
      </c>
      <c r="E1287">
        <v>50</v>
      </c>
      <c r="F1287" t="s">
        <v>8221</v>
      </c>
      <c r="G1287" t="s">
        <v>8224</v>
      </c>
      <c r="H1287" t="s">
        <v>8246</v>
      </c>
      <c r="I1287">
        <v>1481473208</v>
      </c>
      <c r="J1287">
        <v>1478881208</v>
      </c>
      <c r="K1287" t="b">
        <v>0</v>
      </c>
      <c r="L1287">
        <v>1</v>
      </c>
      <c r="M1287" t="b">
        <v>0</v>
      </c>
      <c r="N1287" t="s">
        <v>8296</v>
      </c>
      <c r="O1287" s="6">
        <f>(E1287/D1287)*100</f>
        <v>1</v>
      </c>
      <c r="P1287" s="7">
        <f>E1287/L1287</f>
        <v>50</v>
      </c>
      <c r="Q1287" t="s">
        <v>8338</v>
      </c>
      <c r="R1287" t="s">
        <v>8350</v>
      </c>
      <c r="S1287" s="11">
        <f>(J1287/86400)+25569+(-5/24)</f>
        <v>42685.472314814811</v>
      </c>
      <c r="T1287" s="11">
        <f>(I1287/86400)+25569+(-5/24)</f>
        <v>42715.472314814811</v>
      </c>
    </row>
    <row r="1288" spans="1:20" ht="43.2" x14ac:dyDescent="0.3">
      <c r="A1288">
        <v>2000</v>
      </c>
      <c r="B1288" s="3" t="s">
        <v>2001</v>
      </c>
      <c r="C1288" s="3" t="s">
        <v>6110</v>
      </c>
      <c r="D1288">
        <v>5000</v>
      </c>
      <c r="E1288">
        <v>625</v>
      </c>
      <c r="F1288" t="s">
        <v>8221</v>
      </c>
      <c r="G1288" t="s">
        <v>8229</v>
      </c>
      <c r="H1288" t="s">
        <v>8251</v>
      </c>
      <c r="I1288">
        <v>1452120613</v>
      </c>
      <c r="J1288">
        <v>1449528613</v>
      </c>
      <c r="K1288" t="b">
        <v>0</v>
      </c>
      <c r="L1288">
        <v>25</v>
      </c>
      <c r="M1288" t="b">
        <v>0</v>
      </c>
      <c r="N1288" t="s">
        <v>8296</v>
      </c>
      <c r="O1288" s="6">
        <f>(E1288/D1288)*100</f>
        <v>12.5</v>
      </c>
      <c r="P1288" s="7">
        <f>E1288/L1288</f>
        <v>25</v>
      </c>
      <c r="Q1288" t="s">
        <v>8338</v>
      </c>
      <c r="R1288" t="s">
        <v>8350</v>
      </c>
      <c r="S1288" s="11">
        <f>(J1288/86400)+25569+(-5/24)</f>
        <v>42345.743206018517</v>
      </c>
      <c r="T1288" s="11">
        <f>(I1288/86400)+25569+(-5/24)</f>
        <v>42375.743206018517</v>
      </c>
    </row>
    <row r="1289" spans="1:20" ht="43.2" x14ac:dyDescent="0.3">
      <c r="A1289">
        <v>2135</v>
      </c>
      <c r="B1289" s="3" t="s">
        <v>2136</v>
      </c>
      <c r="C1289" s="3" t="s">
        <v>6245</v>
      </c>
      <c r="D1289">
        <v>5000</v>
      </c>
      <c r="E1289">
        <v>478</v>
      </c>
      <c r="F1289" t="s">
        <v>8221</v>
      </c>
      <c r="G1289" t="s">
        <v>8224</v>
      </c>
      <c r="H1289" t="s">
        <v>8246</v>
      </c>
      <c r="I1289">
        <v>1349392033</v>
      </c>
      <c r="J1289">
        <v>1346800033</v>
      </c>
      <c r="K1289" t="b">
        <v>0</v>
      </c>
      <c r="L1289">
        <v>22</v>
      </c>
      <c r="M1289" t="b">
        <v>0</v>
      </c>
      <c r="N1289" t="s">
        <v>8282</v>
      </c>
      <c r="O1289" s="6">
        <f>(E1289/D1289)*100</f>
        <v>9.56</v>
      </c>
      <c r="P1289" s="7">
        <f>E1289/L1289</f>
        <v>21.727272727272727</v>
      </c>
      <c r="Q1289" t="s">
        <v>8333</v>
      </c>
      <c r="R1289" t="s">
        <v>8334</v>
      </c>
      <c r="S1289" s="11">
        <f>(J1289/86400)+25569+(-5/24)</f>
        <v>41156.755011574074</v>
      </c>
      <c r="T1289" s="11">
        <f>(I1289/86400)+25569+(-5/24)</f>
        <v>41186.755011574074</v>
      </c>
    </row>
    <row r="1290" spans="1:20" ht="43.2" x14ac:dyDescent="0.3">
      <c r="A1290">
        <v>2146</v>
      </c>
      <c r="B1290" s="3" t="s">
        <v>2147</v>
      </c>
      <c r="C1290" s="3" t="s">
        <v>6256</v>
      </c>
      <c r="D1290">
        <v>5000</v>
      </c>
      <c r="E1290">
        <v>1</v>
      </c>
      <c r="F1290" t="s">
        <v>8221</v>
      </c>
      <c r="G1290" t="s">
        <v>8224</v>
      </c>
      <c r="H1290" t="s">
        <v>8246</v>
      </c>
      <c r="I1290">
        <v>1455207510</v>
      </c>
      <c r="J1290">
        <v>1453997910</v>
      </c>
      <c r="K1290" t="b">
        <v>0</v>
      </c>
      <c r="L1290">
        <v>1</v>
      </c>
      <c r="M1290" t="b">
        <v>0</v>
      </c>
      <c r="N1290" t="s">
        <v>8282</v>
      </c>
      <c r="O1290" s="6">
        <f>(E1290/D1290)*100</f>
        <v>0.02</v>
      </c>
      <c r="P1290" s="7">
        <f>E1290/L1290</f>
        <v>1</v>
      </c>
      <c r="Q1290" t="s">
        <v>8333</v>
      </c>
      <c r="R1290" t="s">
        <v>8334</v>
      </c>
      <c r="S1290" s="11">
        <f>(J1290/86400)+25569+(-5/24)</f>
        <v>42397.471180555549</v>
      </c>
      <c r="T1290" s="11">
        <f>(I1290/86400)+25569+(-5/24)</f>
        <v>42411.471180555549</v>
      </c>
    </row>
    <row r="1291" spans="1:20" ht="43.2" x14ac:dyDescent="0.3">
      <c r="A1291">
        <v>2155</v>
      </c>
      <c r="B1291" s="3" t="s">
        <v>2156</v>
      </c>
      <c r="C1291" s="3" t="s">
        <v>6265</v>
      </c>
      <c r="D1291">
        <v>5000</v>
      </c>
      <c r="E1291">
        <v>115</v>
      </c>
      <c r="F1291" t="s">
        <v>8221</v>
      </c>
      <c r="G1291" t="s">
        <v>8225</v>
      </c>
      <c r="H1291" t="s">
        <v>8247</v>
      </c>
      <c r="I1291">
        <v>1459443385</v>
      </c>
      <c r="J1291">
        <v>1456854985</v>
      </c>
      <c r="K1291" t="b">
        <v>0</v>
      </c>
      <c r="L1291">
        <v>5</v>
      </c>
      <c r="M1291" t="b">
        <v>0</v>
      </c>
      <c r="N1291" t="s">
        <v>8282</v>
      </c>
      <c r="O1291" s="6">
        <f>(E1291/D1291)*100</f>
        <v>2.2999999999999998</v>
      </c>
      <c r="P1291" s="7">
        <f>E1291/L1291</f>
        <v>23</v>
      </c>
      <c r="Q1291" t="s">
        <v>8333</v>
      </c>
      <c r="R1291" t="s">
        <v>8334</v>
      </c>
      <c r="S1291" s="11">
        <f>(J1291/86400)+25569+(-5/24)</f>
        <v>42430.539178240739</v>
      </c>
      <c r="T1291" s="11">
        <f>(I1291/86400)+25569+(-5/24)</f>
        <v>42460.497511574074</v>
      </c>
    </row>
    <row r="1292" spans="1:20" ht="43.2" x14ac:dyDescent="0.3">
      <c r="A1292">
        <v>2405</v>
      </c>
      <c r="B1292" s="3" t="s">
        <v>2406</v>
      </c>
      <c r="C1292" s="3" t="s">
        <v>6515</v>
      </c>
      <c r="D1292">
        <v>5000</v>
      </c>
      <c r="E1292">
        <v>1126</v>
      </c>
      <c r="F1292" t="s">
        <v>8221</v>
      </c>
      <c r="G1292" t="s">
        <v>8224</v>
      </c>
      <c r="H1292" t="s">
        <v>8246</v>
      </c>
      <c r="I1292">
        <v>1472911375</v>
      </c>
      <c r="J1292">
        <v>1471096975</v>
      </c>
      <c r="K1292" t="b">
        <v>0</v>
      </c>
      <c r="L1292">
        <v>20</v>
      </c>
      <c r="M1292" t="b">
        <v>0</v>
      </c>
      <c r="N1292" t="s">
        <v>8284</v>
      </c>
      <c r="O1292" s="6">
        <f>(E1292/D1292)*100</f>
        <v>22.52</v>
      </c>
      <c r="P1292" s="7">
        <f>E1292/L1292</f>
        <v>56.3</v>
      </c>
      <c r="Q1292" t="s">
        <v>8336</v>
      </c>
      <c r="R1292" t="s">
        <v>8337</v>
      </c>
      <c r="S1292" s="11">
        <f>(J1292/86400)+25569+(-5/24)</f>
        <v>42595.377025462956</v>
      </c>
      <c r="T1292" s="11">
        <f>(I1292/86400)+25569+(-5/24)</f>
        <v>42616.377025462956</v>
      </c>
    </row>
    <row r="1293" spans="1:20" ht="28.8" x14ac:dyDescent="0.3">
      <c r="A1293">
        <v>2440</v>
      </c>
      <c r="B1293" s="3" t="s">
        <v>2441</v>
      </c>
      <c r="C1293" s="3" t="s">
        <v>6550</v>
      </c>
      <c r="D1293">
        <v>5000</v>
      </c>
      <c r="E1293">
        <v>10</v>
      </c>
      <c r="F1293" t="s">
        <v>8221</v>
      </c>
      <c r="G1293" t="s">
        <v>8242</v>
      </c>
      <c r="H1293" t="s">
        <v>8249</v>
      </c>
      <c r="I1293">
        <v>1455399313</v>
      </c>
      <c r="J1293">
        <v>1452807313</v>
      </c>
      <c r="K1293" t="b">
        <v>0</v>
      </c>
      <c r="L1293">
        <v>2</v>
      </c>
      <c r="M1293" t="b">
        <v>0</v>
      </c>
      <c r="N1293" t="s">
        <v>8284</v>
      </c>
      <c r="O1293" s="6">
        <f>(E1293/D1293)*100</f>
        <v>0.2</v>
      </c>
      <c r="P1293" s="7">
        <f>E1293/L1293</f>
        <v>5</v>
      </c>
      <c r="Q1293" t="s">
        <v>8336</v>
      </c>
      <c r="R1293" t="s">
        <v>8337</v>
      </c>
      <c r="S1293" s="11">
        <f>(J1293/86400)+25569+(-5/24)</f>
        <v>42383.691122685188</v>
      </c>
      <c r="T1293" s="11">
        <f>(I1293/86400)+25569+(-5/24)</f>
        <v>42413.691122685188</v>
      </c>
    </row>
    <row r="1294" spans="1:20" ht="43.2" x14ac:dyDescent="0.3">
      <c r="A1294">
        <v>2506</v>
      </c>
      <c r="B1294" s="3" t="s">
        <v>2506</v>
      </c>
      <c r="C1294" s="3" t="s">
        <v>6616</v>
      </c>
      <c r="D1294">
        <v>5000</v>
      </c>
      <c r="E1294">
        <v>30</v>
      </c>
      <c r="F1294" t="s">
        <v>8221</v>
      </c>
      <c r="G1294" t="s">
        <v>8225</v>
      </c>
      <c r="H1294" t="s">
        <v>8247</v>
      </c>
      <c r="I1294">
        <v>1443906000</v>
      </c>
      <c r="J1294">
        <v>1441955269</v>
      </c>
      <c r="K1294" t="b">
        <v>0</v>
      </c>
      <c r="L1294">
        <v>2</v>
      </c>
      <c r="M1294" t="b">
        <v>0</v>
      </c>
      <c r="N1294" t="s">
        <v>8299</v>
      </c>
      <c r="O1294" s="6">
        <f>(E1294/D1294)*100</f>
        <v>0.6</v>
      </c>
      <c r="P1294" s="7">
        <f>E1294/L1294</f>
        <v>15</v>
      </c>
      <c r="Q1294" t="s">
        <v>8336</v>
      </c>
      <c r="R1294" t="s">
        <v>8353</v>
      </c>
      <c r="S1294" s="11">
        <f>(J1294/86400)+25569+(-5/24)</f>
        <v>42258.088761574072</v>
      </c>
      <c r="T1294" s="11">
        <f>(I1294/86400)+25569+(-5/24)</f>
        <v>42280.666666666664</v>
      </c>
    </row>
    <row r="1295" spans="1:20" ht="43.2" x14ac:dyDescent="0.3">
      <c r="A1295">
        <v>2515</v>
      </c>
      <c r="B1295" s="3" t="s">
        <v>2515</v>
      </c>
      <c r="C1295" s="3" t="s">
        <v>6625</v>
      </c>
      <c r="D1295">
        <v>5000</v>
      </c>
      <c r="E1295">
        <v>930</v>
      </c>
      <c r="F1295" t="s">
        <v>8221</v>
      </c>
      <c r="G1295" t="s">
        <v>8224</v>
      </c>
      <c r="H1295" t="s">
        <v>8246</v>
      </c>
      <c r="I1295">
        <v>1424635753</v>
      </c>
      <c r="J1295">
        <v>1422043753</v>
      </c>
      <c r="K1295" t="b">
        <v>0</v>
      </c>
      <c r="L1295">
        <v>12</v>
      </c>
      <c r="M1295" t="b">
        <v>0</v>
      </c>
      <c r="N1295" t="s">
        <v>8299</v>
      </c>
      <c r="O1295" s="6">
        <f>(E1295/D1295)*100</f>
        <v>18.600000000000001</v>
      </c>
      <c r="P1295" s="7">
        <f>E1295/L1295</f>
        <v>77.5</v>
      </c>
      <c r="Q1295" t="s">
        <v>8336</v>
      </c>
      <c r="R1295" t="s">
        <v>8353</v>
      </c>
      <c r="S1295" s="11">
        <f>(J1295/86400)+25569+(-5/24)</f>
        <v>42027.63140046296</v>
      </c>
      <c r="T1295" s="11">
        <f>(I1295/86400)+25569+(-5/24)</f>
        <v>42057.63140046296</v>
      </c>
    </row>
    <row r="1296" spans="1:20" ht="43.2" x14ac:dyDescent="0.3">
      <c r="A1296">
        <v>2518</v>
      </c>
      <c r="B1296" s="3" t="s">
        <v>2518</v>
      </c>
      <c r="C1296" s="3" t="s">
        <v>6628</v>
      </c>
      <c r="D1296">
        <v>5000</v>
      </c>
      <c r="E1296">
        <v>0</v>
      </c>
      <c r="F1296" t="s">
        <v>8221</v>
      </c>
      <c r="G1296" t="s">
        <v>8224</v>
      </c>
      <c r="H1296" t="s">
        <v>8246</v>
      </c>
      <c r="I1296">
        <v>1415899228</v>
      </c>
      <c r="J1296">
        <v>1413303628</v>
      </c>
      <c r="K1296" t="b">
        <v>0</v>
      </c>
      <c r="L1296">
        <v>0</v>
      </c>
      <c r="M1296" t="b">
        <v>0</v>
      </c>
      <c r="N1296" t="s">
        <v>8299</v>
      </c>
      <c r="O1296" s="6">
        <f>(E1296/D1296)*100</f>
        <v>0</v>
      </c>
      <c r="P1296" s="7" t="e">
        <f>E1296/L1296</f>
        <v>#DIV/0!</v>
      </c>
      <c r="Q1296" t="s">
        <v>8336</v>
      </c>
      <c r="R1296" t="s">
        <v>8353</v>
      </c>
      <c r="S1296" s="11">
        <f>(J1296/86400)+25569+(-5/24)</f>
        <v>41926.472546296296</v>
      </c>
      <c r="T1296" s="11">
        <f>(I1296/86400)+25569+(-5/24)</f>
        <v>41956.51421296296</v>
      </c>
    </row>
    <row r="1297" spans="1:20" ht="43.2" x14ac:dyDescent="0.3">
      <c r="A1297">
        <v>2581</v>
      </c>
      <c r="B1297" s="3" t="s">
        <v>2581</v>
      </c>
      <c r="C1297" s="3" t="s">
        <v>6691</v>
      </c>
      <c r="D1297">
        <v>5000</v>
      </c>
      <c r="E1297">
        <v>530</v>
      </c>
      <c r="F1297" t="s">
        <v>8221</v>
      </c>
      <c r="G1297" t="s">
        <v>8224</v>
      </c>
      <c r="H1297" t="s">
        <v>8246</v>
      </c>
      <c r="I1297">
        <v>1447689898</v>
      </c>
      <c r="J1297">
        <v>1445094298</v>
      </c>
      <c r="K1297" t="b">
        <v>0</v>
      </c>
      <c r="L1297">
        <v>11</v>
      </c>
      <c r="M1297" t="b">
        <v>0</v>
      </c>
      <c r="N1297" t="s">
        <v>8284</v>
      </c>
      <c r="O1297" s="6">
        <f>(E1297/D1297)*100</f>
        <v>10.6</v>
      </c>
      <c r="P1297" s="7">
        <f>E1297/L1297</f>
        <v>48.18181818181818</v>
      </c>
      <c r="Q1297" t="s">
        <v>8336</v>
      </c>
      <c r="R1297" t="s">
        <v>8337</v>
      </c>
      <c r="S1297" s="11">
        <f>(J1297/86400)+25569+(-5/24)</f>
        <v>42294.420115740737</v>
      </c>
      <c r="T1297" s="11">
        <f>(I1297/86400)+25569+(-5/24)</f>
        <v>42324.461782407401</v>
      </c>
    </row>
    <row r="1298" spans="1:20" ht="43.2" x14ac:dyDescent="0.3">
      <c r="A1298">
        <v>2693</v>
      </c>
      <c r="B1298" s="3" t="s">
        <v>2693</v>
      </c>
      <c r="C1298" s="3" t="s">
        <v>6803</v>
      </c>
      <c r="D1298">
        <v>5000</v>
      </c>
      <c r="E1298">
        <v>40</v>
      </c>
      <c r="F1298" t="s">
        <v>8221</v>
      </c>
      <c r="G1298" t="s">
        <v>8224</v>
      </c>
      <c r="H1298" t="s">
        <v>8246</v>
      </c>
      <c r="I1298">
        <v>1407899966</v>
      </c>
      <c r="J1298">
        <v>1405307966</v>
      </c>
      <c r="K1298" t="b">
        <v>0</v>
      </c>
      <c r="L1298">
        <v>3</v>
      </c>
      <c r="M1298" t="b">
        <v>0</v>
      </c>
      <c r="N1298" t="s">
        <v>8284</v>
      </c>
      <c r="O1298" s="6">
        <f>(E1298/D1298)*100</f>
        <v>0.8</v>
      </c>
      <c r="P1298" s="7">
        <f>E1298/L1298</f>
        <v>13.333333333333334</v>
      </c>
      <c r="Q1298" t="s">
        <v>8336</v>
      </c>
      <c r="R1298" t="s">
        <v>8337</v>
      </c>
      <c r="S1298" s="11">
        <f>(J1298/86400)+25569+(-5/24)</f>
        <v>41833.930162037032</v>
      </c>
      <c r="T1298" s="11">
        <f>(I1298/86400)+25569+(-5/24)</f>
        <v>41863.930162037032</v>
      </c>
    </row>
    <row r="1299" spans="1:20" ht="43.2" x14ac:dyDescent="0.3">
      <c r="A1299">
        <v>2748</v>
      </c>
      <c r="B1299" s="3" t="s">
        <v>2748</v>
      </c>
      <c r="C1299" s="3" t="s">
        <v>6858</v>
      </c>
      <c r="D1299">
        <v>5000</v>
      </c>
      <c r="E1299">
        <v>53</v>
      </c>
      <c r="F1299" t="s">
        <v>8221</v>
      </c>
      <c r="G1299" t="s">
        <v>8224</v>
      </c>
      <c r="H1299" t="s">
        <v>8246</v>
      </c>
      <c r="I1299">
        <v>1472835802</v>
      </c>
      <c r="J1299">
        <v>1470243802</v>
      </c>
      <c r="K1299" t="b">
        <v>0</v>
      </c>
      <c r="L1299">
        <v>4</v>
      </c>
      <c r="M1299" t="b">
        <v>0</v>
      </c>
      <c r="N1299" t="s">
        <v>8304</v>
      </c>
      <c r="O1299" s="6">
        <f>(E1299/D1299)*100</f>
        <v>1.06</v>
      </c>
      <c r="P1299" s="7">
        <f>E1299/L1299</f>
        <v>13.25</v>
      </c>
      <c r="Q1299" t="s">
        <v>8322</v>
      </c>
      <c r="R1299" t="s">
        <v>8358</v>
      </c>
      <c r="S1299" s="11">
        <f>(J1299/86400)+25569+(-5/24)</f>
        <v>42585.502337962964</v>
      </c>
      <c r="T1299" s="11">
        <f>(I1299/86400)+25569+(-5/24)</f>
        <v>42615.502337962964</v>
      </c>
    </row>
    <row r="1300" spans="1:20" ht="43.2" x14ac:dyDescent="0.3">
      <c r="A1300">
        <v>2760</v>
      </c>
      <c r="B1300" s="3" t="s">
        <v>2760</v>
      </c>
      <c r="C1300" s="3" t="s">
        <v>6870</v>
      </c>
      <c r="D1300">
        <v>5000</v>
      </c>
      <c r="E1300">
        <v>0</v>
      </c>
      <c r="F1300" t="s">
        <v>8221</v>
      </c>
      <c r="G1300" t="s">
        <v>8225</v>
      </c>
      <c r="H1300" t="s">
        <v>8247</v>
      </c>
      <c r="I1300">
        <v>1371726258</v>
      </c>
      <c r="J1300">
        <v>1369134258</v>
      </c>
      <c r="K1300" t="b">
        <v>0</v>
      </c>
      <c r="L1300">
        <v>0</v>
      </c>
      <c r="M1300" t="b">
        <v>0</v>
      </c>
      <c r="N1300" t="s">
        <v>8304</v>
      </c>
      <c r="O1300" s="6">
        <f>(E1300/D1300)*100</f>
        <v>0</v>
      </c>
      <c r="P1300" s="7" t="e">
        <f>E1300/L1300</f>
        <v>#DIV/0!</v>
      </c>
      <c r="Q1300" t="s">
        <v>8322</v>
      </c>
      <c r="R1300" t="s">
        <v>8358</v>
      </c>
      <c r="S1300" s="11">
        <f>(J1300/86400)+25569+(-5/24)</f>
        <v>41415.252986111111</v>
      </c>
      <c r="T1300" s="11">
        <f>(I1300/86400)+25569+(-5/24)</f>
        <v>41445.252986111111</v>
      </c>
    </row>
    <row r="1301" spans="1:20" ht="28.8" x14ac:dyDescent="0.3">
      <c r="A1301">
        <v>2761</v>
      </c>
      <c r="B1301" s="3" t="s">
        <v>2761</v>
      </c>
      <c r="C1301" s="3" t="s">
        <v>6871</v>
      </c>
      <c r="D1301">
        <v>5000</v>
      </c>
      <c r="E1301">
        <v>36</v>
      </c>
      <c r="F1301" t="s">
        <v>8221</v>
      </c>
      <c r="G1301" t="s">
        <v>8224</v>
      </c>
      <c r="H1301" t="s">
        <v>8246</v>
      </c>
      <c r="I1301">
        <v>1357176693</v>
      </c>
      <c r="J1301">
        <v>1354584693</v>
      </c>
      <c r="K1301" t="b">
        <v>0</v>
      </c>
      <c r="L1301">
        <v>4</v>
      </c>
      <c r="M1301" t="b">
        <v>0</v>
      </c>
      <c r="N1301" t="s">
        <v>8304</v>
      </c>
      <c r="O1301" s="6">
        <f>(E1301/D1301)*100</f>
        <v>0.72</v>
      </c>
      <c r="P1301" s="7">
        <f>E1301/L1301</f>
        <v>9</v>
      </c>
      <c r="Q1301" t="s">
        <v>8322</v>
      </c>
      <c r="R1301" t="s">
        <v>8358</v>
      </c>
      <c r="S1301" s="11">
        <f>(J1301/86400)+25569+(-5/24)</f>
        <v>41246.85524305555</v>
      </c>
      <c r="T1301" s="11">
        <f>(I1301/86400)+25569+(-5/24)</f>
        <v>41276.85524305555</v>
      </c>
    </row>
    <row r="1302" spans="1:20" ht="43.2" x14ac:dyDescent="0.3">
      <c r="A1302">
        <v>2766</v>
      </c>
      <c r="B1302" s="3" t="s">
        <v>2766</v>
      </c>
      <c r="C1302" s="3" t="s">
        <v>6876</v>
      </c>
      <c r="D1302">
        <v>5000</v>
      </c>
      <c r="E1302">
        <v>100</v>
      </c>
      <c r="F1302" t="s">
        <v>8221</v>
      </c>
      <c r="G1302" t="s">
        <v>8224</v>
      </c>
      <c r="H1302" t="s">
        <v>8246</v>
      </c>
      <c r="I1302">
        <v>1313078518</v>
      </c>
      <c r="J1302">
        <v>1310486518</v>
      </c>
      <c r="K1302" t="b">
        <v>0</v>
      </c>
      <c r="L1302">
        <v>4</v>
      </c>
      <c r="M1302" t="b">
        <v>0</v>
      </c>
      <c r="N1302" t="s">
        <v>8304</v>
      </c>
      <c r="O1302" s="6">
        <f>(E1302/D1302)*100</f>
        <v>2</v>
      </c>
      <c r="P1302" s="7">
        <f>E1302/L1302</f>
        <v>25</v>
      </c>
      <c r="Q1302" t="s">
        <v>8322</v>
      </c>
      <c r="R1302" t="s">
        <v>8358</v>
      </c>
      <c r="S1302" s="11">
        <f>(J1302/86400)+25569+(-5/24)</f>
        <v>40736.459699074076</v>
      </c>
      <c r="T1302" s="11">
        <f>(I1302/86400)+25569+(-5/24)</f>
        <v>40766.459699074076</v>
      </c>
    </row>
    <row r="1303" spans="1:20" ht="43.2" x14ac:dyDescent="0.3">
      <c r="A1303">
        <v>2775</v>
      </c>
      <c r="B1303" s="3" t="s">
        <v>2775</v>
      </c>
      <c r="C1303" s="3" t="s">
        <v>6885</v>
      </c>
      <c r="D1303">
        <v>5000</v>
      </c>
      <c r="E1303">
        <v>150</v>
      </c>
      <c r="F1303" t="s">
        <v>8221</v>
      </c>
      <c r="G1303" t="s">
        <v>8224</v>
      </c>
      <c r="H1303" t="s">
        <v>8246</v>
      </c>
      <c r="I1303">
        <v>1323994754</v>
      </c>
      <c r="J1303">
        <v>1321402754</v>
      </c>
      <c r="K1303" t="b">
        <v>0</v>
      </c>
      <c r="L1303">
        <v>2</v>
      </c>
      <c r="M1303" t="b">
        <v>0</v>
      </c>
      <c r="N1303" t="s">
        <v>8304</v>
      </c>
      <c r="O1303" s="6">
        <f>(E1303/D1303)*100</f>
        <v>3</v>
      </c>
      <c r="P1303" s="7">
        <f>E1303/L1303</f>
        <v>75</v>
      </c>
      <c r="Q1303" t="s">
        <v>8322</v>
      </c>
      <c r="R1303" t="s">
        <v>8358</v>
      </c>
      <c r="S1303" s="11">
        <f>(J1303/86400)+25569+(-5/24)</f>
        <v>40862.805023148147</v>
      </c>
      <c r="T1303" s="11">
        <f>(I1303/86400)+25569+(-5/24)</f>
        <v>40892.805023148147</v>
      </c>
    </row>
    <row r="1304" spans="1:20" ht="43.2" x14ac:dyDescent="0.3">
      <c r="A1304">
        <v>2852</v>
      </c>
      <c r="B1304" s="3" t="s">
        <v>2852</v>
      </c>
      <c r="C1304" s="3" t="s">
        <v>6962</v>
      </c>
      <c r="D1304">
        <v>5000</v>
      </c>
      <c r="E1304">
        <v>95</v>
      </c>
      <c r="F1304" t="s">
        <v>8221</v>
      </c>
      <c r="G1304" t="s">
        <v>8224</v>
      </c>
      <c r="H1304" t="s">
        <v>8246</v>
      </c>
      <c r="I1304">
        <v>1403312703</v>
      </c>
      <c r="J1304">
        <v>1400720703</v>
      </c>
      <c r="K1304" t="b">
        <v>0</v>
      </c>
      <c r="L1304">
        <v>6</v>
      </c>
      <c r="M1304" t="b">
        <v>0</v>
      </c>
      <c r="N1304" t="s">
        <v>8271</v>
      </c>
      <c r="O1304" s="6">
        <f>(E1304/D1304)*100</f>
        <v>1.9</v>
      </c>
      <c r="P1304" s="7">
        <f>E1304/L1304</f>
        <v>15.833333333333334</v>
      </c>
      <c r="Q1304" t="s">
        <v>8317</v>
      </c>
      <c r="R1304" t="s">
        <v>8318</v>
      </c>
      <c r="S1304" s="11">
        <f>(J1304/86400)+25569+(-5/24)</f>
        <v>41780.836840277778</v>
      </c>
      <c r="T1304" s="11">
        <f>(I1304/86400)+25569+(-5/24)</f>
        <v>41810.836840277778</v>
      </c>
    </row>
    <row r="1305" spans="1:20" ht="43.2" x14ac:dyDescent="0.3">
      <c r="A1305">
        <v>2866</v>
      </c>
      <c r="B1305" s="3" t="s">
        <v>2866</v>
      </c>
      <c r="C1305" s="3" t="s">
        <v>6976</v>
      </c>
      <c r="D1305">
        <v>5000</v>
      </c>
      <c r="E1305">
        <v>45</v>
      </c>
      <c r="F1305" t="s">
        <v>8221</v>
      </c>
      <c r="G1305" t="s">
        <v>8224</v>
      </c>
      <c r="H1305" t="s">
        <v>8246</v>
      </c>
      <c r="I1305">
        <v>1476482400</v>
      </c>
      <c r="J1305">
        <v>1473893721</v>
      </c>
      <c r="K1305" t="b">
        <v>0</v>
      </c>
      <c r="L1305">
        <v>2</v>
      </c>
      <c r="M1305" t="b">
        <v>0</v>
      </c>
      <c r="N1305" t="s">
        <v>8271</v>
      </c>
      <c r="O1305" s="6">
        <f>(E1305/D1305)*100</f>
        <v>0.89999999999999991</v>
      </c>
      <c r="P1305" s="7">
        <f>E1305/L1305</f>
        <v>22.5</v>
      </c>
      <c r="Q1305" t="s">
        <v>8317</v>
      </c>
      <c r="R1305" t="s">
        <v>8318</v>
      </c>
      <c r="S1305" s="11">
        <f>(J1305/86400)+25569+(-5/24)</f>
        <v>42627.746770833335</v>
      </c>
      <c r="T1305" s="11">
        <f>(I1305/86400)+25569+(-5/24)</f>
        <v>42657.708333333336</v>
      </c>
    </row>
    <row r="1306" spans="1:20" ht="57.6" x14ac:dyDescent="0.3">
      <c r="A1306">
        <v>2870</v>
      </c>
      <c r="B1306" s="3" t="s">
        <v>2870</v>
      </c>
      <c r="C1306" s="3" t="s">
        <v>6980</v>
      </c>
      <c r="D1306">
        <v>5000</v>
      </c>
      <c r="E1306">
        <v>750</v>
      </c>
      <c r="F1306" t="s">
        <v>8221</v>
      </c>
      <c r="G1306" t="s">
        <v>8224</v>
      </c>
      <c r="H1306" t="s">
        <v>8246</v>
      </c>
      <c r="I1306">
        <v>1400301165</v>
      </c>
      <c r="J1306">
        <v>1397709165</v>
      </c>
      <c r="K1306" t="b">
        <v>0</v>
      </c>
      <c r="L1306">
        <v>9</v>
      </c>
      <c r="M1306" t="b">
        <v>0</v>
      </c>
      <c r="N1306" t="s">
        <v>8271</v>
      </c>
      <c r="O1306" s="6">
        <f>(E1306/D1306)*100</f>
        <v>15</v>
      </c>
      <c r="P1306" s="7">
        <f>E1306/L1306</f>
        <v>83.333333333333329</v>
      </c>
      <c r="Q1306" t="s">
        <v>8317</v>
      </c>
      <c r="R1306" t="s">
        <v>8318</v>
      </c>
      <c r="S1306" s="11">
        <f>(J1306/86400)+25569+(-5/24)</f>
        <v>41745.981076388889</v>
      </c>
      <c r="T1306" s="11">
        <f>(I1306/86400)+25569+(-5/24)</f>
        <v>41775.981076388889</v>
      </c>
    </row>
    <row r="1307" spans="1:20" ht="43.2" x14ac:dyDescent="0.3">
      <c r="A1307">
        <v>2874</v>
      </c>
      <c r="B1307" s="3" t="s">
        <v>2874</v>
      </c>
      <c r="C1307" s="3" t="s">
        <v>6984</v>
      </c>
      <c r="D1307">
        <v>5000</v>
      </c>
      <c r="E1307">
        <v>271</v>
      </c>
      <c r="F1307" t="s">
        <v>8221</v>
      </c>
      <c r="G1307" t="s">
        <v>8224</v>
      </c>
      <c r="H1307" t="s">
        <v>8246</v>
      </c>
      <c r="I1307">
        <v>1484684186</v>
      </c>
      <c r="J1307">
        <v>1482092186</v>
      </c>
      <c r="K1307" t="b">
        <v>0</v>
      </c>
      <c r="L1307">
        <v>3</v>
      </c>
      <c r="M1307" t="b">
        <v>0</v>
      </c>
      <c r="N1307" t="s">
        <v>8271</v>
      </c>
      <c r="O1307" s="6">
        <f>(E1307/D1307)*100</f>
        <v>5.42</v>
      </c>
      <c r="P1307" s="7">
        <f>E1307/L1307</f>
        <v>90.333333333333329</v>
      </c>
      <c r="Q1307" t="s">
        <v>8317</v>
      </c>
      <c r="R1307" t="s">
        <v>8318</v>
      </c>
      <c r="S1307" s="11">
        <f>(J1307/86400)+25569+(-5/24)</f>
        <v>42722.636412037034</v>
      </c>
      <c r="T1307" s="11">
        <f>(I1307/86400)+25569+(-5/24)</f>
        <v>42752.636412037034</v>
      </c>
    </row>
    <row r="1308" spans="1:20" x14ac:dyDescent="0.3">
      <c r="A1308">
        <v>2893</v>
      </c>
      <c r="B1308" s="3" t="s">
        <v>2893</v>
      </c>
      <c r="C1308" s="3" t="s">
        <v>7003</v>
      </c>
      <c r="D1308">
        <v>5000</v>
      </c>
      <c r="E1308">
        <v>25</v>
      </c>
      <c r="F1308" t="s">
        <v>8221</v>
      </c>
      <c r="G1308" t="s">
        <v>8224</v>
      </c>
      <c r="H1308" t="s">
        <v>8246</v>
      </c>
      <c r="I1308">
        <v>1420768800</v>
      </c>
      <c r="J1308">
        <v>1415644395</v>
      </c>
      <c r="K1308" t="b">
        <v>0</v>
      </c>
      <c r="L1308">
        <v>2</v>
      </c>
      <c r="M1308" t="b">
        <v>0</v>
      </c>
      <c r="N1308" t="s">
        <v>8271</v>
      </c>
      <c r="O1308" s="6">
        <f>(E1308/D1308)*100</f>
        <v>0.5</v>
      </c>
      <c r="P1308" s="7">
        <f>E1308/L1308</f>
        <v>12.5</v>
      </c>
      <c r="Q1308" t="s">
        <v>8317</v>
      </c>
      <c r="R1308" t="s">
        <v>8318</v>
      </c>
      <c r="S1308" s="11">
        <f>(J1308/86400)+25569+(-5/24)</f>
        <v>41953.564756944441</v>
      </c>
      <c r="T1308" s="11">
        <f>(I1308/86400)+25569+(-5/24)</f>
        <v>42012.874999999993</v>
      </c>
    </row>
    <row r="1309" spans="1:20" ht="43.2" x14ac:dyDescent="0.3">
      <c r="A1309">
        <v>2903</v>
      </c>
      <c r="B1309" s="3" t="s">
        <v>2903</v>
      </c>
      <c r="C1309" s="3" t="s">
        <v>7013</v>
      </c>
      <c r="D1309">
        <v>5000</v>
      </c>
      <c r="E1309">
        <v>39</v>
      </c>
      <c r="F1309" t="s">
        <v>8221</v>
      </c>
      <c r="G1309" t="s">
        <v>8224</v>
      </c>
      <c r="H1309" t="s">
        <v>8246</v>
      </c>
      <c r="I1309">
        <v>1441771218</v>
      </c>
      <c r="J1309">
        <v>1436587218</v>
      </c>
      <c r="K1309" t="b">
        <v>0</v>
      </c>
      <c r="L1309">
        <v>4</v>
      </c>
      <c r="M1309" t="b">
        <v>0</v>
      </c>
      <c r="N1309" t="s">
        <v>8271</v>
      </c>
      <c r="O1309" s="6">
        <f>(E1309/D1309)*100</f>
        <v>0.77999999999999992</v>
      </c>
      <c r="P1309" s="7">
        <f>E1309/L1309</f>
        <v>9.75</v>
      </c>
      <c r="Q1309" t="s">
        <v>8317</v>
      </c>
      <c r="R1309" t="s">
        <v>8318</v>
      </c>
      <c r="S1309" s="11">
        <f>(J1309/86400)+25569+(-5/24)</f>
        <v>42195.95854166666</v>
      </c>
      <c r="T1309" s="11">
        <f>(I1309/86400)+25569+(-5/24)</f>
        <v>42255.95854166666</v>
      </c>
    </row>
    <row r="1310" spans="1:20" ht="43.2" x14ac:dyDescent="0.3">
      <c r="A1310">
        <v>2918</v>
      </c>
      <c r="B1310" s="3" t="s">
        <v>2918</v>
      </c>
      <c r="C1310" s="3" t="s">
        <v>7028</v>
      </c>
      <c r="D1310">
        <v>5000</v>
      </c>
      <c r="E1310">
        <v>1362</v>
      </c>
      <c r="F1310" t="s">
        <v>8221</v>
      </c>
      <c r="G1310" t="s">
        <v>8224</v>
      </c>
      <c r="H1310" t="s">
        <v>8246</v>
      </c>
      <c r="I1310">
        <v>1446131207</v>
      </c>
      <c r="J1310">
        <v>1443712007</v>
      </c>
      <c r="K1310" t="b">
        <v>0</v>
      </c>
      <c r="L1310">
        <v>20</v>
      </c>
      <c r="M1310" t="b">
        <v>0</v>
      </c>
      <c r="N1310" t="s">
        <v>8271</v>
      </c>
      <c r="O1310" s="6">
        <f>(E1310/D1310)*100</f>
        <v>27.24</v>
      </c>
      <c r="P1310" s="7">
        <f>E1310/L1310</f>
        <v>68.099999999999994</v>
      </c>
      <c r="Q1310" t="s">
        <v>8317</v>
      </c>
      <c r="R1310" t="s">
        <v>8318</v>
      </c>
      <c r="S1310" s="11">
        <f>(J1310/86400)+25569+(-5/24)</f>
        <v>42278.421377314815</v>
      </c>
      <c r="T1310" s="11">
        <f>(I1310/86400)+25569+(-5/24)</f>
        <v>42306.421377314815</v>
      </c>
    </row>
    <row r="1311" spans="1:20" ht="57.6" x14ac:dyDescent="0.3">
      <c r="A1311">
        <v>3091</v>
      </c>
      <c r="B1311" s="3" t="s">
        <v>3091</v>
      </c>
      <c r="C1311" s="3" t="s">
        <v>7201</v>
      </c>
      <c r="D1311">
        <v>5000</v>
      </c>
      <c r="E1311">
        <v>796</v>
      </c>
      <c r="F1311" t="s">
        <v>8221</v>
      </c>
      <c r="G1311" t="s">
        <v>8224</v>
      </c>
      <c r="H1311" t="s">
        <v>8246</v>
      </c>
      <c r="I1311">
        <v>1471214743</v>
      </c>
      <c r="J1311">
        <v>1468622743</v>
      </c>
      <c r="K1311" t="b">
        <v>0</v>
      </c>
      <c r="L1311">
        <v>9</v>
      </c>
      <c r="M1311" t="b">
        <v>0</v>
      </c>
      <c r="N1311" t="s">
        <v>8303</v>
      </c>
      <c r="O1311" s="6">
        <f>(E1311/D1311)*100</f>
        <v>15.920000000000002</v>
      </c>
      <c r="P1311" s="7">
        <f>E1311/L1311</f>
        <v>88.444444444444443</v>
      </c>
      <c r="Q1311" t="s">
        <v>8317</v>
      </c>
      <c r="R1311" t="s">
        <v>8357</v>
      </c>
      <c r="S1311" s="11">
        <f>(J1311/86400)+25569+(-5/24)</f>
        <v>42566.740081018514</v>
      </c>
      <c r="T1311" s="11">
        <f>(I1311/86400)+25569+(-5/24)</f>
        <v>42596.740081018514</v>
      </c>
    </row>
    <row r="1312" spans="1:20" ht="43.2" x14ac:dyDescent="0.3">
      <c r="A1312">
        <v>3193</v>
      </c>
      <c r="B1312" s="3" t="s">
        <v>3193</v>
      </c>
      <c r="C1312" s="3" t="s">
        <v>7303</v>
      </c>
      <c r="D1312">
        <v>5000</v>
      </c>
      <c r="E1312">
        <v>587</v>
      </c>
      <c r="F1312" t="s">
        <v>8221</v>
      </c>
      <c r="G1312" t="s">
        <v>8225</v>
      </c>
      <c r="H1312" t="s">
        <v>8247</v>
      </c>
      <c r="I1312">
        <v>1424474056</v>
      </c>
      <c r="J1312">
        <v>1420586056</v>
      </c>
      <c r="K1312" t="b">
        <v>0</v>
      </c>
      <c r="L1312">
        <v>24</v>
      </c>
      <c r="M1312" t="b">
        <v>0</v>
      </c>
      <c r="N1312" t="s">
        <v>8305</v>
      </c>
      <c r="O1312" s="6">
        <f>(E1312/D1312)*100</f>
        <v>11.74</v>
      </c>
      <c r="P1312" s="7">
        <f>E1312/L1312</f>
        <v>24.458333333333332</v>
      </c>
      <c r="Q1312" t="s">
        <v>8317</v>
      </c>
      <c r="R1312" t="s">
        <v>8359</v>
      </c>
      <c r="S1312" s="11">
        <f>(J1312/86400)+25569+(-5/24)</f>
        <v>42010.759907407402</v>
      </c>
      <c r="T1312" s="11">
        <f>(I1312/86400)+25569+(-5/24)</f>
        <v>42055.759907407402</v>
      </c>
    </row>
    <row r="1313" spans="1:20" ht="43.2" x14ac:dyDescent="0.3">
      <c r="A1313">
        <v>3199</v>
      </c>
      <c r="B1313" s="3" t="s">
        <v>3199</v>
      </c>
      <c r="C1313" s="3" t="s">
        <v>7309</v>
      </c>
      <c r="D1313">
        <v>5000</v>
      </c>
      <c r="E1313">
        <v>2608</v>
      </c>
      <c r="F1313" t="s">
        <v>8221</v>
      </c>
      <c r="G1313" t="s">
        <v>8224</v>
      </c>
      <c r="H1313" t="s">
        <v>8246</v>
      </c>
      <c r="I1313">
        <v>1410037200</v>
      </c>
      <c r="J1313">
        <v>1407435418</v>
      </c>
      <c r="K1313" t="b">
        <v>0</v>
      </c>
      <c r="L1313">
        <v>53</v>
      </c>
      <c r="M1313" t="b">
        <v>0</v>
      </c>
      <c r="N1313" t="s">
        <v>8305</v>
      </c>
      <c r="O1313" s="6">
        <f>(E1313/D1313)*100</f>
        <v>52.16</v>
      </c>
      <c r="P1313" s="7">
        <f>E1313/L1313</f>
        <v>49.20754716981132</v>
      </c>
      <c r="Q1313" t="s">
        <v>8317</v>
      </c>
      <c r="R1313" t="s">
        <v>8359</v>
      </c>
      <c r="S1313" s="11">
        <f>(J1313/86400)+25569+(-5/24)</f>
        <v>41858.553449074076</v>
      </c>
      <c r="T1313" s="11">
        <f>(I1313/86400)+25569+(-5/24)</f>
        <v>41888.666666666664</v>
      </c>
    </row>
    <row r="1314" spans="1:20" ht="43.2" x14ac:dyDescent="0.3">
      <c r="A1314">
        <v>3202</v>
      </c>
      <c r="B1314" s="3" t="s">
        <v>3202</v>
      </c>
      <c r="C1314" s="3" t="s">
        <v>7312</v>
      </c>
      <c r="D1314">
        <v>5000</v>
      </c>
      <c r="E1314">
        <v>2726</v>
      </c>
      <c r="F1314" t="s">
        <v>8221</v>
      </c>
      <c r="G1314" t="s">
        <v>8224</v>
      </c>
      <c r="H1314" t="s">
        <v>8246</v>
      </c>
      <c r="I1314">
        <v>1450072740</v>
      </c>
      <c r="J1314">
        <v>1445027346</v>
      </c>
      <c r="K1314" t="b">
        <v>0</v>
      </c>
      <c r="L1314">
        <v>25</v>
      </c>
      <c r="M1314" t="b">
        <v>0</v>
      </c>
      <c r="N1314" t="s">
        <v>8305</v>
      </c>
      <c r="O1314" s="6">
        <f>(E1314/D1314)*100</f>
        <v>54.52</v>
      </c>
      <c r="P1314" s="7">
        <f>E1314/L1314</f>
        <v>109.04</v>
      </c>
      <c r="Q1314" t="s">
        <v>8317</v>
      </c>
      <c r="R1314" t="s">
        <v>8359</v>
      </c>
      <c r="S1314" s="11">
        <f>(J1314/86400)+25569+(-5/24)</f>
        <v>42293.645208333335</v>
      </c>
      <c r="T1314" s="11">
        <f>(I1314/86400)+25569+(-5/24)</f>
        <v>42352.040972222218</v>
      </c>
    </row>
    <row r="1315" spans="1:20" ht="43.2" x14ac:dyDescent="0.3">
      <c r="A1315">
        <v>3206</v>
      </c>
      <c r="B1315" s="3" t="s">
        <v>3206</v>
      </c>
      <c r="C1315" s="3" t="s">
        <v>7316</v>
      </c>
      <c r="D1315">
        <v>5000</v>
      </c>
      <c r="E1315">
        <v>0</v>
      </c>
      <c r="F1315" t="s">
        <v>8221</v>
      </c>
      <c r="G1315" t="s">
        <v>8224</v>
      </c>
      <c r="H1315" t="s">
        <v>8246</v>
      </c>
      <c r="I1315">
        <v>1442644651</v>
      </c>
      <c r="J1315">
        <v>1440052651</v>
      </c>
      <c r="K1315" t="b">
        <v>0</v>
      </c>
      <c r="L1315">
        <v>0</v>
      </c>
      <c r="M1315" t="b">
        <v>0</v>
      </c>
      <c r="N1315" t="s">
        <v>8305</v>
      </c>
      <c r="O1315" s="6">
        <f>(E1315/D1315)*100</f>
        <v>0</v>
      </c>
      <c r="P1315" s="7" t="e">
        <f>E1315/L1315</f>
        <v>#DIV/0!</v>
      </c>
      <c r="Q1315" t="s">
        <v>8317</v>
      </c>
      <c r="R1315" t="s">
        <v>8359</v>
      </c>
      <c r="S1315" s="11">
        <f>(J1315/86400)+25569+(-5/24)</f>
        <v>42236.067719907405</v>
      </c>
      <c r="T1315" s="11">
        <f>(I1315/86400)+25569+(-5/24)</f>
        <v>42266.067719907405</v>
      </c>
    </row>
    <row r="1316" spans="1:20" ht="43.2" x14ac:dyDescent="0.3">
      <c r="A1316">
        <v>3633</v>
      </c>
      <c r="B1316" s="3" t="s">
        <v>3631</v>
      </c>
      <c r="C1316" s="3" t="s">
        <v>7743</v>
      </c>
      <c r="D1316">
        <v>5000</v>
      </c>
      <c r="E1316">
        <v>1762</v>
      </c>
      <c r="F1316" t="s">
        <v>8221</v>
      </c>
      <c r="G1316" t="s">
        <v>8224</v>
      </c>
      <c r="H1316" t="s">
        <v>8246</v>
      </c>
      <c r="I1316">
        <v>1479517200</v>
      </c>
      <c r="J1316">
        <v>1475765867</v>
      </c>
      <c r="K1316" t="b">
        <v>0</v>
      </c>
      <c r="L1316">
        <v>31</v>
      </c>
      <c r="M1316" t="b">
        <v>0</v>
      </c>
      <c r="N1316" t="s">
        <v>8305</v>
      </c>
      <c r="O1316" s="6">
        <f>(E1316/D1316)*100</f>
        <v>35.24</v>
      </c>
      <c r="P1316" s="7">
        <f>E1316/L1316</f>
        <v>56.838709677419352</v>
      </c>
      <c r="Q1316" t="s">
        <v>8317</v>
      </c>
      <c r="R1316" t="s">
        <v>8359</v>
      </c>
      <c r="S1316" s="11">
        <f>(J1316/86400)+25569+(-5/24)</f>
        <v>42649.415127314809</v>
      </c>
      <c r="T1316" s="11">
        <f>(I1316/86400)+25569+(-5/24)</f>
        <v>42692.833333333336</v>
      </c>
    </row>
    <row r="1317" spans="1:20" ht="43.2" x14ac:dyDescent="0.3">
      <c r="A1317">
        <v>3644</v>
      </c>
      <c r="B1317" s="3" t="s">
        <v>3642</v>
      </c>
      <c r="C1317" s="3" t="s">
        <v>7754</v>
      </c>
      <c r="D1317">
        <v>5000</v>
      </c>
      <c r="E1317">
        <v>821</v>
      </c>
      <c r="F1317" t="s">
        <v>8221</v>
      </c>
      <c r="G1317" t="s">
        <v>8224</v>
      </c>
      <c r="H1317" t="s">
        <v>8246</v>
      </c>
      <c r="I1317">
        <v>1457413140</v>
      </c>
      <c r="J1317">
        <v>1454996887</v>
      </c>
      <c r="K1317" t="b">
        <v>0</v>
      </c>
      <c r="L1317">
        <v>12</v>
      </c>
      <c r="M1317" t="b">
        <v>0</v>
      </c>
      <c r="N1317" t="s">
        <v>8305</v>
      </c>
      <c r="O1317" s="6">
        <f>(E1317/D1317)*100</f>
        <v>16.420000000000002</v>
      </c>
      <c r="P1317" s="7">
        <f>E1317/L1317</f>
        <v>68.416666666666671</v>
      </c>
      <c r="Q1317" t="s">
        <v>8317</v>
      </c>
      <c r="R1317" t="s">
        <v>8359</v>
      </c>
      <c r="S1317" s="11">
        <f>(J1317/86400)+25569+(-5/24)</f>
        <v>42409.033414351848</v>
      </c>
      <c r="T1317" s="11">
        <f>(I1317/86400)+25569+(-5/24)</f>
        <v>42436.999305555553</v>
      </c>
    </row>
    <row r="1318" spans="1:20" ht="43.2" x14ac:dyDescent="0.3">
      <c r="A1318">
        <v>3729</v>
      </c>
      <c r="B1318" s="3" t="s">
        <v>3726</v>
      </c>
      <c r="C1318" s="3" t="s">
        <v>7839</v>
      </c>
      <c r="D1318">
        <v>5000</v>
      </c>
      <c r="E1318">
        <v>362</v>
      </c>
      <c r="F1318" t="s">
        <v>8221</v>
      </c>
      <c r="G1318" t="s">
        <v>8224</v>
      </c>
      <c r="H1318" t="s">
        <v>8246</v>
      </c>
      <c r="I1318">
        <v>1427082912</v>
      </c>
      <c r="J1318">
        <v>1423198512</v>
      </c>
      <c r="K1318" t="b">
        <v>0</v>
      </c>
      <c r="L1318">
        <v>5</v>
      </c>
      <c r="M1318" t="b">
        <v>0</v>
      </c>
      <c r="N1318" t="s">
        <v>8271</v>
      </c>
      <c r="O1318" s="6">
        <f>(E1318/D1318)*100</f>
        <v>7.24</v>
      </c>
      <c r="P1318" s="7">
        <f>E1318/L1318</f>
        <v>72.400000000000006</v>
      </c>
      <c r="Q1318" t="s">
        <v>8317</v>
      </c>
      <c r="R1318" t="s">
        <v>8318</v>
      </c>
      <c r="S1318" s="11">
        <f>(J1318/86400)+25569+(-5/24)</f>
        <v>42040.996666666666</v>
      </c>
      <c r="T1318" s="11">
        <f>(I1318/86400)+25569+(-5/24)</f>
        <v>42085.954999999994</v>
      </c>
    </row>
    <row r="1319" spans="1:20" ht="43.2" x14ac:dyDescent="0.3">
      <c r="A1319">
        <v>3742</v>
      </c>
      <c r="B1319" s="3" t="s">
        <v>3739</v>
      </c>
      <c r="C1319" s="3" t="s">
        <v>7852</v>
      </c>
      <c r="D1319">
        <v>5000</v>
      </c>
      <c r="E1319">
        <v>100</v>
      </c>
      <c r="F1319" t="s">
        <v>8221</v>
      </c>
      <c r="G1319" t="s">
        <v>8224</v>
      </c>
      <c r="H1319" t="s">
        <v>8246</v>
      </c>
      <c r="I1319">
        <v>1409980144</v>
      </c>
      <c r="J1319">
        <v>1407388144</v>
      </c>
      <c r="K1319" t="b">
        <v>0</v>
      </c>
      <c r="L1319">
        <v>4</v>
      </c>
      <c r="M1319" t="b">
        <v>0</v>
      </c>
      <c r="N1319" t="s">
        <v>8271</v>
      </c>
      <c r="O1319" s="6">
        <f>(E1319/D1319)*100</f>
        <v>2</v>
      </c>
      <c r="P1319" s="7">
        <f>E1319/L1319</f>
        <v>25</v>
      </c>
      <c r="Q1319" t="s">
        <v>8317</v>
      </c>
      <c r="R1319" t="s">
        <v>8318</v>
      </c>
      <c r="S1319" s="11">
        <f>(J1319/86400)+25569+(-5/24)</f>
        <v>41858.006296296291</v>
      </c>
      <c r="T1319" s="11">
        <f>(I1319/86400)+25569+(-5/24)</f>
        <v>41888.006296296291</v>
      </c>
    </row>
    <row r="1320" spans="1:20" ht="43.2" x14ac:dyDescent="0.3">
      <c r="A1320">
        <v>3794</v>
      </c>
      <c r="B1320" s="3" t="s">
        <v>3791</v>
      </c>
      <c r="C1320" s="3" t="s">
        <v>7904</v>
      </c>
      <c r="D1320">
        <v>5000</v>
      </c>
      <c r="E1320">
        <v>50</v>
      </c>
      <c r="F1320" t="s">
        <v>8221</v>
      </c>
      <c r="G1320" t="s">
        <v>8225</v>
      </c>
      <c r="H1320" t="s">
        <v>8247</v>
      </c>
      <c r="I1320">
        <v>1433685354</v>
      </c>
      <c r="J1320">
        <v>1431093354</v>
      </c>
      <c r="K1320" t="b">
        <v>0</v>
      </c>
      <c r="L1320">
        <v>1</v>
      </c>
      <c r="M1320" t="b">
        <v>0</v>
      </c>
      <c r="N1320" t="s">
        <v>8305</v>
      </c>
      <c r="O1320" s="6">
        <f>(E1320/D1320)*100</f>
        <v>1</v>
      </c>
      <c r="P1320" s="7">
        <f>E1320/L1320</f>
        <v>50</v>
      </c>
      <c r="Q1320" t="s">
        <v>8317</v>
      </c>
      <c r="R1320" t="s">
        <v>8359</v>
      </c>
      <c r="S1320" s="11">
        <f>(J1320/86400)+25569+(-5/24)</f>
        <v>42132.372152777774</v>
      </c>
      <c r="T1320" s="11">
        <f>(I1320/86400)+25569+(-5/24)</f>
        <v>42162.372152777774</v>
      </c>
    </row>
    <row r="1321" spans="1:20" ht="43.2" x14ac:dyDescent="0.3">
      <c r="A1321">
        <v>3801</v>
      </c>
      <c r="B1321" s="3" t="s">
        <v>3798</v>
      </c>
      <c r="C1321" s="3" t="s">
        <v>7911</v>
      </c>
      <c r="D1321">
        <v>5000</v>
      </c>
      <c r="E1321">
        <v>426</v>
      </c>
      <c r="F1321" t="s">
        <v>8221</v>
      </c>
      <c r="G1321" t="s">
        <v>8224</v>
      </c>
      <c r="H1321" t="s">
        <v>8246</v>
      </c>
      <c r="I1321">
        <v>1420215216</v>
      </c>
      <c r="J1321">
        <v>1417536816</v>
      </c>
      <c r="K1321" t="b">
        <v>0</v>
      </c>
      <c r="L1321">
        <v>9</v>
      </c>
      <c r="M1321" t="b">
        <v>0</v>
      </c>
      <c r="N1321" t="s">
        <v>8305</v>
      </c>
      <c r="O1321" s="6">
        <f>(E1321/D1321)*100</f>
        <v>8.52</v>
      </c>
      <c r="P1321" s="7">
        <f>E1321/L1321</f>
        <v>47.333333333333336</v>
      </c>
      <c r="Q1321" t="s">
        <v>8317</v>
      </c>
      <c r="R1321" t="s">
        <v>8359</v>
      </c>
      <c r="S1321" s="11">
        <f>(J1321/86400)+25569+(-5/24)</f>
        <v>41975.467777777776</v>
      </c>
      <c r="T1321" s="11">
        <f>(I1321/86400)+25569+(-5/24)</f>
        <v>42006.467777777776</v>
      </c>
    </row>
    <row r="1322" spans="1:20" ht="43.2" x14ac:dyDescent="0.3">
      <c r="A1322">
        <v>3842</v>
      </c>
      <c r="B1322" s="3" t="s">
        <v>3839</v>
      </c>
      <c r="C1322" s="3" t="s">
        <v>7951</v>
      </c>
      <c r="D1322">
        <v>5000</v>
      </c>
      <c r="E1322">
        <v>1097</v>
      </c>
      <c r="F1322" t="s">
        <v>8221</v>
      </c>
      <c r="G1322" t="s">
        <v>8225</v>
      </c>
      <c r="H1322" t="s">
        <v>8247</v>
      </c>
      <c r="I1322">
        <v>1399809052</v>
      </c>
      <c r="J1322">
        <v>1397217052</v>
      </c>
      <c r="K1322" t="b">
        <v>1</v>
      </c>
      <c r="L1322">
        <v>23</v>
      </c>
      <c r="M1322" t="b">
        <v>0</v>
      </c>
      <c r="N1322" t="s">
        <v>8271</v>
      </c>
      <c r="O1322" s="6">
        <f>(E1322/D1322)*100</f>
        <v>21.94</v>
      </c>
      <c r="P1322" s="7">
        <f>E1322/L1322</f>
        <v>47.695652173913047</v>
      </c>
      <c r="Q1322" t="s">
        <v>8317</v>
      </c>
      <c r="R1322" t="s">
        <v>8318</v>
      </c>
      <c r="S1322" s="11">
        <f>(J1322/86400)+25569+(-5/24)</f>
        <v>41740.285324074073</v>
      </c>
      <c r="T1322" s="11">
        <f>(I1322/86400)+25569+(-5/24)</f>
        <v>41770.285324074073</v>
      </c>
    </row>
    <row r="1323" spans="1:20" ht="43.2" x14ac:dyDescent="0.3">
      <c r="A1323">
        <v>3843</v>
      </c>
      <c r="B1323" s="3" t="s">
        <v>3840</v>
      </c>
      <c r="C1323" s="3" t="s">
        <v>7952</v>
      </c>
      <c r="D1323">
        <v>5000</v>
      </c>
      <c r="E1323">
        <v>1065</v>
      </c>
      <c r="F1323" t="s">
        <v>8221</v>
      </c>
      <c r="G1323" t="s">
        <v>8224</v>
      </c>
      <c r="H1323" t="s">
        <v>8246</v>
      </c>
      <c r="I1323">
        <v>1401587064</v>
      </c>
      <c r="J1323">
        <v>1399427064</v>
      </c>
      <c r="K1323" t="b">
        <v>1</v>
      </c>
      <c r="L1323">
        <v>19</v>
      </c>
      <c r="M1323" t="b">
        <v>0</v>
      </c>
      <c r="N1323" t="s">
        <v>8271</v>
      </c>
      <c r="O1323" s="6">
        <f>(E1323/D1323)*100</f>
        <v>21.3</v>
      </c>
      <c r="P1323" s="7">
        <f>E1323/L1323</f>
        <v>56.05263157894737</v>
      </c>
      <c r="Q1323" t="s">
        <v>8317</v>
      </c>
      <c r="R1323" t="s">
        <v>8318</v>
      </c>
      <c r="S1323" s="11">
        <f>(J1323/86400)+25569+(-5/24)</f>
        <v>41765.864166666666</v>
      </c>
      <c r="T1323" s="11">
        <f>(I1323/86400)+25569+(-5/24)</f>
        <v>41790.864166666666</v>
      </c>
    </row>
    <row r="1324" spans="1:20" ht="57.6" x14ac:dyDescent="0.3">
      <c r="A1324">
        <v>3856</v>
      </c>
      <c r="B1324" s="3" t="s">
        <v>3853</v>
      </c>
      <c r="C1324" s="3" t="s">
        <v>7965</v>
      </c>
      <c r="D1324">
        <v>5000</v>
      </c>
      <c r="E1324">
        <v>1</v>
      </c>
      <c r="F1324" t="s">
        <v>8221</v>
      </c>
      <c r="G1324" t="s">
        <v>8224</v>
      </c>
      <c r="H1324" t="s">
        <v>8246</v>
      </c>
      <c r="I1324">
        <v>1425833403</v>
      </c>
      <c r="J1324">
        <v>1423245003</v>
      </c>
      <c r="K1324" t="b">
        <v>0</v>
      </c>
      <c r="L1324">
        <v>1</v>
      </c>
      <c r="M1324" t="b">
        <v>0</v>
      </c>
      <c r="N1324" t="s">
        <v>8271</v>
      </c>
      <c r="O1324" s="6">
        <f>(E1324/D1324)*100</f>
        <v>0.02</v>
      </c>
      <c r="P1324" s="7">
        <f>E1324/L1324</f>
        <v>1</v>
      </c>
      <c r="Q1324" t="s">
        <v>8317</v>
      </c>
      <c r="R1324" t="s">
        <v>8318</v>
      </c>
      <c r="S1324" s="11">
        <f>(J1324/86400)+25569+(-5/24)</f>
        <v>42041.534756944442</v>
      </c>
      <c r="T1324" s="11">
        <f>(I1324/86400)+25569+(-5/24)</f>
        <v>42071.493090277778</v>
      </c>
    </row>
    <row r="1325" spans="1:20" ht="43.2" x14ac:dyDescent="0.3">
      <c r="A1325">
        <v>3857</v>
      </c>
      <c r="B1325" s="3" t="s">
        <v>3854</v>
      </c>
      <c r="C1325" s="3" t="s">
        <v>7966</v>
      </c>
      <c r="D1325">
        <v>5000</v>
      </c>
      <c r="E1325">
        <v>260</v>
      </c>
      <c r="F1325" t="s">
        <v>8221</v>
      </c>
      <c r="G1325" t="s">
        <v>8224</v>
      </c>
      <c r="H1325" t="s">
        <v>8246</v>
      </c>
      <c r="I1325">
        <v>1406913120</v>
      </c>
      <c r="J1325">
        <v>1404927690</v>
      </c>
      <c r="K1325" t="b">
        <v>0</v>
      </c>
      <c r="L1325">
        <v>4</v>
      </c>
      <c r="M1325" t="b">
        <v>0</v>
      </c>
      <c r="N1325" t="s">
        <v>8271</v>
      </c>
      <c r="O1325" s="6">
        <f>(E1325/D1325)*100</f>
        <v>5.2</v>
      </c>
      <c r="P1325" s="7">
        <f>E1325/L1325</f>
        <v>65</v>
      </c>
      <c r="Q1325" t="s">
        <v>8317</v>
      </c>
      <c r="R1325" t="s">
        <v>8318</v>
      </c>
      <c r="S1325" s="11">
        <f>(J1325/86400)+25569+(-5/24)</f>
        <v>41829.528819444444</v>
      </c>
      <c r="T1325" s="11">
        <f>(I1325/86400)+25569+(-5/24)</f>
        <v>41852.508333333331</v>
      </c>
    </row>
    <row r="1326" spans="1:20" ht="43.2" x14ac:dyDescent="0.3">
      <c r="A1326">
        <v>3864</v>
      </c>
      <c r="B1326" s="3" t="s">
        <v>3861</v>
      </c>
      <c r="C1326" s="3" t="s">
        <v>7973</v>
      </c>
      <c r="D1326">
        <v>5000</v>
      </c>
      <c r="E1326">
        <v>60</v>
      </c>
      <c r="F1326" t="s">
        <v>8221</v>
      </c>
      <c r="G1326" t="s">
        <v>8224</v>
      </c>
      <c r="H1326" t="s">
        <v>8246</v>
      </c>
      <c r="I1326">
        <v>1447799054</v>
      </c>
      <c r="J1326">
        <v>1445203454</v>
      </c>
      <c r="K1326" t="b">
        <v>0</v>
      </c>
      <c r="L1326">
        <v>3</v>
      </c>
      <c r="M1326" t="b">
        <v>0</v>
      </c>
      <c r="N1326" t="s">
        <v>8271</v>
      </c>
      <c r="O1326" s="6">
        <f>(E1326/D1326)*100</f>
        <v>1.2</v>
      </c>
      <c r="P1326" s="7">
        <f>E1326/L1326</f>
        <v>20</v>
      </c>
      <c r="Q1326" t="s">
        <v>8317</v>
      </c>
      <c r="R1326" t="s">
        <v>8318</v>
      </c>
      <c r="S1326" s="11">
        <f>(J1326/86400)+25569+(-5/24)</f>
        <v>42295.683495370373</v>
      </c>
      <c r="T1326" s="11">
        <f>(I1326/86400)+25569+(-5/24)</f>
        <v>42325.72516203703</v>
      </c>
    </row>
    <row r="1327" spans="1:20" ht="43.2" x14ac:dyDescent="0.3">
      <c r="A1327">
        <v>3919</v>
      </c>
      <c r="B1327" s="3" t="s">
        <v>3916</v>
      </c>
      <c r="C1327" s="3" t="s">
        <v>8027</v>
      </c>
      <c r="D1327">
        <v>5000</v>
      </c>
      <c r="E1327">
        <v>90</v>
      </c>
      <c r="F1327" t="s">
        <v>8221</v>
      </c>
      <c r="G1327" t="s">
        <v>8225</v>
      </c>
      <c r="H1327" t="s">
        <v>8247</v>
      </c>
      <c r="I1327">
        <v>1453075200</v>
      </c>
      <c r="J1327">
        <v>1450628773</v>
      </c>
      <c r="K1327" t="b">
        <v>0</v>
      </c>
      <c r="L1327">
        <v>3</v>
      </c>
      <c r="M1327" t="b">
        <v>0</v>
      </c>
      <c r="N1327" t="s">
        <v>8271</v>
      </c>
      <c r="O1327" s="6">
        <f>(E1327/D1327)*100</f>
        <v>1.7999999999999998</v>
      </c>
      <c r="P1327" s="7">
        <f>E1327/L1327</f>
        <v>30</v>
      </c>
      <c r="Q1327" t="s">
        <v>8317</v>
      </c>
      <c r="R1327" t="s">
        <v>8318</v>
      </c>
      <c r="S1327" s="11">
        <f>(J1327/86400)+25569+(-5/24)</f>
        <v>42358.476539351854</v>
      </c>
      <c r="T1327" s="11">
        <f>(I1327/86400)+25569+(-5/24)</f>
        <v>42386.791666666664</v>
      </c>
    </row>
    <row r="1328" spans="1:20" ht="28.8" x14ac:dyDescent="0.3">
      <c r="A1328">
        <v>3926</v>
      </c>
      <c r="B1328" s="3" t="s">
        <v>3923</v>
      </c>
      <c r="C1328" s="3" t="s">
        <v>8034</v>
      </c>
      <c r="D1328">
        <v>5000</v>
      </c>
      <c r="E1328">
        <v>15</v>
      </c>
      <c r="F1328" t="s">
        <v>8221</v>
      </c>
      <c r="G1328" t="s">
        <v>8226</v>
      </c>
      <c r="H1328" t="s">
        <v>8248</v>
      </c>
      <c r="I1328">
        <v>1419645748</v>
      </c>
      <c r="J1328">
        <v>1417053748</v>
      </c>
      <c r="K1328" t="b">
        <v>0</v>
      </c>
      <c r="L1328">
        <v>1</v>
      </c>
      <c r="M1328" t="b">
        <v>0</v>
      </c>
      <c r="N1328" t="s">
        <v>8271</v>
      </c>
      <c r="O1328" s="6">
        <f>(E1328/D1328)*100</f>
        <v>0.3</v>
      </c>
      <c r="P1328" s="7">
        <f>E1328/L1328</f>
        <v>15</v>
      </c>
      <c r="Q1328" t="s">
        <v>8317</v>
      </c>
      <c r="R1328" t="s">
        <v>8318</v>
      </c>
      <c r="S1328" s="11">
        <f>(J1328/86400)+25569+(-5/24)</f>
        <v>41969.876712962963</v>
      </c>
      <c r="T1328" s="11">
        <f>(I1328/86400)+25569+(-5/24)</f>
        <v>41999.876712962963</v>
      </c>
    </row>
    <row r="1329" spans="1:20" ht="43.2" x14ac:dyDescent="0.3">
      <c r="A1329">
        <v>3928</v>
      </c>
      <c r="B1329" s="3" t="s">
        <v>3925</v>
      </c>
      <c r="C1329" s="3" t="s">
        <v>8036</v>
      </c>
      <c r="D1329">
        <v>5000</v>
      </c>
      <c r="E1329">
        <v>651</v>
      </c>
      <c r="F1329" t="s">
        <v>8221</v>
      </c>
      <c r="G1329" t="s">
        <v>8224</v>
      </c>
      <c r="H1329" t="s">
        <v>8246</v>
      </c>
      <c r="I1329">
        <v>1444971540</v>
      </c>
      <c r="J1329">
        <v>1442593427</v>
      </c>
      <c r="K1329" t="b">
        <v>0</v>
      </c>
      <c r="L1329">
        <v>7</v>
      </c>
      <c r="M1329" t="b">
        <v>0</v>
      </c>
      <c r="N1329" t="s">
        <v>8271</v>
      </c>
      <c r="O1329" s="6">
        <f>(E1329/D1329)*100</f>
        <v>13.020000000000001</v>
      </c>
      <c r="P1329" s="7">
        <f>E1329/L1329</f>
        <v>93</v>
      </c>
      <c r="Q1329" t="s">
        <v>8317</v>
      </c>
      <c r="R1329" t="s">
        <v>8318</v>
      </c>
      <c r="S1329" s="11">
        <f>(J1329/86400)+25569+(-5/24)</f>
        <v>42265.474849537037</v>
      </c>
      <c r="T1329" s="11">
        <f>(I1329/86400)+25569+(-5/24)</f>
        <v>42292.999305555553</v>
      </c>
    </row>
    <row r="1330" spans="1:20" ht="43.2" x14ac:dyDescent="0.3">
      <c r="A1330">
        <v>3934</v>
      </c>
      <c r="B1330" s="3" t="s">
        <v>3931</v>
      </c>
      <c r="C1330" s="3" t="s">
        <v>8042</v>
      </c>
      <c r="D1330">
        <v>5000</v>
      </c>
      <c r="E1330">
        <v>550</v>
      </c>
      <c r="F1330" t="s">
        <v>8221</v>
      </c>
      <c r="G1330" t="s">
        <v>8224</v>
      </c>
      <c r="H1330" t="s">
        <v>8246</v>
      </c>
      <c r="I1330">
        <v>1443704400</v>
      </c>
      <c r="J1330">
        <v>1439827639</v>
      </c>
      <c r="K1330" t="b">
        <v>0</v>
      </c>
      <c r="L1330">
        <v>12</v>
      </c>
      <c r="M1330" t="b">
        <v>0</v>
      </c>
      <c r="N1330" t="s">
        <v>8271</v>
      </c>
      <c r="O1330" s="6">
        <f>(E1330/D1330)*100</f>
        <v>11</v>
      </c>
      <c r="P1330" s="7">
        <f>E1330/L1330</f>
        <v>45.833333333333336</v>
      </c>
      <c r="Q1330" t="s">
        <v>8317</v>
      </c>
      <c r="R1330" t="s">
        <v>8318</v>
      </c>
      <c r="S1330" s="11">
        <f>(J1330/86400)+25569+(-5/24)</f>
        <v>42233.463414351849</v>
      </c>
      <c r="T1330" s="11">
        <f>(I1330/86400)+25569+(-5/24)</f>
        <v>42278.333333333336</v>
      </c>
    </row>
    <row r="1331" spans="1:20" ht="43.2" x14ac:dyDescent="0.3">
      <c r="A1331">
        <v>3939</v>
      </c>
      <c r="B1331" s="3" t="s">
        <v>3936</v>
      </c>
      <c r="C1331" s="3" t="s">
        <v>8047</v>
      </c>
      <c r="D1331">
        <v>5000</v>
      </c>
      <c r="E1331">
        <v>5</v>
      </c>
      <c r="F1331" t="s">
        <v>8221</v>
      </c>
      <c r="G1331" t="s">
        <v>8226</v>
      </c>
      <c r="H1331" t="s">
        <v>8248</v>
      </c>
      <c r="I1331">
        <v>1412656200</v>
      </c>
      <c r="J1331">
        <v>1412328979</v>
      </c>
      <c r="K1331" t="b">
        <v>0</v>
      </c>
      <c r="L1331">
        <v>1</v>
      </c>
      <c r="M1331" t="b">
        <v>0</v>
      </c>
      <c r="N1331" t="s">
        <v>8271</v>
      </c>
      <c r="O1331" s="6">
        <f>(E1331/D1331)*100</f>
        <v>0.1</v>
      </c>
      <c r="P1331" s="7">
        <f>E1331/L1331</f>
        <v>5</v>
      </c>
      <c r="Q1331" t="s">
        <v>8317</v>
      </c>
      <c r="R1331" t="s">
        <v>8318</v>
      </c>
      <c r="S1331" s="11">
        <f>(J1331/86400)+25569+(-5/24)</f>
        <v>41915.191886574074</v>
      </c>
      <c r="T1331" s="11">
        <f>(I1331/86400)+25569+(-5/24)</f>
        <v>41918.979166666664</v>
      </c>
    </row>
    <row r="1332" spans="1:20" ht="43.2" x14ac:dyDescent="0.3">
      <c r="A1332">
        <v>3940</v>
      </c>
      <c r="B1332" s="3" t="s">
        <v>3937</v>
      </c>
      <c r="C1332" s="3" t="s">
        <v>8048</v>
      </c>
      <c r="D1332">
        <v>5000</v>
      </c>
      <c r="E1332">
        <v>11</v>
      </c>
      <c r="F1332" t="s">
        <v>8221</v>
      </c>
      <c r="G1332" t="s">
        <v>8224</v>
      </c>
      <c r="H1332" t="s">
        <v>8246</v>
      </c>
      <c r="I1332">
        <v>1420199351</v>
      </c>
      <c r="J1332">
        <v>1416311351</v>
      </c>
      <c r="K1332" t="b">
        <v>0</v>
      </c>
      <c r="L1332">
        <v>2</v>
      </c>
      <c r="M1332" t="b">
        <v>0</v>
      </c>
      <c r="N1332" t="s">
        <v>8271</v>
      </c>
      <c r="O1332" s="6">
        <f>(E1332/D1332)*100</f>
        <v>0.22</v>
      </c>
      <c r="P1332" s="7">
        <f>E1332/L1332</f>
        <v>5.5</v>
      </c>
      <c r="Q1332" t="s">
        <v>8317</v>
      </c>
      <c r="R1332" t="s">
        <v>8318</v>
      </c>
      <c r="S1332" s="11">
        <f>(J1332/86400)+25569+(-5/24)</f>
        <v>41961.284155092588</v>
      </c>
      <c r="T1332" s="11">
        <f>(I1332/86400)+25569+(-5/24)</f>
        <v>42006.284155092588</v>
      </c>
    </row>
    <row r="1333" spans="1:20" ht="43.2" x14ac:dyDescent="0.3">
      <c r="A1333">
        <v>3943</v>
      </c>
      <c r="B1333" s="3" t="s">
        <v>3940</v>
      </c>
      <c r="C1333" s="3" t="s">
        <v>8051</v>
      </c>
      <c r="D1333">
        <v>5000</v>
      </c>
      <c r="E1333">
        <v>1782</v>
      </c>
      <c r="F1333" t="s">
        <v>8221</v>
      </c>
      <c r="G1333" t="s">
        <v>8224</v>
      </c>
      <c r="H1333" t="s">
        <v>8246</v>
      </c>
      <c r="I1333">
        <v>1446483000</v>
      </c>
      <c r="J1333">
        <v>1443811268</v>
      </c>
      <c r="K1333" t="b">
        <v>0</v>
      </c>
      <c r="L1333">
        <v>13</v>
      </c>
      <c r="M1333" t="b">
        <v>0</v>
      </c>
      <c r="N1333" t="s">
        <v>8271</v>
      </c>
      <c r="O1333" s="6">
        <f>(E1333/D1333)*100</f>
        <v>35.64</v>
      </c>
      <c r="P1333" s="7">
        <f>E1333/L1333</f>
        <v>137.07692307692307</v>
      </c>
      <c r="Q1333" t="s">
        <v>8317</v>
      </c>
      <c r="R1333" t="s">
        <v>8318</v>
      </c>
      <c r="S1333" s="11">
        <f>(J1333/86400)+25569+(-5/24)</f>
        <v>42279.570231481477</v>
      </c>
      <c r="T1333" s="11">
        <f>(I1333/86400)+25569+(-5/24)</f>
        <v>42310.493055555555</v>
      </c>
    </row>
    <row r="1334" spans="1:20" ht="57.6" x14ac:dyDescent="0.3">
      <c r="A1334">
        <v>3944</v>
      </c>
      <c r="B1334" s="3" t="s">
        <v>3941</v>
      </c>
      <c r="C1334" s="3" t="s">
        <v>8052</v>
      </c>
      <c r="D1334">
        <v>5000</v>
      </c>
      <c r="E1334">
        <v>0</v>
      </c>
      <c r="F1334" t="s">
        <v>8221</v>
      </c>
      <c r="G1334" t="s">
        <v>8224</v>
      </c>
      <c r="H1334" t="s">
        <v>8246</v>
      </c>
      <c r="I1334">
        <v>1440690875</v>
      </c>
      <c r="J1334">
        <v>1438098875</v>
      </c>
      <c r="K1334" t="b">
        <v>0</v>
      </c>
      <c r="L1334">
        <v>0</v>
      </c>
      <c r="M1334" t="b">
        <v>0</v>
      </c>
      <c r="N1334" t="s">
        <v>8271</v>
      </c>
      <c r="O1334" s="6">
        <f>(E1334/D1334)*100</f>
        <v>0</v>
      </c>
      <c r="P1334" s="7" t="e">
        <f>E1334/L1334</f>
        <v>#DIV/0!</v>
      </c>
      <c r="Q1334" t="s">
        <v>8317</v>
      </c>
      <c r="R1334" t="s">
        <v>8318</v>
      </c>
      <c r="S1334" s="11">
        <f>(J1334/86400)+25569+(-5/24)</f>
        <v>42213.454571759255</v>
      </c>
      <c r="T1334" s="11">
        <f>(I1334/86400)+25569+(-5/24)</f>
        <v>42243.454571759255</v>
      </c>
    </row>
    <row r="1335" spans="1:20" ht="57.6" x14ac:dyDescent="0.3">
      <c r="A1335">
        <v>3961</v>
      </c>
      <c r="B1335" s="3" t="s">
        <v>3958</v>
      </c>
      <c r="C1335" s="3" t="s">
        <v>8068</v>
      </c>
      <c r="D1335">
        <v>5000</v>
      </c>
      <c r="E1335">
        <v>21</v>
      </c>
      <c r="F1335" t="s">
        <v>8221</v>
      </c>
      <c r="G1335" t="s">
        <v>8225</v>
      </c>
      <c r="H1335" t="s">
        <v>8247</v>
      </c>
      <c r="I1335">
        <v>1399584210</v>
      </c>
      <c r="J1335">
        <v>1397683410</v>
      </c>
      <c r="K1335" t="b">
        <v>0</v>
      </c>
      <c r="L1335">
        <v>2</v>
      </c>
      <c r="M1335" t="b">
        <v>0</v>
      </c>
      <c r="N1335" t="s">
        <v>8271</v>
      </c>
      <c r="O1335" s="6">
        <f>(E1335/D1335)*100</f>
        <v>0.42</v>
      </c>
      <c r="P1335" s="7">
        <f>E1335/L1335</f>
        <v>10.5</v>
      </c>
      <c r="Q1335" t="s">
        <v>8317</v>
      </c>
      <c r="R1335" t="s">
        <v>8318</v>
      </c>
      <c r="S1335" s="11">
        <f>(J1335/86400)+25569+(-5/24)</f>
        <v>41745.682986111111</v>
      </c>
      <c r="T1335" s="11">
        <f>(I1335/86400)+25569+(-5/24)</f>
        <v>41767.682986111111</v>
      </c>
    </row>
    <row r="1336" spans="1:20" ht="43.2" x14ac:dyDescent="0.3">
      <c r="A1336">
        <v>3968</v>
      </c>
      <c r="B1336" s="3" t="s">
        <v>3965</v>
      </c>
      <c r="C1336" s="3" t="s">
        <v>8075</v>
      </c>
      <c r="D1336">
        <v>5000</v>
      </c>
      <c r="E1336">
        <v>527</v>
      </c>
      <c r="F1336" t="s">
        <v>8221</v>
      </c>
      <c r="G1336" t="s">
        <v>8224</v>
      </c>
      <c r="H1336" t="s">
        <v>8246</v>
      </c>
      <c r="I1336">
        <v>1463945673</v>
      </c>
      <c r="J1336">
        <v>1458761673</v>
      </c>
      <c r="K1336" t="b">
        <v>0</v>
      </c>
      <c r="L1336">
        <v>11</v>
      </c>
      <c r="M1336" t="b">
        <v>0</v>
      </c>
      <c r="N1336" t="s">
        <v>8271</v>
      </c>
      <c r="O1336" s="6">
        <f>(E1336/D1336)*100</f>
        <v>10.54</v>
      </c>
      <c r="P1336" s="7">
        <f>E1336/L1336</f>
        <v>47.909090909090907</v>
      </c>
      <c r="Q1336" t="s">
        <v>8317</v>
      </c>
      <c r="R1336" t="s">
        <v>8318</v>
      </c>
      <c r="S1336" s="11">
        <f>(J1336/86400)+25569+(-5/24)</f>
        <v>42452.60732638889</v>
      </c>
      <c r="T1336" s="11">
        <f>(I1336/86400)+25569+(-5/24)</f>
        <v>42512.60732638889</v>
      </c>
    </row>
    <row r="1337" spans="1:20" ht="43.2" x14ac:dyDescent="0.3">
      <c r="A1337">
        <v>3973</v>
      </c>
      <c r="B1337" s="3" t="s">
        <v>3970</v>
      </c>
      <c r="C1337" s="3" t="s">
        <v>8080</v>
      </c>
      <c r="D1337">
        <v>5000</v>
      </c>
      <c r="E1337">
        <v>3905</v>
      </c>
      <c r="F1337" t="s">
        <v>8221</v>
      </c>
      <c r="G1337" t="s">
        <v>8224</v>
      </c>
      <c r="H1337" t="s">
        <v>8246</v>
      </c>
      <c r="I1337">
        <v>1462766400</v>
      </c>
      <c r="J1337">
        <v>1460219110</v>
      </c>
      <c r="K1337" t="b">
        <v>0</v>
      </c>
      <c r="L1337">
        <v>37</v>
      </c>
      <c r="M1337" t="b">
        <v>0</v>
      </c>
      <c r="N1337" t="s">
        <v>8271</v>
      </c>
      <c r="O1337" s="6">
        <f>(E1337/D1337)*100</f>
        <v>78.100000000000009</v>
      </c>
      <c r="P1337" s="7">
        <f>E1337/L1337</f>
        <v>105.54054054054055</v>
      </c>
      <c r="Q1337" t="s">
        <v>8317</v>
      </c>
      <c r="R1337" t="s">
        <v>8318</v>
      </c>
      <c r="S1337" s="11">
        <f>(J1337/86400)+25569+(-5/24)</f>
        <v>42469.475810185184</v>
      </c>
      <c r="T1337" s="11">
        <f>(I1337/86400)+25569+(-5/24)</f>
        <v>42498.958333333336</v>
      </c>
    </row>
    <row r="1338" spans="1:20" ht="57.6" x14ac:dyDescent="0.3">
      <c r="A1338">
        <v>3986</v>
      </c>
      <c r="B1338" s="3" t="s">
        <v>3982</v>
      </c>
      <c r="C1338" s="3" t="s">
        <v>8092</v>
      </c>
      <c r="D1338">
        <v>5000</v>
      </c>
      <c r="E1338">
        <v>488</v>
      </c>
      <c r="F1338" t="s">
        <v>8221</v>
      </c>
      <c r="G1338" t="s">
        <v>8225</v>
      </c>
      <c r="H1338" t="s">
        <v>8247</v>
      </c>
      <c r="I1338">
        <v>1462539840</v>
      </c>
      <c r="J1338">
        <v>1460034594</v>
      </c>
      <c r="K1338" t="b">
        <v>0</v>
      </c>
      <c r="L1338">
        <v>13</v>
      </c>
      <c r="M1338" t="b">
        <v>0</v>
      </c>
      <c r="N1338" t="s">
        <v>8271</v>
      </c>
      <c r="O1338" s="6">
        <f>(E1338/D1338)*100</f>
        <v>9.76</v>
      </c>
      <c r="P1338" s="7">
        <f>E1338/L1338</f>
        <v>37.53846153846154</v>
      </c>
      <c r="Q1338" t="s">
        <v>8317</v>
      </c>
      <c r="R1338" t="s">
        <v>8318</v>
      </c>
      <c r="S1338" s="11">
        <f>(J1338/86400)+25569+(-5/24)</f>
        <v>42467.340208333328</v>
      </c>
      <c r="T1338" s="11">
        <f>(I1338/86400)+25569+(-5/24)</f>
        <v>42496.336111111108</v>
      </c>
    </row>
    <row r="1339" spans="1:20" ht="57.6" x14ac:dyDescent="0.3">
      <c r="A1339">
        <v>4025</v>
      </c>
      <c r="B1339" s="3" t="s">
        <v>4021</v>
      </c>
      <c r="C1339" s="3" t="s">
        <v>8130</v>
      </c>
      <c r="D1339">
        <v>5000</v>
      </c>
      <c r="E1339">
        <v>250</v>
      </c>
      <c r="F1339" t="s">
        <v>8221</v>
      </c>
      <c r="G1339" t="s">
        <v>8230</v>
      </c>
      <c r="H1339" t="s">
        <v>8249</v>
      </c>
      <c r="I1339">
        <v>1437889336</v>
      </c>
      <c r="J1339">
        <v>1432705336</v>
      </c>
      <c r="K1339" t="b">
        <v>0</v>
      </c>
      <c r="L1339">
        <v>4</v>
      </c>
      <c r="M1339" t="b">
        <v>0</v>
      </c>
      <c r="N1339" t="s">
        <v>8271</v>
      </c>
      <c r="O1339" s="6">
        <f>(E1339/D1339)*100</f>
        <v>5</v>
      </c>
      <c r="P1339" s="7">
        <f>E1339/L1339</f>
        <v>62.5</v>
      </c>
      <c r="Q1339" t="s">
        <v>8317</v>
      </c>
      <c r="R1339" t="s">
        <v>8318</v>
      </c>
      <c r="S1339" s="11">
        <f>(J1339/86400)+25569+(-5/24)</f>
        <v>42151.029351851852</v>
      </c>
      <c r="T1339" s="11">
        <f>(I1339/86400)+25569+(-5/24)</f>
        <v>42211.029351851852</v>
      </c>
    </row>
    <row r="1340" spans="1:20" ht="43.2" x14ac:dyDescent="0.3">
      <c r="A1340">
        <v>4031</v>
      </c>
      <c r="B1340" s="3" t="s">
        <v>4027</v>
      </c>
      <c r="C1340" s="3" t="s">
        <v>8136</v>
      </c>
      <c r="D1340">
        <v>5000</v>
      </c>
      <c r="E1340">
        <v>0</v>
      </c>
      <c r="F1340" t="s">
        <v>8221</v>
      </c>
      <c r="G1340" t="s">
        <v>8224</v>
      </c>
      <c r="H1340" t="s">
        <v>8246</v>
      </c>
      <c r="I1340">
        <v>1418914964</v>
      </c>
      <c r="J1340">
        <v>1414591364</v>
      </c>
      <c r="K1340" t="b">
        <v>0</v>
      </c>
      <c r="L1340">
        <v>0</v>
      </c>
      <c r="M1340" t="b">
        <v>0</v>
      </c>
      <c r="N1340" t="s">
        <v>8271</v>
      </c>
      <c r="O1340" s="6">
        <f>(E1340/D1340)*100</f>
        <v>0</v>
      </c>
      <c r="P1340" s="7" t="e">
        <f>E1340/L1340</f>
        <v>#DIV/0!</v>
      </c>
      <c r="Q1340" t="s">
        <v>8317</v>
      </c>
      <c r="R1340" t="s">
        <v>8318</v>
      </c>
      <c r="S1340" s="11">
        <f>(J1340/86400)+25569+(-5/24)</f>
        <v>41941.376898148148</v>
      </c>
      <c r="T1340" s="11">
        <f>(I1340/86400)+25569+(-5/24)</f>
        <v>41991.418564814812</v>
      </c>
    </row>
    <row r="1341" spans="1:20" ht="28.8" x14ac:dyDescent="0.3">
      <c r="A1341">
        <v>4041</v>
      </c>
      <c r="B1341" s="3" t="s">
        <v>4037</v>
      </c>
      <c r="C1341" s="3" t="s">
        <v>8145</v>
      </c>
      <c r="D1341">
        <v>5000</v>
      </c>
      <c r="E1341">
        <v>21</v>
      </c>
      <c r="F1341" t="s">
        <v>8221</v>
      </c>
      <c r="G1341" t="s">
        <v>8225</v>
      </c>
      <c r="H1341" t="s">
        <v>8247</v>
      </c>
      <c r="I1341">
        <v>1473160954</v>
      </c>
      <c r="J1341">
        <v>1467976954</v>
      </c>
      <c r="K1341" t="b">
        <v>0</v>
      </c>
      <c r="L1341">
        <v>2</v>
      </c>
      <c r="M1341" t="b">
        <v>0</v>
      </c>
      <c r="N1341" t="s">
        <v>8271</v>
      </c>
      <c r="O1341" s="6">
        <f>(E1341/D1341)*100</f>
        <v>0.42</v>
      </c>
      <c r="P1341" s="7">
        <f>E1341/L1341</f>
        <v>10.5</v>
      </c>
      <c r="Q1341" t="s">
        <v>8317</v>
      </c>
      <c r="R1341" t="s">
        <v>8318</v>
      </c>
      <c r="S1341" s="11">
        <f>(J1341/86400)+25569+(-5/24)</f>
        <v>42559.265671296293</v>
      </c>
      <c r="T1341" s="11">
        <f>(I1341/86400)+25569+(-5/24)</f>
        <v>42619.265671296293</v>
      </c>
    </row>
    <row r="1342" spans="1:20" ht="57.6" x14ac:dyDescent="0.3">
      <c r="A1342">
        <v>4045</v>
      </c>
      <c r="B1342" s="3" t="s">
        <v>4041</v>
      </c>
      <c r="C1342" s="3" t="s">
        <v>8149</v>
      </c>
      <c r="D1342">
        <v>5000</v>
      </c>
      <c r="E1342">
        <v>1</v>
      </c>
      <c r="F1342" t="s">
        <v>8221</v>
      </c>
      <c r="G1342" t="s">
        <v>8226</v>
      </c>
      <c r="H1342" t="s">
        <v>8248</v>
      </c>
      <c r="I1342">
        <v>1408596589</v>
      </c>
      <c r="J1342">
        <v>1406004589</v>
      </c>
      <c r="K1342" t="b">
        <v>0</v>
      </c>
      <c r="L1342">
        <v>1</v>
      </c>
      <c r="M1342" t="b">
        <v>0</v>
      </c>
      <c r="N1342" t="s">
        <v>8271</v>
      </c>
      <c r="O1342" s="6">
        <f>(E1342/D1342)*100</f>
        <v>0.02</v>
      </c>
      <c r="P1342" s="7">
        <f>E1342/L1342</f>
        <v>1</v>
      </c>
      <c r="Q1342" t="s">
        <v>8317</v>
      </c>
      <c r="R1342" t="s">
        <v>8318</v>
      </c>
      <c r="S1342" s="11">
        <f>(J1342/86400)+25569+(-5/24)</f>
        <v>41841.992928240739</v>
      </c>
      <c r="T1342" s="11">
        <f>(I1342/86400)+25569+(-5/24)</f>
        <v>41871.992928240739</v>
      </c>
    </row>
    <row r="1343" spans="1:20" ht="43.2" x14ac:dyDescent="0.3">
      <c r="A1343">
        <v>4047</v>
      </c>
      <c r="B1343" s="3" t="s">
        <v>4043</v>
      </c>
      <c r="C1343" s="3" t="s">
        <v>8151</v>
      </c>
      <c r="D1343">
        <v>5000</v>
      </c>
      <c r="E1343">
        <v>110</v>
      </c>
      <c r="F1343" t="s">
        <v>8221</v>
      </c>
      <c r="G1343" t="s">
        <v>8224</v>
      </c>
      <c r="H1343" t="s">
        <v>8246</v>
      </c>
      <c r="I1343">
        <v>1420938000</v>
      </c>
      <c r="J1343">
        <v>1418862743</v>
      </c>
      <c r="K1343" t="b">
        <v>0</v>
      </c>
      <c r="L1343">
        <v>4</v>
      </c>
      <c r="M1343" t="b">
        <v>0</v>
      </c>
      <c r="N1343" t="s">
        <v>8271</v>
      </c>
      <c r="O1343" s="6">
        <f>(E1343/D1343)*100</f>
        <v>2.1999999999999997</v>
      </c>
      <c r="P1343" s="7">
        <f>E1343/L1343</f>
        <v>27.5</v>
      </c>
      <c r="Q1343" t="s">
        <v>8317</v>
      </c>
      <c r="R1343" t="s">
        <v>8318</v>
      </c>
      <c r="S1343" s="11">
        <f>(J1343/86400)+25569+(-5/24)</f>
        <v>41990.814155092587</v>
      </c>
      <c r="T1343" s="11">
        <f>(I1343/86400)+25569+(-5/24)</f>
        <v>42014.833333333336</v>
      </c>
    </row>
    <row r="1344" spans="1:20" ht="43.2" x14ac:dyDescent="0.3">
      <c r="A1344">
        <v>4055</v>
      </c>
      <c r="B1344" s="3" t="s">
        <v>4051</v>
      </c>
      <c r="C1344" s="3" t="s">
        <v>8159</v>
      </c>
      <c r="D1344">
        <v>5000</v>
      </c>
      <c r="E1344">
        <v>881</v>
      </c>
      <c r="F1344" t="s">
        <v>8221</v>
      </c>
      <c r="G1344" t="s">
        <v>8225</v>
      </c>
      <c r="H1344" t="s">
        <v>8247</v>
      </c>
      <c r="I1344">
        <v>1403192031</v>
      </c>
      <c r="J1344">
        <v>1400600031</v>
      </c>
      <c r="K1344" t="b">
        <v>0</v>
      </c>
      <c r="L1344">
        <v>21</v>
      </c>
      <c r="M1344" t="b">
        <v>0</v>
      </c>
      <c r="N1344" t="s">
        <v>8271</v>
      </c>
      <c r="O1344" s="6">
        <f>(E1344/D1344)*100</f>
        <v>17.62</v>
      </c>
      <c r="P1344" s="7">
        <f>E1344/L1344</f>
        <v>41.952380952380949</v>
      </c>
      <c r="Q1344" t="s">
        <v>8317</v>
      </c>
      <c r="R1344" t="s">
        <v>8318</v>
      </c>
      <c r="S1344" s="11">
        <f>(J1344/86400)+25569+(-5/24)</f>
        <v>41779.44017361111</v>
      </c>
      <c r="T1344" s="11">
        <f>(I1344/86400)+25569+(-5/24)</f>
        <v>41809.44017361111</v>
      </c>
    </row>
    <row r="1345" spans="1:20" ht="43.2" x14ac:dyDescent="0.3">
      <c r="A1345">
        <v>4067</v>
      </c>
      <c r="B1345" s="3" t="s">
        <v>4063</v>
      </c>
      <c r="C1345" s="3" t="s">
        <v>7998</v>
      </c>
      <c r="D1345">
        <v>5000</v>
      </c>
      <c r="E1345">
        <v>3045</v>
      </c>
      <c r="F1345" t="s">
        <v>8221</v>
      </c>
      <c r="G1345" t="s">
        <v>8224</v>
      </c>
      <c r="H1345" t="s">
        <v>8246</v>
      </c>
      <c r="I1345">
        <v>1443408550</v>
      </c>
      <c r="J1345">
        <v>1439952550</v>
      </c>
      <c r="K1345" t="b">
        <v>0</v>
      </c>
      <c r="L1345">
        <v>17</v>
      </c>
      <c r="M1345" t="b">
        <v>0</v>
      </c>
      <c r="N1345" t="s">
        <v>8271</v>
      </c>
      <c r="O1345" s="6">
        <f>(E1345/D1345)*100</f>
        <v>60.9</v>
      </c>
      <c r="P1345" s="7">
        <f>E1345/L1345</f>
        <v>179.11764705882354</v>
      </c>
      <c r="Q1345" t="s">
        <v>8317</v>
      </c>
      <c r="R1345" t="s">
        <v>8318</v>
      </c>
      <c r="S1345" s="11">
        <f>(J1345/86400)+25569+(-5/24)</f>
        <v>42234.909143518518</v>
      </c>
      <c r="T1345" s="11">
        <f>(I1345/86400)+25569+(-5/24)</f>
        <v>42274.909143518518</v>
      </c>
    </row>
    <row r="1346" spans="1:20" ht="57.6" x14ac:dyDescent="0.3">
      <c r="A1346">
        <v>4089</v>
      </c>
      <c r="B1346" s="3" t="s">
        <v>4085</v>
      </c>
      <c r="C1346" s="3" t="s">
        <v>8192</v>
      </c>
      <c r="D1346">
        <v>5000</v>
      </c>
      <c r="E1346">
        <v>240</v>
      </c>
      <c r="F1346" t="s">
        <v>8221</v>
      </c>
      <c r="G1346" t="s">
        <v>8224</v>
      </c>
      <c r="H1346" t="s">
        <v>8246</v>
      </c>
      <c r="I1346">
        <v>1433093700</v>
      </c>
      <c r="J1346">
        <v>1430242488</v>
      </c>
      <c r="K1346" t="b">
        <v>0</v>
      </c>
      <c r="L1346">
        <v>8</v>
      </c>
      <c r="M1346" t="b">
        <v>0</v>
      </c>
      <c r="N1346" t="s">
        <v>8271</v>
      </c>
      <c r="O1346" s="6">
        <f>(E1346/D1346)*100</f>
        <v>4.8</v>
      </c>
      <c r="P1346" s="7">
        <f>E1346/L1346</f>
        <v>30</v>
      </c>
      <c r="Q1346" t="s">
        <v>8317</v>
      </c>
      <c r="R1346" t="s">
        <v>8318</v>
      </c>
      <c r="S1346" s="11">
        <f>(J1346/86400)+25569+(-5/24)</f>
        <v>42122.524166666662</v>
      </c>
      <c r="T1346" s="11">
        <f>(I1346/86400)+25569+(-5/24)</f>
        <v>42155.524305555555</v>
      </c>
    </row>
    <row r="1347" spans="1:20" ht="43.2" x14ac:dyDescent="0.3">
      <c r="A1347">
        <v>4106</v>
      </c>
      <c r="B1347" s="3" t="s">
        <v>4102</v>
      </c>
      <c r="C1347" s="3" t="s">
        <v>8209</v>
      </c>
      <c r="D1347">
        <v>5000</v>
      </c>
      <c r="E1347">
        <v>3530</v>
      </c>
      <c r="F1347" t="s">
        <v>8221</v>
      </c>
      <c r="G1347" t="s">
        <v>8224</v>
      </c>
      <c r="H1347" t="s">
        <v>8246</v>
      </c>
      <c r="I1347">
        <v>1427936400</v>
      </c>
      <c r="J1347">
        <v>1424221866</v>
      </c>
      <c r="K1347" t="b">
        <v>0</v>
      </c>
      <c r="L1347">
        <v>33</v>
      </c>
      <c r="M1347" t="b">
        <v>0</v>
      </c>
      <c r="N1347" t="s">
        <v>8271</v>
      </c>
      <c r="O1347" s="6">
        <f>(E1347/D1347)*100</f>
        <v>70.599999999999994</v>
      </c>
      <c r="P1347" s="7">
        <f>E1347/L1347</f>
        <v>106.96969696969697</v>
      </c>
      <c r="Q1347" t="s">
        <v>8317</v>
      </c>
      <c r="R1347" t="s">
        <v>8318</v>
      </c>
      <c r="S1347" s="11">
        <f>(J1347/86400)+25569+(-5/24)</f>
        <v>42052.841041666667</v>
      </c>
      <c r="T1347" s="11">
        <f>(I1347/86400)+25569+(-5/24)</f>
        <v>42095.833333333336</v>
      </c>
    </row>
    <row r="1348" spans="1:20" ht="43.2" x14ac:dyDescent="0.3">
      <c r="A1348">
        <v>1444</v>
      </c>
      <c r="B1348" s="3" t="s">
        <v>1445</v>
      </c>
      <c r="C1348" s="3" t="s">
        <v>5554</v>
      </c>
      <c r="D1348">
        <v>4950</v>
      </c>
      <c r="E1348">
        <v>0</v>
      </c>
      <c r="F1348" t="s">
        <v>8221</v>
      </c>
      <c r="G1348" t="s">
        <v>8236</v>
      </c>
      <c r="H1348" t="s">
        <v>8249</v>
      </c>
      <c r="I1348">
        <v>1442091462</v>
      </c>
      <c r="J1348">
        <v>1436907462</v>
      </c>
      <c r="K1348" t="b">
        <v>0</v>
      </c>
      <c r="L1348">
        <v>0</v>
      </c>
      <c r="M1348" t="b">
        <v>0</v>
      </c>
      <c r="N1348" t="s">
        <v>8287</v>
      </c>
      <c r="O1348" s="6">
        <f>(E1348/D1348)*100</f>
        <v>0</v>
      </c>
      <c r="P1348" s="7" t="e">
        <f>E1348/L1348</f>
        <v>#DIV/0!</v>
      </c>
      <c r="Q1348" t="s">
        <v>8322</v>
      </c>
      <c r="R1348" t="s">
        <v>8341</v>
      </c>
      <c r="S1348" s="11">
        <f>(J1348/86400)+25569+(-5/24)</f>
        <v>42199.665069444447</v>
      </c>
      <c r="T1348" s="11">
        <f>(I1348/86400)+25569+(-5/24)</f>
        <v>42259.665069444447</v>
      </c>
    </row>
    <row r="1349" spans="1:20" ht="43.2" x14ac:dyDescent="0.3">
      <c r="A1349">
        <v>1777</v>
      </c>
      <c r="B1349" s="3" t="s">
        <v>1778</v>
      </c>
      <c r="C1349" s="3" t="s">
        <v>5887</v>
      </c>
      <c r="D1349">
        <v>4800</v>
      </c>
      <c r="E1349">
        <v>651</v>
      </c>
      <c r="F1349" t="s">
        <v>8221</v>
      </c>
      <c r="G1349" t="s">
        <v>8233</v>
      </c>
      <c r="H1349" t="s">
        <v>8249</v>
      </c>
      <c r="I1349">
        <v>1424421253</v>
      </c>
      <c r="J1349">
        <v>1421829253</v>
      </c>
      <c r="K1349" t="b">
        <v>1</v>
      </c>
      <c r="L1349">
        <v>10</v>
      </c>
      <c r="M1349" t="b">
        <v>0</v>
      </c>
      <c r="N1349" t="s">
        <v>8285</v>
      </c>
      <c r="O1349" s="6">
        <f>(E1349/D1349)*100</f>
        <v>13.5625</v>
      </c>
      <c r="P1349" s="7">
        <f>E1349/L1349</f>
        <v>65.099999999999994</v>
      </c>
      <c r="Q1349" t="s">
        <v>8338</v>
      </c>
      <c r="R1349" t="s">
        <v>8339</v>
      </c>
      <c r="S1349" s="11">
        <f>(J1349/86400)+25569+(-5/24)</f>
        <v>42025.14876157407</v>
      </c>
      <c r="T1349" s="11">
        <f>(I1349/86400)+25569+(-5/24)</f>
        <v>42055.14876157407</v>
      </c>
    </row>
    <row r="1350" spans="1:20" ht="43.2" x14ac:dyDescent="0.3">
      <c r="A1350">
        <v>2752</v>
      </c>
      <c r="B1350" s="3" t="s">
        <v>2752</v>
      </c>
      <c r="C1350" s="3" t="s">
        <v>6862</v>
      </c>
      <c r="D1350">
        <v>4800</v>
      </c>
      <c r="E1350">
        <v>550</v>
      </c>
      <c r="F1350" t="s">
        <v>8221</v>
      </c>
      <c r="G1350" t="s">
        <v>8224</v>
      </c>
      <c r="H1350" t="s">
        <v>8246</v>
      </c>
      <c r="I1350">
        <v>1324232504</v>
      </c>
      <c r="J1350">
        <v>1320776504</v>
      </c>
      <c r="K1350" t="b">
        <v>0</v>
      </c>
      <c r="L1350">
        <v>14</v>
      </c>
      <c r="M1350" t="b">
        <v>0</v>
      </c>
      <c r="N1350" t="s">
        <v>8304</v>
      </c>
      <c r="O1350" s="6">
        <f>(E1350/D1350)*100</f>
        <v>11.458333333333332</v>
      </c>
      <c r="P1350" s="7">
        <f>E1350/L1350</f>
        <v>39.285714285714285</v>
      </c>
      <c r="Q1350" t="s">
        <v>8322</v>
      </c>
      <c r="R1350" t="s">
        <v>8358</v>
      </c>
      <c r="S1350" s="11">
        <f>(J1350/86400)+25569+(-5/24)</f>
        <v>40855.556759259256</v>
      </c>
      <c r="T1350" s="11">
        <f>(I1350/86400)+25569+(-5/24)</f>
        <v>40895.556759259256</v>
      </c>
    </row>
    <row r="1351" spans="1:20" ht="43.2" x14ac:dyDescent="0.3">
      <c r="A1351">
        <v>541</v>
      </c>
      <c r="B1351" s="3" t="s">
        <v>542</v>
      </c>
      <c r="C1351" s="3" t="s">
        <v>4651</v>
      </c>
      <c r="D1351">
        <v>4500</v>
      </c>
      <c r="E1351">
        <v>25</v>
      </c>
      <c r="F1351" t="s">
        <v>8221</v>
      </c>
      <c r="G1351" t="s">
        <v>8224</v>
      </c>
      <c r="H1351" t="s">
        <v>8246</v>
      </c>
      <c r="I1351">
        <v>1446080834</v>
      </c>
      <c r="J1351">
        <v>1443488834</v>
      </c>
      <c r="K1351" t="b">
        <v>0</v>
      </c>
      <c r="L1351">
        <v>1</v>
      </c>
      <c r="M1351" t="b">
        <v>0</v>
      </c>
      <c r="N1351" t="s">
        <v>8272</v>
      </c>
      <c r="O1351" s="6">
        <f>(E1351/D1351)*100</f>
        <v>0.55555555555555558</v>
      </c>
      <c r="P1351" s="7">
        <f>E1351/L1351</f>
        <v>25</v>
      </c>
      <c r="Q1351" t="s">
        <v>8319</v>
      </c>
      <c r="R1351" t="s">
        <v>8320</v>
      </c>
      <c r="S1351" s="11">
        <f>(J1351/86400)+25569+(-5/24)</f>
        <v>42275.838356481479</v>
      </c>
      <c r="T1351" s="11">
        <f>(I1351/86400)+25569+(-5/24)</f>
        <v>42305.838356481479</v>
      </c>
    </row>
    <row r="1352" spans="1:20" ht="43.2" x14ac:dyDescent="0.3">
      <c r="A1352">
        <v>861</v>
      </c>
      <c r="B1352" s="3" t="s">
        <v>862</v>
      </c>
      <c r="C1352" s="3" t="s">
        <v>4971</v>
      </c>
      <c r="D1352">
        <v>4500</v>
      </c>
      <c r="E1352">
        <v>101</v>
      </c>
      <c r="F1352" t="s">
        <v>8221</v>
      </c>
      <c r="G1352" t="s">
        <v>8224</v>
      </c>
      <c r="H1352" t="s">
        <v>8246</v>
      </c>
      <c r="I1352">
        <v>1474067404</v>
      </c>
      <c r="J1352">
        <v>1471475404</v>
      </c>
      <c r="K1352" t="b">
        <v>0</v>
      </c>
      <c r="L1352">
        <v>2</v>
      </c>
      <c r="M1352" t="b">
        <v>0</v>
      </c>
      <c r="N1352" t="s">
        <v>8278</v>
      </c>
      <c r="O1352" s="6">
        <f>(E1352/D1352)*100</f>
        <v>2.2444444444444445</v>
      </c>
      <c r="P1352" s="7">
        <f>E1352/L1352</f>
        <v>50.5</v>
      </c>
      <c r="Q1352" t="s">
        <v>8325</v>
      </c>
      <c r="R1352" t="s">
        <v>8328</v>
      </c>
      <c r="S1352" s="11">
        <f>(J1352/86400)+25569+(-5/24)</f>
        <v>42599.756990740738</v>
      </c>
      <c r="T1352" s="11">
        <f>(I1352/86400)+25569+(-5/24)</f>
        <v>42629.756990740738</v>
      </c>
    </row>
    <row r="1353" spans="1:20" ht="43.2" x14ac:dyDescent="0.3">
      <c r="A1353">
        <v>1118</v>
      </c>
      <c r="B1353" s="3" t="s">
        <v>1119</v>
      </c>
      <c r="C1353" s="3" t="s">
        <v>5228</v>
      </c>
      <c r="D1353">
        <v>4500</v>
      </c>
      <c r="E1353">
        <v>109</v>
      </c>
      <c r="F1353" t="s">
        <v>8221</v>
      </c>
      <c r="G1353" t="s">
        <v>8226</v>
      </c>
      <c r="H1353" t="s">
        <v>8248</v>
      </c>
      <c r="I1353">
        <v>1396666779</v>
      </c>
      <c r="J1353">
        <v>1394078379</v>
      </c>
      <c r="K1353" t="b">
        <v>0</v>
      </c>
      <c r="L1353">
        <v>3</v>
      </c>
      <c r="M1353" t="b">
        <v>0</v>
      </c>
      <c r="N1353" t="s">
        <v>8282</v>
      </c>
      <c r="O1353" s="6">
        <f>(E1353/D1353)*100</f>
        <v>2.4222222222222221</v>
      </c>
      <c r="P1353" s="7">
        <f>E1353/L1353</f>
        <v>36.333333333333336</v>
      </c>
      <c r="Q1353" t="s">
        <v>8333</v>
      </c>
      <c r="R1353" t="s">
        <v>8334</v>
      </c>
      <c r="S1353" s="11">
        <f>(J1353/86400)+25569+(-5/24)</f>
        <v>41703.958090277774</v>
      </c>
      <c r="T1353" s="11">
        <f>(I1353/86400)+25569+(-5/24)</f>
        <v>41733.91642361111</v>
      </c>
    </row>
    <row r="1354" spans="1:20" ht="43.2" x14ac:dyDescent="0.3">
      <c r="A1354">
        <v>1417</v>
      </c>
      <c r="B1354" s="3" t="s">
        <v>1418</v>
      </c>
      <c r="C1354" s="3" t="s">
        <v>5527</v>
      </c>
      <c r="D1354">
        <v>4500</v>
      </c>
      <c r="E1354">
        <v>55</v>
      </c>
      <c r="F1354" t="s">
        <v>8221</v>
      </c>
      <c r="G1354" t="s">
        <v>8224</v>
      </c>
      <c r="H1354" t="s">
        <v>8246</v>
      </c>
      <c r="I1354">
        <v>1442315460</v>
      </c>
      <c r="J1354">
        <v>1439696174</v>
      </c>
      <c r="K1354" t="b">
        <v>0</v>
      </c>
      <c r="L1354">
        <v>2</v>
      </c>
      <c r="M1354" t="b">
        <v>0</v>
      </c>
      <c r="N1354" t="s">
        <v>8287</v>
      </c>
      <c r="O1354" s="6">
        <f>(E1354/D1354)*100</f>
        <v>1.2222222222222223</v>
      </c>
      <c r="P1354" s="7">
        <f>E1354/L1354</f>
        <v>27.5</v>
      </c>
      <c r="Q1354" t="s">
        <v>8322</v>
      </c>
      <c r="R1354" t="s">
        <v>8341</v>
      </c>
      <c r="S1354" s="11">
        <f>(J1354/86400)+25569+(-5/24)</f>
        <v>42231.941828703704</v>
      </c>
      <c r="T1354" s="11">
        <f>(I1354/86400)+25569+(-5/24)</f>
        <v>42262.257638888885</v>
      </c>
    </row>
    <row r="1355" spans="1:20" ht="43.2" x14ac:dyDescent="0.3">
      <c r="A1355">
        <v>1734</v>
      </c>
      <c r="B1355" s="3" t="s">
        <v>1735</v>
      </c>
      <c r="C1355" s="3" t="s">
        <v>5844</v>
      </c>
      <c r="D1355">
        <v>4500</v>
      </c>
      <c r="E1355">
        <v>1</v>
      </c>
      <c r="F1355" t="s">
        <v>8221</v>
      </c>
      <c r="G1355" t="s">
        <v>8224</v>
      </c>
      <c r="H1355" t="s">
        <v>8246</v>
      </c>
      <c r="I1355">
        <v>1431046356</v>
      </c>
      <c r="J1355">
        <v>1428454356</v>
      </c>
      <c r="K1355" t="b">
        <v>0</v>
      </c>
      <c r="L1355">
        <v>1</v>
      </c>
      <c r="M1355" t="b">
        <v>0</v>
      </c>
      <c r="N1355" t="s">
        <v>8293</v>
      </c>
      <c r="O1355" s="6">
        <f>(E1355/D1355)*100</f>
        <v>2.2222222222222223E-2</v>
      </c>
      <c r="P1355" s="7">
        <f>E1355/L1355</f>
        <v>1</v>
      </c>
      <c r="Q1355" t="s">
        <v>8325</v>
      </c>
      <c r="R1355" t="s">
        <v>8347</v>
      </c>
      <c r="S1355" s="11">
        <f>(J1355/86400)+25569+(-5/24)</f>
        <v>42101.828194444439</v>
      </c>
      <c r="T1355" s="11">
        <f>(I1355/86400)+25569+(-5/24)</f>
        <v>42131.828194444439</v>
      </c>
    </row>
    <row r="1356" spans="1:20" ht="43.2" x14ac:dyDescent="0.3">
      <c r="A1356">
        <v>2851</v>
      </c>
      <c r="B1356" s="3" t="s">
        <v>2851</v>
      </c>
      <c r="C1356" s="3" t="s">
        <v>6961</v>
      </c>
      <c r="D1356">
        <v>4500</v>
      </c>
      <c r="E1356">
        <v>0</v>
      </c>
      <c r="F1356" t="s">
        <v>8221</v>
      </c>
      <c r="G1356" t="s">
        <v>8241</v>
      </c>
      <c r="H1356" t="s">
        <v>8249</v>
      </c>
      <c r="I1356">
        <v>1454109420</v>
      </c>
      <c r="J1356">
        <v>1453334629</v>
      </c>
      <c r="K1356" t="b">
        <v>0</v>
      </c>
      <c r="L1356">
        <v>0</v>
      </c>
      <c r="M1356" t="b">
        <v>0</v>
      </c>
      <c r="N1356" t="s">
        <v>8271</v>
      </c>
      <c r="O1356" s="6">
        <f>(E1356/D1356)*100</f>
        <v>0</v>
      </c>
      <c r="P1356" s="7" t="e">
        <f>E1356/L1356</f>
        <v>#DIV/0!</v>
      </c>
      <c r="Q1356" t="s">
        <v>8317</v>
      </c>
      <c r="R1356" t="s">
        <v>8318</v>
      </c>
      <c r="S1356" s="11">
        <f>(J1356/86400)+25569+(-5/24)</f>
        <v>42389.794317129628</v>
      </c>
      <c r="T1356" s="11">
        <f>(I1356/86400)+25569+(-5/24)</f>
        <v>42398.761805555558</v>
      </c>
    </row>
    <row r="1357" spans="1:20" ht="57.6" x14ac:dyDescent="0.3">
      <c r="A1357">
        <v>4099</v>
      </c>
      <c r="B1357" s="3" t="s">
        <v>4095</v>
      </c>
      <c r="C1357" s="3" t="s">
        <v>8202</v>
      </c>
      <c r="D1357">
        <v>4500</v>
      </c>
      <c r="E1357">
        <v>50</v>
      </c>
      <c r="F1357" t="s">
        <v>8221</v>
      </c>
      <c r="G1357" t="s">
        <v>8224</v>
      </c>
      <c r="H1357" t="s">
        <v>8246</v>
      </c>
      <c r="I1357">
        <v>1472847873</v>
      </c>
      <c r="J1357">
        <v>1468959873</v>
      </c>
      <c r="K1357" t="b">
        <v>0</v>
      </c>
      <c r="L1357">
        <v>1</v>
      </c>
      <c r="M1357" t="b">
        <v>0</v>
      </c>
      <c r="N1357" t="s">
        <v>8271</v>
      </c>
      <c r="O1357" s="6">
        <f>(E1357/D1357)*100</f>
        <v>1.1111111111111112</v>
      </c>
      <c r="P1357" s="7">
        <f>E1357/L1357</f>
        <v>50</v>
      </c>
      <c r="Q1357" t="s">
        <v>8317</v>
      </c>
      <c r="R1357" t="s">
        <v>8318</v>
      </c>
      <c r="S1357" s="11">
        <f>(J1357/86400)+25569+(-5/24)</f>
        <v>42570.642048611109</v>
      </c>
      <c r="T1357" s="11">
        <f>(I1357/86400)+25569+(-5/24)</f>
        <v>42615.642048611109</v>
      </c>
    </row>
    <row r="1358" spans="1:20" x14ac:dyDescent="0.3">
      <c r="A1358">
        <v>497</v>
      </c>
      <c r="B1358" s="3" t="s">
        <v>498</v>
      </c>
      <c r="C1358" s="3" t="s">
        <v>4607</v>
      </c>
      <c r="D1358">
        <v>4480</v>
      </c>
      <c r="E1358">
        <v>30</v>
      </c>
      <c r="F1358" t="s">
        <v>8221</v>
      </c>
      <c r="G1358" t="s">
        <v>8224</v>
      </c>
      <c r="H1358" t="s">
        <v>8246</v>
      </c>
      <c r="I1358">
        <v>1419483600</v>
      </c>
      <c r="J1358">
        <v>1414889665</v>
      </c>
      <c r="K1358" t="b">
        <v>0</v>
      </c>
      <c r="L1358">
        <v>3</v>
      </c>
      <c r="M1358" t="b">
        <v>0</v>
      </c>
      <c r="N1358" t="s">
        <v>8270</v>
      </c>
      <c r="O1358" s="6">
        <f>(E1358/D1358)*100</f>
        <v>0.6696428571428571</v>
      </c>
      <c r="P1358" s="7">
        <f>E1358/L1358</f>
        <v>10</v>
      </c>
      <c r="Q1358" t="s">
        <v>8310</v>
      </c>
      <c r="R1358" t="s">
        <v>8316</v>
      </c>
      <c r="S1358" s="11">
        <f>(J1358/86400)+25569+(-5/24)</f>
        <v>41944.829456018517</v>
      </c>
      <c r="T1358" s="11">
        <f>(I1358/86400)+25569+(-5/24)</f>
        <v>41997.999999999993</v>
      </c>
    </row>
    <row r="1359" spans="1:20" ht="43.2" x14ac:dyDescent="0.3">
      <c r="A1359">
        <v>215</v>
      </c>
      <c r="B1359" s="3" t="s">
        <v>217</v>
      </c>
      <c r="C1359" s="3" t="s">
        <v>4325</v>
      </c>
      <c r="D1359">
        <v>4400</v>
      </c>
      <c r="E1359">
        <v>10</v>
      </c>
      <c r="F1359" t="s">
        <v>8221</v>
      </c>
      <c r="G1359" t="s">
        <v>8225</v>
      </c>
      <c r="H1359" t="s">
        <v>8247</v>
      </c>
      <c r="I1359">
        <v>1455753540</v>
      </c>
      <c r="J1359">
        <v>1452058282</v>
      </c>
      <c r="K1359" t="b">
        <v>0</v>
      </c>
      <c r="L1359">
        <v>1</v>
      </c>
      <c r="M1359" t="b">
        <v>0</v>
      </c>
      <c r="N1359" t="s">
        <v>8268</v>
      </c>
      <c r="O1359" s="6">
        <f>(E1359/D1359)*100</f>
        <v>0.22727272727272727</v>
      </c>
      <c r="P1359" s="7">
        <f>E1359/L1359</f>
        <v>10</v>
      </c>
      <c r="Q1359" t="s">
        <v>8310</v>
      </c>
      <c r="R1359" t="s">
        <v>8314</v>
      </c>
      <c r="S1359" s="11">
        <f>(J1359/86400)+25569+(-5/24)</f>
        <v>42375.021782407406</v>
      </c>
      <c r="T1359" s="11">
        <f>(I1359/86400)+25569+(-5/24)</f>
        <v>42417.790972222218</v>
      </c>
    </row>
    <row r="1360" spans="1:20" ht="43.2" x14ac:dyDescent="0.3">
      <c r="A1360">
        <v>1415</v>
      </c>
      <c r="B1360" s="3" t="s">
        <v>1416</v>
      </c>
      <c r="C1360" s="3" t="s">
        <v>5525</v>
      </c>
      <c r="D1360">
        <v>4400</v>
      </c>
      <c r="E1360">
        <v>800</v>
      </c>
      <c r="F1360" t="s">
        <v>8221</v>
      </c>
      <c r="G1360" t="s">
        <v>8224</v>
      </c>
      <c r="H1360" t="s">
        <v>8246</v>
      </c>
      <c r="I1360">
        <v>1439741591</v>
      </c>
      <c r="J1360">
        <v>1436285591</v>
      </c>
      <c r="K1360" t="b">
        <v>0</v>
      </c>
      <c r="L1360">
        <v>9</v>
      </c>
      <c r="M1360" t="b">
        <v>0</v>
      </c>
      <c r="N1360" t="s">
        <v>8287</v>
      </c>
      <c r="O1360" s="6">
        <f>(E1360/D1360)*100</f>
        <v>18.181818181818183</v>
      </c>
      <c r="P1360" s="7">
        <f>E1360/L1360</f>
        <v>88.888888888888886</v>
      </c>
      <c r="Q1360" t="s">
        <v>8322</v>
      </c>
      <c r="R1360" t="s">
        <v>8341</v>
      </c>
      <c r="S1360" s="11">
        <f>(J1360/86400)+25569+(-5/24)</f>
        <v>42192.467488425922</v>
      </c>
      <c r="T1360" s="11">
        <f>(I1360/86400)+25569+(-5/24)</f>
        <v>42232.467488425922</v>
      </c>
    </row>
    <row r="1361" spans="1:20" ht="43.2" x14ac:dyDescent="0.3">
      <c r="A1361">
        <v>1552</v>
      </c>
      <c r="B1361" s="3" t="s">
        <v>1553</v>
      </c>
      <c r="C1361" s="3" t="s">
        <v>5662</v>
      </c>
      <c r="D1361">
        <v>4300</v>
      </c>
      <c r="E1361">
        <v>2115</v>
      </c>
      <c r="F1361" t="s">
        <v>8221</v>
      </c>
      <c r="G1361" t="s">
        <v>8224</v>
      </c>
      <c r="H1361" t="s">
        <v>8246</v>
      </c>
      <c r="I1361">
        <v>1412135940</v>
      </c>
      <c r="J1361">
        <v>1410366708</v>
      </c>
      <c r="K1361" t="b">
        <v>0</v>
      </c>
      <c r="L1361">
        <v>16</v>
      </c>
      <c r="M1361" t="b">
        <v>0</v>
      </c>
      <c r="N1361" t="s">
        <v>8289</v>
      </c>
      <c r="O1361" s="6">
        <f>(E1361/D1361)*100</f>
        <v>49.186046511627907</v>
      </c>
      <c r="P1361" s="7">
        <f>E1361/L1361</f>
        <v>132.1875</v>
      </c>
      <c r="Q1361" t="s">
        <v>8338</v>
      </c>
      <c r="R1361" t="s">
        <v>8343</v>
      </c>
      <c r="S1361" s="11">
        <f>(J1361/86400)+25569+(-5/24)</f>
        <v>41892.480416666665</v>
      </c>
      <c r="T1361" s="11">
        <f>(I1361/86400)+25569+(-5/24)</f>
        <v>41912.957638888889</v>
      </c>
    </row>
    <row r="1362" spans="1:20" ht="43.2" x14ac:dyDescent="0.3">
      <c r="A1362">
        <v>763</v>
      </c>
      <c r="B1362" s="3" t="s">
        <v>764</v>
      </c>
      <c r="C1362" s="3" t="s">
        <v>4873</v>
      </c>
      <c r="D1362">
        <v>4290</v>
      </c>
      <c r="E1362">
        <v>5</v>
      </c>
      <c r="F1362" t="s">
        <v>8221</v>
      </c>
      <c r="G1362" t="s">
        <v>8225</v>
      </c>
      <c r="H1362" t="s">
        <v>8247</v>
      </c>
      <c r="I1362">
        <v>1376563408</v>
      </c>
      <c r="J1362">
        <v>1373971408</v>
      </c>
      <c r="K1362" t="b">
        <v>0</v>
      </c>
      <c r="L1362">
        <v>1</v>
      </c>
      <c r="M1362" t="b">
        <v>0</v>
      </c>
      <c r="N1362" t="s">
        <v>8275</v>
      </c>
      <c r="O1362" s="6">
        <f>(E1362/D1362)*100</f>
        <v>0.11655011655011654</v>
      </c>
      <c r="P1362" s="7">
        <f>E1362/L1362</f>
        <v>5</v>
      </c>
      <c r="Q1362" t="s">
        <v>8322</v>
      </c>
      <c r="R1362" t="s">
        <v>8324</v>
      </c>
      <c r="S1362" s="11">
        <f>(J1362/86400)+25569+(-5/24)</f>
        <v>41471.238518518519</v>
      </c>
      <c r="T1362" s="11">
        <f>(I1362/86400)+25569+(-5/24)</f>
        <v>41501.238518518519</v>
      </c>
    </row>
    <row r="1363" spans="1:20" ht="43.2" x14ac:dyDescent="0.3">
      <c r="A1363">
        <v>1771</v>
      </c>
      <c r="B1363" s="3" t="s">
        <v>1772</v>
      </c>
      <c r="C1363" s="3" t="s">
        <v>5881</v>
      </c>
      <c r="D1363">
        <v>4200</v>
      </c>
      <c r="E1363">
        <v>895</v>
      </c>
      <c r="F1363" t="s">
        <v>8221</v>
      </c>
      <c r="G1363" t="s">
        <v>8225</v>
      </c>
      <c r="H1363" t="s">
        <v>8247</v>
      </c>
      <c r="I1363">
        <v>1414107040</v>
      </c>
      <c r="J1363">
        <v>1411515040</v>
      </c>
      <c r="K1363" t="b">
        <v>1</v>
      </c>
      <c r="L1363">
        <v>25</v>
      </c>
      <c r="M1363" t="b">
        <v>0</v>
      </c>
      <c r="N1363" t="s">
        <v>8285</v>
      </c>
      <c r="O1363" s="6">
        <f>(E1363/D1363)*100</f>
        <v>21.30952380952381</v>
      </c>
      <c r="P1363" s="7">
        <f>E1363/L1363</f>
        <v>35.799999999999997</v>
      </c>
      <c r="Q1363" t="s">
        <v>8338</v>
      </c>
      <c r="R1363" t="s">
        <v>8339</v>
      </c>
      <c r="S1363" s="11">
        <f>(J1363/86400)+25569+(-5/24)</f>
        <v>41905.771296296291</v>
      </c>
      <c r="T1363" s="11">
        <f>(I1363/86400)+25569+(-5/24)</f>
        <v>41935.771296296291</v>
      </c>
    </row>
    <row r="1364" spans="1:20" ht="43.2" x14ac:dyDescent="0.3">
      <c r="A1364">
        <v>1136</v>
      </c>
      <c r="B1364" s="3" t="s">
        <v>1137</v>
      </c>
      <c r="C1364" s="3" t="s">
        <v>5246</v>
      </c>
      <c r="D1364">
        <v>4190</v>
      </c>
      <c r="E1364">
        <v>270</v>
      </c>
      <c r="F1364" t="s">
        <v>8221</v>
      </c>
      <c r="G1364" t="s">
        <v>8230</v>
      </c>
      <c r="H1364" t="s">
        <v>8249</v>
      </c>
      <c r="I1364">
        <v>1450541229</v>
      </c>
      <c r="J1364">
        <v>1447949229</v>
      </c>
      <c r="K1364" t="b">
        <v>0</v>
      </c>
      <c r="L1364">
        <v>6</v>
      </c>
      <c r="M1364" t="b">
        <v>0</v>
      </c>
      <c r="N1364" t="s">
        <v>8283</v>
      </c>
      <c r="O1364" s="6">
        <f>(E1364/D1364)*100</f>
        <v>6.4439140811455857</v>
      </c>
      <c r="P1364" s="7">
        <f>E1364/L1364</f>
        <v>45</v>
      </c>
      <c r="Q1364" t="s">
        <v>8333</v>
      </c>
      <c r="R1364" t="s">
        <v>8335</v>
      </c>
      <c r="S1364" s="11">
        <f>(J1364/86400)+25569+(-5/24)</f>
        <v>42327.46329861111</v>
      </c>
      <c r="T1364" s="11">
        <f>(I1364/86400)+25569+(-5/24)</f>
        <v>42357.46329861111</v>
      </c>
    </row>
    <row r="1365" spans="1:20" ht="28.8" x14ac:dyDescent="0.3">
      <c r="A1365">
        <v>3103</v>
      </c>
      <c r="B1365" s="3" t="s">
        <v>3103</v>
      </c>
      <c r="C1365" s="3" t="s">
        <v>7213</v>
      </c>
      <c r="D1365">
        <v>4100</v>
      </c>
      <c r="E1365">
        <v>11</v>
      </c>
      <c r="F1365" t="s">
        <v>8221</v>
      </c>
      <c r="G1365" t="s">
        <v>8224</v>
      </c>
      <c r="H1365" t="s">
        <v>8246</v>
      </c>
      <c r="I1365">
        <v>1434080706</v>
      </c>
      <c r="J1365">
        <v>1428896706</v>
      </c>
      <c r="K1365" t="b">
        <v>0</v>
      </c>
      <c r="L1365">
        <v>2</v>
      </c>
      <c r="M1365" t="b">
        <v>0</v>
      </c>
      <c r="N1365" t="s">
        <v>8303</v>
      </c>
      <c r="O1365" s="6">
        <f>(E1365/D1365)*100</f>
        <v>0.26829268292682928</v>
      </c>
      <c r="P1365" s="7">
        <f>E1365/L1365</f>
        <v>5.5</v>
      </c>
      <c r="Q1365" t="s">
        <v>8317</v>
      </c>
      <c r="R1365" t="s">
        <v>8357</v>
      </c>
      <c r="S1365" s="11">
        <f>(J1365/86400)+25569+(-5/24)</f>
        <v>42106.94798611111</v>
      </c>
      <c r="T1365" s="11">
        <f>(I1365/86400)+25569+(-5/24)</f>
        <v>42166.94798611111</v>
      </c>
    </row>
    <row r="1366" spans="1:20" ht="57.6" x14ac:dyDescent="0.3">
      <c r="A1366">
        <v>3084</v>
      </c>
      <c r="B1366" s="3" t="s">
        <v>3084</v>
      </c>
      <c r="C1366" s="3" t="s">
        <v>7194</v>
      </c>
      <c r="D1366">
        <v>4059</v>
      </c>
      <c r="E1366">
        <v>470</v>
      </c>
      <c r="F1366" t="s">
        <v>8221</v>
      </c>
      <c r="G1366" t="s">
        <v>8224</v>
      </c>
      <c r="H1366" t="s">
        <v>8246</v>
      </c>
      <c r="I1366">
        <v>1430851680</v>
      </c>
      <c r="J1366">
        <v>1428340931</v>
      </c>
      <c r="K1366" t="b">
        <v>0</v>
      </c>
      <c r="L1366">
        <v>6</v>
      </c>
      <c r="M1366" t="b">
        <v>0</v>
      </c>
      <c r="N1366" t="s">
        <v>8303</v>
      </c>
      <c r="O1366" s="6">
        <f>(E1366/D1366)*100</f>
        <v>11.57920670115792</v>
      </c>
      <c r="P1366" s="7">
        <f>E1366/L1366</f>
        <v>78.333333333333329</v>
      </c>
      <c r="Q1366" t="s">
        <v>8317</v>
      </c>
      <c r="R1366" t="s">
        <v>8357</v>
      </c>
      <c r="S1366" s="11">
        <f>(J1366/86400)+25569+(-5/24)</f>
        <v>42100.515405092585</v>
      </c>
      <c r="T1366" s="11">
        <f>(I1366/86400)+25569+(-5/24)</f>
        <v>42129.574999999997</v>
      </c>
    </row>
    <row r="1367" spans="1:20" ht="43.2" x14ac:dyDescent="0.3">
      <c r="A1367">
        <v>232</v>
      </c>
      <c r="B1367" s="3" t="s">
        <v>234</v>
      </c>
      <c r="C1367" s="3" t="s">
        <v>4342</v>
      </c>
      <c r="D1367">
        <v>4000</v>
      </c>
      <c r="E1367">
        <v>110</v>
      </c>
      <c r="F1367" t="s">
        <v>8221</v>
      </c>
      <c r="G1367" t="s">
        <v>8225</v>
      </c>
      <c r="H1367" t="s">
        <v>8247</v>
      </c>
      <c r="I1367">
        <v>1425066546</v>
      </c>
      <c r="J1367">
        <v>1422474546</v>
      </c>
      <c r="K1367" t="b">
        <v>0</v>
      </c>
      <c r="L1367">
        <v>7</v>
      </c>
      <c r="M1367" t="b">
        <v>0</v>
      </c>
      <c r="N1367" t="s">
        <v>8268</v>
      </c>
      <c r="O1367" s="6">
        <f>(E1367/D1367)*100</f>
        <v>2.75</v>
      </c>
      <c r="P1367" s="7">
        <f>E1367/L1367</f>
        <v>15.714285714285714</v>
      </c>
      <c r="Q1367" t="s">
        <v>8310</v>
      </c>
      <c r="R1367" t="s">
        <v>8314</v>
      </c>
      <c r="S1367" s="11">
        <f>(J1367/86400)+25569+(-5/24)</f>
        <v>42032.617430555554</v>
      </c>
      <c r="T1367" s="11">
        <f>(I1367/86400)+25569+(-5/24)</f>
        <v>42062.617430555554</v>
      </c>
    </row>
    <row r="1368" spans="1:20" ht="43.2" x14ac:dyDescent="0.3">
      <c r="A1368">
        <v>766</v>
      </c>
      <c r="B1368" s="3" t="s">
        <v>767</v>
      </c>
      <c r="C1368" s="3" t="s">
        <v>4876</v>
      </c>
      <c r="D1368">
        <v>4000</v>
      </c>
      <c r="E1368">
        <v>0</v>
      </c>
      <c r="F1368" t="s">
        <v>8221</v>
      </c>
      <c r="G1368" t="s">
        <v>8229</v>
      </c>
      <c r="H1368" t="s">
        <v>8251</v>
      </c>
      <c r="I1368">
        <v>1424112483</v>
      </c>
      <c r="J1368">
        <v>1421520483</v>
      </c>
      <c r="K1368" t="b">
        <v>0</v>
      </c>
      <c r="L1368">
        <v>0</v>
      </c>
      <c r="M1368" t="b">
        <v>0</v>
      </c>
      <c r="N1368" t="s">
        <v>8275</v>
      </c>
      <c r="O1368" s="6">
        <f>(E1368/D1368)*100</f>
        <v>0</v>
      </c>
      <c r="P1368" s="7" t="e">
        <f>E1368/L1368</f>
        <v>#DIV/0!</v>
      </c>
      <c r="Q1368" t="s">
        <v>8322</v>
      </c>
      <c r="R1368" t="s">
        <v>8324</v>
      </c>
      <c r="S1368" s="11">
        <f>(J1368/86400)+25569+(-5/24)</f>
        <v>42021.57503472222</v>
      </c>
      <c r="T1368" s="11">
        <f>(I1368/86400)+25569+(-5/24)</f>
        <v>42051.57503472222</v>
      </c>
    </row>
    <row r="1369" spans="1:20" ht="57.6" x14ac:dyDescent="0.3">
      <c r="A1369">
        <v>769</v>
      </c>
      <c r="B1369" s="3" t="s">
        <v>770</v>
      </c>
      <c r="C1369" s="3" t="s">
        <v>4879</v>
      </c>
      <c r="D1369">
        <v>4000</v>
      </c>
      <c r="E1369">
        <v>1656</v>
      </c>
      <c r="F1369" t="s">
        <v>8221</v>
      </c>
      <c r="G1369" t="s">
        <v>8224</v>
      </c>
      <c r="H1369" t="s">
        <v>8246</v>
      </c>
      <c r="I1369">
        <v>1388102094</v>
      </c>
      <c r="J1369">
        <v>1385510094</v>
      </c>
      <c r="K1369" t="b">
        <v>0</v>
      </c>
      <c r="L1369">
        <v>52</v>
      </c>
      <c r="M1369" t="b">
        <v>0</v>
      </c>
      <c r="N1369" t="s">
        <v>8275</v>
      </c>
      <c r="O1369" s="6">
        <f>(E1369/D1369)*100</f>
        <v>41.4</v>
      </c>
      <c r="P1369" s="7">
        <f>E1369/L1369</f>
        <v>31.846153846153847</v>
      </c>
      <c r="Q1369" t="s">
        <v>8322</v>
      </c>
      <c r="R1369" t="s">
        <v>8324</v>
      </c>
      <c r="S1369" s="11">
        <f>(J1369/86400)+25569+(-5/24)</f>
        <v>41604.788124999999</v>
      </c>
      <c r="T1369" s="11">
        <f>(I1369/86400)+25569+(-5/24)</f>
        <v>41634.788124999999</v>
      </c>
    </row>
    <row r="1370" spans="1:20" ht="57.6" x14ac:dyDescent="0.3">
      <c r="A1370">
        <v>948</v>
      </c>
      <c r="B1370" s="3" t="s">
        <v>949</v>
      </c>
      <c r="C1370" s="3" t="s">
        <v>5058</v>
      </c>
      <c r="D1370">
        <v>4000</v>
      </c>
      <c r="E1370">
        <v>480</v>
      </c>
      <c r="F1370" t="s">
        <v>8221</v>
      </c>
      <c r="G1370" t="s">
        <v>8233</v>
      </c>
      <c r="H1370" t="s">
        <v>8249</v>
      </c>
      <c r="I1370">
        <v>1457812364</v>
      </c>
      <c r="J1370">
        <v>1455220364</v>
      </c>
      <c r="K1370" t="b">
        <v>0</v>
      </c>
      <c r="L1370">
        <v>8</v>
      </c>
      <c r="M1370" t="b">
        <v>0</v>
      </c>
      <c r="N1370" t="s">
        <v>8273</v>
      </c>
      <c r="O1370" s="6">
        <f>(E1370/D1370)*100</f>
        <v>12</v>
      </c>
      <c r="P1370" s="7">
        <f>E1370/L1370</f>
        <v>60</v>
      </c>
      <c r="Q1370" t="s">
        <v>8319</v>
      </c>
      <c r="R1370" t="s">
        <v>8321</v>
      </c>
      <c r="S1370" s="11">
        <f>(J1370/86400)+25569+(-5/24)</f>
        <v>42411.619953703703</v>
      </c>
      <c r="T1370" s="11">
        <f>(I1370/86400)+25569+(-5/24)</f>
        <v>42441.619953703703</v>
      </c>
    </row>
    <row r="1371" spans="1:20" ht="28.8" x14ac:dyDescent="0.3">
      <c r="A1371">
        <v>996</v>
      </c>
      <c r="B1371" s="3" t="s">
        <v>997</v>
      </c>
      <c r="C1371" s="3" t="s">
        <v>5106</v>
      </c>
      <c r="D1371">
        <v>4000</v>
      </c>
      <c r="E1371">
        <v>65</v>
      </c>
      <c r="F1371" t="s">
        <v>8221</v>
      </c>
      <c r="G1371" t="s">
        <v>8224</v>
      </c>
      <c r="H1371" t="s">
        <v>8246</v>
      </c>
      <c r="I1371">
        <v>1406474820</v>
      </c>
      <c r="J1371">
        <v>1403902060</v>
      </c>
      <c r="K1371" t="b">
        <v>0</v>
      </c>
      <c r="L1371">
        <v>5</v>
      </c>
      <c r="M1371" t="b">
        <v>0</v>
      </c>
      <c r="N1371" t="s">
        <v>8273</v>
      </c>
      <c r="O1371" s="6">
        <f>(E1371/D1371)*100</f>
        <v>1.625</v>
      </c>
      <c r="P1371" s="7">
        <f>E1371/L1371</f>
        <v>13</v>
      </c>
      <c r="Q1371" t="s">
        <v>8319</v>
      </c>
      <c r="R1371" t="s">
        <v>8321</v>
      </c>
      <c r="S1371" s="11">
        <f>(J1371/86400)+25569+(-5/24)</f>
        <v>41817.658101851848</v>
      </c>
      <c r="T1371" s="11">
        <f>(I1371/86400)+25569+(-5/24)</f>
        <v>41847.435416666667</v>
      </c>
    </row>
    <row r="1372" spans="1:20" ht="43.2" x14ac:dyDescent="0.3">
      <c r="A1372">
        <v>1100</v>
      </c>
      <c r="B1372" s="3" t="s">
        <v>1101</v>
      </c>
      <c r="C1372" s="3" t="s">
        <v>5210</v>
      </c>
      <c r="D1372">
        <v>4000</v>
      </c>
      <c r="E1372">
        <v>100</v>
      </c>
      <c r="F1372" t="s">
        <v>8221</v>
      </c>
      <c r="G1372" t="s">
        <v>8236</v>
      </c>
      <c r="H1372" t="s">
        <v>8249</v>
      </c>
      <c r="I1372">
        <v>1455417571</v>
      </c>
      <c r="J1372">
        <v>1452825571</v>
      </c>
      <c r="K1372" t="b">
        <v>0</v>
      </c>
      <c r="L1372">
        <v>10</v>
      </c>
      <c r="M1372" t="b">
        <v>0</v>
      </c>
      <c r="N1372" t="s">
        <v>8282</v>
      </c>
      <c r="O1372" s="6">
        <f>(E1372/D1372)*100</f>
        <v>2.5</v>
      </c>
      <c r="P1372" s="7">
        <f>E1372/L1372</f>
        <v>10</v>
      </c>
      <c r="Q1372" t="s">
        <v>8333</v>
      </c>
      <c r="R1372" t="s">
        <v>8334</v>
      </c>
      <c r="S1372" s="11">
        <f>(J1372/86400)+25569+(-5/24)</f>
        <v>42383.902442129627</v>
      </c>
      <c r="T1372" s="11">
        <f>(I1372/86400)+25569+(-5/24)</f>
        <v>42413.902442129627</v>
      </c>
    </row>
    <row r="1373" spans="1:20" ht="43.2" x14ac:dyDescent="0.3">
      <c r="A1373">
        <v>1142</v>
      </c>
      <c r="B1373" s="3" t="s">
        <v>1143</v>
      </c>
      <c r="C1373" s="3" t="s">
        <v>5252</v>
      </c>
      <c r="D1373">
        <v>4000</v>
      </c>
      <c r="E1373">
        <v>0</v>
      </c>
      <c r="F1373" t="s">
        <v>8221</v>
      </c>
      <c r="G1373" t="s">
        <v>8224</v>
      </c>
      <c r="H1373" t="s">
        <v>8246</v>
      </c>
      <c r="I1373">
        <v>1424131727</v>
      </c>
      <c r="J1373">
        <v>1421539727</v>
      </c>
      <c r="K1373" t="b">
        <v>0</v>
      </c>
      <c r="L1373">
        <v>0</v>
      </c>
      <c r="M1373" t="b">
        <v>0</v>
      </c>
      <c r="N1373" t="s">
        <v>8283</v>
      </c>
      <c r="O1373" s="6">
        <f>(E1373/D1373)*100</f>
        <v>0</v>
      </c>
      <c r="P1373" s="7" t="e">
        <f>E1373/L1373</f>
        <v>#DIV/0!</v>
      </c>
      <c r="Q1373" t="s">
        <v>8333</v>
      </c>
      <c r="R1373" t="s">
        <v>8335</v>
      </c>
      <c r="S1373" s="11">
        <f>(J1373/86400)+25569+(-5/24)</f>
        <v>42021.797766203701</v>
      </c>
      <c r="T1373" s="11">
        <f>(I1373/86400)+25569+(-5/24)</f>
        <v>42051.797766203701</v>
      </c>
    </row>
    <row r="1374" spans="1:20" ht="43.2" x14ac:dyDescent="0.3">
      <c r="A1374">
        <v>1409</v>
      </c>
      <c r="B1374" s="3" t="s">
        <v>1410</v>
      </c>
      <c r="C1374" s="3" t="s">
        <v>5519</v>
      </c>
      <c r="D1374">
        <v>4000</v>
      </c>
      <c r="E1374">
        <v>0</v>
      </c>
      <c r="F1374" t="s">
        <v>8221</v>
      </c>
      <c r="G1374" t="s">
        <v>8224</v>
      </c>
      <c r="H1374" t="s">
        <v>8246</v>
      </c>
      <c r="I1374">
        <v>1420085535</v>
      </c>
      <c r="J1374">
        <v>1414897935</v>
      </c>
      <c r="K1374" t="b">
        <v>0</v>
      </c>
      <c r="L1374">
        <v>0</v>
      </c>
      <c r="M1374" t="b">
        <v>0</v>
      </c>
      <c r="N1374" t="s">
        <v>8287</v>
      </c>
      <c r="O1374" s="6">
        <f>(E1374/D1374)*100</f>
        <v>0</v>
      </c>
      <c r="P1374" s="7" t="e">
        <f>E1374/L1374</f>
        <v>#DIV/0!</v>
      </c>
      <c r="Q1374" t="s">
        <v>8322</v>
      </c>
      <c r="R1374" t="s">
        <v>8341</v>
      </c>
      <c r="S1374" s="11">
        <f>(J1374/86400)+25569+(-5/24)</f>
        <v>41944.925173611111</v>
      </c>
      <c r="T1374" s="11">
        <f>(I1374/86400)+25569+(-5/24)</f>
        <v>42004.966840277775</v>
      </c>
    </row>
    <row r="1375" spans="1:20" ht="57.6" x14ac:dyDescent="0.3">
      <c r="A1375">
        <v>1492</v>
      </c>
      <c r="B1375" s="3" t="s">
        <v>1493</v>
      </c>
      <c r="C1375" s="3" t="s">
        <v>5602</v>
      </c>
      <c r="D1375">
        <v>4000</v>
      </c>
      <c r="E1375">
        <v>30</v>
      </c>
      <c r="F1375" t="s">
        <v>8221</v>
      </c>
      <c r="G1375" t="s">
        <v>8224</v>
      </c>
      <c r="H1375" t="s">
        <v>8246</v>
      </c>
      <c r="I1375">
        <v>1308431646</v>
      </c>
      <c r="J1375">
        <v>1305839646</v>
      </c>
      <c r="K1375" t="b">
        <v>0</v>
      </c>
      <c r="L1375">
        <v>2</v>
      </c>
      <c r="M1375" t="b">
        <v>0</v>
      </c>
      <c r="N1375" t="s">
        <v>8275</v>
      </c>
      <c r="O1375" s="6">
        <f>(E1375/D1375)*100</f>
        <v>0.75</v>
      </c>
      <c r="P1375" s="7">
        <f>E1375/L1375</f>
        <v>15</v>
      </c>
      <c r="Q1375" t="s">
        <v>8322</v>
      </c>
      <c r="R1375" t="s">
        <v>8324</v>
      </c>
      <c r="S1375" s="11">
        <f>(J1375/86400)+25569+(-5/24)</f>
        <v>40682.676458333335</v>
      </c>
      <c r="T1375" s="11">
        <f>(I1375/86400)+25569+(-5/24)</f>
        <v>40712.676458333335</v>
      </c>
    </row>
    <row r="1376" spans="1:20" ht="43.2" x14ac:dyDescent="0.3">
      <c r="A1376">
        <v>1719</v>
      </c>
      <c r="B1376" s="3" t="s">
        <v>1720</v>
      </c>
      <c r="C1376" s="3" t="s">
        <v>5829</v>
      </c>
      <c r="D1376">
        <v>4000</v>
      </c>
      <c r="E1376">
        <v>35</v>
      </c>
      <c r="F1376" t="s">
        <v>8221</v>
      </c>
      <c r="G1376" t="s">
        <v>8224</v>
      </c>
      <c r="H1376" t="s">
        <v>8246</v>
      </c>
      <c r="I1376">
        <v>1410958191</v>
      </c>
      <c r="J1376">
        <v>1408366191</v>
      </c>
      <c r="K1376" t="b">
        <v>0</v>
      </c>
      <c r="L1376">
        <v>3</v>
      </c>
      <c r="M1376" t="b">
        <v>0</v>
      </c>
      <c r="N1376" t="s">
        <v>8293</v>
      </c>
      <c r="O1376" s="6">
        <f>(E1376/D1376)*100</f>
        <v>0.87500000000000011</v>
      </c>
      <c r="P1376" s="7">
        <f>E1376/L1376</f>
        <v>11.666666666666666</v>
      </c>
      <c r="Q1376" t="s">
        <v>8325</v>
      </c>
      <c r="R1376" t="s">
        <v>8347</v>
      </c>
      <c r="S1376" s="11">
        <f>(J1376/86400)+25569+(-5/24)</f>
        <v>41869.326284722221</v>
      </c>
      <c r="T1376" s="11">
        <f>(I1376/86400)+25569+(-5/24)</f>
        <v>41899.326284722221</v>
      </c>
    </row>
    <row r="1377" spans="1:20" ht="43.2" x14ac:dyDescent="0.3">
      <c r="A1377">
        <v>1720</v>
      </c>
      <c r="B1377" s="3" t="s">
        <v>1721</v>
      </c>
      <c r="C1377" s="3" t="s">
        <v>5830</v>
      </c>
      <c r="D1377">
        <v>4000</v>
      </c>
      <c r="E1377">
        <v>225</v>
      </c>
      <c r="F1377" t="s">
        <v>8221</v>
      </c>
      <c r="G1377" t="s">
        <v>8224</v>
      </c>
      <c r="H1377" t="s">
        <v>8246</v>
      </c>
      <c r="I1377">
        <v>1415562471</v>
      </c>
      <c r="J1377">
        <v>1412966871</v>
      </c>
      <c r="K1377" t="b">
        <v>0</v>
      </c>
      <c r="L1377">
        <v>8</v>
      </c>
      <c r="M1377" t="b">
        <v>0</v>
      </c>
      <c r="N1377" t="s">
        <v>8293</v>
      </c>
      <c r="O1377" s="6">
        <f>(E1377/D1377)*100</f>
        <v>5.625</v>
      </c>
      <c r="P1377" s="7">
        <f>E1377/L1377</f>
        <v>28.125</v>
      </c>
      <c r="Q1377" t="s">
        <v>8325</v>
      </c>
      <c r="R1377" t="s">
        <v>8347</v>
      </c>
      <c r="S1377" s="11">
        <f>(J1377/86400)+25569+(-5/24)</f>
        <v>41922.574895833335</v>
      </c>
      <c r="T1377" s="11">
        <f>(I1377/86400)+25569+(-5/24)</f>
        <v>41952.616562499999</v>
      </c>
    </row>
    <row r="1378" spans="1:20" ht="43.2" x14ac:dyDescent="0.3">
      <c r="A1378">
        <v>1732</v>
      </c>
      <c r="B1378" s="3" t="s">
        <v>1733</v>
      </c>
      <c r="C1378" s="3" t="s">
        <v>5842</v>
      </c>
      <c r="D1378">
        <v>4000</v>
      </c>
      <c r="E1378">
        <v>0</v>
      </c>
      <c r="F1378" t="s">
        <v>8221</v>
      </c>
      <c r="G1378" t="s">
        <v>8224</v>
      </c>
      <c r="H1378" t="s">
        <v>8246</v>
      </c>
      <c r="I1378">
        <v>1452920400</v>
      </c>
      <c r="J1378">
        <v>1447777481</v>
      </c>
      <c r="K1378" t="b">
        <v>0</v>
      </c>
      <c r="L1378">
        <v>0</v>
      </c>
      <c r="M1378" t="b">
        <v>0</v>
      </c>
      <c r="N1378" t="s">
        <v>8293</v>
      </c>
      <c r="O1378" s="6">
        <f>(E1378/D1378)*100</f>
        <v>0</v>
      </c>
      <c r="P1378" s="7" t="e">
        <f>E1378/L1378</f>
        <v>#DIV/0!</v>
      </c>
      <c r="Q1378" t="s">
        <v>8325</v>
      </c>
      <c r="R1378" t="s">
        <v>8347</v>
      </c>
      <c r="S1378" s="11">
        <f>(J1378/86400)+25569+(-5/24)</f>
        <v>42325.475474537037</v>
      </c>
      <c r="T1378" s="11">
        <f>(I1378/86400)+25569+(-5/24)</f>
        <v>42384.999999999993</v>
      </c>
    </row>
    <row r="1379" spans="1:20" ht="43.2" x14ac:dyDescent="0.3">
      <c r="A1379">
        <v>1737</v>
      </c>
      <c r="B1379" s="3" t="s">
        <v>1738</v>
      </c>
      <c r="C1379" s="3" t="s">
        <v>5847</v>
      </c>
      <c r="D1379">
        <v>4000</v>
      </c>
      <c r="E1379">
        <v>850</v>
      </c>
      <c r="F1379" t="s">
        <v>8221</v>
      </c>
      <c r="G1379" t="s">
        <v>8224</v>
      </c>
      <c r="H1379" t="s">
        <v>8246</v>
      </c>
      <c r="I1379">
        <v>1437432392</v>
      </c>
      <c r="J1379">
        <v>1434840392</v>
      </c>
      <c r="K1379" t="b">
        <v>0</v>
      </c>
      <c r="L1379">
        <v>15</v>
      </c>
      <c r="M1379" t="b">
        <v>0</v>
      </c>
      <c r="N1379" t="s">
        <v>8293</v>
      </c>
      <c r="O1379" s="6">
        <f>(E1379/D1379)*100</f>
        <v>21.25</v>
      </c>
      <c r="P1379" s="7">
        <f>E1379/L1379</f>
        <v>56.666666666666664</v>
      </c>
      <c r="Q1379" t="s">
        <v>8325</v>
      </c>
      <c r="R1379" t="s">
        <v>8347</v>
      </c>
      <c r="S1379" s="11">
        <f>(J1379/86400)+25569+(-5/24)</f>
        <v>42175.740648148145</v>
      </c>
      <c r="T1379" s="11">
        <f>(I1379/86400)+25569+(-5/24)</f>
        <v>42205.740648148145</v>
      </c>
    </row>
    <row r="1380" spans="1:20" ht="28.8" x14ac:dyDescent="0.3">
      <c r="A1380">
        <v>1799</v>
      </c>
      <c r="B1380" s="3" t="s">
        <v>1800</v>
      </c>
      <c r="C1380" s="3" t="s">
        <v>5909</v>
      </c>
      <c r="D1380">
        <v>4000</v>
      </c>
      <c r="E1380">
        <v>69.83</v>
      </c>
      <c r="F1380" t="s">
        <v>8221</v>
      </c>
      <c r="G1380" t="s">
        <v>8225</v>
      </c>
      <c r="H1380" t="s">
        <v>8247</v>
      </c>
      <c r="I1380">
        <v>1415740408</v>
      </c>
      <c r="J1380">
        <v>1414008808</v>
      </c>
      <c r="K1380" t="b">
        <v>1</v>
      </c>
      <c r="L1380">
        <v>6</v>
      </c>
      <c r="M1380" t="b">
        <v>0</v>
      </c>
      <c r="N1380" t="s">
        <v>8285</v>
      </c>
      <c r="O1380" s="6">
        <f>(E1380/D1380)*100</f>
        <v>1.7457500000000001</v>
      </c>
      <c r="P1380" s="7">
        <f>E1380/L1380</f>
        <v>11.638333333333334</v>
      </c>
      <c r="Q1380" t="s">
        <v>8338</v>
      </c>
      <c r="R1380" t="s">
        <v>8339</v>
      </c>
      <c r="S1380" s="11">
        <f>(J1380/86400)+25569+(-5/24)</f>
        <v>41934.634351851848</v>
      </c>
      <c r="T1380" s="11">
        <f>(I1380/86400)+25569+(-5/24)</f>
        <v>41954.676018518519</v>
      </c>
    </row>
    <row r="1381" spans="1:20" ht="43.2" x14ac:dyDescent="0.3">
      <c r="A1381">
        <v>2764</v>
      </c>
      <c r="B1381" s="3" t="s">
        <v>2764</v>
      </c>
      <c r="C1381" s="3" t="s">
        <v>6874</v>
      </c>
      <c r="D1381">
        <v>4000</v>
      </c>
      <c r="E1381">
        <v>45</v>
      </c>
      <c r="F1381" t="s">
        <v>8221</v>
      </c>
      <c r="G1381" t="s">
        <v>8224</v>
      </c>
      <c r="H1381" t="s">
        <v>8246</v>
      </c>
      <c r="I1381">
        <v>1338404400</v>
      </c>
      <c r="J1381">
        <v>1335855631</v>
      </c>
      <c r="K1381" t="b">
        <v>0</v>
      </c>
      <c r="L1381">
        <v>4</v>
      </c>
      <c r="M1381" t="b">
        <v>0</v>
      </c>
      <c r="N1381" t="s">
        <v>8304</v>
      </c>
      <c r="O1381" s="6">
        <f>(E1381/D1381)*100</f>
        <v>1.125</v>
      </c>
      <c r="P1381" s="7">
        <f>E1381/L1381</f>
        <v>11.25</v>
      </c>
      <c r="Q1381" t="s">
        <v>8322</v>
      </c>
      <c r="R1381" t="s">
        <v>8358</v>
      </c>
      <c r="S1381" s="11">
        <f>(J1381/86400)+25569+(-5/24)</f>
        <v>41030.083692129629</v>
      </c>
      <c r="T1381" s="11">
        <f>(I1381/86400)+25569+(-5/24)</f>
        <v>41059.583333333328</v>
      </c>
    </row>
    <row r="1382" spans="1:20" ht="43.2" x14ac:dyDescent="0.3">
      <c r="A1382">
        <v>2765</v>
      </c>
      <c r="B1382" s="3" t="s">
        <v>2765</v>
      </c>
      <c r="C1382" s="3" t="s">
        <v>6875</v>
      </c>
      <c r="D1382">
        <v>4000</v>
      </c>
      <c r="E1382">
        <v>0</v>
      </c>
      <c r="F1382" t="s">
        <v>8221</v>
      </c>
      <c r="G1382" t="s">
        <v>8224</v>
      </c>
      <c r="H1382" t="s">
        <v>8246</v>
      </c>
      <c r="I1382">
        <v>1351432428</v>
      </c>
      <c r="J1382">
        <v>1350050028</v>
      </c>
      <c r="K1382" t="b">
        <v>0</v>
      </c>
      <c r="L1382">
        <v>0</v>
      </c>
      <c r="M1382" t="b">
        <v>0</v>
      </c>
      <c r="N1382" t="s">
        <v>8304</v>
      </c>
      <c r="O1382" s="6">
        <f>(E1382/D1382)*100</f>
        <v>0</v>
      </c>
      <c r="P1382" s="7" t="e">
        <f>E1382/L1382</f>
        <v>#DIV/0!</v>
      </c>
      <c r="Q1382" t="s">
        <v>8322</v>
      </c>
      <c r="R1382" t="s">
        <v>8358</v>
      </c>
      <c r="S1382" s="11">
        <f>(J1382/86400)+25569+(-5/24)</f>
        <v>41194.370694444442</v>
      </c>
      <c r="T1382" s="11">
        <f>(I1382/86400)+25569+(-5/24)</f>
        <v>41210.370694444442</v>
      </c>
    </row>
    <row r="1383" spans="1:20" ht="43.2" x14ac:dyDescent="0.3">
      <c r="A1383">
        <v>2767</v>
      </c>
      <c r="B1383" s="3" t="s">
        <v>2767</v>
      </c>
      <c r="C1383" s="3" t="s">
        <v>6877</v>
      </c>
      <c r="D1383">
        <v>4000</v>
      </c>
      <c r="E1383">
        <v>34</v>
      </c>
      <c r="F1383" t="s">
        <v>8221</v>
      </c>
      <c r="G1383" t="s">
        <v>8229</v>
      </c>
      <c r="H1383" t="s">
        <v>8251</v>
      </c>
      <c r="I1383">
        <v>1439766050</v>
      </c>
      <c r="J1383">
        <v>1434582050</v>
      </c>
      <c r="K1383" t="b">
        <v>0</v>
      </c>
      <c r="L1383">
        <v>3</v>
      </c>
      <c r="M1383" t="b">
        <v>0</v>
      </c>
      <c r="N1383" t="s">
        <v>8304</v>
      </c>
      <c r="O1383" s="6">
        <f>(E1383/D1383)*100</f>
        <v>0.85000000000000009</v>
      </c>
      <c r="P1383" s="7">
        <f>E1383/L1383</f>
        <v>11.333333333333334</v>
      </c>
      <c r="Q1383" t="s">
        <v>8322</v>
      </c>
      <c r="R1383" t="s">
        <v>8358</v>
      </c>
      <c r="S1383" s="11">
        <f>(J1383/86400)+25569+(-5/24)</f>
        <v>42172.750578703701</v>
      </c>
      <c r="T1383" s="11">
        <f>(I1383/86400)+25569+(-5/24)</f>
        <v>42232.750578703701</v>
      </c>
    </row>
    <row r="1384" spans="1:20" ht="43.2" x14ac:dyDescent="0.3">
      <c r="A1384">
        <v>2774</v>
      </c>
      <c r="B1384" s="3" t="s">
        <v>2774</v>
      </c>
      <c r="C1384" s="3" t="s">
        <v>6884</v>
      </c>
      <c r="D1384">
        <v>4000</v>
      </c>
      <c r="E1384">
        <v>570</v>
      </c>
      <c r="F1384" t="s">
        <v>8221</v>
      </c>
      <c r="G1384" t="s">
        <v>8224</v>
      </c>
      <c r="H1384" t="s">
        <v>8246</v>
      </c>
      <c r="I1384">
        <v>1362711728</v>
      </c>
      <c r="J1384">
        <v>1360119728</v>
      </c>
      <c r="K1384" t="b">
        <v>0</v>
      </c>
      <c r="L1384">
        <v>13</v>
      </c>
      <c r="M1384" t="b">
        <v>0</v>
      </c>
      <c r="N1384" t="s">
        <v>8304</v>
      </c>
      <c r="O1384" s="6">
        <f>(E1384/D1384)*100</f>
        <v>14.249999999999998</v>
      </c>
      <c r="P1384" s="7">
        <f>E1384/L1384</f>
        <v>43.846153846153847</v>
      </c>
      <c r="Q1384" t="s">
        <v>8322</v>
      </c>
      <c r="R1384" t="s">
        <v>8358</v>
      </c>
      <c r="S1384" s="11">
        <f>(J1384/86400)+25569+(-5/24)</f>
        <v>41310.918148148143</v>
      </c>
      <c r="T1384" s="11">
        <f>(I1384/86400)+25569+(-5/24)</f>
        <v>41340.918148148143</v>
      </c>
    </row>
    <row r="1385" spans="1:20" ht="57.6" x14ac:dyDescent="0.3">
      <c r="A1385">
        <v>2860</v>
      </c>
      <c r="B1385" s="3" t="s">
        <v>2860</v>
      </c>
      <c r="C1385" s="3" t="s">
        <v>6970</v>
      </c>
      <c r="D1385">
        <v>4000</v>
      </c>
      <c r="E1385">
        <v>266</v>
      </c>
      <c r="F1385" t="s">
        <v>8221</v>
      </c>
      <c r="G1385" t="s">
        <v>8224</v>
      </c>
      <c r="H1385" t="s">
        <v>8246</v>
      </c>
      <c r="I1385">
        <v>1466363576</v>
      </c>
      <c r="J1385">
        <v>1461179576</v>
      </c>
      <c r="K1385" t="b">
        <v>0</v>
      </c>
      <c r="L1385">
        <v>9</v>
      </c>
      <c r="M1385" t="b">
        <v>0</v>
      </c>
      <c r="N1385" t="s">
        <v>8271</v>
      </c>
      <c r="O1385" s="6">
        <f>(E1385/D1385)*100</f>
        <v>6.65</v>
      </c>
      <c r="P1385" s="7">
        <f>E1385/L1385</f>
        <v>29.555555555555557</v>
      </c>
      <c r="Q1385" t="s">
        <v>8317</v>
      </c>
      <c r="R1385" t="s">
        <v>8318</v>
      </c>
      <c r="S1385" s="11">
        <f>(J1385/86400)+25569+(-5/24)</f>
        <v>42480.592314814814</v>
      </c>
      <c r="T1385" s="11">
        <f>(I1385/86400)+25569+(-5/24)</f>
        <v>42540.592314814814</v>
      </c>
    </row>
    <row r="1386" spans="1:20" ht="57.6" x14ac:dyDescent="0.3">
      <c r="A1386">
        <v>3093</v>
      </c>
      <c r="B1386" s="3" t="s">
        <v>3093</v>
      </c>
      <c r="C1386" s="3" t="s">
        <v>7203</v>
      </c>
      <c r="D1386">
        <v>4000</v>
      </c>
      <c r="E1386">
        <v>910</v>
      </c>
      <c r="F1386" t="s">
        <v>8221</v>
      </c>
      <c r="G1386" t="s">
        <v>8229</v>
      </c>
      <c r="H1386" t="s">
        <v>8251</v>
      </c>
      <c r="I1386">
        <v>1401595140</v>
      </c>
      <c r="J1386">
        <v>1398980941</v>
      </c>
      <c r="K1386" t="b">
        <v>0</v>
      </c>
      <c r="L1386">
        <v>17</v>
      </c>
      <c r="M1386" t="b">
        <v>0</v>
      </c>
      <c r="N1386" t="s">
        <v>8303</v>
      </c>
      <c r="O1386" s="6">
        <f>(E1386/D1386)*100</f>
        <v>22.75</v>
      </c>
      <c r="P1386" s="7">
        <f>E1386/L1386</f>
        <v>53.529411764705884</v>
      </c>
      <c r="Q1386" t="s">
        <v>8317</v>
      </c>
      <c r="R1386" t="s">
        <v>8357</v>
      </c>
      <c r="S1386" s="11">
        <f>(J1386/86400)+25569+(-5/24)</f>
        <v>41760.700706018521</v>
      </c>
      <c r="T1386" s="11">
        <f>(I1386/86400)+25569+(-5/24)</f>
        <v>41790.957638888889</v>
      </c>
    </row>
    <row r="1387" spans="1:20" ht="43.2" x14ac:dyDescent="0.3">
      <c r="A1387">
        <v>3104</v>
      </c>
      <c r="B1387" s="3" t="s">
        <v>3104</v>
      </c>
      <c r="C1387" s="3" t="s">
        <v>7214</v>
      </c>
      <c r="D1387">
        <v>4000</v>
      </c>
      <c r="E1387">
        <v>1185</v>
      </c>
      <c r="F1387" t="s">
        <v>8221</v>
      </c>
      <c r="G1387" t="s">
        <v>8226</v>
      </c>
      <c r="H1387" t="s">
        <v>8248</v>
      </c>
      <c r="I1387">
        <v>1422928800</v>
      </c>
      <c r="J1387">
        <v>1420235311</v>
      </c>
      <c r="K1387" t="b">
        <v>0</v>
      </c>
      <c r="L1387">
        <v>5</v>
      </c>
      <c r="M1387" t="b">
        <v>0</v>
      </c>
      <c r="N1387" t="s">
        <v>8303</v>
      </c>
      <c r="O1387" s="6">
        <f>(E1387/D1387)*100</f>
        <v>29.625</v>
      </c>
      <c r="P1387" s="7">
        <f>E1387/L1387</f>
        <v>237</v>
      </c>
      <c r="Q1387" t="s">
        <v>8317</v>
      </c>
      <c r="R1387" t="s">
        <v>8357</v>
      </c>
      <c r="S1387" s="11">
        <f>(J1387/86400)+25569+(-5/24)</f>
        <v>42006.70035879629</v>
      </c>
      <c r="T1387" s="11">
        <f>(I1387/86400)+25569+(-5/24)</f>
        <v>42037.874999999993</v>
      </c>
    </row>
    <row r="1388" spans="1:20" ht="43.2" x14ac:dyDescent="0.3">
      <c r="A1388">
        <v>3190</v>
      </c>
      <c r="B1388" s="3" t="s">
        <v>3190</v>
      </c>
      <c r="C1388" s="3" t="s">
        <v>7300</v>
      </c>
      <c r="D1388">
        <v>4000</v>
      </c>
      <c r="E1388">
        <v>0</v>
      </c>
      <c r="F1388" t="s">
        <v>8221</v>
      </c>
      <c r="G1388" t="s">
        <v>8229</v>
      </c>
      <c r="H1388" t="s">
        <v>8251</v>
      </c>
      <c r="I1388">
        <v>1481258275</v>
      </c>
      <c r="J1388">
        <v>1478662675</v>
      </c>
      <c r="K1388" t="b">
        <v>0</v>
      </c>
      <c r="L1388">
        <v>0</v>
      </c>
      <c r="M1388" t="b">
        <v>0</v>
      </c>
      <c r="N1388" t="s">
        <v>8305</v>
      </c>
      <c r="O1388" s="6">
        <f>(E1388/D1388)*100</f>
        <v>0</v>
      </c>
      <c r="P1388" s="7" t="e">
        <f>E1388/L1388</f>
        <v>#DIV/0!</v>
      </c>
      <c r="Q1388" t="s">
        <v>8317</v>
      </c>
      <c r="R1388" t="s">
        <v>8359</v>
      </c>
      <c r="S1388" s="11">
        <f>(J1388/86400)+25569+(-5/24)</f>
        <v>42682.942997685182</v>
      </c>
      <c r="T1388" s="11">
        <f>(I1388/86400)+25569+(-5/24)</f>
        <v>42712.984664351847</v>
      </c>
    </row>
    <row r="1389" spans="1:20" ht="43.2" x14ac:dyDescent="0.3">
      <c r="A1389">
        <v>3739</v>
      </c>
      <c r="B1389" s="3" t="s">
        <v>3736</v>
      </c>
      <c r="C1389" s="3" t="s">
        <v>7849</v>
      </c>
      <c r="D1389">
        <v>4000</v>
      </c>
      <c r="E1389">
        <v>805</v>
      </c>
      <c r="F1389" t="s">
        <v>8221</v>
      </c>
      <c r="G1389" t="s">
        <v>8225</v>
      </c>
      <c r="H1389" t="s">
        <v>8247</v>
      </c>
      <c r="I1389">
        <v>1468752468</v>
      </c>
      <c r="J1389">
        <v>1467024468</v>
      </c>
      <c r="K1389" t="b">
        <v>0</v>
      </c>
      <c r="L1389">
        <v>8</v>
      </c>
      <c r="M1389" t="b">
        <v>0</v>
      </c>
      <c r="N1389" t="s">
        <v>8271</v>
      </c>
      <c r="O1389" s="6">
        <f>(E1389/D1389)*100</f>
        <v>20.125</v>
      </c>
      <c r="P1389" s="7">
        <f>E1389/L1389</f>
        <v>100.625</v>
      </c>
      <c r="Q1389" t="s">
        <v>8317</v>
      </c>
      <c r="R1389" t="s">
        <v>8318</v>
      </c>
      <c r="S1389" s="11">
        <f>(J1389/86400)+25569+(-5/24)</f>
        <v>42548.241527777776</v>
      </c>
      <c r="T1389" s="11">
        <f>(I1389/86400)+25569+(-5/24)</f>
        <v>42568.241527777776</v>
      </c>
    </row>
    <row r="1390" spans="1:20" ht="57.6" x14ac:dyDescent="0.3">
      <c r="A1390">
        <v>3950</v>
      </c>
      <c r="B1390" s="3" t="s">
        <v>3947</v>
      </c>
      <c r="C1390" s="3" t="s">
        <v>8058</v>
      </c>
      <c r="D1390">
        <v>4000</v>
      </c>
      <c r="E1390">
        <v>25</v>
      </c>
      <c r="F1390" t="s">
        <v>8221</v>
      </c>
      <c r="G1390" t="s">
        <v>8224</v>
      </c>
      <c r="H1390" t="s">
        <v>8246</v>
      </c>
      <c r="I1390">
        <v>1460140500</v>
      </c>
      <c r="J1390">
        <v>1457628680</v>
      </c>
      <c r="K1390" t="b">
        <v>0</v>
      </c>
      <c r="L1390">
        <v>1</v>
      </c>
      <c r="M1390" t="b">
        <v>0</v>
      </c>
      <c r="N1390" t="s">
        <v>8271</v>
      </c>
      <c r="O1390" s="6">
        <f>(E1390/D1390)*100</f>
        <v>0.625</v>
      </c>
      <c r="P1390" s="7">
        <f>E1390/L1390</f>
        <v>25</v>
      </c>
      <c r="Q1390" t="s">
        <v>8317</v>
      </c>
      <c r="R1390" t="s">
        <v>8318</v>
      </c>
      <c r="S1390" s="11">
        <f>(J1390/86400)+25569+(-5/24)</f>
        <v>42439.493981481479</v>
      </c>
      <c r="T1390" s="11">
        <f>(I1390/86400)+25569+(-5/24)</f>
        <v>42468.565972222219</v>
      </c>
    </row>
    <row r="1391" spans="1:20" ht="43.2" x14ac:dyDescent="0.3">
      <c r="A1391">
        <v>4026</v>
      </c>
      <c r="B1391" s="3" t="s">
        <v>4022</v>
      </c>
      <c r="C1391" s="3" t="s">
        <v>8131</v>
      </c>
      <c r="D1391">
        <v>4000</v>
      </c>
      <c r="E1391">
        <v>0</v>
      </c>
      <c r="F1391" t="s">
        <v>8221</v>
      </c>
      <c r="G1391" t="s">
        <v>8224</v>
      </c>
      <c r="H1391" t="s">
        <v>8246</v>
      </c>
      <c r="I1391">
        <v>1449247439</v>
      </c>
      <c r="J1391">
        <v>1444059839</v>
      </c>
      <c r="K1391" t="b">
        <v>0</v>
      </c>
      <c r="L1391">
        <v>0</v>
      </c>
      <c r="M1391" t="b">
        <v>0</v>
      </c>
      <c r="N1391" t="s">
        <v>8271</v>
      </c>
      <c r="O1391" s="6">
        <f>(E1391/D1391)*100</f>
        <v>0</v>
      </c>
      <c r="P1391" s="7" t="e">
        <f>E1391/L1391</f>
        <v>#DIV/0!</v>
      </c>
      <c r="Q1391" t="s">
        <v>8317</v>
      </c>
      <c r="R1391" t="s">
        <v>8318</v>
      </c>
      <c r="S1391" s="11">
        <f>(J1391/86400)+25569+(-5/24)</f>
        <v>42282.447210648148</v>
      </c>
      <c r="T1391" s="11">
        <f>(I1391/86400)+25569+(-5/24)</f>
        <v>42342.488877314812</v>
      </c>
    </row>
    <row r="1392" spans="1:20" ht="28.8" x14ac:dyDescent="0.3">
      <c r="A1392">
        <v>4065</v>
      </c>
      <c r="B1392" s="3" t="s">
        <v>4061</v>
      </c>
      <c r="C1392" s="3" t="s">
        <v>8169</v>
      </c>
      <c r="D1392">
        <v>4000</v>
      </c>
      <c r="E1392">
        <v>27</v>
      </c>
      <c r="F1392" t="s">
        <v>8221</v>
      </c>
      <c r="G1392" t="s">
        <v>8224</v>
      </c>
      <c r="H1392" t="s">
        <v>8246</v>
      </c>
      <c r="I1392">
        <v>1407883811</v>
      </c>
      <c r="J1392">
        <v>1405291811</v>
      </c>
      <c r="K1392" t="b">
        <v>0</v>
      </c>
      <c r="L1392">
        <v>4</v>
      </c>
      <c r="M1392" t="b">
        <v>0</v>
      </c>
      <c r="N1392" t="s">
        <v>8271</v>
      </c>
      <c r="O1392" s="6">
        <f>(E1392/D1392)*100</f>
        <v>0.67500000000000004</v>
      </c>
      <c r="P1392" s="7">
        <f>E1392/L1392</f>
        <v>6.75</v>
      </c>
      <c r="Q1392" t="s">
        <v>8317</v>
      </c>
      <c r="R1392" t="s">
        <v>8318</v>
      </c>
      <c r="S1392" s="11">
        <f>(J1392/86400)+25569+(-5/24)</f>
        <v>41833.74318287037</v>
      </c>
      <c r="T1392" s="11">
        <f>(I1392/86400)+25569+(-5/24)</f>
        <v>41863.74318287037</v>
      </c>
    </row>
    <row r="1393" spans="1:20" ht="57.6" x14ac:dyDescent="0.3">
      <c r="A1393">
        <v>918</v>
      </c>
      <c r="B1393" s="3" t="s">
        <v>919</v>
      </c>
      <c r="C1393" s="3" t="s">
        <v>5028</v>
      </c>
      <c r="D1393">
        <v>3900</v>
      </c>
      <c r="E1393">
        <v>196</v>
      </c>
      <c r="F1393" t="s">
        <v>8221</v>
      </c>
      <c r="G1393" t="s">
        <v>8225</v>
      </c>
      <c r="H1393" t="s">
        <v>8247</v>
      </c>
      <c r="I1393">
        <v>1417474761</v>
      </c>
      <c r="J1393">
        <v>1414879161</v>
      </c>
      <c r="K1393" t="b">
        <v>0</v>
      </c>
      <c r="L1393">
        <v>10</v>
      </c>
      <c r="M1393" t="b">
        <v>0</v>
      </c>
      <c r="N1393" t="s">
        <v>8278</v>
      </c>
      <c r="O1393" s="6">
        <f>(E1393/D1393)*100</f>
        <v>5.0256410256410255</v>
      </c>
      <c r="P1393" s="7">
        <f>E1393/L1393</f>
        <v>19.600000000000001</v>
      </c>
      <c r="Q1393" t="s">
        <v>8325</v>
      </c>
      <c r="R1393" t="s">
        <v>8328</v>
      </c>
      <c r="S1393" s="11">
        <f>(J1393/86400)+25569+(-5/24)</f>
        <v>41944.707881944443</v>
      </c>
      <c r="T1393" s="11">
        <f>(I1393/86400)+25569+(-5/24)</f>
        <v>41974.749548611107</v>
      </c>
    </row>
    <row r="1394" spans="1:20" ht="43.2" x14ac:dyDescent="0.3">
      <c r="A1394">
        <v>554</v>
      </c>
      <c r="B1394" s="3" t="s">
        <v>555</v>
      </c>
      <c r="C1394" s="3" t="s">
        <v>4664</v>
      </c>
      <c r="D1394">
        <v>3870</v>
      </c>
      <c r="E1394">
        <v>1416</v>
      </c>
      <c r="F1394" t="s">
        <v>8221</v>
      </c>
      <c r="G1394" t="s">
        <v>8224</v>
      </c>
      <c r="H1394" t="s">
        <v>8246</v>
      </c>
      <c r="I1394">
        <v>1413735972</v>
      </c>
      <c r="J1394">
        <v>1411143972</v>
      </c>
      <c r="K1394" t="b">
        <v>0</v>
      </c>
      <c r="L1394">
        <v>22</v>
      </c>
      <c r="M1394" t="b">
        <v>0</v>
      </c>
      <c r="N1394" t="s">
        <v>8272</v>
      </c>
      <c r="O1394" s="6">
        <f>(E1394/D1394)*100</f>
        <v>36.589147286821706</v>
      </c>
      <c r="P1394" s="7">
        <f>E1394/L1394</f>
        <v>64.36363636363636</v>
      </c>
      <c r="Q1394" t="s">
        <v>8319</v>
      </c>
      <c r="R1394" t="s">
        <v>8320</v>
      </c>
      <c r="S1394" s="11">
        <f>(J1394/86400)+25569+(-5/24)</f>
        <v>41901.476527777777</v>
      </c>
      <c r="T1394" s="11">
        <f>(I1394/86400)+25569+(-5/24)</f>
        <v>41931.476527777777</v>
      </c>
    </row>
    <row r="1395" spans="1:20" ht="43.2" x14ac:dyDescent="0.3">
      <c r="A1395">
        <v>880</v>
      </c>
      <c r="B1395" s="3" t="s">
        <v>881</v>
      </c>
      <c r="C1395" s="3" t="s">
        <v>4990</v>
      </c>
      <c r="D1395">
        <v>3780</v>
      </c>
      <c r="E1395">
        <v>113</v>
      </c>
      <c r="F1395" t="s">
        <v>8221</v>
      </c>
      <c r="G1395" t="s">
        <v>8224</v>
      </c>
      <c r="H1395" t="s">
        <v>8246</v>
      </c>
      <c r="I1395">
        <v>1351582938</v>
      </c>
      <c r="J1395">
        <v>1348731738</v>
      </c>
      <c r="K1395" t="b">
        <v>0</v>
      </c>
      <c r="L1395">
        <v>8</v>
      </c>
      <c r="M1395" t="b">
        <v>0</v>
      </c>
      <c r="N1395" t="s">
        <v>8279</v>
      </c>
      <c r="O1395" s="6">
        <f>(E1395/D1395)*100</f>
        <v>2.9894179894179893</v>
      </c>
      <c r="P1395" s="7">
        <f>E1395/L1395</f>
        <v>14.125</v>
      </c>
      <c r="Q1395" t="s">
        <v>8325</v>
      </c>
      <c r="R1395" t="s">
        <v>8329</v>
      </c>
      <c r="S1395" s="11">
        <f>(J1395/86400)+25569+(-5/24)</f>
        <v>41179.112708333334</v>
      </c>
      <c r="T1395" s="11">
        <f>(I1395/86400)+25569+(-5/24)</f>
        <v>41212.112708333334</v>
      </c>
    </row>
    <row r="1396" spans="1:20" ht="43.2" x14ac:dyDescent="0.3">
      <c r="A1396">
        <v>773</v>
      </c>
      <c r="B1396" s="3" t="s">
        <v>774</v>
      </c>
      <c r="C1396" s="3" t="s">
        <v>4883</v>
      </c>
      <c r="D1396">
        <v>3759</v>
      </c>
      <c r="E1396">
        <v>32</v>
      </c>
      <c r="F1396" t="s">
        <v>8221</v>
      </c>
      <c r="G1396" t="s">
        <v>8225</v>
      </c>
      <c r="H1396" t="s">
        <v>8247</v>
      </c>
      <c r="I1396">
        <v>1431298860</v>
      </c>
      <c r="J1396">
        <v>1428341985</v>
      </c>
      <c r="K1396" t="b">
        <v>0</v>
      </c>
      <c r="L1396">
        <v>2</v>
      </c>
      <c r="M1396" t="b">
        <v>0</v>
      </c>
      <c r="N1396" t="s">
        <v>8275</v>
      </c>
      <c r="O1396" s="6">
        <f>(E1396/D1396)*100</f>
        <v>0.85129023676509719</v>
      </c>
      <c r="P1396" s="7">
        <f>E1396/L1396</f>
        <v>16</v>
      </c>
      <c r="Q1396" t="s">
        <v>8322</v>
      </c>
      <c r="R1396" t="s">
        <v>8324</v>
      </c>
      <c r="S1396" s="11">
        <f>(J1396/86400)+25569+(-5/24)</f>
        <v>42100.527604166666</v>
      </c>
      <c r="T1396" s="11">
        <f>(I1396/86400)+25569+(-5/24)</f>
        <v>42134.750694444439</v>
      </c>
    </row>
    <row r="1397" spans="1:20" ht="43.2" x14ac:dyDescent="0.3">
      <c r="A1397">
        <v>881</v>
      </c>
      <c r="B1397" s="3" t="s">
        <v>882</v>
      </c>
      <c r="C1397" s="3" t="s">
        <v>4991</v>
      </c>
      <c r="D1397">
        <v>3750</v>
      </c>
      <c r="E1397">
        <v>30</v>
      </c>
      <c r="F1397" t="s">
        <v>8221</v>
      </c>
      <c r="G1397" t="s">
        <v>8224</v>
      </c>
      <c r="H1397" t="s">
        <v>8246</v>
      </c>
      <c r="I1397">
        <v>1326520886</v>
      </c>
      <c r="J1397">
        <v>1322632886</v>
      </c>
      <c r="K1397" t="b">
        <v>0</v>
      </c>
      <c r="L1397">
        <v>1</v>
      </c>
      <c r="M1397" t="b">
        <v>0</v>
      </c>
      <c r="N1397" t="s">
        <v>8279</v>
      </c>
      <c r="O1397" s="6">
        <f>(E1397/D1397)*100</f>
        <v>0.8</v>
      </c>
      <c r="P1397" s="7">
        <f>E1397/L1397</f>
        <v>30</v>
      </c>
      <c r="Q1397" t="s">
        <v>8325</v>
      </c>
      <c r="R1397" t="s">
        <v>8329</v>
      </c>
      <c r="S1397" s="11">
        <f>(J1397/86400)+25569+(-5/24)</f>
        <v>40877.042662037034</v>
      </c>
      <c r="T1397" s="11">
        <f>(I1397/86400)+25569+(-5/24)</f>
        <v>40922.042662037034</v>
      </c>
    </row>
    <row r="1398" spans="1:20" ht="43.2" x14ac:dyDescent="0.3">
      <c r="A1398">
        <v>3191</v>
      </c>
      <c r="B1398" s="3" t="s">
        <v>3191</v>
      </c>
      <c r="C1398" s="3" t="s">
        <v>7301</v>
      </c>
      <c r="D1398">
        <v>3750</v>
      </c>
      <c r="E1398">
        <v>151</v>
      </c>
      <c r="F1398" t="s">
        <v>8221</v>
      </c>
      <c r="G1398" t="s">
        <v>8224</v>
      </c>
      <c r="H1398" t="s">
        <v>8246</v>
      </c>
      <c r="I1398">
        <v>1471370869</v>
      </c>
      <c r="J1398">
        <v>1466186869</v>
      </c>
      <c r="K1398" t="b">
        <v>0</v>
      </c>
      <c r="L1398">
        <v>4</v>
      </c>
      <c r="M1398" t="b">
        <v>0</v>
      </c>
      <c r="N1398" t="s">
        <v>8305</v>
      </c>
      <c r="O1398" s="6">
        <f>(E1398/D1398)*100</f>
        <v>4.0266666666666664</v>
      </c>
      <c r="P1398" s="7">
        <f>E1398/L1398</f>
        <v>37.75</v>
      </c>
      <c r="Q1398" t="s">
        <v>8317</v>
      </c>
      <c r="R1398" t="s">
        <v>8359</v>
      </c>
      <c r="S1398" s="11">
        <f>(J1398/86400)+25569+(-5/24)</f>
        <v>42538.547094907401</v>
      </c>
      <c r="T1398" s="11">
        <f>(I1398/86400)+25569+(-5/24)</f>
        <v>42598.547094907401</v>
      </c>
    </row>
    <row r="1399" spans="1:20" ht="43.2" x14ac:dyDescent="0.3">
      <c r="A1399">
        <v>4058</v>
      </c>
      <c r="B1399" s="3" t="s">
        <v>4054</v>
      </c>
      <c r="C1399" s="3" t="s">
        <v>8162</v>
      </c>
      <c r="D1399">
        <v>3750</v>
      </c>
      <c r="E1399">
        <v>95</v>
      </c>
      <c r="F1399" t="s">
        <v>8221</v>
      </c>
      <c r="G1399" t="s">
        <v>8224</v>
      </c>
      <c r="H1399" t="s">
        <v>8246</v>
      </c>
      <c r="I1399">
        <v>1459483140</v>
      </c>
      <c r="J1399">
        <v>1458178044</v>
      </c>
      <c r="K1399" t="b">
        <v>0</v>
      </c>
      <c r="L1399">
        <v>4</v>
      </c>
      <c r="M1399" t="b">
        <v>0</v>
      </c>
      <c r="N1399" t="s">
        <v>8271</v>
      </c>
      <c r="O1399" s="6">
        <f>(E1399/D1399)*100</f>
        <v>2.5333333333333332</v>
      </c>
      <c r="P1399" s="7">
        <f>E1399/L1399</f>
        <v>23.75</v>
      </c>
      <c r="Q1399" t="s">
        <v>8317</v>
      </c>
      <c r="R1399" t="s">
        <v>8318</v>
      </c>
      <c r="S1399" s="11">
        <f>(J1399/86400)+25569+(-5/24)</f>
        <v>42445.852361111109</v>
      </c>
      <c r="T1399" s="11">
        <f>(I1399/86400)+25569+(-5/24)</f>
        <v>42460.957638888889</v>
      </c>
    </row>
    <row r="1400" spans="1:20" ht="57.6" x14ac:dyDescent="0.3">
      <c r="A1400">
        <v>2159</v>
      </c>
      <c r="B1400" s="3" t="s">
        <v>2160</v>
      </c>
      <c r="C1400" s="3" t="s">
        <v>6269</v>
      </c>
      <c r="D1400">
        <v>3600</v>
      </c>
      <c r="E1400">
        <v>26</v>
      </c>
      <c r="F1400" t="s">
        <v>8221</v>
      </c>
      <c r="G1400" t="s">
        <v>8224</v>
      </c>
      <c r="H1400" t="s">
        <v>8246</v>
      </c>
      <c r="I1400">
        <v>1310837574</v>
      </c>
      <c r="J1400">
        <v>1308245574</v>
      </c>
      <c r="K1400" t="b">
        <v>0</v>
      </c>
      <c r="L1400">
        <v>2</v>
      </c>
      <c r="M1400" t="b">
        <v>0</v>
      </c>
      <c r="N1400" t="s">
        <v>8282</v>
      </c>
      <c r="O1400" s="6">
        <f>(E1400/D1400)*100</f>
        <v>0.72222222222222221</v>
      </c>
      <c r="P1400" s="7">
        <f>E1400/L1400</f>
        <v>13</v>
      </c>
      <c r="Q1400" t="s">
        <v>8333</v>
      </c>
      <c r="R1400" t="s">
        <v>8334</v>
      </c>
      <c r="S1400" s="11">
        <f>(J1400/86400)+25569+(-5/24)</f>
        <v>40710.522847222222</v>
      </c>
      <c r="T1400" s="11">
        <f>(I1400/86400)+25569+(-5/24)</f>
        <v>40740.522847222222</v>
      </c>
    </row>
    <row r="1401" spans="1:20" ht="43.2" x14ac:dyDescent="0.3">
      <c r="A1401">
        <v>3789</v>
      </c>
      <c r="B1401" s="3" t="s">
        <v>3786</v>
      </c>
      <c r="C1401" s="3" t="s">
        <v>7899</v>
      </c>
      <c r="D1401">
        <v>3550</v>
      </c>
      <c r="E1401">
        <v>116</v>
      </c>
      <c r="F1401" t="s">
        <v>8221</v>
      </c>
      <c r="G1401" t="s">
        <v>8225</v>
      </c>
      <c r="H1401" t="s">
        <v>8247</v>
      </c>
      <c r="I1401">
        <v>1434395418</v>
      </c>
      <c r="J1401">
        <v>1431630618</v>
      </c>
      <c r="K1401" t="b">
        <v>0</v>
      </c>
      <c r="L1401">
        <v>4</v>
      </c>
      <c r="M1401" t="b">
        <v>0</v>
      </c>
      <c r="N1401" t="s">
        <v>8305</v>
      </c>
      <c r="O1401" s="6">
        <f>(E1401/D1401)*100</f>
        <v>3.267605633802817</v>
      </c>
      <c r="P1401" s="7">
        <f>E1401/L1401</f>
        <v>29</v>
      </c>
      <c r="Q1401" t="s">
        <v>8317</v>
      </c>
      <c r="R1401" t="s">
        <v>8359</v>
      </c>
      <c r="S1401" s="11">
        <f>(J1401/86400)+25569+(-5/24)</f>
        <v>42138.590486111112</v>
      </c>
      <c r="T1401" s="11">
        <f>(I1401/86400)+25569+(-5/24)</f>
        <v>42170.590486111112</v>
      </c>
    </row>
    <row r="1402" spans="1:20" ht="43.2" x14ac:dyDescent="0.3">
      <c r="A1402">
        <v>196</v>
      </c>
      <c r="B1402" s="3" t="s">
        <v>198</v>
      </c>
      <c r="C1402" s="3" t="s">
        <v>4306</v>
      </c>
      <c r="D1402">
        <v>3500</v>
      </c>
      <c r="E1402">
        <v>1465</v>
      </c>
      <c r="F1402" t="s">
        <v>8221</v>
      </c>
      <c r="G1402" t="s">
        <v>8225</v>
      </c>
      <c r="H1402" t="s">
        <v>8247</v>
      </c>
      <c r="I1402">
        <v>1444510800</v>
      </c>
      <c r="J1402">
        <v>1442062898</v>
      </c>
      <c r="K1402" t="b">
        <v>0</v>
      </c>
      <c r="L1402">
        <v>19</v>
      </c>
      <c r="M1402" t="b">
        <v>0</v>
      </c>
      <c r="N1402" t="s">
        <v>8268</v>
      </c>
      <c r="O1402" s="6">
        <f>(E1402/D1402)*100</f>
        <v>41.857142857142861</v>
      </c>
      <c r="P1402" s="7">
        <f>E1402/L1402</f>
        <v>77.10526315789474</v>
      </c>
      <c r="Q1402" t="s">
        <v>8310</v>
      </c>
      <c r="R1402" t="s">
        <v>8314</v>
      </c>
      <c r="S1402" s="11">
        <f>(J1402/86400)+25569+(-5/24)</f>
        <v>42259.334467592591</v>
      </c>
      <c r="T1402" s="11">
        <f>(I1402/86400)+25569+(-5/24)</f>
        <v>42287.666666666664</v>
      </c>
    </row>
    <row r="1403" spans="1:20" ht="43.2" x14ac:dyDescent="0.3">
      <c r="A1403">
        <v>762</v>
      </c>
      <c r="B1403" s="3" t="s">
        <v>763</v>
      </c>
      <c r="C1403" s="3" t="s">
        <v>4872</v>
      </c>
      <c r="D1403">
        <v>3500</v>
      </c>
      <c r="E1403">
        <v>0</v>
      </c>
      <c r="F1403" t="s">
        <v>8221</v>
      </c>
      <c r="G1403" t="s">
        <v>8238</v>
      </c>
      <c r="H1403" t="s">
        <v>8256</v>
      </c>
      <c r="I1403">
        <v>1480831200</v>
      </c>
      <c r="J1403">
        <v>1479328570</v>
      </c>
      <c r="K1403" t="b">
        <v>0</v>
      </c>
      <c r="L1403">
        <v>0</v>
      </c>
      <c r="M1403" t="b">
        <v>0</v>
      </c>
      <c r="N1403" t="s">
        <v>8275</v>
      </c>
      <c r="O1403" s="6">
        <f>(E1403/D1403)*100</f>
        <v>0</v>
      </c>
      <c r="P1403" s="7" t="e">
        <f>E1403/L1403</f>
        <v>#DIV/0!</v>
      </c>
      <c r="Q1403" t="s">
        <v>8322</v>
      </c>
      <c r="R1403" t="s">
        <v>8324</v>
      </c>
      <c r="S1403" s="11">
        <f>(J1403/86400)+25569+(-5/24)</f>
        <v>42690.65011574074</v>
      </c>
      <c r="T1403" s="11">
        <f>(I1403/86400)+25569+(-5/24)</f>
        <v>42708.041666666664</v>
      </c>
    </row>
    <row r="1404" spans="1:20" ht="43.2" x14ac:dyDescent="0.3">
      <c r="A1404">
        <v>866</v>
      </c>
      <c r="B1404" s="3" t="s">
        <v>867</v>
      </c>
      <c r="C1404" s="3" t="s">
        <v>4976</v>
      </c>
      <c r="D1404">
        <v>3500</v>
      </c>
      <c r="E1404">
        <v>640</v>
      </c>
      <c r="F1404" t="s">
        <v>8221</v>
      </c>
      <c r="G1404" t="s">
        <v>8224</v>
      </c>
      <c r="H1404" t="s">
        <v>8246</v>
      </c>
      <c r="I1404">
        <v>1425136200</v>
      </c>
      <c r="J1404">
        <v>1421853518</v>
      </c>
      <c r="K1404" t="b">
        <v>0</v>
      </c>
      <c r="L1404">
        <v>11</v>
      </c>
      <c r="M1404" t="b">
        <v>0</v>
      </c>
      <c r="N1404" t="s">
        <v>8278</v>
      </c>
      <c r="O1404" s="6">
        <f>(E1404/D1404)*100</f>
        <v>18.285714285714285</v>
      </c>
      <c r="P1404" s="7">
        <f>E1404/L1404</f>
        <v>58.18181818181818</v>
      </c>
      <c r="Q1404" t="s">
        <v>8325</v>
      </c>
      <c r="R1404" t="s">
        <v>8328</v>
      </c>
      <c r="S1404" s="11">
        <f>(J1404/86400)+25569+(-5/24)</f>
        <v>42025.429606481477</v>
      </c>
      <c r="T1404" s="11">
        <f>(I1404/86400)+25569+(-5/24)</f>
        <v>42063.423611111109</v>
      </c>
    </row>
    <row r="1405" spans="1:20" ht="28.8" x14ac:dyDescent="0.3">
      <c r="A1405">
        <v>873</v>
      </c>
      <c r="B1405" s="3" t="s">
        <v>874</v>
      </c>
      <c r="C1405" s="3" t="s">
        <v>4983</v>
      </c>
      <c r="D1405">
        <v>3500</v>
      </c>
      <c r="E1405">
        <v>45</v>
      </c>
      <c r="F1405" t="s">
        <v>8221</v>
      </c>
      <c r="G1405" t="s">
        <v>8224</v>
      </c>
      <c r="H1405" t="s">
        <v>8246</v>
      </c>
      <c r="I1405">
        <v>1352610040</v>
      </c>
      <c r="J1405">
        <v>1349150440</v>
      </c>
      <c r="K1405" t="b">
        <v>0</v>
      </c>
      <c r="L1405">
        <v>5</v>
      </c>
      <c r="M1405" t="b">
        <v>0</v>
      </c>
      <c r="N1405" t="s">
        <v>8278</v>
      </c>
      <c r="O1405" s="6">
        <f>(E1405/D1405)*100</f>
        <v>1.2857142857142856</v>
      </c>
      <c r="P1405" s="7">
        <f>E1405/L1405</f>
        <v>9</v>
      </c>
      <c r="Q1405" t="s">
        <v>8325</v>
      </c>
      <c r="R1405" t="s">
        <v>8328</v>
      </c>
      <c r="S1405" s="11">
        <f>(J1405/86400)+25569+(-5/24)</f>
        <v>41183.958796296291</v>
      </c>
      <c r="T1405" s="11">
        <f>(I1405/86400)+25569+(-5/24)</f>
        <v>41224.000462962962</v>
      </c>
    </row>
    <row r="1406" spans="1:20" ht="43.2" x14ac:dyDescent="0.3">
      <c r="A1406">
        <v>912</v>
      </c>
      <c r="B1406" s="3" t="s">
        <v>913</v>
      </c>
      <c r="C1406" s="3" t="s">
        <v>5022</v>
      </c>
      <c r="D1406">
        <v>3500</v>
      </c>
      <c r="E1406">
        <v>30</v>
      </c>
      <c r="F1406" t="s">
        <v>8221</v>
      </c>
      <c r="G1406" t="s">
        <v>8224</v>
      </c>
      <c r="H1406" t="s">
        <v>8246</v>
      </c>
      <c r="I1406">
        <v>1355197047</v>
      </c>
      <c r="J1406">
        <v>1350009447</v>
      </c>
      <c r="K1406" t="b">
        <v>0</v>
      </c>
      <c r="L1406">
        <v>2</v>
      </c>
      <c r="M1406" t="b">
        <v>0</v>
      </c>
      <c r="N1406" t="s">
        <v>8278</v>
      </c>
      <c r="O1406" s="6">
        <f>(E1406/D1406)*100</f>
        <v>0.85714285714285721</v>
      </c>
      <c r="P1406" s="7">
        <f>E1406/L1406</f>
        <v>15</v>
      </c>
      <c r="Q1406" t="s">
        <v>8325</v>
      </c>
      <c r="R1406" t="s">
        <v>8328</v>
      </c>
      <c r="S1406" s="11">
        <f>(J1406/86400)+25569+(-5/24)</f>
        <v>41193.901006944441</v>
      </c>
      <c r="T1406" s="11">
        <f>(I1406/86400)+25569+(-5/24)</f>
        <v>41253.942673611113</v>
      </c>
    </row>
    <row r="1407" spans="1:20" ht="43.2" x14ac:dyDescent="0.3">
      <c r="A1407">
        <v>935</v>
      </c>
      <c r="B1407" s="3" t="s">
        <v>936</v>
      </c>
      <c r="C1407" s="3" t="s">
        <v>5045</v>
      </c>
      <c r="D1407">
        <v>3500</v>
      </c>
      <c r="E1407">
        <v>50</v>
      </c>
      <c r="F1407" t="s">
        <v>8221</v>
      </c>
      <c r="G1407" t="s">
        <v>8224</v>
      </c>
      <c r="H1407" t="s">
        <v>8246</v>
      </c>
      <c r="I1407">
        <v>1454054429</v>
      </c>
      <c r="J1407">
        <v>1451462429</v>
      </c>
      <c r="K1407" t="b">
        <v>0</v>
      </c>
      <c r="L1407">
        <v>2</v>
      </c>
      <c r="M1407" t="b">
        <v>0</v>
      </c>
      <c r="N1407" t="s">
        <v>8278</v>
      </c>
      <c r="O1407" s="6">
        <f>(E1407/D1407)*100</f>
        <v>1.4285714285714286</v>
      </c>
      <c r="P1407" s="7">
        <f>E1407/L1407</f>
        <v>25</v>
      </c>
      <c r="Q1407" t="s">
        <v>8325</v>
      </c>
      <c r="R1407" t="s">
        <v>8328</v>
      </c>
      <c r="S1407" s="11">
        <f>(J1407/86400)+25569+(-5/24)</f>
        <v>42368.125335648147</v>
      </c>
      <c r="T1407" s="11">
        <f>(I1407/86400)+25569+(-5/24)</f>
        <v>42398.125335648147</v>
      </c>
    </row>
    <row r="1408" spans="1:20" ht="43.2" x14ac:dyDescent="0.3">
      <c r="A1408">
        <v>937</v>
      </c>
      <c r="B1408" s="3" t="s">
        <v>938</v>
      </c>
      <c r="C1408" s="3" t="s">
        <v>5047</v>
      </c>
      <c r="D1408">
        <v>3500</v>
      </c>
      <c r="E1408">
        <v>40</v>
      </c>
      <c r="F1408" t="s">
        <v>8221</v>
      </c>
      <c r="G1408" t="s">
        <v>8224</v>
      </c>
      <c r="H1408" t="s">
        <v>8246</v>
      </c>
      <c r="I1408">
        <v>1383509357</v>
      </c>
      <c r="J1408">
        <v>1380913757</v>
      </c>
      <c r="K1408" t="b">
        <v>0</v>
      </c>
      <c r="L1408">
        <v>2</v>
      </c>
      <c r="M1408" t="b">
        <v>0</v>
      </c>
      <c r="N1408" t="s">
        <v>8278</v>
      </c>
      <c r="O1408" s="6">
        <f>(E1408/D1408)*100</f>
        <v>1.1428571428571428</v>
      </c>
      <c r="P1408" s="7">
        <f>E1408/L1408</f>
        <v>20</v>
      </c>
      <c r="Q1408" t="s">
        <v>8325</v>
      </c>
      <c r="R1408" t="s">
        <v>8328</v>
      </c>
      <c r="S1408" s="11">
        <f>(J1408/86400)+25569+(-5/24)</f>
        <v>41551.589780092589</v>
      </c>
      <c r="T1408" s="11">
        <f>(I1408/86400)+25569+(-5/24)</f>
        <v>41581.631446759253</v>
      </c>
    </row>
    <row r="1409" spans="1:20" ht="43.2" x14ac:dyDescent="0.3">
      <c r="A1409">
        <v>1551</v>
      </c>
      <c r="B1409" s="3" t="s">
        <v>1552</v>
      </c>
      <c r="C1409" s="3" t="s">
        <v>5661</v>
      </c>
      <c r="D1409">
        <v>3500</v>
      </c>
      <c r="E1409">
        <v>0</v>
      </c>
      <c r="F1409" t="s">
        <v>8221</v>
      </c>
      <c r="G1409" t="s">
        <v>8224</v>
      </c>
      <c r="H1409" t="s">
        <v>8246</v>
      </c>
      <c r="I1409">
        <v>1432756039</v>
      </c>
      <c r="J1409">
        <v>1430164039</v>
      </c>
      <c r="K1409" t="b">
        <v>0</v>
      </c>
      <c r="L1409">
        <v>0</v>
      </c>
      <c r="M1409" t="b">
        <v>0</v>
      </c>
      <c r="N1409" t="s">
        <v>8289</v>
      </c>
      <c r="O1409" s="6">
        <f>(E1409/D1409)*100</f>
        <v>0</v>
      </c>
      <c r="P1409" s="7" t="e">
        <f>E1409/L1409</f>
        <v>#DIV/0!</v>
      </c>
      <c r="Q1409" t="s">
        <v>8338</v>
      </c>
      <c r="R1409" t="s">
        <v>8343</v>
      </c>
      <c r="S1409" s="11">
        <f>(J1409/86400)+25569+(-5/24)</f>
        <v>42121.616192129623</v>
      </c>
      <c r="T1409" s="11">
        <f>(I1409/86400)+25569+(-5/24)</f>
        <v>42151.616192129623</v>
      </c>
    </row>
    <row r="1410" spans="1:20" ht="43.2" x14ac:dyDescent="0.3">
      <c r="A1410">
        <v>1802</v>
      </c>
      <c r="B1410" s="3" t="s">
        <v>1803</v>
      </c>
      <c r="C1410" s="3" t="s">
        <v>5912</v>
      </c>
      <c r="D1410">
        <v>3500</v>
      </c>
      <c r="E1410">
        <v>1697</v>
      </c>
      <c r="F1410" t="s">
        <v>8221</v>
      </c>
      <c r="G1410" t="s">
        <v>8236</v>
      </c>
      <c r="H1410" t="s">
        <v>8249</v>
      </c>
      <c r="I1410">
        <v>1435442340</v>
      </c>
      <c r="J1410">
        <v>1433416830</v>
      </c>
      <c r="K1410" t="b">
        <v>1</v>
      </c>
      <c r="L1410">
        <v>18</v>
      </c>
      <c r="M1410" t="b">
        <v>0</v>
      </c>
      <c r="N1410" t="s">
        <v>8285</v>
      </c>
      <c r="O1410" s="6">
        <f>(E1410/D1410)*100</f>
        <v>48.485714285714288</v>
      </c>
      <c r="P1410" s="7">
        <f>E1410/L1410</f>
        <v>94.277777777777771</v>
      </c>
      <c r="Q1410" t="s">
        <v>8338</v>
      </c>
      <c r="R1410" t="s">
        <v>8339</v>
      </c>
      <c r="S1410" s="11">
        <f>(J1410/86400)+25569+(-5/24)</f>
        <v>42159.264236111114</v>
      </c>
      <c r="T1410" s="11">
        <f>(I1410/86400)+25569+(-5/24)</f>
        <v>42182.707638888889</v>
      </c>
    </row>
    <row r="1411" spans="1:20" ht="43.2" x14ac:dyDescent="0.3">
      <c r="A1411">
        <v>1809</v>
      </c>
      <c r="B1411" s="3" t="s">
        <v>1810</v>
      </c>
      <c r="C1411" s="3" t="s">
        <v>5919</v>
      </c>
      <c r="D1411">
        <v>3500</v>
      </c>
      <c r="E1411">
        <v>380</v>
      </c>
      <c r="F1411" t="s">
        <v>8221</v>
      </c>
      <c r="G1411" t="s">
        <v>8229</v>
      </c>
      <c r="H1411" t="s">
        <v>8251</v>
      </c>
      <c r="I1411">
        <v>1425246439</v>
      </c>
      <c r="J1411">
        <v>1422222439</v>
      </c>
      <c r="K1411" t="b">
        <v>1</v>
      </c>
      <c r="L1411">
        <v>9</v>
      </c>
      <c r="M1411" t="b">
        <v>0</v>
      </c>
      <c r="N1411" t="s">
        <v>8285</v>
      </c>
      <c r="O1411" s="6">
        <f>(E1411/D1411)*100</f>
        <v>10.857142857142858</v>
      </c>
      <c r="P1411" s="7">
        <f>E1411/L1411</f>
        <v>42.222222222222221</v>
      </c>
      <c r="Q1411" t="s">
        <v>8338</v>
      </c>
      <c r="R1411" t="s">
        <v>8339</v>
      </c>
      <c r="S1411" s="11">
        <f>(J1411/86400)+25569+(-5/24)</f>
        <v>42029.699525462966</v>
      </c>
      <c r="T1411" s="11">
        <f>(I1411/86400)+25569+(-5/24)</f>
        <v>42064.699525462966</v>
      </c>
    </row>
    <row r="1412" spans="1:20" ht="43.2" x14ac:dyDescent="0.3">
      <c r="A1412">
        <v>1870</v>
      </c>
      <c r="B1412" s="3" t="s">
        <v>1871</v>
      </c>
      <c r="C1412" s="3" t="s">
        <v>5980</v>
      </c>
      <c r="D1412">
        <v>3500</v>
      </c>
      <c r="E1412">
        <v>361</v>
      </c>
      <c r="F1412" t="s">
        <v>8221</v>
      </c>
      <c r="G1412" t="s">
        <v>8224</v>
      </c>
      <c r="H1412" t="s">
        <v>8246</v>
      </c>
      <c r="I1412">
        <v>1454213820</v>
      </c>
      <c r="J1412">
        <v>1451723535</v>
      </c>
      <c r="K1412" t="b">
        <v>0</v>
      </c>
      <c r="L1412">
        <v>11</v>
      </c>
      <c r="M1412" t="b">
        <v>0</v>
      </c>
      <c r="N1412" t="s">
        <v>8283</v>
      </c>
      <c r="O1412" s="6">
        <f>(E1412/D1412)*100</f>
        <v>10.314285714285715</v>
      </c>
      <c r="P1412" s="7">
        <f>E1412/L1412</f>
        <v>32.81818181818182</v>
      </c>
      <c r="Q1412" t="s">
        <v>8333</v>
      </c>
      <c r="R1412" t="s">
        <v>8335</v>
      </c>
      <c r="S1412" s="11">
        <f>(J1412/86400)+25569+(-5/24)</f>
        <v>42371.14739583333</v>
      </c>
      <c r="T1412" s="11">
        <f>(I1412/86400)+25569+(-5/24)</f>
        <v>42399.970138888886</v>
      </c>
    </row>
    <row r="1413" spans="1:20" ht="57.6" x14ac:dyDescent="0.3">
      <c r="A1413">
        <v>2425</v>
      </c>
      <c r="B1413" s="3" t="s">
        <v>2426</v>
      </c>
      <c r="C1413" s="3" t="s">
        <v>6535</v>
      </c>
      <c r="D1413">
        <v>3500</v>
      </c>
      <c r="E1413">
        <v>1</v>
      </c>
      <c r="F1413" t="s">
        <v>8221</v>
      </c>
      <c r="G1413" t="s">
        <v>8224</v>
      </c>
      <c r="H1413" t="s">
        <v>8246</v>
      </c>
      <c r="I1413">
        <v>1464386640</v>
      </c>
      <c r="J1413">
        <v>1463090149</v>
      </c>
      <c r="K1413" t="b">
        <v>0</v>
      </c>
      <c r="L1413">
        <v>1</v>
      </c>
      <c r="M1413" t="b">
        <v>0</v>
      </c>
      <c r="N1413" t="s">
        <v>8284</v>
      </c>
      <c r="O1413" s="6">
        <f>(E1413/D1413)*100</f>
        <v>2.8571428571428574E-2</v>
      </c>
      <c r="P1413" s="7">
        <f>E1413/L1413</f>
        <v>1</v>
      </c>
      <c r="Q1413" t="s">
        <v>8336</v>
      </c>
      <c r="R1413" t="s">
        <v>8337</v>
      </c>
      <c r="S1413" s="11">
        <f>(J1413/86400)+25569+(-5/24)</f>
        <v>42502.705428240741</v>
      </c>
      <c r="T1413" s="11">
        <f>(I1413/86400)+25569+(-5/24)</f>
        <v>42517.711111111108</v>
      </c>
    </row>
    <row r="1414" spans="1:20" ht="43.2" x14ac:dyDescent="0.3">
      <c r="A1414">
        <v>2692</v>
      </c>
      <c r="B1414" s="3" t="s">
        <v>2692</v>
      </c>
      <c r="C1414" s="3" t="s">
        <v>6802</v>
      </c>
      <c r="D1414">
        <v>3500</v>
      </c>
      <c r="E1414">
        <v>25</v>
      </c>
      <c r="F1414" t="s">
        <v>8221</v>
      </c>
      <c r="G1414" t="s">
        <v>8224</v>
      </c>
      <c r="H1414" t="s">
        <v>8246</v>
      </c>
      <c r="I1414">
        <v>1427266860</v>
      </c>
      <c r="J1414">
        <v>1424678460</v>
      </c>
      <c r="K1414" t="b">
        <v>0</v>
      </c>
      <c r="L1414">
        <v>1</v>
      </c>
      <c r="M1414" t="b">
        <v>0</v>
      </c>
      <c r="N1414" t="s">
        <v>8284</v>
      </c>
      <c r="O1414" s="6">
        <f>(E1414/D1414)*100</f>
        <v>0.7142857142857143</v>
      </c>
      <c r="P1414" s="7">
        <f>E1414/L1414</f>
        <v>25</v>
      </c>
      <c r="Q1414" t="s">
        <v>8336</v>
      </c>
      <c r="R1414" t="s">
        <v>8337</v>
      </c>
      <c r="S1414" s="11">
        <f>(J1414/86400)+25569+(-5/24)</f>
        <v>42058.125694444439</v>
      </c>
      <c r="T1414" s="11">
        <f>(I1414/86400)+25569+(-5/24)</f>
        <v>42088.084027777775</v>
      </c>
    </row>
    <row r="1415" spans="1:20" ht="43.2" x14ac:dyDescent="0.3">
      <c r="A1415">
        <v>2905</v>
      </c>
      <c r="B1415" s="3" t="s">
        <v>2905</v>
      </c>
      <c r="C1415" s="3" t="s">
        <v>7015</v>
      </c>
      <c r="D1415">
        <v>3500</v>
      </c>
      <c r="E1415">
        <v>622</v>
      </c>
      <c r="F1415" t="s">
        <v>8221</v>
      </c>
      <c r="G1415" t="s">
        <v>8224</v>
      </c>
      <c r="H1415" t="s">
        <v>8246</v>
      </c>
      <c r="I1415">
        <v>1473211313</v>
      </c>
      <c r="J1415">
        <v>1472001713</v>
      </c>
      <c r="K1415" t="b">
        <v>0</v>
      </c>
      <c r="L1415">
        <v>17</v>
      </c>
      <c r="M1415" t="b">
        <v>0</v>
      </c>
      <c r="N1415" t="s">
        <v>8271</v>
      </c>
      <c r="O1415" s="6">
        <f>(E1415/D1415)*100</f>
        <v>17.771428571428572</v>
      </c>
      <c r="P1415" s="7">
        <f>E1415/L1415</f>
        <v>36.588235294117645</v>
      </c>
      <c r="Q1415" t="s">
        <v>8317</v>
      </c>
      <c r="R1415" t="s">
        <v>8318</v>
      </c>
      <c r="S1415" s="11">
        <f>(J1415/86400)+25569+(-5/24)</f>
        <v>42605.848530092589</v>
      </c>
      <c r="T1415" s="11">
        <f>(I1415/86400)+25569+(-5/24)</f>
        <v>42619.848530092589</v>
      </c>
    </row>
    <row r="1416" spans="1:20" ht="57.6" x14ac:dyDescent="0.3">
      <c r="A1416">
        <v>3051</v>
      </c>
      <c r="B1416" s="3" t="s">
        <v>3051</v>
      </c>
      <c r="C1416" s="3" t="s">
        <v>7161</v>
      </c>
      <c r="D1416">
        <v>3500</v>
      </c>
      <c r="E1416">
        <v>827</v>
      </c>
      <c r="F1416" t="s">
        <v>8221</v>
      </c>
      <c r="G1416" t="s">
        <v>8225</v>
      </c>
      <c r="H1416" t="s">
        <v>8247</v>
      </c>
      <c r="I1416">
        <v>1486547945</v>
      </c>
      <c r="J1416">
        <v>1483955945</v>
      </c>
      <c r="K1416" t="b">
        <v>1</v>
      </c>
      <c r="L1416">
        <v>35</v>
      </c>
      <c r="M1416" t="b">
        <v>0</v>
      </c>
      <c r="N1416" t="s">
        <v>8303</v>
      </c>
      <c r="O1416" s="6">
        <f>(E1416/D1416)*100</f>
        <v>23.62857142857143</v>
      </c>
      <c r="P1416" s="7">
        <f>E1416/L1416</f>
        <v>23.62857142857143</v>
      </c>
      <c r="Q1416" t="s">
        <v>8317</v>
      </c>
      <c r="R1416" t="s">
        <v>8357</v>
      </c>
      <c r="S1416" s="11">
        <f>(J1416/86400)+25569+(-5/24)</f>
        <v>42744.207696759258</v>
      </c>
      <c r="T1416" s="11">
        <f>(I1416/86400)+25569+(-5/24)</f>
        <v>42774.207696759258</v>
      </c>
    </row>
    <row r="1417" spans="1:20" ht="57.6" x14ac:dyDescent="0.3">
      <c r="A1417">
        <v>3195</v>
      </c>
      <c r="B1417" s="3" t="s">
        <v>3195</v>
      </c>
      <c r="C1417" s="3" t="s">
        <v>7305</v>
      </c>
      <c r="D1417">
        <v>3500</v>
      </c>
      <c r="E1417">
        <v>2070</v>
      </c>
      <c r="F1417" t="s">
        <v>8221</v>
      </c>
      <c r="G1417" t="s">
        <v>8224</v>
      </c>
      <c r="H1417" t="s">
        <v>8246</v>
      </c>
      <c r="I1417">
        <v>1423750542</v>
      </c>
      <c r="J1417">
        <v>1421158542</v>
      </c>
      <c r="K1417" t="b">
        <v>0</v>
      </c>
      <c r="L1417">
        <v>39</v>
      </c>
      <c r="M1417" t="b">
        <v>0</v>
      </c>
      <c r="N1417" t="s">
        <v>8305</v>
      </c>
      <c r="O1417" s="6">
        <f>(E1417/D1417)*100</f>
        <v>59.142857142857139</v>
      </c>
      <c r="P1417" s="7">
        <f>E1417/L1417</f>
        <v>53.07692307692308</v>
      </c>
      <c r="Q1417" t="s">
        <v>8317</v>
      </c>
      <c r="R1417" t="s">
        <v>8359</v>
      </c>
      <c r="S1417" s="11">
        <f>(J1417/86400)+25569+(-5/24)</f>
        <v>42017.385902777773</v>
      </c>
      <c r="T1417" s="11">
        <f>(I1417/86400)+25569+(-5/24)</f>
        <v>42047.385902777773</v>
      </c>
    </row>
    <row r="1418" spans="1:20" ht="28.8" x14ac:dyDescent="0.3">
      <c r="A1418">
        <v>3635</v>
      </c>
      <c r="B1418" s="3" t="s">
        <v>3633</v>
      </c>
      <c r="C1418" s="3" t="s">
        <v>7745</v>
      </c>
      <c r="D1418">
        <v>3500</v>
      </c>
      <c r="E1418">
        <v>1276</v>
      </c>
      <c r="F1418" t="s">
        <v>8221</v>
      </c>
      <c r="G1418" t="s">
        <v>8224</v>
      </c>
      <c r="H1418" t="s">
        <v>8246</v>
      </c>
      <c r="I1418">
        <v>1461186676</v>
      </c>
      <c r="J1418">
        <v>1458594676</v>
      </c>
      <c r="K1418" t="b">
        <v>0</v>
      </c>
      <c r="L1418">
        <v>10</v>
      </c>
      <c r="M1418" t="b">
        <v>0</v>
      </c>
      <c r="N1418" t="s">
        <v>8305</v>
      </c>
      <c r="O1418" s="6">
        <f>(E1418/D1418)*100</f>
        <v>36.457142857142856</v>
      </c>
      <c r="P1418" s="7">
        <f>E1418/L1418</f>
        <v>127.6</v>
      </c>
      <c r="Q1418" t="s">
        <v>8317</v>
      </c>
      <c r="R1418" t="s">
        <v>8359</v>
      </c>
      <c r="S1418" s="11">
        <f>(J1418/86400)+25569+(-5/24)</f>
        <v>42450.674490740734</v>
      </c>
      <c r="T1418" s="11">
        <f>(I1418/86400)+25569+(-5/24)</f>
        <v>42480.674490740734</v>
      </c>
    </row>
    <row r="1419" spans="1:20" ht="43.2" x14ac:dyDescent="0.3">
      <c r="A1419">
        <v>3917</v>
      </c>
      <c r="B1419" s="3" t="s">
        <v>3914</v>
      </c>
      <c r="C1419" s="3" t="s">
        <v>8025</v>
      </c>
      <c r="D1419">
        <v>3500</v>
      </c>
      <c r="E1419">
        <v>10</v>
      </c>
      <c r="F1419" t="s">
        <v>8221</v>
      </c>
      <c r="G1419" t="s">
        <v>8225</v>
      </c>
      <c r="H1419" t="s">
        <v>8247</v>
      </c>
      <c r="I1419">
        <v>1410439161</v>
      </c>
      <c r="J1419">
        <v>1407847161</v>
      </c>
      <c r="K1419" t="b">
        <v>0</v>
      </c>
      <c r="L1419">
        <v>1</v>
      </c>
      <c r="M1419" t="b">
        <v>0</v>
      </c>
      <c r="N1419" t="s">
        <v>8271</v>
      </c>
      <c r="O1419" s="6">
        <f>(E1419/D1419)*100</f>
        <v>0.2857142857142857</v>
      </c>
      <c r="P1419" s="7">
        <f>E1419/L1419</f>
        <v>10</v>
      </c>
      <c r="Q1419" t="s">
        <v>8317</v>
      </c>
      <c r="R1419" t="s">
        <v>8318</v>
      </c>
      <c r="S1419" s="11">
        <f>(J1419/86400)+25569+(-5/24)</f>
        <v>41863.318993055553</v>
      </c>
      <c r="T1419" s="11">
        <f>(I1419/86400)+25569+(-5/24)</f>
        <v>41893.318993055553</v>
      </c>
    </row>
    <row r="1420" spans="1:20" ht="43.2" x14ac:dyDescent="0.3">
      <c r="A1420">
        <v>4019</v>
      </c>
      <c r="B1420" s="3" t="s">
        <v>4015</v>
      </c>
      <c r="C1420" s="3" t="s">
        <v>8124</v>
      </c>
      <c r="D1420">
        <v>3500</v>
      </c>
      <c r="E1420">
        <v>29</v>
      </c>
      <c r="F1420" t="s">
        <v>8221</v>
      </c>
      <c r="G1420" t="s">
        <v>8224</v>
      </c>
      <c r="H1420" t="s">
        <v>8246</v>
      </c>
      <c r="I1420">
        <v>1460737680</v>
      </c>
      <c r="J1420">
        <v>1455725596</v>
      </c>
      <c r="K1420" t="b">
        <v>0</v>
      </c>
      <c r="L1420">
        <v>4</v>
      </c>
      <c r="M1420" t="b">
        <v>0</v>
      </c>
      <c r="N1420" t="s">
        <v>8271</v>
      </c>
      <c r="O1420" s="6">
        <f>(E1420/D1420)*100</f>
        <v>0.82857142857142851</v>
      </c>
      <c r="P1420" s="7">
        <f>E1420/L1420</f>
        <v>7.25</v>
      </c>
      <c r="Q1420" t="s">
        <v>8317</v>
      </c>
      <c r="R1420" t="s">
        <v>8318</v>
      </c>
      <c r="S1420" s="11">
        <f>(J1420/86400)+25569+(-5/24)</f>
        <v>42417.467546296299</v>
      </c>
      <c r="T1420" s="11">
        <f>(I1420/86400)+25569+(-5/24)</f>
        <v>42475.477777777771</v>
      </c>
    </row>
    <row r="1421" spans="1:20" ht="57.6" x14ac:dyDescent="0.3">
      <c r="A1421">
        <v>4057</v>
      </c>
      <c r="B1421" s="3" t="s">
        <v>4053</v>
      </c>
      <c r="C1421" s="3" t="s">
        <v>8161</v>
      </c>
      <c r="D1421">
        <v>3500</v>
      </c>
      <c r="E1421">
        <v>775</v>
      </c>
      <c r="F1421" t="s">
        <v>8221</v>
      </c>
      <c r="G1421" t="s">
        <v>8225</v>
      </c>
      <c r="H1421" t="s">
        <v>8247</v>
      </c>
      <c r="I1421">
        <v>1448492400</v>
      </c>
      <c r="J1421">
        <v>1446506080</v>
      </c>
      <c r="K1421" t="b">
        <v>0</v>
      </c>
      <c r="L1421">
        <v>6</v>
      </c>
      <c r="M1421" t="b">
        <v>0</v>
      </c>
      <c r="N1421" t="s">
        <v>8271</v>
      </c>
      <c r="O1421" s="6">
        <f>(E1421/D1421)*100</f>
        <v>22.142857142857142</v>
      </c>
      <c r="P1421" s="7">
        <f>E1421/L1421</f>
        <v>129.16666666666666</v>
      </c>
      <c r="Q1421" t="s">
        <v>8317</v>
      </c>
      <c r="R1421" t="s">
        <v>8318</v>
      </c>
      <c r="S1421" s="11">
        <f>(J1421/86400)+25569+(-5/24)</f>
        <v>42310.760185185187</v>
      </c>
      <c r="T1421" s="11">
        <f>(I1421/86400)+25569+(-5/24)</f>
        <v>42333.749999999993</v>
      </c>
    </row>
    <row r="1422" spans="1:20" ht="43.2" x14ac:dyDescent="0.3">
      <c r="A1422">
        <v>4073</v>
      </c>
      <c r="B1422" s="3" t="s">
        <v>4069</v>
      </c>
      <c r="C1422" s="3" t="s">
        <v>8176</v>
      </c>
      <c r="D1422">
        <v>3500</v>
      </c>
      <c r="E1422">
        <v>37</v>
      </c>
      <c r="F1422" t="s">
        <v>8221</v>
      </c>
      <c r="G1422" t="s">
        <v>8224</v>
      </c>
      <c r="H1422" t="s">
        <v>8246</v>
      </c>
      <c r="I1422">
        <v>1431144000</v>
      </c>
      <c r="J1422">
        <v>1426407426</v>
      </c>
      <c r="K1422" t="b">
        <v>0</v>
      </c>
      <c r="L1422">
        <v>2</v>
      </c>
      <c r="M1422" t="b">
        <v>0</v>
      </c>
      <c r="N1422" t="s">
        <v>8271</v>
      </c>
      <c r="O1422" s="6">
        <f>(E1422/D1422)*100</f>
        <v>1.0571428571428572</v>
      </c>
      <c r="P1422" s="7">
        <f>E1422/L1422</f>
        <v>18.5</v>
      </c>
      <c r="Q1422" t="s">
        <v>8317</v>
      </c>
      <c r="R1422" t="s">
        <v>8318</v>
      </c>
      <c r="S1422" s="11">
        <f>(J1422/86400)+25569+(-5/24)</f>
        <v>42078.136874999997</v>
      </c>
      <c r="T1422" s="11">
        <f>(I1422/86400)+25569+(-5/24)</f>
        <v>42132.958333333336</v>
      </c>
    </row>
    <row r="1423" spans="1:20" ht="43.2" x14ac:dyDescent="0.3">
      <c r="A1423">
        <v>4083</v>
      </c>
      <c r="B1423" s="3" t="s">
        <v>4079</v>
      </c>
      <c r="C1423" s="3" t="s">
        <v>8186</v>
      </c>
      <c r="D1423">
        <v>3500</v>
      </c>
      <c r="E1423">
        <v>759</v>
      </c>
      <c r="F1423" t="s">
        <v>8221</v>
      </c>
      <c r="G1423" t="s">
        <v>8224</v>
      </c>
      <c r="H1423" t="s">
        <v>8246</v>
      </c>
      <c r="I1423">
        <v>1452795416</v>
      </c>
      <c r="J1423">
        <v>1450203416</v>
      </c>
      <c r="K1423" t="b">
        <v>0</v>
      </c>
      <c r="L1423">
        <v>6</v>
      </c>
      <c r="M1423" t="b">
        <v>0</v>
      </c>
      <c r="N1423" t="s">
        <v>8271</v>
      </c>
      <c r="O1423" s="6">
        <f>(E1423/D1423)*100</f>
        <v>21.685714285714287</v>
      </c>
      <c r="P1423" s="7">
        <f>E1423/L1423</f>
        <v>126.5</v>
      </c>
      <c r="Q1423" t="s">
        <v>8317</v>
      </c>
      <c r="R1423" t="s">
        <v>8318</v>
      </c>
      <c r="S1423" s="11">
        <f>(J1423/86400)+25569+(-5/24)</f>
        <v>42353.553425925922</v>
      </c>
      <c r="T1423" s="11">
        <f>(I1423/86400)+25569+(-5/24)</f>
        <v>42383.553425925922</v>
      </c>
    </row>
    <row r="1424" spans="1:20" ht="43.2" x14ac:dyDescent="0.3">
      <c r="A1424">
        <v>4085</v>
      </c>
      <c r="B1424" s="3" t="s">
        <v>4081</v>
      </c>
      <c r="C1424" s="3" t="s">
        <v>8188</v>
      </c>
      <c r="D1424">
        <v>3500</v>
      </c>
      <c r="E1424">
        <v>10</v>
      </c>
      <c r="F1424" t="s">
        <v>8221</v>
      </c>
      <c r="G1424" t="s">
        <v>8224</v>
      </c>
      <c r="H1424" t="s">
        <v>8246</v>
      </c>
      <c r="I1424">
        <v>1427169540</v>
      </c>
      <c r="J1424">
        <v>1424701775</v>
      </c>
      <c r="K1424" t="b">
        <v>0</v>
      </c>
      <c r="L1424">
        <v>1</v>
      </c>
      <c r="M1424" t="b">
        <v>0</v>
      </c>
      <c r="N1424" t="s">
        <v>8271</v>
      </c>
      <c r="O1424" s="6">
        <f>(E1424/D1424)*100</f>
        <v>0.2857142857142857</v>
      </c>
      <c r="P1424" s="7">
        <f>E1424/L1424</f>
        <v>10</v>
      </c>
      <c r="Q1424" t="s">
        <v>8317</v>
      </c>
      <c r="R1424" t="s">
        <v>8318</v>
      </c>
      <c r="S1424" s="11">
        <f>(J1424/86400)+25569+(-5/24)</f>
        <v>42058.395543981482</v>
      </c>
      <c r="T1424" s="11">
        <f>(I1424/86400)+25569+(-5/24)</f>
        <v>42086.957638888889</v>
      </c>
    </row>
    <row r="1425" spans="1:20" ht="43.2" x14ac:dyDescent="0.3">
      <c r="A1425">
        <v>4096</v>
      </c>
      <c r="B1425" s="3" t="s">
        <v>4092</v>
      </c>
      <c r="C1425" s="3" t="s">
        <v>8199</v>
      </c>
      <c r="D1425">
        <v>3500</v>
      </c>
      <c r="E1425">
        <v>400</v>
      </c>
      <c r="F1425" t="s">
        <v>8221</v>
      </c>
      <c r="G1425" t="s">
        <v>8225</v>
      </c>
      <c r="H1425" t="s">
        <v>8247</v>
      </c>
      <c r="I1425">
        <v>1488271860</v>
      </c>
      <c r="J1425">
        <v>1484484219</v>
      </c>
      <c r="K1425" t="b">
        <v>0</v>
      </c>
      <c r="L1425">
        <v>5</v>
      </c>
      <c r="M1425" t="b">
        <v>0</v>
      </c>
      <c r="N1425" t="s">
        <v>8271</v>
      </c>
      <c r="O1425" s="6">
        <f>(E1425/D1425)*100</f>
        <v>11.428571428571429</v>
      </c>
      <c r="P1425" s="7">
        <f>E1425/L1425</f>
        <v>80</v>
      </c>
      <c r="Q1425" t="s">
        <v>8317</v>
      </c>
      <c r="R1425" t="s">
        <v>8318</v>
      </c>
      <c r="S1425" s="11">
        <f>(J1425/86400)+25569+(-5/24)</f>
        <v>42750.321979166663</v>
      </c>
      <c r="T1425" s="11">
        <f>(I1425/86400)+25569+(-5/24)</f>
        <v>42794.160416666666</v>
      </c>
    </row>
    <row r="1426" spans="1:20" ht="43.2" x14ac:dyDescent="0.3">
      <c r="A1426">
        <v>4068</v>
      </c>
      <c r="B1426" s="3" t="s">
        <v>4064</v>
      </c>
      <c r="C1426" s="3" t="s">
        <v>8171</v>
      </c>
      <c r="D1426">
        <v>3495</v>
      </c>
      <c r="E1426">
        <v>34.950000000000003</v>
      </c>
      <c r="F1426" t="s">
        <v>8221</v>
      </c>
      <c r="G1426" t="s">
        <v>8224</v>
      </c>
      <c r="H1426" t="s">
        <v>8246</v>
      </c>
      <c r="I1426">
        <v>1484348700</v>
      </c>
      <c r="J1426">
        <v>1481756855</v>
      </c>
      <c r="K1426" t="b">
        <v>0</v>
      </c>
      <c r="L1426">
        <v>1</v>
      </c>
      <c r="M1426" t="b">
        <v>0</v>
      </c>
      <c r="N1426" t="s">
        <v>8271</v>
      </c>
      <c r="O1426" s="6">
        <f>(E1426/D1426)*100</f>
        <v>1</v>
      </c>
      <c r="P1426" s="7">
        <f>E1426/L1426</f>
        <v>34.950000000000003</v>
      </c>
      <c r="Q1426" t="s">
        <v>8317</v>
      </c>
      <c r="R1426" t="s">
        <v>8318</v>
      </c>
      <c r="S1426" s="11">
        <f>(J1426/86400)+25569+(-5/24)</f>
        <v>42718.755266203698</v>
      </c>
      <c r="T1426" s="11">
        <f>(I1426/86400)+25569+(-5/24)</f>
        <v>42748.753472222219</v>
      </c>
    </row>
    <row r="1427" spans="1:20" ht="43.2" x14ac:dyDescent="0.3">
      <c r="A1427">
        <v>181</v>
      </c>
      <c r="B1427" s="3" t="s">
        <v>183</v>
      </c>
      <c r="C1427" s="3" t="s">
        <v>4291</v>
      </c>
      <c r="D1427">
        <v>3423</v>
      </c>
      <c r="E1427">
        <v>722</v>
      </c>
      <c r="F1427" t="s">
        <v>8221</v>
      </c>
      <c r="G1427" t="s">
        <v>8225</v>
      </c>
      <c r="H1427" t="s">
        <v>8247</v>
      </c>
      <c r="I1427">
        <v>1434995295</v>
      </c>
      <c r="J1427">
        <v>1432403295</v>
      </c>
      <c r="K1427" t="b">
        <v>0</v>
      </c>
      <c r="L1427">
        <v>4</v>
      </c>
      <c r="M1427" t="b">
        <v>0</v>
      </c>
      <c r="N1427" t="s">
        <v>8268</v>
      </c>
      <c r="O1427" s="6">
        <f>(E1427/D1427)*100</f>
        <v>21.092608822670172</v>
      </c>
      <c r="P1427" s="7">
        <f>E1427/L1427</f>
        <v>180.5</v>
      </c>
      <c r="Q1427" t="s">
        <v>8310</v>
      </c>
      <c r="R1427" t="s">
        <v>8314</v>
      </c>
      <c r="S1427" s="11">
        <f>(J1427/86400)+25569+(-5/24)</f>
        <v>42147.533506944441</v>
      </c>
      <c r="T1427" s="11">
        <f>(I1427/86400)+25569+(-5/24)</f>
        <v>42177.533506944441</v>
      </c>
    </row>
    <row r="1428" spans="1:20" ht="43.2" x14ac:dyDescent="0.3">
      <c r="A1428">
        <v>420</v>
      </c>
      <c r="B1428" s="3" t="s">
        <v>421</v>
      </c>
      <c r="C1428" s="3" t="s">
        <v>4530</v>
      </c>
      <c r="D1428">
        <v>3300</v>
      </c>
      <c r="E1428">
        <v>14.5</v>
      </c>
      <c r="F1428" t="s">
        <v>8221</v>
      </c>
      <c r="G1428" t="s">
        <v>8224</v>
      </c>
      <c r="H1428" t="s">
        <v>8246</v>
      </c>
      <c r="I1428">
        <v>1394772031</v>
      </c>
      <c r="J1428">
        <v>1392183631</v>
      </c>
      <c r="K1428" t="b">
        <v>0</v>
      </c>
      <c r="L1428">
        <v>3</v>
      </c>
      <c r="M1428" t="b">
        <v>0</v>
      </c>
      <c r="N1428" t="s">
        <v>8270</v>
      </c>
      <c r="O1428" s="6">
        <f>(E1428/D1428)*100</f>
        <v>0.43939393939393934</v>
      </c>
      <c r="P1428" s="7">
        <f>E1428/L1428</f>
        <v>4.833333333333333</v>
      </c>
      <c r="Q1428" t="s">
        <v>8310</v>
      </c>
      <c r="R1428" t="s">
        <v>8316</v>
      </c>
      <c r="S1428" s="11">
        <f>(J1428/86400)+25569+(-5/24)</f>
        <v>41682.028136574074</v>
      </c>
      <c r="T1428" s="11">
        <f>(I1428/86400)+25569+(-5/24)</f>
        <v>41711.986469907402</v>
      </c>
    </row>
    <row r="1429" spans="1:20" ht="43.2" x14ac:dyDescent="0.3">
      <c r="A1429">
        <v>474</v>
      </c>
      <c r="B1429" s="3" t="s">
        <v>475</v>
      </c>
      <c r="C1429" s="3" t="s">
        <v>4584</v>
      </c>
      <c r="D1429">
        <v>3300</v>
      </c>
      <c r="E1429">
        <v>1</v>
      </c>
      <c r="F1429" t="s">
        <v>8221</v>
      </c>
      <c r="G1429" t="s">
        <v>8224</v>
      </c>
      <c r="H1429" t="s">
        <v>8246</v>
      </c>
      <c r="I1429">
        <v>1487318029</v>
      </c>
      <c r="J1429">
        <v>1484726029</v>
      </c>
      <c r="K1429" t="b">
        <v>0</v>
      </c>
      <c r="L1429">
        <v>1</v>
      </c>
      <c r="M1429" t="b">
        <v>0</v>
      </c>
      <c r="N1429" t="s">
        <v>8270</v>
      </c>
      <c r="O1429" s="6">
        <f>(E1429/D1429)*100</f>
        <v>3.0303030303030304E-2</v>
      </c>
      <c r="P1429" s="7">
        <f>E1429/L1429</f>
        <v>1</v>
      </c>
      <c r="Q1429" t="s">
        <v>8310</v>
      </c>
      <c r="R1429" t="s">
        <v>8316</v>
      </c>
      <c r="S1429" s="11">
        <f>(J1429/86400)+25569+(-5/24)</f>
        <v>42753.120706018519</v>
      </c>
      <c r="T1429" s="11">
        <f>(I1429/86400)+25569+(-5/24)</f>
        <v>42783.120706018519</v>
      </c>
    </row>
    <row r="1430" spans="1:20" ht="43.2" x14ac:dyDescent="0.3">
      <c r="A1430">
        <v>916</v>
      </c>
      <c r="B1430" s="3" t="s">
        <v>917</v>
      </c>
      <c r="C1430" s="3" t="s">
        <v>5026</v>
      </c>
      <c r="D1430">
        <v>3300</v>
      </c>
      <c r="E1430">
        <v>0</v>
      </c>
      <c r="F1430" t="s">
        <v>8221</v>
      </c>
      <c r="G1430" t="s">
        <v>8224</v>
      </c>
      <c r="H1430" t="s">
        <v>8246</v>
      </c>
      <c r="I1430">
        <v>1287723600</v>
      </c>
      <c r="J1430">
        <v>1284409734</v>
      </c>
      <c r="K1430" t="b">
        <v>0</v>
      </c>
      <c r="L1430">
        <v>0</v>
      </c>
      <c r="M1430" t="b">
        <v>0</v>
      </c>
      <c r="N1430" t="s">
        <v>8278</v>
      </c>
      <c r="O1430" s="6">
        <f>(E1430/D1430)*100</f>
        <v>0</v>
      </c>
      <c r="P1430" s="7" t="e">
        <f>E1430/L1430</f>
        <v>#DIV/0!</v>
      </c>
      <c r="Q1430" t="s">
        <v>8325</v>
      </c>
      <c r="R1430" t="s">
        <v>8328</v>
      </c>
      <c r="S1430" s="11">
        <f>(J1430/86400)+25569+(-5/24)</f>
        <v>40434.645069444443</v>
      </c>
      <c r="T1430" s="11">
        <f>(I1430/86400)+25569+(-5/24)</f>
        <v>40473</v>
      </c>
    </row>
    <row r="1431" spans="1:20" ht="28.8" x14ac:dyDescent="0.3">
      <c r="A1431">
        <v>3638</v>
      </c>
      <c r="B1431" s="3" t="s">
        <v>3636</v>
      </c>
      <c r="C1431" s="3" t="s">
        <v>7748</v>
      </c>
      <c r="D1431">
        <v>3300</v>
      </c>
      <c r="E1431">
        <v>216</v>
      </c>
      <c r="F1431" t="s">
        <v>8221</v>
      </c>
      <c r="G1431" t="s">
        <v>8229</v>
      </c>
      <c r="H1431" t="s">
        <v>8251</v>
      </c>
      <c r="I1431">
        <v>1429456132</v>
      </c>
      <c r="J1431">
        <v>1424275732</v>
      </c>
      <c r="K1431" t="b">
        <v>0</v>
      </c>
      <c r="L1431">
        <v>2</v>
      </c>
      <c r="M1431" t="b">
        <v>0</v>
      </c>
      <c r="N1431" t="s">
        <v>8305</v>
      </c>
      <c r="O1431" s="6">
        <f>(E1431/D1431)*100</f>
        <v>6.5454545454545459</v>
      </c>
      <c r="P1431" s="7">
        <f>E1431/L1431</f>
        <v>108</v>
      </c>
      <c r="Q1431" t="s">
        <v>8317</v>
      </c>
      <c r="R1431" t="s">
        <v>8359</v>
      </c>
      <c r="S1431" s="11">
        <f>(J1431/86400)+25569+(-5/24)</f>
        <v>42053.464490740742</v>
      </c>
      <c r="T1431" s="11">
        <f>(I1431/86400)+25569+(-5/24)</f>
        <v>42113.42282407407</v>
      </c>
    </row>
    <row r="1432" spans="1:20" ht="43.2" x14ac:dyDescent="0.3">
      <c r="A1432">
        <v>2751</v>
      </c>
      <c r="B1432" s="3" t="s">
        <v>2751</v>
      </c>
      <c r="C1432" s="3" t="s">
        <v>6861</v>
      </c>
      <c r="D1432">
        <v>3274</v>
      </c>
      <c r="E1432">
        <v>0</v>
      </c>
      <c r="F1432" t="s">
        <v>8221</v>
      </c>
      <c r="G1432" t="s">
        <v>8224</v>
      </c>
      <c r="H1432" t="s">
        <v>8246</v>
      </c>
      <c r="I1432">
        <v>1403039842</v>
      </c>
      <c r="J1432">
        <v>1397855842</v>
      </c>
      <c r="K1432" t="b">
        <v>0</v>
      </c>
      <c r="L1432">
        <v>0</v>
      </c>
      <c r="M1432" t="b">
        <v>0</v>
      </c>
      <c r="N1432" t="s">
        <v>8304</v>
      </c>
      <c r="O1432" s="6">
        <f>(E1432/D1432)*100</f>
        <v>0</v>
      </c>
      <c r="P1432" s="7" t="e">
        <f>E1432/L1432</f>
        <v>#DIV/0!</v>
      </c>
      <c r="Q1432" t="s">
        <v>8322</v>
      </c>
      <c r="R1432" t="s">
        <v>8358</v>
      </c>
      <c r="S1432" s="11">
        <f>(J1432/86400)+25569+(-5/24)</f>
        <v>41747.678726851846</v>
      </c>
      <c r="T1432" s="11">
        <f>(I1432/86400)+25569+(-5/24)</f>
        <v>41807.678726851846</v>
      </c>
    </row>
    <row r="1433" spans="1:20" ht="43.2" x14ac:dyDescent="0.3">
      <c r="A1433">
        <v>1717</v>
      </c>
      <c r="B1433" s="3" t="s">
        <v>1718</v>
      </c>
      <c r="C1433" s="3" t="s">
        <v>5827</v>
      </c>
      <c r="D1433">
        <v>3265</v>
      </c>
      <c r="E1433">
        <v>1395</v>
      </c>
      <c r="F1433" t="s">
        <v>8221</v>
      </c>
      <c r="G1433" t="s">
        <v>8224</v>
      </c>
      <c r="H1433" t="s">
        <v>8246</v>
      </c>
      <c r="I1433">
        <v>1461211200</v>
      </c>
      <c r="J1433">
        <v>1459467238</v>
      </c>
      <c r="K1433" t="b">
        <v>0</v>
      </c>
      <c r="L1433">
        <v>41</v>
      </c>
      <c r="M1433" t="b">
        <v>0</v>
      </c>
      <c r="N1433" t="s">
        <v>8293</v>
      </c>
      <c r="O1433" s="6">
        <f>(E1433/D1433)*100</f>
        <v>42.725880551301685</v>
      </c>
      <c r="P1433" s="7">
        <f>E1433/L1433</f>
        <v>34.024390243902438</v>
      </c>
      <c r="Q1433" t="s">
        <v>8325</v>
      </c>
      <c r="R1433" t="s">
        <v>8347</v>
      </c>
      <c r="S1433" s="11">
        <f>(J1433/86400)+25569+(-5/24)</f>
        <v>42460.773587962962</v>
      </c>
      <c r="T1433" s="11">
        <f>(I1433/86400)+25569+(-5/24)</f>
        <v>42480.958333333336</v>
      </c>
    </row>
    <row r="1434" spans="1:20" ht="43.2" x14ac:dyDescent="0.3">
      <c r="A1434">
        <v>3938</v>
      </c>
      <c r="B1434" s="3" t="s">
        <v>3935</v>
      </c>
      <c r="C1434" s="3" t="s">
        <v>8046</v>
      </c>
      <c r="D1434">
        <v>3255</v>
      </c>
      <c r="E1434">
        <v>397</v>
      </c>
      <c r="F1434" t="s">
        <v>8221</v>
      </c>
      <c r="G1434" t="s">
        <v>8224</v>
      </c>
      <c r="H1434" t="s">
        <v>8246</v>
      </c>
      <c r="I1434">
        <v>1435441454</v>
      </c>
      <c r="J1434">
        <v>1432763054</v>
      </c>
      <c r="K1434" t="b">
        <v>0</v>
      </c>
      <c r="L1434">
        <v>5</v>
      </c>
      <c r="M1434" t="b">
        <v>0</v>
      </c>
      <c r="N1434" t="s">
        <v>8271</v>
      </c>
      <c r="O1434" s="6">
        <f>(E1434/D1434)*100</f>
        <v>12.196620583717358</v>
      </c>
      <c r="P1434" s="7">
        <f>E1434/L1434</f>
        <v>79.400000000000006</v>
      </c>
      <c r="Q1434" t="s">
        <v>8317</v>
      </c>
      <c r="R1434" t="s">
        <v>8318</v>
      </c>
      <c r="S1434" s="11">
        <f>(J1434/86400)+25569+(-5/24)</f>
        <v>42151.697384259256</v>
      </c>
      <c r="T1434" s="11">
        <f>(I1434/86400)+25569+(-5/24)</f>
        <v>42182.697384259256</v>
      </c>
    </row>
    <row r="1435" spans="1:20" ht="43.2" x14ac:dyDescent="0.3">
      <c r="A1435">
        <v>1596</v>
      </c>
      <c r="B1435" s="3" t="s">
        <v>1597</v>
      </c>
      <c r="C1435" s="3" t="s">
        <v>5706</v>
      </c>
      <c r="D1435">
        <v>3250</v>
      </c>
      <c r="E1435">
        <v>75</v>
      </c>
      <c r="F1435" t="s">
        <v>8221</v>
      </c>
      <c r="G1435" t="s">
        <v>8225</v>
      </c>
      <c r="H1435" t="s">
        <v>8247</v>
      </c>
      <c r="I1435">
        <v>1418469569</v>
      </c>
      <c r="J1435">
        <v>1414577969</v>
      </c>
      <c r="K1435" t="b">
        <v>0</v>
      </c>
      <c r="L1435">
        <v>3</v>
      </c>
      <c r="M1435" t="b">
        <v>0</v>
      </c>
      <c r="N1435" t="s">
        <v>8291</v>
      </c>
      <c r="O1435" s="6">
        <f>(E1435/D1435)*100</f>
        <v>2.3076923076923079</v>
      </c>
      <c r="P1435" s="7">
        <f>E1435/L1435</f>
        <v>25</v>
      </c>
      <c r="Q1435" t="s">
        <v>8338</v>
      </c>
      <c r="R1435" t="s">
        <v>8345</v>
      </c>
      <c r="S1435" s="11">
        <f>(J1435/86400)+25569+(-5/24)</f>
        <v>41941.221863425926</v>
      </c>
      <c r="T1435" s="11">
        <f>(I1435/86400)+25569+(-5/24)</f>
        <v>41986.26353009259</v>
      </c>
    </row>
    <row r="1436" spans="1:20" ht="43.2" x14ac:dyDescent="0.3">
      <c r="A1436">
        <v>2406</v>
      </c>
      <c r="B1436" s="3" t="s">
        <v>2407</v>
      </c>
      <c r="C1436" s="3" t="s">
        <v>6516</v>
      </c>
      <c r="D1436">
        <v>3250</v>
      </c>
      <c r="E1436">
        <v>1345</v>
      </c>
      <c r="F1436" t="s">
        <v>8221</v>
      </c>
      <c r="G1436" t="s">
        <v>8224</v>
      </c>
      <c r="H1436" t="s">
        <v>8246</v>
      </c>
      <c r="I1436">
        <v>1421635190</v>
      </c>
      <c r="J1436">
        <v>1418179190</v>
      </c>
      <c r="K1436" t="b">
        <v>0</v>
      </c>
      <c r="L1436">
        <v>16</v>
      </c>
      <c r="M1436" t="b">
        <v>0</v>
      </c>
      <c r="N1436" t="s">
        <v>8284</v>
      </c>
      <c r="O1436" s="6">
        <f>(E1436/D1436)*100</f>
        <v>41.384615384615387</v>
      </c>
      <c r="P1436" s="7">
        <f>E1436/L1436</f>
        <v>84.0625</v>
      </c>
      <c r="Q1436" t="s">
        <v>8336</v>
      </c>
      <c r="R1436" t="s">
        <v>8337</v>
      </c>
      <c r="S1436" s="11">
        <f>(J1436/86400)+25569+(-5/24)</f>
        <v>41982.902662037035</v>
      </c>
      <c r="T1436" s="11">
        <f>(I1436/86400)+25569+(-5/24)</f>
        <v>42022.902662037035</v>
      </c>
    </row>
    <row r="1437" spans="1:20" ht="43.2" x14ac:dyDescent="0.3">
      <c r="A1437">
        <v>2762</v>
      </c>
      <c r="B1437" s="3" t="s">
        <v>2762</v>
      </c>
      <c r="C1437" s="3" t="s">
        <v>6872</v>
      </c>
      <c r="D1437">
        <v>3250</v>
      </c>
      <c r="E1437">
        <v>25</v>
      </c>
      <c r="F1437" t="s">
        <v>8221</v>
      </c>
      <c r="G1437" t="s">
        <v>8224</v>
      </c>
      <c r="H1437" t="s">
        <v>8246</v>
      </c>
      <c r="I1437">
        <v>1332114795</v>
      </c>
      <c r="J1437">
        <v>1326934395</v>
      </c>
      <c r="K1437" t="b">
        <v>0</v>
      </c>
      <c r="L1437">
        <v>1</v>
      </c>
      <c r="M1437" t="b">
        <v>0</v>
      </c>
      <c r="N1437" t="s">
        <v>8304</v>
      </c>
      <c r="O1437" s="6">
        <f>(E1437/D1437)*100</f>
        <v>0.76923076923076927</v>
      </c>
      <c r="P1437" s="7">
        <f>E1437/L1437</f>
        <v>25</v>
      </c>
      <c r="Q1437" t="s">
        <v>8322</v>
      </c>
      <c r="R1437" t="s">
        <v>8358</v>
      </c>
      <c r="S1437" s="11">
        <f>(J1437/86400)+25569+(-5/24)</f>
        <v>40926.828645833331</v>
      </c>
      <c r="T1437" s="11">
        <f>(I1437/86400)+25569+(-5/24)</f>
        <v>40986.786979166667</v>
      </c>
    </row>
    <row r="1438" spans="1:20" ht="57.6" x14ac:dyDescent="0.3">
      <c r="A1438">
        <v>1122</v>
      </c>
      <c r="B1438" s="3" t="s">
        <v>1123</v>
      </c>
      <c r="C1438" s="3" t="s">
        <v>5232</v>
      </c>
      <c r="D1438">
        <v>3200</v>
      </c>
      <c r="E1438">
        <v>0</v>
      </c>
      <c r="F1438" t="s">
        <v>8221</v>
      </c>
      <c r="G1438" t="s">
        <v>8225</v>
      </c>
      <c r="H1438" t="s">
        <v>8247</v>
      </c>
      <c r="I1438">
        <v>1369932825</v>
      </c>
      <c r="J1438">
        <v>1368723225</v>
      </c>
      <c r="K1438" t="b">
        <v>0</v>
      </c>
      <c r="L1438">
        <v>0</v>
      </c>
      <c r="M1438" t="b">
        <v>0</v>
      </c>
      <c r="N1438" t="s">
        <v>8282</v>
      </c>
      <c r="O1438" s="6">
        <f>(E1438/D1438)*100</f>
        <v>0</v>
      </c>
      <c r="P1438" s="7" t="e">
        <f>E1438/L1438</f>
        <v>#DIV/0!</v>
      </c>
      <c r="Q1438" t="s">
        <v>8333</v>
      </c>
      <c r="R1438" t="s">
        <v>8334</v>
      </c>
      <c r="S1438" s="11">
        <f>(J1438/86400)+25569+(-5/24)</f>
        <v>41410.495659722219</v>
      </c>
      <c r="T1438" s="11">
        <f>(I1438/86400)+25569+(-5/24)</f>
        <v>41424.495659722219</v>
      </c>
    </row>
    <row r="1439" spans="1:20" ht="57.6" x14ac:dyDescent="0.3">
      <c r="A1439">
        <v>1994</v>
      </c>
      <c r="B1439" s="3" t="s">
        <v>1995</v>
      </c>
      <c r="C1439" s="3" t="s">
        <v>6104</v>
      </c>
      <c r="D1439">
        <v>3200</v>
      </c>
      <c r="E1439">
        <v>0</v>
      </c>
      <c r="F1439" t="s">
        <v>8221</v>
      </c>
      <c r="G1439" t="s">
        <v>8224</v>
      </c>
      <c r="H1439" t="s">
        <v>8246</v>
      </c>
      <c r="I1439">
        <v>1481072942</v>
      </c>
      <c r="J1439">
        <v>1475885342</v>
      </c>
      <c r="K1439" t="b">
        <v>0</v>
      </c>
      <c r="L1439">
        <v>0</v>
      </c>
      <c r="M1439" t="b">
        <v>0</v>
      </c>
      <c r="N1439" t="s">
        <v>8296</v>
      </c>
      <c r="O1439" s="6">
        <f>(E1439/D1439)*100</f>
        <v>0</v>
      </c>
      <c r="P1439" s="7" t="e">
        <f>E1439/L1439</f>
        <v>#DIV/0!</v>
      </c>
      <c r="Q1439" t="s">
        <v>8338</v>
      </c>
      <c r="R1439" t="s">
        <v>8350</v>
      </c>
      <c r="S1439" s="11">
        <f>(J1439/86400)+25569+(-5/24)</f>
        <v>42650.797939814809</v>
      </c>
      <c r="T1439" s="11">
        <f>(I1439/86400)+25569+(-5/24)</f>
        <v>42710.839606481481</v>
      </c>
    </row>
    <row r="1440" spans="1:20" ht="28.8" x14ac:dyDescent="0.3">
      <c r="A1440">
        <v>876</v>
      </c>
      <c r="B1440" s="3" t="s">
        <v>877</v>
      </c>
      <c r="C1440" s="3" t="s">
        <v>4986</v>
      </c>
      <c r="D1440">
        <v>3152</v>
      </c>
      <c r="E1440">
        <v>1286</v>
      </c>
      <c r="F1440" t="s">
        <v>8221</v>
      </c>
      <c r="G1440" t="s">
        <v>8225</v>
      </c>
      <c r="H1440" t="s">
        <v>8247</v>
      </c>
      <c r="I1440">
        <v>1359978927</v>
      </c>
      <c r="J1440">
        <v>1357127727</v>
      </c>
      <c r="K1440" t="b">
        <v>0</v>
      </c>
      <c r="L1440">
        <v>45</v>
      </c>
      <c r="M1440" t="b">
        <v>0</v>
      </c>
      <c r="N1440" t="s">
        <v>8278</v>
      </c>
      <c r="O1440" s="6">
        <f>(E1440/D1440)*100</f>
        <v>40.799492385786799</v>
      </c>
      <c r="P1440" s="7">
        <f>E1440/L1440</f>
        <v>28.577777777777779</v>
      </c>
      <c r="Q1440" t="s">
        <v>8325</v>
      </c>
      <c r="R1440" t="s">
        <v>8328</v>
      </c>
      <c r="S1440" s="11">
        <f>(J1440/86400)+25569+(-5/24)</f>
        <v>41276.288506944438</v>
      </c>
      <c r="T1440" s="11">
        <f>(I1440/86400)+25569+(-5/24)</f>
        <v>41309.288506944438</v>
      </c>
    </row>
    <row r="1441" spans="1:20" ht="43.2" x14ac:dyDescent="0.3">
      <c r="A1441">
        <v>229</v>
      </c>
      <c r="B1441" s="3" t="s">
        <v>231</v>
      </c>
      <c r="C1441" s="3" t="s">
        <v>4339</v>
      </c>
      <c r="D1441">
        <v>3000</v>
      </c>
      <c r="E1441">
        <v>0</v>
      </c>
      <c r="F1441" t="s">
        <v>8221</v>
      </c>
      <c r="G1441" t="s">
        <v>8236</v>
      </c>
      <c r="H1441" t="s">
        <v>8249</v>
      </c>
      <c r="I1441">
        <v>1455402297</v>
      </c>
      <c r="J1441">
        <v>1452810297</v>
      </c>
      <c r="K1441" t="b">
        <v>0</v>
      </c>
      <c r="L1441">
        <v>0</v>
      </c>
      <c r="M1441" t="b">
        <v>0</v>
      </c>
      <c r="N1441" t="s">
        <v>8268</v>
      </c>
      <c r="O1441" s="6">
        <f>(E1441/D1441)*100</f>
        <v>0</v>
      </c>
      <c r="P1441" s="7" t="e">
        <f>E1441/L1441</f>
        <v>#DIV/0!</v>
      </c>
      <c r="Q1441" t="s">
        <v>8310</v>
      </c>
      <c r="R1441" t="s">
        <v>8314</v>
      </c>
      <c r="S1441" s="11">
        <f>(J1441/86400)+25569+(-5/24)</f>
        <v>42383.725659722222</v>
      </c>
      <c r="T1441" s="11">
        <f>(I1441/86400)+25569+(-5/24)</f>
        <v>42413.725659722222</v>
      </c>
    </row>
    <row r="1442" spans="1:20" ht="43.2" x14ac:dyDescent="0.3">
      <c r="A1442">
        <v>424</v>
      </c>
      <c r="B1442" s="3" t="s">
        <v>425</v>
      </c>
      <c r="C1442" s="3" t="s">
        <v>4534</v>
      </c>
      <c r="D1442">
        <v>3000</v>
      </c>
      <c r="E1442">
        <v>203.9</v>
      </c>
      <c r="F1442" t="s">
        <v>8221</v>
      </c>
      <c r="G1442" t="s">
        <v>8224</v>
      </c>
      <c r="H1442" t="s">
        <v>8246</v>
      </c>
      <c r="I1442">
        <v>1332748899</v>
      </c>
      <c r="J1442">
        <v>1327568499</v>
      </c>
      <c r="K1442" t="b">
        <v>0</v>
      </c>
      <c r="L1442">
        <v>5</v>
      </c>
      <c r="M1442" t="b">
        <v>0</v>
      </c>
      <c r="N1442" t="s">
        <v>8270</v>
      </c>
      <c r="O1442" s="6">
        <f>(E1442/D1442)*100</f>
        <v>6.7966666666666677</v>
      </c>
      <c r="P1442" s="7">
        <f>E1442/L1442</f>
        <v>40.78</v>
      </c>
      <c r="Q1442" t="s">
        <v>8310</v>
      </c>
      <c r="R1442" t="s">
        <v>8316</v>
      </c>
      <c r="S1442" s="11">
        <f>(J1442/86400)+25569+(-5/24)</f>
        <v>40934.167812499996</v>
      </c>
      <c r="T1442" s="11">
        <f>(I1442/86400)+25569+(-5/24)</f>
        <v>40994.126145833332</v>
      </c>
    </row>
    <row r="1443" spans="1:20" ht="43.2" x14ac:dyDescent="0.3">
      <c r="A1443">
        <v>431</v>
      </c>
      <c r="B1443" s="3" t="s">
        <v>432</v>
      </c>
      <c r="C1443" s="3" t="s">
        <v>4541</v>
      </c>
      <c r="D1443">
        <v>3000</v>
      </c>
      <c r="E1443">
        <v>415</v>
      </c>
      <c r="F1443" t="s">
        <v>8221</v>
      </c>
      <c r="G1443" t="s">
        <v>8225</v>
      </c>
      <c r="H1443" t="s">
        <v>8247</v>
      </c>
      <c r="I1443">
        <v>1467752083</v>
      </c>
      <c r="J1443">
        <v>1465160083</v>
      </c>
      <c r="K1443" t="b">
        <v>0</v>
      </c>
      <c r="L1443">
        <v>8</v>
      </c>
      <c r="M1443" t="b">
        <v>0</v>
      </c>
      <c r="N1443" t="s">
        <v>8270</v>
      </c>
      <c r="O1443" s="6">
        <f>(E1443/D1443)*100</f>
        <v>13.833333333333334</v>
      </c>
      <c r="P1443" s="7">
        <f>E1443/L1443</f>
        <v>51.875</v>
      </c>
      <c r="Q1443" t="s">
        <v>8310</v>
      </c>
      <c r="R1443" t="s">
        <v>8316</v>
      </c>
      <c r="S1443" s="11">
        <f>(J1443/86400)+25569+(-5/24)</f>
        <v>42526.662997685184</v>
      </c>
      <c r="T1443" s="11">
        <f>(I1443/86400)+25569+(-5/24)</f>
        <v>42556.662997685184</v>
      </c>
    </row>
    <row r="1444" spans="1:20" ht="57.6" x14ac:dyDescent="0.3">
      <c r="A1444">
        <v>433</v>
      </c>
      <c r="B1444" s="3" t="s">
        <v>434</v>
      </c>
      <c r="C1444" s="3" t="s">
        <v>4543</v>
      </c>
      <c r="D1444">
        <v>3000</v>
      </c>
      <c r="E1444">
        <v>0</v>
      </c>
      <c r="F1444" t="s">
        <v>8221</v>
      </c>
      <c r="G1444" t="s">
        <v>8224</v>
      </c>
      <c r="H1444" t="s">
        <v>8246</v>
      </c>
      <c r="I1444">
        <v>1444576022</v>
      </c>
      <c r="J1444">
        <v>1439392022</v>
      </c>
      <c r="K1444" t="b">
        <v>0</v>
      </c>
      <c r="L1444">
        <v>0</v>
      </c>
      <c r="M1444" t="b">
        <v>0</v>
      </c>
      <c r="N1444" t="s">
        <v>8270</v>
      </c>
      <c r="O1444" s="6">
        <f>(E1444/D1444)*100</f>
        <v>0</v>
      </c>
      <c r="P1444" s="7" t="e">
        <f>E1444/L1444</f>
        <v>#DIV/0!</v>
      </c>
      <c r="Q1444" t="s">
        <v>8310</v>
      </c>
      <c r="R1444" t="s">
        <v>8316</v>
      </c>
      <c r="S1444" s="11">
        <f>(J1444/86400)+25569+(-5/24)</f>
        <v>42228.421550925923</v>
      </c>
      <c r="T1444" s="11">
        <f>(I1444/86400)+25569+(-5/24)</f>
        <v>42288.421550925923</v>
      </c>
    </row>
    <row r="1445" spans="1:20" ht="43.2" x14ac:dyDescent="0.3">
      <c r="A1445">
        <v>580</v>
      </c>
      <c r="B1445" s="3" t="s">
        <v>581</v>
      </c>
      <c r="C1445" s="3" t="s">
        <v>4690</v>
      </c>
      <c r="D1445">
        <v>3000</v>
      </c>
      <c r="E1445">
        <v>1</v>
      </c>
      <c r="F1445" t="s">
        <v>8221</v>
      </c>
      <c r="G1445" t="s">
        <v>8224</v>
      </c>
      <c r="H1445" t="s">
        <v>8246</v>
      </c>
      <c r="I1445">
        <v>1474580867</v>
      </c>
      <c r="J1445">
        <v>1471988867</v>
      </c>
      <c r="K1445" t="b">
        <v>0</v>
      </c>
      <c r="L1445">
        <v>1</v>
      </c>
      <c r="M1445" t="b">
        <v>0</v>
      </c>
      <c r="N1445" t="s">
        <v>8272</v>
      </c>
      <c r="O1445" s="6">
        <f>(E1445/D1445)*100</f>
        <v>3.3333333333333333E-2</v>
      </c>
      <c r="P1445" s="7">
        <f>E1445/L1445</f>
        <v>1</v>
      </c>
      <c r="Q1445" t="s">
        <v>8319</v>
      </c>
      <c r="R1445" t="s">
        <v>8320</v>
      </c>
      <c r="S1445" s="11">
        <f>(J1445/86400)+25569+(-5/24)</f>
        <v>42605.699849537035</v>
      </c>
      <c r="T1445" s="11">
        <f>(I1445/86400)+25569+(-5/24)</f>
        <v>42635.699849537035</v>
      </c>
    </row>
    <row r="1446" spans="1:20" ht="43.2" x14ac:dyDescent="0.3">
      <c r="A1446">
        <v>777</v>
      </c>
      <c r="B1446" s="3" t="s">
        <v>778</v>
      </c>
      <c r="C1446" s="3" t="s">
        <v>4887</v>
      </c>
      <c r="D1446">
        <v>3000</v>
      </c>
      <c r="E1446">
        <v>21</v>
      </c>
      <c r="F1446" t="s">
        <v>8221</v>
      </c>
      <c r="G1446" t="s">
        <v>8224</v>
      </c>
      <c r="H1446" t="s">
        <v>8246</v>
      </c>
      <c r="I1446">
        <v>1375313577</v>
      </c>
      <c r="J1446">
        <v>1372721577</v>
      </c>
      <c r="K1446" t="b">
        <v>0</v>
      </c>
      <c r="L1446">
        <v>3</v>
      </c>
      <c r="M1446" t="b">
        <v>0</v>
      </c>
      <c r="N1446" t="s">
        <v>8275</v>
      </c>
      <c r="O1446" s="6">
        <f>(E1446/D1446)*100</f>
        <v>0.70000000000000007</v>
      </c>
      <c r="P1446" s="7">
        <f>E1446/L1446</f>
        <v>7</v>
      </c>
      <c r="Q1446" t="s">
        <v>8322</v>
      </c>
      <c r="R1446" t="s">
        <v>8324</v>
      </c>
      <c r="S1446" s="11">
        <f>(J1446/86400)+25569+(-5/24)</f>
        <v>41456.772881944438</v>
      </c>
      <c r="T1446" s="11">
        <f>(I1446/86400)+25569+(-5/24)</f>
        <v>41486.772881944438</v>
      </c>
    </row>
    <row r="1447" spans="1:20" ht="57.6" x14ac:dyDescent="0.3">
      <c r="A1447">
        <v>874</v>
      </c>
      <c r="B1447" s="3" t="s">
        <v>875</v>
      </c>
      <c r="C1447" s="3" t="s">
        <v>4984</v>
      </c>
      <c r="D1447">
        <v>3000</v>
      </c>
      <c r="E1447">
        <v>730</v>
      </c>
      <c r="F1447" t="s">
        <v>8221</v>
      </c>
      <c r="G1447" t="s">
        <v>8224</v>
      </c>
      <c r="H1447" t="s">
        <v>8246</v>
      </c>
      <c r="I1447">
        <v>1367676034</v>
      </c>
      <c r="J1447">
        <v>1365084034</v>
      </c>
      <c r="K1447" t="b">
        <v>0</v>
      </c>
      <c r="L1447">
        <v>21</v>
      </c>
      <c r="M1447" t="b">
        <v>0</v>
      </c>
      <c r="N1447" t="s">
        <v>8278</v>
      </c>
      <c r="O1447" s="6">
        <f>(E1447/D1447)*100</f>
        <v>24.333333333333336</v>
      </c>
      <c r="P1447" s="7">
        <f>E1447/L1447</f>
        <v>34.761904761904759</v>
      </c>
      <c r="Q1447" t="s">
        <v>8325</v>
      </c>
      <c r="R1447" t="s">
        <v>8328</v>
      </c>
      <c r="S1447" s="11">
        <f>(J1447/86400)+25569+(-5/24)</f>
        <v>41368.375393518516</v>
      </c>
      <c r="T1447" s="11">
        <f>(I1447/86400)+25569+(-5/24)</f>
        <v>41398.375393518516</v>
      </c>
    </row>
    <row r="1448" spans="1:20" ht="57.6" x14ac:dyDescent="0.3">
      <c r="A1448">
        <v>890</v>
      </c>
      <c r="B1448" s="3" t="s">
        <v>891</v>
      </c>
      <c r="C1448" s="3" t="s">
        <v>5000</v>
      </c>
      <c r="D1448">
        <v>3000</v>
      </c>
      <c r="E1448">
        <v>125</v>
      </c>
      <c r="F1448" t="s">
        <v>8221</v>
      </c>
      <c r="G1448" t="s">
        <v>8224</v>
      </c>
      <c r="H1448" t="s">
        <v>8246</v>
      </c>
      <c r="I1448">
        <v>1385055979</v>
      </c>
      <c r="J1448">
        <v>1382460379</v>
      </c>
      <c r="K1448" t="b">
        <v>0</v>
      </c>
      <c r="L1448">
        <v>4</v>
      </c>
      <c r="M1448" t="b">
        <v>0</v>
      </c>
      <c r="N1448" t="s">
        <v>8279</v>
      </c>
      <c r="O1448" s="6">
        <f>(E1448/D1448)*100</f>
        <v>4.1666666666666661</v>
      </c>
      <c r="P1448" s="7">
        <f>E1448/L1448</f>
        <v>31.25</v>
      </c>
      <c r="Q1448" t="s">
        <v>8325</v>
      </c>
      <c r="R1448" t="s">
        <v>8329</v>
      </c>
      <c r="S1448" s="11">
        <f>(J1448/86400)+25569+(-5/24)</f>
        <v>41569.490497685183</v>
      </c>
      <c r="T1448" s="11">
        <f>(I1448/86400)+25569+(-5/24)</f>
        <v>41599.532164351847</v>
      </c>
    </row>
    <row r="1449" spans="1:20" ht="43.2" x14ac:dyDescent="0.3">
      <c r="A1449">
        <v>897</v>
      </c>
      <c r="B1449" s="3" t="s">
        <v>898</v>
      </c>
      <c r="C1449" s="3" t="s">
        <v>5007</v>
      </c>
      <c r="D1449">
        <v>3000</v>
      </c>
      <c r="E1449">
        <v>0</v>
      </c>
      <c r="F1449" t="s">
        <v>8221</v>
      </c>
      <c r="G1449" t="s">
        <v>8224</v>
      </c>
      <c r="H1449" t="s">
        <v>8246</v>
      </c>
      <c r="I1449">
        <v>1354123908</v>
      </c>
      <c r="J1449">
        <v>1351528308</v>
      </c>
      <c r="K1449" t="b">
        <v>0</v>
      </c>
      <c r="L1449">
        <v>0</v>
      </c>
      <c r="M1449" t="b">
        <v>0</v>
      </c>
      <c r="N1449" t="s">
        <v>8279</v>
      </c>
      <c r="O1449" s="6">
        <f>(E1449/D1449)*100</f>
        <v>0</v>
      </c>
      <c r="P1449" s="7" t="e">
        <f>E1449/L1449</f>
        <v>#DIV/0!</v>
      </c>
      <c r="Q1449" t="s">
        <v>8325</v>
      </c>
      <c r="R1449" t="s">
        <v>8329</v>
      </c>
      <c r="S1449" s="11">
        <f>(J1449/86400)+25569+(-5/24)</f>
        <v>41211.480416666665</v>
      </c>
      <c r="T1449" s="11">
        <f>(I1449/86400)+25569+(-5/24)</f>
        <v>41241.52208333333</v>
      </c>
    </row>
    <row r="1450" spans="1:20" ht="43.2" x14ac:dyDescent="0.3">
      <c r="A1450">
        <v>924</v>
      </c>
      <c r="B1450" s="3" t="s">
        <v>925</v>
      </c>
      <c r="C1450" s="3" t="s">
        <v>5034</v>
      </c>
      <c r="D1450">
        <v>3000</v>
      </c>
      <c r="E1450">
        <v>327</v>
      </c>
      <c r="F1450" t="s">
        <v>8221</v>
      </c>
      <c r="G1450" t="s">
        <v>8224</v>
      </c>
      <c r="H1450" t="s">
        <v>8246</v>
      </c>
      <c r="I1450">
        <v>1360795069</v>
      </c>
      <c r="J1450">
        <v>1358203069</v>
      </c>
      <c r="K1450" t="b">
        <v>0</v>
      </c>
      <c r="L1450">
        <v>15</v>
      </c>
      <c r="M1450" t="b">
        <v>0</v>
      </c>
      <c r="N1450" t="s">
        <v>8278</v>
      </c>
      <c r="O1450" s="6">
        <f>(E1450/D1450)*100</f>
        <v>10.9</v>
      </c>
      <c r="P1450" s="7">
        <f>E1450/L1450</f>
        <v>21.8</v>
      </c>
      <c r="Q1450" t="s">
        <v>8325</v>
      </c>
      <c r="R1450" t="s">
        <v>8328</v>
      </c>
      <c r="S1450" s="11">
        <f>(J1450/86400)+25569+(-5/24)</f>
        <v>41288.734594907401</v>
      </c>
      <c r="T1450" s="11">
        <f>(I1450/86400)+25569+(-5/24)</f>
        <v>41318.734594907401</v>
      </c>
    </row>
    <row r="1451" spans="1:20" ht="28.8" x14ac:dyDescent="0.3">
      <c r="A1451">
        <v>943</v>
      </c>
      <c r="B1451" s="3" t="s">
        <v>944</v>
      </c>
      <c r="C1451" s="3" t="s">
        <v>5053</v>
      </c>
      <c r="D1451">
        <v>3000</v>
      </c>
      <c r="E1451">
        <v>289</v>
      </c>
      <c r="F1451" t="s">
        <v>8221</v>
      </c>
      <c r="G1451" t="s">
        <v>8224</v>
      </c>
      <c r="H1451" t="s">
        <v>8246</v>
      </c>
      <c r="I1451">
        <v>1480438905</v>
      </c>
      <c r="J1451">
        <v>1477843305</v>
      </c>
      <c r="K1451" t="b">
        <v>0</v>
      </c>
      <c r="L1451">
        <v>12</v>
      </c>
      <c r="M1451" t="b">
        <v>0</v>
      </c>
      <c r="N1451" t="s">
        <v>8273</v>
      </c>
      <c r="O1451" s="6">
        <f>(E1451/D1451)*100</f>
        <v>9.6333333333333346</v>
      </c>
      <c r="P1451" s="7">
        <f>E1451/L1451</f>
        <v>24.083333333333332</v>
      </c>
      <c r="Q1451" t="s">
        <v>8319</v>
      </c>
      <c r="R1451" t="s">
        <v>8321</v>
      </c>
      <c r="S1451" s="11">
        <f>(J1451/86400)+25569+(-5/24)</f>
        <v>42673.459548611114</v>
      </c>
      <c r="T1451" s="11">
        <f>(I1451/86400)+25569+(-5/24)</f>
        <v>42703.501215277771</v>
      </c>
    </row>
    <row r="1452" spans="1:20" ht="43.2" x14ac:dyDescent="0.3">
      <c r="A1452">
        <v>1065</v>
      </c>
      <c r="B1452" s="3" t="s">
        <v>1066</v>
      </c>
      <c r="C1452" s="3" t="s">
        <v>5175</v>
      </c>
      <c r="D1452">
        <v>3000</v>
      </c>
      <c r="E1452">
        <v>81</v>
      </c>
      <c r="F1452" t="s">
        <v>8221</v>
      </c>
      <c r="G1452" t="s">
        <v>8226</v>
      </c>
      <c r="H1452" t="s">
        <v>8248</v>
      </c>
      <c r="I1452">
        <v>1392800922</v>
      </c>
      <c r="J1452">
        <v>1390381722</v>
      </c>
      <c r="K1452" t="b">
        <v>0</v>
      </c>
      <c r="L1452">
        <v>5</v>
      </c>
      <c r="M1452" t="b">
        <v>0</v>
      </c>
      <c r="N1452" t="s">
        <v>8282</v>
      </c>
      <c r="O1452" s="6">
        <f>(E1452/D1452)*100</f>
        <v>2.7</v>
      </c>
      <c r="P1452" s="7">
        <f>E1452/L1452</f>
        <v>16.2</v>
      </c>
      <c r="Q1452" t="s">
        <v>8333</v>
      </c>
      <c r="R1452" t="s">
        <v>8334</v>
      </c>
      <c r="S1452" s="11">
        <f>(J1452/86400)+25569+(-5/24)</f>
        <v>41661.172708333332</v>
      </c>
      <c r="T1452" s="11">
        <f>(I1452/86400)+25569+(-5/24)</f>
        <v>41689.172708333332</v>
      </c>
    </row>
    <row r="1453" spans="1:20" ht="43.2" x14ac:dyDescent="0.3">
      <c r="A1453">
        <v>1125</v>
      </c>
      <c r="B1453" s="3" t="s">
        <v>1126</v>
      </c>
      <c r="C1453" s="3" t="s">
        <v>5235</v>
      </c>
      <c r="D1453">
        <v>3000</v>
      </c>
      <c r="E1453">
        <v>0</v>
      </c>
      <c r="F1453" t="s">
        <v>8221</v>
      </c>
      <c r="G1453" t="s">
        <v>8225</v>
      </c>
      <c r="H1453" t="s">
        <v>8247</v>
      </c>
      <c r="I1453">
        <v>1443193130</v>
      </c>
      <c r="J1453">
        <v>1438009130</v>
      </c>
      <c r="K1453" t="b">
        <v>0</v>
      </c>
      <c r="L1453">
        <v>0</v>
      </c>
      <c r="M1453" t="b">
        <v>0</v>
      </c>
      <c r="N1453" t="s">
        <v>8283</v>
      </c>
      <c r="O1453" s="6">
        <f>(E1453/D1453)*100</f>
        <v>0</v>
      </c>
      <c r="P1453" s="7" t="e">
        <f>E1453/L1453</f>
        <v>#DIV/0!</v>
      </c>
      <c r="Q1453" t="s">
        <v>8333</v>
      </c>
      <c r="R1453" t="s">
        <v>8335</v>
      </c>
      <c r="S1453" s="11">
        <f>(J1453/86400)+25569+(-5/24)</f>
        <v>42212.415856481479</v>
      </c>
      <c r="T1453" s="11">
        <f>(I1453/86400)+25569+(-5/24)</f>
        <v>42272.415856481479</v>
      </c>
    </row>
    <row r="1454" spans="1:20" ht="43.2" x14ac:dyDescent="0.3">
      <c r="A1454">
        <v>1133</v>
      </c>
      <c r="B1454" s="3" t="s">
        <v>1134</v>
      </c>
      <c r="C1454" s="3" t="s">
        <v>5243</v>
      </c>
      <c r="D1454">
        <v>3000</v>
      </c>
      <c r="E1454">
        <v>20</v>
      </c>
      <c r="F1454" t="s">
        <v>8221</v>
      </c>
      <c r="G1454" t="s">
        <v>8225</v>
      </c>
      <c r="H1454" t="s">
        <v>8247</v>
      </c>
      <c r="I1454">
        <v>1406799981</v>
      </c>
      <c r="J1454">
        <v>1404207981</v>
      </c>
      <c r="K1454" t="b">
        <v>0</v>
      </c>
      <c r="L1454">
        <v>1</v>
      </c>
      <c r="M1454" t="b">
        <v>0</v>
      </c>
      <c r="N1454" t="s">
        <v>8283</v>
      </c>
      <c r="O1454" s="6">
        <f>(E1454/D1454)*100</f>
        <v>0.66666666666666674</v>
      </c>
      <c r="P1454" s="7">
        <f>E1454/L1454</f>
        <v>20</v>
      </c>
      <c r="Q1454" t="s">
        <v>8333</v>
      </c>
      <c r="R1454" t="s">
        <v>8335</v>
      </c>
      <c r="S1454" s="11">
        <f>(J1454/86400)+25569+(-5/24)</f>
        <v>41821.198854166665</v>
      </c>
      <c r="T1454" s="11">
        <f>(I1454/86400)+25569+(-5/24)</f>
        <v>41851.198854166665</v>
      </c>
    </row>
    <row r="1455" spans="1:20" ht="43.2" x14ac:dyDescent="0.3">
      <c r="A1455">
        <v>1407</v>
      </c>
      <c r="B1455" s="3" t="s">
        <v>1408</v>
      </c>
      <c r="C1455" s="3" t="s">
        <v>5517</v>
      </c>
      <c r="D1455">
        <v>3000</v>
      </c>
      <c r="E1455">
        <v>15</v>
      </c>
      <c r="F1455" t="s">
        <v>8221</v>
      </c>
      <c r="G1455" t="s">
        <v>8224</v>
      </c>
      <c r="H1455" t="s">
        <v>8246</v>
      </c>
      <c r="I1455">
        <v>1407847978</v>
      </c>
      <c r="J1455">
        <v>1405687978</v>
      </c>
      <c r="K1455" t="b">
        <v>0</v>
      </c>
      <c r="L1455">
        <v>2</v>
      </c>
      <c r="M1455" t="b">
        <v>0</v>
      </c>
      <c r="N1455" t="s">
        <v>8287</v>
      </c>
      <c r="O1455" s="6">
        <f>(E1455/D1455)*100</f>
        <v>0.5</v>
      </c>
      <c r="P1455" s="7">
        <f>E1455/L1455</f>
        <v>7.5</v>
      </c>
      <c r="Q1455" t="s">
        <v>8322</v>
      </c>
      <c r="R1455" t="s">
        <v>8341</v>
      </c>
      <c r="S1455" s="11">
        <f>(J1455/86400)+25569+(-5/24)</f>
        <v>41838.32844907407</v>
      </c>
      <c r="T1455" s="11">
        <f>(I1455/86400)+25569+(-5/24)</f>
        <v>41863.32844907407</v>
      </c>
    </row>
    <row r="1456" spans="1:20" ht="57.6" x14ac:dyDescent="0.3">
      <c r="A1456">
        <v>1411</v>
      </c>
      <c r="B1456" s="3" t="s">
        <v>1412</v>
      </c>
      <c r="C1456" s="3" t="s">
        <v>5521</v>
      </c>
      <c r="D1456">
        <v>3000</v>
      </c>
      <c r="E1456">
        <v>7</v>
      </c>
      <c r="F1456" t="s">
        <v>8221</v>
      </c>
      <c r="G1456" t="s">
        <v>8225</v>
      </c>
      <c r="H1456" t="s">
        <v>8247</v>
      </c>
      <c r="I1456">
        <v>1423185900</v>
      </c>
      <c r="J1456">
        <v>1420766700</v>
      </c>
      <c r="K1456" t="b">
        <v>0</v>
      </c>
      <c r="L1456">
        <v>3</v>
      </c>
      <c r="M1456" t="b">
        <v>0</v>
      </c>
      <c r="N1456" t="s">
        <v>8287</v>
      </c>
      <c r="O1456" s="6">
        <f>(E1456/D1456)*100</f>
        <v>0.23333333333333336</v>
      </c>
      <c r="P1456" s="7">
        <f>E1456/L1456</f>
        <v>2.3333333333333335</v>
      </c>
      <c r="Q1456" t="s">
        <v>8322</v>
      </c>
      <c r="R1456" t="s">
        <v>8341</v>
      </c>
      <c r="S1456" s="11">
        <f>(J1456/86400)+25569+(-5/24)</f>
        <v>42012.850694444445</v>
      </c>
      <c r="T1456" s="11">
        <f>(I1456/86400)+25569+(-5/24)</f>
        <v>42040.850694444445</v>
      </c>
    </row>
    <row r="1457" spans="1:20" ht="57.6" x14ac:dyDescent="0.3">
      <c r="A1457">
        <v>1418</v>
      </c>
      <c r="B1457" s="3" t="s">
        <v>1419</v>
      </c>
      <c r="C1457" s="3" t="s">
        <v>5528</v>
      </c>
      <c r="D1457">
        <v>3000</v>
      </c>
      <c r="E1457">
        <v>6</v>
      </c>
      <c r="F1457" t="s">
        <v>8221</v>
      </c>
      <c r="G1457" t="s">
        <v>8227</v>
      </c>
      <c r="H1457" t="s">
        <v>8249</v>
      </c>
      <c r="I1457">
        <v>1456397834</v>
      </c>
      <c r="J1457">
        <v>1453805834</v>
      </c>
      <c r="K1457" t="b">
        <v>0</v>
      </c>
      <c r="L1457">
        <v>1</v>
      </c>
      <c r="M1457" t="b">
        <v>0</v>
      </c>
      <c r="N1457" t="s">
        <v>8287</v>
      </c>
      <c r="O1457" s="6">
        <f>(E1457/D1457)*100</f>
        <v>0.2</v>
      </c>
      <c r="P1457" s="7">
        <f>E1457/L1457</f>
        <v>6</v>
      </c>
      <c r="Q1457" t="s">
        <v>8322</v>
      </c>
      <c r="R1457" t="s">
        <v>8341</v>
      </c>
      <c r="S1457" s="11">
        <f>(J1457/86400)+25569+(-5/24)</f>
        <v>42395.248078703698</v>
      </c>
      <c r="T1457" s="11">
        <f>(I1457/86400)+25569+(-5/24)</f>
        <v>42425.248078703698</v>
      </c>
    </row>
    <row r="1458" spans="1:20" ht="57.6" x14ac:dyDescent="0.3">
      <c r="A1458">
        <v>1437</v>
      </c>
      <c r="B1458" s="3" t="s">
        <v>1438</v>
      </c>
      <c r="C1458" s="3" t="s">
        <v>5547</v>
      </c>
      <c r="D1458">
        <v>3000</v>
      </c>
      <c r="E1458">
        <v>807</v>
      </c>
      <c r="F1458" t="s">
        <v>8221</v>
      </c>
      <c r="G1458" t="s">
        <v>8224</v>
      </c>
      <c r="H1458" t="s">
        <v>8246</v>
      </c>
      <c r="I1458">
        <v>1405227540</v>
      </c>
      <c r="J1458">
        <v>1402058739</v>
      </c>
      <c r="K1458" t="b">
        <v>0</v>
      </c>
      <c r="L1458">
        <v>22</v>
      </c>
      <c r="M1458" t="b">
        <v>0</v>
      </c>
      <c r="N1458" t="s">
        <v>8287</v>
      </c>
      <c r="O1458" s="6">
        <f>(E1458/D1458)*100</f>
        <v>26.900000000000002</v>
      </c>
      <c r="P1458" s="7">
        <f>E1458/L1458</f>
        <v>36.68181818181818</v>
      </c>
      <c r="Q1458" t="s">
        <v>8322</v>
      </c>
      <c r="R1458" t="s">
        <v>8341</v>
      </c>
      <c r="S1458" s="11">
        <f>(J1458/86400)+25569+(-5/24)</f>
        <v>41796.32336805555</v>
      </c>
      <c r="T1458" s="11">
        <f>(I1458/86400)+25569+(-5/24)</f>
        <v>41832.999305555553</v>
      </c>
    </row>
    <row r="1459" spans="1:20" ht="43.2" x14ac:dyDescent="0.3">
      <c r="A1459">
        <v>1498</v>
      </c>
      <c r="B1459" s="3" t="s">
        <v>1499</v>
      </c>
      <c r="C1459" s="3" t="s">
        <v>5608</v>
      </c>
      <c r="D1459">
        <v>3000</v>
      </c>
      <c r="E1459">
        <v>57</v>
      </c>
      <c r="F1459" t="s">
        <v>8221</v>
      </c>
      <c r="G1459" t="s">
        <v>8224</v>
      </c>
      <c r="H1459" t="s">
        <v>8246</v>
      </c>
      <c r="I1459">
        <v>1409787378</v>
      </c>
      <c r="J1459">
        <v>1405899378</v>
      </c>
      <c r="K1459" t="b">
        <v>0</v>
      </c>
      <c r="L1459">
        <v>3</v>
      </c>
      <c r="M1459" t="b">
        <v>0</v>
      </c>
      <c r="N1459" t="s">
        <v>8275</v>
      </c>
      <c r="O1459" s="6">
        <f>(E1459/D1459)*100</f>
        <v>1.9</v>
      </c>
      <c r="P1459" s="7">
        <f>E1459/L1459</f>
        <v>19</v>
      </c>
      <c r="Q1459" t="s">
        <v>8322</v>
      </c>
      <c r="R1459" t="s">
        <v>8324</v>
      </c>
      <c r="S1459" s="11">
        <f>(J1459/86400)+25569+(-5/24)</f>
        <v>41840.775208333333</v>
      </c>
      <c r="T1459" s="11">
        <f>(I1459/86400)+25569+(-5/24)</f>
        <v>41885.775208333333</v>
      </c>
    </row>
    <row r="1460" spans="1:20" ht="43.2" x14ac:dyDescent="0.3">
      <c r="A1460">
        <v>1545</v>
      </c>
      <c r="B1460" s="3" t="s">
        <v>1546</v>
      </c>
      <c r="C1460" s="3" t="s">
        <v>5655</v>
      </c>
      <c r="D1460">
        <v>3000</v>
      </c>
      <c r="E1460">
        <v>1</v>
      </c>
      <c r="F1460" t="s">
        <v>8221</v>
      </c>
      <c r="G1460" t="s">
        <v>8224</v>
      </c>
      <c r="H1460" t="s">
        <v>8246</v>
      </c>
      <c r="I1460">
        <v>1425330960</v>
      </c>
      <c r="J1460">
        <v>1422393234</v>
      </c>
      <c r="K1460" t="b">
        <v>0</v>
      </c>
      <c r="L1460">
        <v>1</v>
      </c>
      <c r="M1460" t="b">
        <v>0</v>
      </c>
      <c r="N1460" t="s">
        <v>8289</v>
      </c>
      <c r="O1460" s="6">
        <f>(E1460/D1460)*100</f>
        <v>3.3333333333333333E-2</v>
      </c>
      <c r="P1460" s="7">
        <f>E1460/L1460</f>
        <v>1</v>
      </c>
      <c r="Q1460" t="s">
        <v>8338</v>
      </c>
      <c r="R1460" t="s">
        <v>8343</v>
      </c>
      <c r="S1460" s="11">
        <f>(J1460/86400)+25569+(-5/24)</f>
        <v>42031.676319444443</v>
      </c>
      <c r="T1460" s="11">
        <f>(I1460/86400)+25569+(-5/24)</f>
        <v>42065.677777777775</v>
      </c>
    </row>
    <row r="1461" spans="1:20" ht="57.6" x14ac:dyDescent="0.3">
      <c r="A1461">
        <v>1713</v>
      </c>
      <c r="B1461" s="3" t="s">
        <v>1714</v>
      </c>
      <c r="C1461" s="3" t="s">
        <v>5823</v>
      </c>
      <c r="D1461">
        <v>3000</v>
      </c>
      <c r="E1461">
        <v>50</v>
      </c>
      <c r="F1461" t="s">
        <v>8221</v>
      </c>
      <c r="G1461" t="s">
        <v>8224</v>
      </c>
      <c r="H1461" t="s">
        <v>8246</v>
      </c>
      <c r="I1461">
        <v>1412536412</v>
      </c>
      <c r="J1461">
        <v>1409944412</v>
      </c>
      <c r="K1461" t="b">
        <v>0</v>
      </c>
      <c r="L1461">
        <v>1</v>
      </c>
      <c r="M1461" t="b">
        <v>0</v>
      </c>
      <c r="N1461" t="s">
        <v>8293</v>
      </c>
      <c r="O1461" s="6">
        <f>(E1461/D1461)*100</f>
        <v>1.6666666666666667</v>
      </c>
      <c r="P1461" s="7">
        <f>E1461/L1461</f>
        <v>50</v>
      </c>
      <c r="Q1461" t="s">
        <v>8325</v>
      </c>
      <c r="R1461" t="s">
        <v>8347</v>
      </c>
      <c r="S1461" s="11">
        <f>(J1461/86400)+25569+(-5/24)</f>
        <v>41887.592731481483</v>
      </c>
      <c r="T1461" s="11">
        <f>(I1461/86400)+25569+(-5/24)</f>
        <v>41917.592731481483</v>
      </c>
    </row>
    <row r="1462" spans="1:20" ht="43.2" x14ac:dyDescent="0.3">
      <c r="A1462">
        <v>1727</v>
      </c>
      <c r="B1462" s="3" t="s">
        <v>1728</v>
      </c>
      <c r="C1462" s="3" t="s">
        <v>5837</v>
      </c>
      <c r="D1462">
        <v>3000</v>
      </c>
      <c r="E1462">
        <v>1</v>
      </c>
      <c r="F1462" t="s">
        <v>8221</v>
      </c>
      <c r="G1462" t="s">
        <v>8225</v>
      </c>
      <c r="H1462" t="s">
        <v>8247</v>
      </c>
      <c r="I1462">
        <v>1428231600</v>
      </c>
      <c r="J1462">
        <v>1423520177</v>
      </c>
      <c r="K1462" t="b">
        <v>0</v>
      </c>
      <c r="L1462">
        <v>1</v>
      </c>
      <c r="M1462" t="b">
        <v>0</v>
      </c>
      <c r="N1462" t="s">
        <v>8293</v>
      </c>
      <c r="O1462" s="6">
        <f>(E1462/D1462)*100</f>
        <v>3.3333333333333333E-2</v>
      </c>
      <c r="P1462" s="7">
        <f>E1462/L1462</f>
        <v>1</v>
      </c>
      <c r="Q1462" t="s">
        <v>8325</v>
      </c>
      <c r="R1462" t="s">
        <v>8347</v>
      </c>
      <c r="S1462" s="11">
        <f>(J1462/86400)+25569+(-5/24)</f>
        <v>42044.719641203701</v>
      </c>
      <c r="T1462" s="11">
        <f>(I1462/86400)+25569+(-5/24)</f>
        <v>42099.249999999993</v>
      </c>
    </row>
    <row r="1463" spans="1:20" ht="43.2" x14ac:dyDescent="0.3">
      <c r="A1463">
        <v>1730</v>
      </c>
      <c r="B1463" s="3" t="s">
        <v>1731</v>
      </c>
      <c r="C1463" s="3" t="s">
        <v>5840</v>
      </c>
      <c r="D1463">
        <v>3000</v>
      </c>
      <c r="E1463">
        <v>0</v>
      </c>
      <c r="F1463" t="s">
        <v>8221</v>
      </c>
      <c r="G1463" t="s">
        <v>8224</v>
      </c>
      <c r="H1463" t="s">
        <v>8246</v>
      </c>
      <c r="I1463">
        <v>1445738783</v>
      </c>
      <c r="J1463">
        <v>1443146783</v>
      </c>
      <c r="K1463" t="b">
        <v>0</v>
      </c>
      <c r="L1463">
        <v>0</v>
      </c>
      <c r="M1463" t="b">
        <v>0</v>
      </c>
      <c r="N1463" t="s">
        <v>8293</v>
      </c>
      <c r="O1463" s="6">
        <f>(E1463/D1463)*100</f>
        <v>0</v>
      </c>
      <c r="P1463" s="7" t="e">
        <f>E1463/L1463</f>
        <v>#DIV/0!</v>
      </c>
      <c r="Q1463" t="s">
        <v>8325</v>
      </c>
      <c r="R1463" t="s">
        <v>8347</v>
      </c>
      <c r="S1463" s="11">
        <f>(J1463/86400)+25569+(-5/24)</f>
        <v>42271.879432870366</v>
      </c>
      <c r="T1463" s="11">
        <f>(I1463/86400)+25569+(-5/24)</f>
        <v>42301.879432870366</v>
      </c>
    </row>
    <row r="1464" spans="1:20" ht="28.8" x14ac:dyDescent="0.3">
      <c r="A1464">
        <v>1736</v>
      </c>
      <c r="B1464" s="3" t="s">
        <v>1737</v>
      </c>
      <c r="C1464" s="3" t="s">
        <v>5846</v>
      </c>
      <c r="D1464">
        <v>3000</v>
      </c>
      <c r="E1464">
        <v>22</v>
      </c>
      <c r="F1464" t="s">
        <v>8221</v>
      </c>
      <c r="G1464" t="s">
        <v>8224</v>
      </c>
      <c r="H1464" t="s">
        <v>8246</v>
      </c>
      <c r="I1464">
        <v>1447018833</v>
      </c>
      <c r="J1464">
        <v>1444423233</v>
      </c>
      <c r="K1464" t="b">
        <v>0</v>
      </c>
      <c r="L1464">
        <v>1</v>
      </c>
      <c r="M1464" t="b">
        <v>0</v>
      </c>
      <c r="N1464" t="s">
        <v>8293</v>
      </c>
      <c r="O1464" s="6">
        <f>(E1464/D1464)*100</f>
        <v>0.73333333333333328</v>
      </c>
      <c r="P1464" s="7">
        <f>E1464/L1464</f>
        <v>22</v>
      </c>
      <c r="Q1464" t="s">
        <v>8325</v>
      </c>
      <c r="R1464" t="s">
        <v>8347</v>
      </c>
      <c r="S1464" s="11">
        <f>(J1464/86400)+25569+(-5/24)</f>
        <v>42286.65315972222</v>
      </c>
      <c r="T1464" s="11">
        <f>(I1464/86400)+25569+(-5/24)</f>
        <v>42316.694826388884</v>
      </c>
    </row>
    <row r="1465" spans="1:20" ht="43.2" x14ac:dyDescent="0.3">
      <c r="A1465">
        <v>1740</v>
      </c>
      <c r="B1465" s="3" t="s">
        <v>1741</v>
      </c>
      <c r="C1465" s="3" t="s">
        <v>5850</v>
      </c>
      <c r="D1465">
        <v>3000</v>
      </c>
      <c r="E1465">
        <v>0</v>
      </c>
      <c r="F1465" t="s">
        <v>8221</v>
      </c>
      <c r="G1465" t="s">
        <v>8224</v>
      </c>
      <c r="H1465" t="s">
        <v>8246</v>
      </c>
      <c r="I1465">
        <v>1437075422</v>
      </c>
      <c r="J1465">
        <v>1434483422</v>
      </c>
      <c r="K1465" t="b">
        <v>0</v>
      </c>
      <c r="L1465">
        <v>0</v>
      </c>
      <c r="M1465" t="b">
        <v>0</v>
      </c>
      <c r="N1465" t="s">
        <v>8293</v>
      </c>
      <c r="O1465" s="6">
        <f>(E1465/D1465)*100</f>
        <v>0</v>
      </c>
      <c r="P1465" s="7" t="e">
        <f>E1465/L1465</f>
        <v>#DIV/0!</v>
      </c>
      <c r="Q1465" t="s">
        <v>8325</v>
      </c>
      <c r="R1465" t="s">
        <v>8347</v>
      </c>
      <c r="S1465" s="11">
        <f>(J1465/86400)+25569+(-5/24)</f>
        <v>42171.609050925923</v>
      </c>
      <c r="T1465" s="11">
        <f>(I1465/86400)+25569+(-5/24)</f>
        <v>42201.609050925923</v>
      </c>
    </row>
    <row r="1466" spans="1:20" ht="28.8" x14ac:dyDescent="0.3">
      <c r="A1466">
        <v>1791</v>
      </c>
      <c r="B1466" s="3" t="s">
        <v>1792</v>
      </c>
      <c r="C1466" s="3" t="s">
        <v>5901</v>
      </c>
      <c r="D1466">
        <v>3000</v>
      </c>
      <c r="E1466">
        <v>107</v>
      </c>
      <c r="F1466" t="s">
        <v>8221</v>
      </c>
      <c r="G1466" t="s">
        <v>8225</v>
      </c>
      <c r="H1466" t="s">
        <v>8247</v>
      </c>
      <c r="I1466">
        <v>1422553565</v>
      </c>
      <c r="J1466">
        <v>1417369565</v>
      </c>
      <c r="K1466" t="b">
        <v>1</v>
      </c>
      <c r="L1466">
        <v>4</v>
      </c>
      <c r="M1466" t="b">
        <v>0</v>
      </c>
      <c r="N1466" t="s">
        <v>8285</v>
      </c>
      <c r="O1466" s="6">
        <f>(E1466/D1466)*100</f>
        <v>3.5666666666666664</v>
      </c>
      <c r="P1466" s="7">
        <f>E1466/L1466</f>
        <v>26.75</v>
      </c>
      <c r="Q1466" t="s">
        <v>8338</v>
      </c>
      <c r="R1466" t="s">
        <v>8339</v>
      </c>
      <c r="S1466" s="11">
        <f>(J1466/86400)+25569+(-5/24)</f>
        <v>41973.532002314816</v>
      </c>
      <c r="T1466" s="11">
        <f>(I1466/86400)+25569+(-5/24)</f>
        <v>42033.532002314816</v>
      </c>
    </row>
    <row r="1467" spans="1:20" ht="43.2" x14ac:dyDescent="0.3">
      <c r="A1467">
        <v>1793</v>
      </c>
      <c r="B1467" s="3" t="s">
        <v>1794</v>
      </c>
      <c r="C1467" s="3" t="s">
        <v>5903</v>
      </c>
      <c r="D1467">
        <v>3000</v>
      </c>
      <c r="E1467">
        <v>40</v>
      </c>
      <c r="F1467" t="s">
        <v>8221</v>
      </c>
      <c r="G1467" t="s">
        <v>8226</v>
      </c>
      <c r="H1467" t="s">
        <v>8248</v>
      </c>
      <c r="I1467">
        <v>1417127040</v>
      </c>
      <c r="J1467">
        <v>1414531440</v>
      </c>
      <c r="K1467" t="b">
        <v>1</v>
      </c>
      <c r="L1467">
        <v>2</v>
      </c>
      <c r="M1467" t="b">
        <v>0</v>
      </c>
      <c r="N1467" t="s">
        <v>8285</v>
      </c>
      <c r="O1467" s="6">
        <f>(E1467/D1467)*100</f>
        <v>1.3333333333333335</v>
      </c>
      <c r="P1467" s="7">
        <f>E1467/L1467</f>
        <v>20</v>
      </c>
      <c r="Q1467" t="s">
        <v>8338</v>
      </c>
      <c r="R1467" t="s">
        <v>8339</v>
      </c>
      <c r="S1467" s="11">
        <f>(J1467/86400)+25569+(-5/24)</f>
        <v>41940.683333333327</v>
      </c>
      <c r="T1467" s="11">
        <f>(I1467/86400)+25569+(-5/24)</f>
        <v>41970.724999999999</v>
      </c>
    </row>
    <row r="1468" spans="1:20" ht="57.6" x14ac:dyDescent="0.3">
      <c r="A1468">
        <v>1815</v>
      </c>
      <c r="B1468" s="3" t="s">
        <v>1816</v>
      </c>
      <c r="C1468" s="3" t="s">
        <v>5925</v>
      </c>
      <c r="D1468">
        <v>3000</v>
      </c>
      <c r="E1468">
        <v>0</v>
      </c>
      <c r="F1468" t="s">
        <v>8221</v>
      </c>
      <c r="G1468" t="s">
        <v>8224</v>
      </c>
      <c r="H1468" t="s">
        <v>8246</v>
      </c>
      <c r="I1468">
        <v>1435787137</v>
      </c>
      <c r="J1468">
        <v>1434577537</v>
      </c>
      <c r="K1468" t="b">
        <v>0</v>
      </c>
      <c r="L1468">
        <v>0</v>
      </c>
      <c r="M1468" t="b">
        <v>0</v>
      </c>
      <c r="N1468" t="s">
        <v>8285</v>
      </c>
      <c r="O1468" s="6">
        <f>(E1468/D1468)*100</f>
        <v>0</v>
      </c>
      <c r="P1468" s="7" t="e">
        <f>E1468/L1468</f>
        <v>#DIV/0!</v>
      </c>
      <c r="Q1468" t="s">
        <v>8338</v>
      </c>
      <c r="R1468" t="s">
        <v>8339</v>
      </c>
      <c r="S1468" s="11">
        <f>(J1468/86400)+25569+(-5/24)</f>
        <v>42172.698344907403</v>
      </c>
      <c r="T1468" s="11">
        <f>(I1468/86400)+25569+(-5/24)</f>
        <v>42186.698344907403</v>
      </c>
    </row>
    <row r="1469" spans="1:20" ht="43.2" x14ac:dyDescent="0.3">
      <c r="A1469">
        <v>1903</v>
      </c>
      <c r="B1469" s="3" t="s">
        <v>1904</v>
      </c>
      <c r="C1469" s="3" t="s">
        <v>6013</v>
      </c>
      <c r="D1469">
        <v>3000</v>
      </c>
      <c r="E1469">
        <v>1398</v>
      </c>
      <c r="F1469" t="s">
        <v>8221</v>
      </c>
      <c r="G1469" t="s">
        <v>8224</v>
      </c>
      <c r="H1469" t="s">
        <v>8246</v>
      </c>
      <c r="I1469">
        <v>1485541791</v>
      </c>
      <c r="J1469">
        <v>1480357791</v>
      </c>
      <c r="K1469" t="b">
        <v>0</v>
      </c>
      <c r="L1469">
        <v>41</v>
      </c>
      <c r="M1469" t="b">
        <v>0</v>
      </c>
      <c r="N1469" t="s">
        <v>8294</v>
      </c>
      <c r="O1469" s="6">
        <f>(E1469/D1469)*100</f>
        <v>46.6</v>
      </c>
      <c r="P1469" s="7">
        <f>E1469/L1469</f>
        <v>34.097560975609753</v>
      </c>
      <c r="Q1469" t="s">
        <v>8319</v>
      </c>
      <c r="R1469" t="s">
        <v>8348</v>
      </c>
      <c r="S1469" s="11">
        <f>(J1469/86400)+25569+(-5/24)</f>
        <v>42702.562395833331</v>
      </c>
      <c r="T1469" s="11">
        <f>(I1469/86400)+25569+(-5/24)</f>
        <v>42762.562395833331</v>
      </c>
    </row>
    <row r="1470" spans="1:20" ht="43.2" x14ac:dyDescent="0.3">
      <c r="A1470">
        <v>1990</v>
      </c>
      <c r="B1470" s="3" t="s">
        <v>1991</v>
      </c>
      <c r="C1470" s="3" t="s">
        <v>6100</v>
      </c>
      <c r="D1470">
        <v>3000</v>
      </c>
      <c r="E1470">
        <v>509</v>
      </c>
      <c r="F1470" t="s">
        <v>8221</v>
      </c>
      <c r="G1470" t="s">
        <v>8224</v>
      </c>
      <c r="H1470" t="s">
        <v>8246</v>
      </c>
      <c r="I1470">
        <v>1455338532</v>
      </c>
      <c r="J1470">
        <v>1454042532</v>
      </c>
      <c r="K1470" t="b">
        <v>0</v>
      </c>
      <c r="L1470">
        <v>5</v>
      </c>
      <c r="M1470" t="b">
        <v>0</v>
      </c>
      <c r="N1470" t="s">
        <v>8296</v>
      </c>
      <c r="O1470" s="6">
        <f>(E1470/D1470)*100</f>
        <v>16.966666666666665</v>
      </c>
      <c r="P1470" s="7">
        <f>E1470/L1470</f>
        <v>101.8</v>
      </c>
      <c r="Q1470" t="s">
        <v>8338</v>
      </c>
      <c r="R1470" t="s">
        <v>8350</v>
      </c>
      <c r="S1470" s="11">
        <f>(J1470/86400)+25569+(-5/24)</f>
        <v>42397.987638888888</v>
      </c>
      <c r="T1470" s="11">
        <f>(I1470/86400)+25569+(-5/24)</f>
        <v>42412.987638888888</v>
      </c>
    </row>
    <row r="1471" spans="1:20" ht="43.2" x14ac:dyDescent="0.3">
      <c r="A1471">
        <v>2413</v>
      </c>
      <c r="B1471" s="3" t="s">
        <v>2414</v>
      </c>
      <c r="C1471" s="3" t="s">
        <v>6523</v>
      </c>
      <c r="D1471">
        <v>3000</v>
      </c>
      <c r="E1471">
        <v>25</v>
      </c>
      <c r="F1471" t="s">
        <v>8221</v>
      </c>
      <c r="G1471" t="s">
        <v>8224</v>
      </c>
      <c r="H1471" t="s">
        <v>8246</v>
      </c>
      <c r="I1471">
        <v>1401579000</v>
      </c>
      <c r="J1471">
        <v>1398911882</v>
      </c>
      <c r="K1471" t="b">
        <v>0</v>
      </c>
      <c r="L1471">
        <v>3</v>
      </c>
      <c r="M1471" t="b">
        <v>0</v>
      </c>
      <c r="N1471" t="s">
        <v>8284</v>
      </c>
      <c r="O1471" s="6">
        <f>(E1471/D1471)*100</f>
        <v>0.83333333333333337</v>
      </c>
      <c r="P1471" s="7">
        <f>E1471/L1471</f>
        <v>8.3333333333333339</v>
      </c>
      <c r="Q1471" t="s">
        <v>8336</v>
      </c>
      <c r="R1471" t="s">
        <v>8337</v>
      </c>
      <c r="S1471" s="11">
        <f>(J1471/86400)+25569+(-5/24)</f>
        <v>41759.901412037034</v>
      </c>
      <c r="T1471" s="11">
        <f>(I1471/86400)+25569+(-5/24)</f>
        <v>41790.770833333328</v>
      </c>
    </row>
    <row r="1472" spans="1:20" ht="43.2" x14ac:dyDescent="0.3">
      <c r="A1472">
        <v>2419</v>
      </c>
      <c r="B1472" s="3" t="s">
        <v>2420</v>
      </c>
      <c r="C1472" s="3" t="s">
        <v>6529</v>
      </c>
      <c r="D1472">
        <v>3000</v>
      </c>
      <c r="E1472">
        <v>0</v>
      </c>
      <c r="F1472" t="s">
        <v>8221</v>
      </c>
      <c r="G1472" t="s">
        <v>8224</v>
      </c>
      <c r="H1472" t="s">
        <v>8246</v>
      </c>
      <c r="I1472">
        <v>1424281389</v>
      </c>
      <c r="J1472">
        <v>1419097389</v>
      </c>
      <c r="K1472" t="b">
        <v>0</v>
      </c>
      <c r="L1472">
        <v>0</v>
      </c>
      <c r="M1472" t="b">
        <v>0</v>
      </c>
      <c r="N1472" t="s">
        <v>8284</v>
      </c>
      <c r="O1472" s="6">
        <f>(E1472/D1472)*100</f>
        <v>0</v>
      </c>
      <c r="P1472" s="7" t="e">
        <f>E1472/L1472</f>
        <v>#DIV/0!</v>
      </c>
      <c r="Q1472" t="s">
        <v>8336</v>
      </c>
      <c r="R1472" t="s">
        <v>8337</v>
      </c>
      <c r="S1472" s="11">
        <f>(J1472/86400)+25569+(-5/24)</f>
        <v>41993.529965277776</v>
      </c>
      <c r="T1472" s="11">
        <f>(I1472/86400)+25569+(-5/24)</f>
        <v>42053.529965277776</v>
      </c>
    </row>
    <row r="1473" spans="1:20" ht="57.6" x14ac:dyDescent="0.3">
      <c r="A1473">
        <v>2430</v>
      </c>
      <c r="B1473" s="3" t="s">
        <v>2431</v>
      </c>
      <c r="C1473" s="3" t="s">
        <v>6540</v>
      </c>
      <c r="D1473">
        <v>3000</v>
      </c>
      <c r="E1473">
        <v>21</v>
      </c>
      <c r="F1473" t="s">
        <v>8221</v>
      </c>
      <c r="G1473" t="s">
        <v>8224</v>
      </c>
      <c r="H1473" t="s">
        <v>8246</v>
      </c>
      <c r="I1473">
        <v>1455246504</v>
      </c>
      <c r="J1473">
        <v>1452654504</v>
      </c>
      <c r="K1473" t="b">
        <v>0</v>
      </c>
      <c r="L1473">
        <v>2</v>
      </c>
      <c r="M1473" t="b">
        <v>0</v>
      </c>
      <c r="N1473" t="s">
        <v>8284</v>
      </c>
      <c r="O1473" s="6">
        <f>(E1473/D1473)*100</f>
        <v>0.70000000000000007</v>
      </c>
      <c r="P1473" s="7">
        <f>E1473/L1473</f>
        <v>10.5</v>
      </c>
      <c r="Q1473" t="s">
        <v>8336</v>
      </c>
      <c r="R1473" t="s">
        <v>8337</v>
      </c>
      <c r="S1473" s="11">
        <f>(J1473/86400)+25569+(-5/24)</f>
        <v>42381.922499999993</v>
      </c>
      <c r="T1473" s="11">
        <f>(I1473/86400)+25569+(-5/24)</f>
        <v>42411.922499999993</v>
      </c>
    </row>
    <row r="1474" spans="1:20" ht="28.8" x14ac:dyDescent="0.3">
      <c r="A1474">
        <v>2586</v>
      </c>
      <c r="B1474" s="3" t="s">
        <v>2586</v>
      </c>
      <c r="C1474" s="3" t="s">
        <v>6696</v>
      </c>
      <c r="D1474">
        <v>3000</v>
      </c>
      <c r="E1474">
        <v>5</v>
      </c>
      <c r="F1474" t="s">
        <v>8221</v>
      </c>
      <c r="G1474" t="s">
        <v>8225</v>
      </c>
      <c r="H1474" t="s">
        <v>8247</v>
      </c>
      <c r="I1474">
        <v>1451030136</v>
      </c>
      <c r="J1474">
        <v>1448438136</v>
      </c>
      <c r="K1474" t="b">
        <v>0</v>
      </c>
      <c r="L1474">
        <v>1</v>
      </c>
      <c r="M1474" t="b">
        <v>0</v>
      </c>
      <c r="N1474" t="s">
        <v>8284</v>
      </c>
      <c r="O1474" s="6">
        <f>(E1474/D1474)*100</f>
        <v>0.16666666666666669</v>
      </c>
      <c r="P1474" s="7">
        <f>E1474/L1474</f>
        <v>5</v>
      </c>
      <c r="Q1474" t="s">
        <v>8336</v>
      </c>
      <c r="R1474" t="s">
        <v>8337</v>
      </c>
      <c r="S1474" s="11">
        <f>(J1474/86400)+25569+(-5/24)</f>
        <v>42333.121944444443</v>
      </c>
      <c r="T1474" s="11">
        <f>(I1474/86400)+25569+(-5/24)</f>
        <v>42363.121944444443</v>
      </c>
    </row>
    <row r="1475" spans="1:20" ht="43.2" x14ac:dyDescent="0.3">
      <c r="A1475">
        <v>2590</v>
      </c>
      <c r="B1475" s="3" t="s">
        <v>2590</v>
      </c>
      <c r="C1475" s="3" t="s">
        <v>6700</v>
      </c>
      <c r="D1475">
        <v>3000</v>
      </c>
      <c r="E1475">
        <v>0</v>
      </c>
      <c r="F1475" t="s">
        <v>8221</v>
      </c>
      <c r="G1475" t="s">
        <v>8226</v>
      </c>
      <c r="H1475" t="s">
        <v>8248</v>
      </c>
      <c r="I1475">
        <v>1453817297</v>
      </c>
      <c r="J1475">
        <v>1453212497</v>
      </c>
      <c r="K1475" t="b">
        <v>0</v>
      </c>
      <c r="L1475">
        <v>0</v>
      </c>
      <c r="M1475" t="b">
        <v>0</v>
      </c>
      <c r="N1475" t="s">
        <v>8284</v>
      </c>
      <c r="O1475" s="6">
        <f>(E1475/D1475)*100</f>
        <v>0</v>
      </c>
      <c r="P1475" s="7" t="e">
        <f>E1475/L1475</f>
        <v>#DIV/0!</v>
      </c>
      <c r="Q1475" t="s">
        <v>8336</v>
      </c>
      <c r="R1475" t="s">
        <v>8337</v>
      </c>
      <c r="S1475" s="11">
        <f>(J1475/86400)+25569+(-5/24)</f>
        <v>42388.380752314813</v>
      </c>
      <c r="T1475" s="11">
        <f>(I1475/86400)+25569+(-5/24)</f>
        <v>42395.380752314813</v>
      </c>
    </row>
    <row r="1476" spans="1:20" ht="43.2" x14ac:dyDescent="0.3">
      <c r="A1476">
        <v>2598</v>
      </c>
      <c r="B1476" s="3" t="s">
        <v>2598</v>
      </c>
      <c r="C1476" s="3" t="s">
        <v>6708</v>
      </c>
      <c r="D1476">
        <v>3000</v>
      </c>
      <c r="E1476">
        <v>1170</v>
      </c>
      <c r="F1476" t="s">
        <v>8221</v>
      </c>
      <c r="G1476" t="s">
        <v>8224</v>
      </c>
      <c r="H1476" t="s">
        <v>8246</v>
      </c>
      <c r="I1476">
        <v>1443039001</v>
      </c>
      <c r="J1476">
        <v>1440447001</v>
      </c>
      <c r="K1476" t="b">
        <v>0</v>
      </c>
      <c r="L1476">
        <v>14</v>
      </c>
      <c r="M1476" t="b">
        <v>0</v>
      </c>
      <c r="N1476" t="s">
        <v>8284</v>
      </c>
      <c r="O1476" s="6">
        <f>(E1476/D1476)*100</f>
        <v>39</v>
      </c>
      <c r="P1476" s="7">
        <f>E1476/L1476</f>
        <v>83.571428571428569</v>
      </c>
      <c r="Q1476" t="s">
        <v>8336</v>
      </c>
      <c r="R1476" t="s">
        <v>8337</v>
      </c>
      <c r="S1476" s="11">
        <f>(J1476/86400)+25569+(-5/24)</f>
        <v>42240.631956018515</v>
      </c>
      <c r="T1476" s="11">
        <f>(I1476/86400)+25569+(-5/24)</f>
        <v>42270.631956018515</v>
      </c>
    </row>
    <row r="1477" spans="1:20" ht="43.2" x14ac:dyDescent="0.3">
      <c r="A1477">
        <v>2746</v>
      </c>
      <c r="B1477" s="3" t="s">
        <v>2746</v>
      </c>
      <c r="C1477" s="3" t="s">
        <v>6856</v>
      </c>
      <c r="D1477">
        <v>3000</v>
      </c>
      <c r="E1477">
        <v>801</v>
      </c>
      <c r="F1477" t="s">
        <v>8221</v>
      </c>
      <c r="G1477" t="s">
        <v>8224</v>
      </c>
      <c r="H1477" t="s">
        <v>8246</v>
      </c>
      <c r="I1477">
        <v>1409337911</v>
      </c>
      <c r="J1477">
        <v>1406745911</v>
      </c>
      <c r="K1477" t="b">
        <v>0</v>
      </c>
      <c r="L1477">
        <v>19</v>
      </c>
      <c r="M1477" t="b">
        <v>0</v>
      </c>
      <c r="N1477" t="s">
        <v>8304</v>
      </c>
      <c r="O1477" s="6">
        <f>(E1477/D1477)*100</f>
        <v>26.700000000000003</v>
      </c>
      <c r="P1477" s="7">
        <f>E1477/L1477</f>
        <v>42.157894736842103</v>
      </c>
      <c r="Q1477" t="s">
        <v>8322</v>
      </c>
      <c r="R1477" t="s">
        <v>8358</v>
      </c>
      <c r="S1477" s="11">
        <f>(J1477/86400)+25569+(-5/24)</f>
        <v>41850.57304398148</v>
      </c>
      <c r="T1477" s="11">
        <f>(I1477/86400)+25569+(-5/24)</f>
        <v>41880.57304398148</v>
      </c>
    </row>
    <row r="1478" spans="1:20" ht="43.2" x14ac:dyDescent="0.3">
      <c r="A1478">
        <v>2777</v>
      </c>
      <c r="B1478" s="3" t="s">
        <v>2777</v>
      </c>
      <c r="C1478" s="3" t="s">
        <v>6887</v>
      </c>
      <c r="D1478">
        <v>3000</v>
      </c>
      <c r="E1478">
        <v>10</v>
      </c>
      <c r="F1478" t="s">
        <v>8221</v>
      </c>
      <c r="G1478" t="s">
        <v>8224</v>
      </c>
      <c r="H1478" t="s">
        <v>8246</v>
      </c>
      <c r="I1478">
        <v>1437149004</v>
      </c>
      <c r="J1478">
        <v>1434557004</v>
      </c>
      <c r="K1478" t="b">
        <v>0</v>
      </c>
      <c r="L1478">
        <v>1</v>
      </c>
      <c r="M1478" t="b">
        <v>0</v>
      </c>
      <c r="N1478" t="s">
        <v>8304</v>
      </c>
      <c r="O1478" s="6">
        <f>(E1478/D1478)*100</f>
        <v>0.33333333333333337</v>
      </c>
      <c r="P1478" s="7">
        <f>E1478/L1478</f>
        <v>10</v>
      </c>
      <c r="Q1478" t="s">
        <v>8322</v>
      </c>
      <c r="R1478" t="s">
        <v>8358</v>
      </c>
      <c r="S1478" s="11">
        <f>(J1478/86400)+25569+(-5/24)</f>
        <v>42172.460694444446</v>
      </c>
      <c r="T1478" s="11">
        <f>(I1478/86400)+25569+(-5/24)</f>
        <v>42202.460694444446</v>
      </c>
    </row>
    <row r="1479" spans="1:20" ht="43.2" x14ac:dyDescent="0.3">
      <c r="A1479">
        <v>2856</v>
      </c>
      <c r="B1479" s="3" t="s">
        <v>2856</v>
      </c>
      <c r="C1479" s="3" t="s">
        <v>6966</v>
      </c>
      <c r="D1479">
        <v>3000</v>
      </c>
      <c r="E1479">
        <v>146</v>
      </c>
      <c r="F1479" t="s">
        <v>8221</v>
      </c>
      <c r="G1479" t="s">
        <v>8224</v>
      </c>
      <c r="H1479" t="s">
        <v>8246</v>
      </c>
      <c r="I1479">
        <v>1439069640</v>
      </c>
      <c r="J1479">
        <v>1433897647</v>
      </c>
      <c r="K1479" t="b">
        <v>0</v>
      </c>
      <c r="L1479">
        <v>6</v>
      </c>
      <c r="M1479" t="b">
        <v>0</v>
      </c>
      <c r="N1479" t="s">
        <v>8271</v>
      </c>
      <c r="O1479" s="6">
        <f>(E1479/D1479)*100</f>
        <v>4.8666666666666663</v>
      </c>
      <c r="P1479" s="7">
        <f>E1479/L1479</f>
        <v>24.333333333333332</v>
      </c>
      <c r="Q1479" t="s">
        <v>8317</v>
      </c>
      <c r="R1479" t="s">
        <v>8318</v>
      </c>
      <c r="S1479" s="11">
        <f>(J1479/86400)+25569+(-5/24)</f>
        <v>42164.829247685186</v>
      </c>
      <c r="T1479" s="11">
        <f>(I1479/86400)+25569+(-5/24)</f>
        <v>42224.69027777778</v>
      </c>
    </row>
    <row r="1480" spans="1:20" ht="43.2" x14ac:dyDescent="0.3">
      <c r="A1480">
        <v>2872</v>
      </c>
      <c r="B1480" s="3" t="s">
        <v>2872</v>
      </c>
      <c r="C1480" s="3" t="s">
        <v>6982</v>
      </c>
      <c r="D1480">
        <v>3000</v>
      </c>
      <c r="E1480">
        <v>0</v>
      </c>
      <c r="F1480" t="s">
        <v>8221</v>
      </c>
      <c r="G1480" t="s">
        <v>8224</v>
      </c>
      <c r="H1480" t="s">
        <v>8246</v>
      </c>
      <c r="I1480">
        <v>1434768438</v>
      </c>
      <c r="J1480">
        <v>1429584438</v>
      </c>
      <c r="K1480" t="b">
        <v>0</v>
      </c>
      <c r="L1480">
        <v>0</v>
      </c>
      <c r="M1480" t="b">
        <v>0</v>
      </c>
      <c r="N1480" t="s">
        <v>8271</v>
      </c>
      <c r="O1480" s="6">
        <f>(E1480/D1480)*100</f>
        <v>0</v>
      </c>
      <c r="P1480" s="7" t="e">
        <f>E1480/L1480</f>
        <v>#DIV/0!</v>
      </c>
      <c r="Q1480" t="s">
        <v>8317</v>
      </c>
      <c r="R1480" t="s">
        <v>8318</v>
      </c>
      <c r="S1480" s="11">
        <f>(J1480/86400)+25569+(-5/24)</f>
        <v>42114.907847222225</v>
      </c>
      <c r="T1480" s="11">
        <f>(I1480/86400)+25569+(-5/24)</f>
        <v>42174.907847222225</v>
      </c>
    </row>
    <row r="1481" spans="1:20" ht="43.2" x14ac:dyDescent="0.3">
      <c r="A1481">
        <v>2878</v>
      </c>
      <c r="B1481" s="3" t="s">
        <v>2878</v>
      </c>
      <c r="C1481" s="3" t="s">
        <v>6988</v>
      </c>
      <c r="D1481">
        <v>3000</v>
      </c>
      <c r="E1481">
        <v>63</v>
      </c>
      <c r="F1481" t="s">
        <v>8221</v>
      </c>
      <c r="G1481" t="s">
        <v>8225</v>
      </c>
      <c r="H1481" t="s">
        <v>8247</v>
      </c>
      <c r="I1481">
        <v>1435934795</v>
      </c>
      <c r="J1481">
        <v>1430750795</v>
      </c>
      <c r="K1481" t="b">
        <v>0</v>
      </c>
      <c r="L1481">
        <v>4</v>
      </c>
      <c r="M1481" t="b">
        <v>0</v>
      </c>
      <c r="N1481" t="s">
        <v>8271</v>
      </c>
      <c r="O1481" s="6">
        <f>(E1481/D1481)*100</f>
        <v>2.1</v>
      </c>
      <c r="P1481" s="7">
        <f>E1481/L1481</f>
        <v>15.75</v>
      </c>
      <c r="Q1481" t="s">
        <v>8317</v>
      </c>
      <c r="R1481" t="s">
        <v>8318</v>
      </c>
      <c r="S1481" s="11">
        <f>(J1481/86400)+25569+(-5/24)</f>
        <v>42128.407349537032</v>
      </c>
      <c r="T1481" s="11">
        <f>(I1481/86400)+25569+(-5/24)</f>
        <v>42188.407349537032</v>
      </c>
    </row>
    <row r="1482" spans="1:20" ht="43.2" x14ac:dyDescent="0.3">
      <c r="A1482">
        <v>2887</v>
      </c>
      <c r="B1482" s="3" t="s">
        <v>2887</v>
      </c>
      <c r="C1482" s="3" t="s">
        <v>6997</v>
      </c>
      <c r="D1482">
        <v>3000</v>
      </c>
      <c r="E1482">
        <v>5</v>
      </c>
      <c r="F1482" t="s">
        <v>8221</v>
      </c>
      <c r="G1482" t="s">
        <v>8224</v>
      </c>
      <c r="H1482" t="s">
        <v>8246</v>
      </c>
      <c r="I1482">
        <v>1420971324</v>
      </c>
      <c r="J1482">
        <v>1418379324</v>
      </c>
      <c r="K1482" t="b">
        <v>0</v>
      </c>
      <c r="L1482">
        <v>1</v>
      </c>
      <c r="M1482" t="b">
        <v>0</v>
      </c>
      <c r="N1482" t="s">
        <v>8271</v>
      </c>
      <c r="O1482" s="6">
        <f>(E1482/D1482)*100</f>
        <v>0.16666666666666669</v>
      </c>
      <c r="P1482" s="7">
        <f>E1482/L1482</f>
        <v>5</v>
      </c>
      <c r="Q1482" t="s">
        <v>8317</v>
      </c>
      <c r="R1482" t="s">
        <v>8318</v>
      </c>
      <c r="S1482" s="11">
        <f>(J1482/86400)+25569+(-5/24)</f>
        <v>41985.219027777777</v>
      </c>
      <c r="T1482" s="11">
        <f>(I1482/86400)+25569+(-5/24)</f>
        <v>42015.219027777777</v>
      </c>
    </row>
    <row r="1483" spans="1:20" ht="43.2" x14ac:dyDescent="0.3">
      <c r="A1483">
        <v>2889</v>
      </c>
      <c r="B1483" s="3" t="s">
        <v>2889</v>
      </c>
      <c r="C1483" s="3" t="s">
        <v>6999</v>
      </c>
      <c r="D1483">
        <v>3000</v>
      </c>
      <c r="E1483">
        <v>1142</v>
      </c>
      <c r="F1483" t="s">
        <v>8221</v>
      </c>
      <c r="G1483" t="s">
        <v>8224</v>
      </c>
      <c r="H1483" t="s">
        <v>8246</v>
      </c>
      <c r="I1483">
        <v>1409344985</v>
      </c>
      <c r="J1483">
        <v>1406752985</v>
      </c>
      <c r="K1483" t="b">
        <v>0</v>
      </c>
      <c r="L1483">
        <v>14</v>
      </c>
      <c r="M1483" t="b">
        <v>0</v>
      </c>
      <c r="N1483" t="s">
        <v>8271</v>
      </c>
      <c r="O1483" s="6">
        <f>(E1483/D1483)*100</f>
        <v>38.066666666666663</v>
      </c>
      <c r="P1483" s="7">
        <f>E1483/L1483</f>
        <v>81.571428571428569</v>
      </c>
      <c r="Q1483" t="s">
        <v>8317</v>
      </c>
      <c r="R1483" t="s">
        <v>8318</v>
      </c>
      <c r="S1483" s="11">
        <f>(J1483/86400)+25569+(-5/24)</f>
        <v>41850.654918981476</v>
      </c>
      <c r="T1483" s="11">
        <f>(I1483/86400)+25569+(-5/24)</f>
        <v>41880.654918981476</v>
      </c>
    </row>
    <row r="1484" spans="1:20" ht="43.2" x14ac:dyDescent="0.3">
      <c r="A1484">
        <v>2896</v>
      </c>
      <c r="B1484" s="3" t="s">
        <v>2896</v>
      </c>
      <c r="C1484" s="3" t="s">
        <v>7006</v>
      </c>
      <c r="D1484">
        <v>3000</v>
      </c>
      <c r="E1484">
        <v>625</v>
      </c>
      <c r="F1484" t="s">
        <v>8221</v>
      </c>
      <c r="G1484" t="s">
        <v>8224</v>
      </c>
      <c r="H1484" t="s">
        <v>8246</v>
      </c>
      <c r="I1484">
        <v>1481522400</v>
      </c>
      <c r="J1484">
        <v>1480283321</v>
      </c>
      <c r="K1484" t="b">
        <v>0</v>
      </c>
      <c r="L1484">
        <v>12</v>
      </c>
      <c r="M1484" t="b">
        <v>0</v>
      </c>
      <c r="N1484" t="s">
        <v>8271</v>
      </c>
      <c r="O1484" s="6">
        <f>(E1484/D1484)*100</f>
        <v>20.833333333333336</v>
      </c>
      <c r="P1484" s="7">
        <f>E1484/L1484</f>
        <v>52.083333333333336</v>
      </c>
      <c r="Q1484" t="s">
        <v>8317</v>
      </c>
      <c r="R1484" t="s">
        <v>8318</v>
      </c>
      <c r="S1484" s="11">
        <f>(J1484/86400)+25569+(-5/24)</f>
        <v>42701.700474537036</v>
      </c>
      <c r="T1484" s="11">
        <f>(I1484/86400)+25569+(-5/24)</f>
        <v>42716.041666666664</v>
      </c>
    </row>
    <row r="1485" spans="1:20" ht="43.2" x14ac:dyDescent="0.3">
      <c r="A1485">
        <v>2943</v>
      </c>
      <c r="B1485" s="3" t="s">
        <v>2943</v>
      </c>
      <c r="C1485" s="3" t="s">
        <v>7053</v>
      </c>
      <c r="D1485">
        <v>3000</v>
      </c>
      <c r="E1485">
        <v>0</v>
      </c>
      <c r="F1485" t="s">
        <v>8221</v>
      </c>
      <c r="G1485" t="s">
        <v>8224</v>
      </c>
      <c r="H1485" t="s">
        <v>8246</v>
      </c>
      <c r="I1485">
        <v>1428894380</v>
      </c>
      <c r="J1485">
        <v>1426302380</v>
      </c>
      <c r="K1485" t="b">
        <v>0</v>
      </c>
      <c r="L1485">
        <v>0</v>
      </c>
      <c r="M1485" t="b">
        <v>0</v>
      </c>
      <c r="N1485" t="s">
        <v>8303</v>
      </c>
      <c r="O1485" s="6">
        <f>(E1485/D1485)*100</f>
        <v>0</v>
      </c>
      <c r="P1485" s="7" t="e">
        <f>E1485/L1485</f>
        <v>#DIV/0!</v>
      </c>
      <c r="Q1485" t="s">
        <v>8317</v>
      </c>
      <c r="R1485" t="s">
        <v>8357</v>
      </c>
      <c r="S1485" s="11">
        <f>(J1485/86400)+25569+(-5/24)</f>
        <v>42076.921064814807</v>
      </c>
      <c r="T1485" s="11">
        <f>(I1485/86400)+25569+(-5/24)</f>
        <v>42106.921064814807</v>
      </c>
    </row>
    <row r="1486" spans="1:20" ht="43.2" x14ac:dyDescent="0.3">
      <c r="A1486">
        <v>3063</v>
      </c>
      <c r="B1486" s="3" t="s">
        <v>3063</v>
      </c>
      <c r="C1486" s="3" t="s">
        <v>7173</v>
      </c>
      <c r="D1486">
        <v>3000</v>
      </c>
      <c r="E1486">
        <v>587</v>
      </c>
      <c r="F1486" t="s">
        <v>8221</v>
      </c>
      <c r="G1486" t="s">
        <v>8224</v>
      </c>
      <c r="H1486" t="s">
        <v>8246</v>
      </c>
      <c r="I1486">
        <v>1477174138</v>
      </c>
      <c r="J1486">
        <v>1474150138</v>
      </c>
      <c r="K1486" t="b">
        <v>0</v>
      </c>
      <c r="L1486">
        <v>23</v>
      </c>
      <c r="M1486" t="b">
        <v>0</v>
      </c>
      <c r="N1486" t="s">
        <v>8303</v>
      </c>
      <c r="O1486" s="6">
        <f>(E1486/D1486)*100</f>
        <v>19.566666666666666</v>
      </c>
      <c r="P1486" s="7">
        <f>E1486/L1486</f>
        <v>25.521739130434781</v>
      </c>
      <c r="Q1486" t="s">
        <v>8317</v>
      </c>
      <c r="R1486" t="s">
        <v>8357</v>
      </c>
      <c r="S1486" s="11">
        <f>(J1486/86400)+25569+(-5/24)</f>
        <v>42630.714560185188</v>
      </c>
      <c r="T1486" s="11">
        <f>(I1486/86400)+25569+(-5/24)</f>
        <v>42665.714560185188</v>
      </c>
    </row>
    <row r="1487" spans="1:20" ht="43.2" x14ac:dyDescent="0.3">
      <c r="A1487">
        <v>3630</v>
      </c>
      <c r="B1487" s="3" t="s">
        <v>3628</v>
      </c>
      <c r="C1487" s="3" t="s">
        <v>7740</v>
      </c>
      <c r="D1487">
        <v>3000</v>
      </c>
      <c r="E1487">
        <v>1</v>
      </c>
      <c r="F1487" t="s">
        <v>8221</v>
      </c>
      <c r="G1487" t="s">
        <v>8225</v>
      </c>
      <c r="H1487" t="s">
        <v>8247</v>
      </c>
      <c r="I1487">
        <v>1417295990</v>
      </c>
      <c r="J1487">
        <v>1414700390</v>
      </c>
      <c r="K1487" t="b">
        <v>0</v>
      </c>
      <c r="L1487">
        <v>1</v>
      </c>
      <c r="M1487" t="b">
        <v>0</v>
      </c>
      <c r="N1487" t="s">
        <v>8305</v>
      </c>
      <c r="O1487" s="6">
        <f>(E1487/D1487)*100</f>
        <v>3.3333333333333333E-2</v>
      </c>
      <c r="P1487" s="7">
        <f>E1487/L1487</f>
        <v>1</v>
      </c>
      <c r="Q1487" t="s">
        <v>8317</v>
      </c>
      <c r="R1487" t="s">
        <v>8359</v>
      </c>
      <c r="S1487" s="11">
        <f>(J1487/86400)+25569+(-5/24)</f>
        <v>41942.638773148145</v>
      </c>
      <c r="T1487" s="11">
        <f>(I1487/86400)+25569+(-5/24)</f>
        <v>41972.680439814816</v>
      </c>
    </row>
    <row r="1488" spans="1:20" ht="57.6" x14ac:dyDescent="0.3">
      <c r="A1488">
        <v>3637</v>
      </c>
      <c r="B1488" s="3" t="s">
        <v>3635</v>
      </c>
      <c r="C1488" s="3" t="s">
        <v>7747</v>
      </c>
      <c r="D1488">
        <v>3000</v>
      </c>
      <c r="E1488">
        <v>926</v>
      </c>
      <c r="F1488" t="s">
        <v>8221</v>
      </c>
      <c r="G1488" t="s">
        <v>8224</v>
      </c>
      <c r="H1488" t="s">
        <v>8246</v>
      </c>
      <c r="I1488">
        <v>1420130935</v>
      </c>
      <c r="J1488">
        <v>1417538935</v>
      </c>
      <c r="K1488" t="b">
        <v>0</v>
      </c>
      <c r="L1488">
        <v>14</v>
      </c>
      <c r="M1488" t="b">
        <v>0</v>
      </c>
      <c r="N1488" t="s">
        <v>8305</v>
      </c>
      <c r="O1488" s="6">
        <f>(E1488/D1488)*100</f>
        <v>30.866666666666664</v>
      </c>
      <c r="P1488" s="7">
        <f>E1488/L1488</f>
        <v>66.142857142857139</v>
      </c>
      <c r="Q1488" t="s">
        <v>8317</v>
      </c>
      <c r="R1488" t="s">
        <v>8359</v>
      </c>
      <c r="S1488" s="11">
        <f>(J1488/86400)+25569+(-5/24)</f>
        <v>41975.492303240739</v>
      </c>
      <c r="T1488" s="11">
        <f>(I1488/86400)+25569+(-5/24)</f>
        <v>42005.492303240739</v>
      </c>
    </row>
    <row r="1489" spans="1:20" ht="43.2" x14ac:dyDescent="0.3">
      <c r="A1489">
        <v>3641</v>
      </c>
      <c r="B1489" s="3" t="s">
        <v>3639</v>
      </c>
      <c r="C1489" s="3" t="s">
        <v>7751</v>
      </c>
      <c r="D1489">
        <v>3000</v>
      </c>
      <c r="E1489">
        <v>0</v>
      </c>
      <c r="F1489" t="s">
        <v>8221</v>
      </c>
      <c r="G1489" t="s">
        <v>8224</v>
      </c>
      <c r="H1489" t="s">
        <v>8246</v>
      </c>
      <c r="I1489">
        <v>1412485200</v>
      </c>
      <c r="J1489">
        <v>1410966179</v>
      </c>
      <c r="K1489" t="b">
        <v>0</v>
      </c>
      <c r="L1489">
        <v>0</v>
      </c>
      <c r="M1489" t="b">
        <v>0</v>
      </c>
      <c r="N1489" t="s">
        <v>8305</v>
      </c>
      <c r="O1489" s="6">
        <f>(E1489/D1489)*100</f>
        <v>0</v>
      </c>
      <c r="P1489" s="7" t="e">
        <f>E1489/L1489</f>
        <v>#DIV/0!</v>
      </c>
      <c r="Q1489" t="s">
        <v>8317</v>
      </c>
      <c r="R1489" t="s">
        <v>8359</v>
      </c>
      <c r="S1489" s="11">
        <f>(J1489/86400)+25569+(-5/24)</f>
        <v>41899.41873842592</v>
      </c>
      <c r="T1489" s="11">
        <f>(I1489/86400)+25569+(-5/24)</f>
        <v>41917</v>
      </c>
    </row>
    <row r="1490" spans="1:20" ht="43.2" x14ac:dyDescent="0.3">
      <c r="A1490">
        <v>3802</v>
      </c>
      <c r="B1490" s="3" t="s">
        <v>3799</v>
      </c>
      <c r="C1490" s="3" t="s">
        <v>7912</v>
      </c>
      <c r="D1490">
        <v>3000</v>
      </c>
      <c r="E1490">
        <v>0</v>
      </c>
      <c r="F1490" t="s">
        <v>8221</v>
      </c>
      <c r="G1490" t="s">
        <v>8224</v>
      </c>
      <c r="H1490" t="s">
        <v>8246</v>
      </c>
      <c r="I1490">
        <v>1445482906</v>
      </c>
      <c r="J1490">
        <v>1442890906</v>
      </c>
      <c r="K1490" t="b">
        <v>0</v>
      </c>
      <c r="L1490">
        <v>0</v>
      </c>
      <c r="M1490" t="b">
        <v>0</v>
      </c>
      <c r="N1490" t="s">
        <v>8305</v>
      </c>
      <c r="O1490" s="6">
        <f>(E1490/D1490)*100</f>
        <v>0</v>
      </c>
      <c r="P1490" s="7" t="e">
        <f>E1490/L1490</f>
        <v>#DIV/0!</v>
      </c>
      <c r="Q1490" t="s">
        <v>8317</v>
      </c>
      <c r="R1490" t="s">
        <v>8359</v>
      </c>
      <c r="S1490" s="11">
        <f>(J1490/86400)+25569+(-5/24)</f>
        <v>42268.917893518512</v>
      </c>
      <c r="T1490" s="11">
        <f>(I1490/86400)+25569+(-5/24)</f>
        <v>42298.917893518512</v>
      </c>
    </row>
    <row r="1491" spans="1:20" ht="43.2" x14ac:dyDescent="0.3">
      <c r="A1491">
        <v>3901</v>
      </c>
      <c r="B1491" s="3" t="s">
        <v>3898</v>
      </c>
      <c r="C1491" s="3" t="s">
        <v>8009</v>
      </c>
      <c r="D1491">
        <v>3000</v>
      </c>
      <c r="E1491">
        <v>25</v>
      </c>
      <c r="F1491" t="s">
        <v>8221</v>
      </c>
      <c r="G1491" t="s">
        <v>8224</v>
      </c>
      <c r="H1491" t="s">
        <v>8246</v>
      </c>
      <c r="I1491">
        <v>1450554599</v>
      </c>
      <c r="J1491">
        <v>1447098599</v>
      </c>
      <c r="K1491" t="b">
        <v>0</v>
      </c>
      <c r="L1491">
        <v>1</v>
      </c>
      <c r="M1491" t="b">
        <v>0</v>
      </c>
      <c r="N1491" t="s">
        <v>8271</v>
      </c>
      <c r="O1491" s="6">
        <f>(E1491/D1491)*100</f>
        <v>0.83333333333333337</v>
      </c>
      <c r="P1491" s="7">
        <f>E1491/L1491</f>
        <v>25</v>
      </c>
      <c r="Q1491" t="s">
        <v>8317</v>
      </c>
      <c r="R1491" t="s">
        <v>8318</v>
      </c>
      <c r="S1491" s="11">
        <f>(J1491/86400)+25569+(-5/24)</f>
        <v>42317.618043981478</v>
      </c>
      <c r="T1491" s="11">
        <f>(I1491/86400)+25569+(-5/24)</f>
        <v>42357.618043981478</v>
      </c>
    </row>
    <row r="1492" spans="1:20" ht="43.2" x14ac:dyDescent="0.3">
      <c r="A1492">
        <v>3902</v>
      </c>
      <c r="B1492" s="3" t="s">
        <v>3899</v>
      </c>
      <c r="C1492" s="3" t="s">
        <v>8010</v>
      </c>
      <c r="D1492">
        <v>3000</v>
      </c>
      <c r="E1492">
        <v>1465</v>
      </c>
      <c r="F1492" t="s">
        <v>8221</v>
      </c>
      <c r="G1492" t="s">
        <v>8225</v>
      </c>
      <c r="H1492" t="s">
        <v>8247</v>
      </c>
      <c r="I1492">
        <v>1479125642</v>
      </c>
      <c r="J1492">
        <v>1476962042</v>
      </c>
      <c r="K1492" t="b">
        <v>0</v>
      </c>
      <c r="L1492">
        <v>31</v>
      </c>
      <c r="M1492" t="b">
        <v>0</v>
      </c>
      <c r="N1492" t="s">
        <v>8271</v>
      </c>
      <c r="O1492" s="6">
        <f>(E1492/D1492)*100</f>
        <v>48.833333333333336</v>
      </c>
      <c r="P1492" s="7">
        <f>E1492/L1492</f>
        <v>47.258064516129032</v>
      </c>
      <c r="Q1492" t="s">
        <v>8317</v>
      </c>
      <c r="R1492" t="s">
        <v>8318</v>
      </c>
      <c r="S1492" s="11">
        <f>(J1492/86400)+25569+(-5/24)</f>
        <v>42663.259745370371</v>
      </c>
      <c r="T1492" s="11">
        <f>(I1492/86400)+25569+(-5/24)</f>
        <v>42688.301412037035</v>
      </c>
    </row>
    <row r="1493" spans="1:20" ht="43.2" x14ac:dyDescent="0.3">
      <c r="A1493">
        <v>3921</v>
      </c>
      <c r="B1493" s="3" t="s">
        <v>3918</v>
      </c>
      <c r="C1493" s="3" t="s">
        <v>8029</v>
      </c>
      <c r="D1493">
        <v>3000</v>
      </c>
      <c r="E1493">
        <v>0</v>
      </c>
      <c r="F1493" t="s">
        <v>8221</v>
      </c>
      <c r="G1493" t="s">
        <v>8225</v>
      </c>
      <c r="H1493" t="s">
        <v>8247</v>
      </c>
      <c r="I1493">
        <v>1414346400</v>
      </c>
      <c r="J1493">
        <v>1413291655</v>
      </c>
      <c r="K1493" t="b">
        <v>0</v>
      </c>
      <c r="L1493">
        <v>0</v>
      </c>
      <c r="M1493" t="b">
        <v>0</v>
      </c>
      <c r="N1493" t="s">
        <v>8271</v>
      </c>
      <c r="O1493" s="6">
        <f>(E1493/D1493)*100</f>
        <v>0</v>
      </c>
      <c r="P1493" s="7" t="e">
        <f>E1493/L1493</f>
        <v>#DIV/0!</v>
      </c>
      <c r="Q1493" t="s">
        <v>8317</v>
      </c>
      <c r="R1493" t="s">
        <v>8318</v>
      </c>
      <c r="S1493" s="11">
        <f>(J1493/86400)+25569+(-5/24)</f>
        <v>41926.333969907406</v>
      </c>
      <c r="T1493" s="11">
        <f>(I1493/86400)+25569+(-5/24)</f>
        <v>41938.541666666664</v>
      </c>
    </row>
    <row r="1494" spans="1:20" ht="57.6" x14ac:dyDescent="0.3">
      <c r="A1494">
        <v>3935</v>
      </c>
      <c r="B1494" s="3" t="s">
        <v>3932</v>
      </c>
      <c r="C1494" s="3" t="s">
        <v>8043</v>
      </c>
      <c r="D1494">
        <v>3000</v>
      </c>
      <c r="E1494">
        <v>1315</v>
      </c>
      <c r="F1494" t="s">
        <v>8221</v>
      </c>
      <c r="G1494" t="s">
        <v>8225</v>
      </c>
      <c r="H1494" t="s">
        <v>8247</v>
      </c>
      <c r="I1494">
        <v>1443973546</v>
      </c>
      <c r="J1494">
        <v>1438789546</v>
      </c>
      <c r="K1494" t="b">
        <v>0</v>
      </c>
      <c r="L1494">
        <v>23</v>
      </c>
      <c r="M1494" t="b">
        <v>0</v>
      </c>
      <c r="N1494" t="s">
        <v>8271</v>
      </c>
      <c r="O1494" s="6">
        <f>(E1494/D1494)*100</f>
        <v>43.833333333333336</v>
      </c>
      <c r="P1494" s="7">
        <f>E1494/L1494</f>
        <v>57.173913043478258</v>
      </c>
      <c r="Q1494" t="s">
        <v>8317</v>
      </c>
      <c r="R1494" t="s">
        <v>8318</v>
      </c>
      <c r="S1494" s="11">
        <f>(J1494/86400)+25569+(-5/24)</f>
        <v>42221.448449074072</v>
      </c>
      <c r="T1494" s="11">
        <f>(I1494/86400)+25569+(-5/24)</f>
        <v>42281.448449074072</v>
      </c>
    </row>
    <row r="1495" spans="1:20" ht="43.2" x14ac:dyDescent="0.3">
      <c r="A1495">
        <v>3947</v>
      </c>
      <c r="B1495" s="3" t="s">
        <v>3944</v>
      </c>
      <c r="C1495" s="3" t="s">
        <v>8055</v>
      </c>
      <c r="D1495">
        <v>3000</v>
      </c>
      <c r="E1495">
        <v>101</v>
      </c>
      <c r="F1495" t="s">
        <v>8221</v>
      </c>
      <c r="G1495" t="s">
        <v>8224</v>
      </c>
      <c r="H1495" t="s">
        <v>8246</v>
      </c>
      <c r="I1495">
        <v>1475378744</v>
      </c>
      <c r="J1495">
        <v>1472786744</v>
      </c>
      <c r="K1495" t="b">
        <v>0</v>
      </c>
      <c r="L1495">
        <v>2</v>
      </c>
      <c r="M1495" t="b">
        <v>0</v>
      </c>
      <c r="N1495" t="s">
        <v>8271</v>
      </c>
      <c r="O1495" s="6">
        <f>(E1495/D1495)*100</f>
        <v>3.3666666666666663</v>
      </c>
      <c r="P1495" s="7">
        <f>E1495/L1495</f>
        <v>50.5</v>
      </c>
      <c r="Q1495" t="s">
        <v>8317</v>
      </c>
      <c r="R1495" t="s">
        <v>8318</v>
      </c>
      <c r="S1495" s="11">
        <f>(J1495/86400)+25569+(-5/24)</f>
        <v>42614.934537037036</v>
      </c>
      <c r="T1495" s="11">
        <f>(I1495/86400)+25569+(-5/24)</f>
        <v>42644.934537037036</v>
      </c>
    </row>
    <row r="1496" spans="1:20" ht="43.2" x14ac:dyDescent="0.3">
      <c r="A1496">
        <v>3960</v>
      </c>
      <c r="B1496" s="3" t="s">
        <v>3957</v>
      </c>
      <c r="C1496" s="3" t="s">
        <v>8067</v>
      </c>
      <c r="D1496">
        <v>3000</v>
      </c>
      <c r="E1496">
        <v>45</v>
      </c>
      <c r="F1496" t="s">
        <v>8221</v>
      </c>
      <c r="G1496" t="s">
        <v>8224</v>
      </c>
      <c r="H1496" t="s">
        <v>8246</v>
      </c>
      <c r="I1496">
        <v>1451852256</v>
      </c>
      <c r="J1496">
        <v>1449260256</v>
      </c>
      <c r="K1496" t="b">
        <v>0</v>
      </c>
      <c r="L1496">
        <v>4</v>
      </c>
      <c r="M1496" t="b">
        <v>0</v>
      </c>
      <c r="N1496" t="s">
        <v>8271</v>
      </c>
      <c r="O1496" s="6">
        <f>(E1496/D1496)*100</f>
        <v>1.5</v>
      </c>
      <c r="P1496" s="7">
        <f>E1496/L1496</f>
        <v>11.25</v>
      </c>
      <c r="Q1496" t="s">
        <v>8317</v>
      </c>
      <c r="R1496" t="s">
        <v>8318</v>
      </c>
      <c r="S1496" s="11">
        <f>(J1496/86400)+25569+(-5/24)</f>
        <v>42342.63722222222</v>
      </c>
      <c r="T1496" s="11">
        <f>(I1496/86400)+25569+(-5/24)</f>
        <v>42372.63722222222</v>
      </c>
    </row>
    <row r="1497" spans="1:20" ht="43.2" x14ac:dyDescent="0.3">
      <c r="A1497">
        <v>3989</v>
      </c>
      <c r="B1497" s="3" t="s">
        <v>3985</v>
      </c>
      <c r="C1497" s="3" t="s">
        <v>8095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1447009181</v>
      </c>
      <c r="J1497">
        <v>1444413581</v>
      </c>
      <c r="K1497" t="b">
        <v>0</v>
      </c>
      <c r="L1497">
        <v>0</v>
      </c>
      <c r="M1497" t="b">
        <v>0</v>
      </c>
      <c r="N1497" t="s">
        <v>8271</v>
      </c>
      <c r="O1497" s="6">
        <f>(E1497/D1497)*100</f>
        <v>0</v>
      </c>
      <c r="P1497" s="7" t="e">
        <f>E1497/L1497</f>
        <v>#DIV/0!</v>
      </c>
      <c r="Q1497" t="s">
        <v>8317</v>
      </c>
      <c r="R1497" t="s">
        <v>8318</v>
      </c>
      <c r="S1497" s="11">
        <f>(J1497/86400)+25569+(-5/24)</f>
        <v>42286.541446759256</v>
      </c>
      <c r="T1497" s="11">
        <f>(I1497/86400)+25569+(-5/24)</f>
        <v>42316.583113425928</v>
      </c>
    </row>
    <row r="1498" spans="1:20" ht="43.2" x14ac:dyDescent="0.3">
      <c r="A1498">
        <v>3996</v>
      </c>
      <c r="B1498" s="3" t="s">
        <v>3992</v>
      </c>
      <c r="C1498" s="3" t="s">
        <v>8102</v>
      </c>
      <c r="D1498">
        <v>3000</v>
      </c>
      <c r="E1498">
        <v>497</v>
      </c>
      <c r="F1498" t="s">
        <v>8221</v>
      </c>
      <c r="G1498" t="s">
        <v>8224</v>
      </c>
      <c r="H1498" t="s">
        <v>8246</v>
      </c>
      <c r="I1498">
        <v>1416499440</v>
      </c>
      <c r="J1498">
        <v>1415341464</v>
      </c>
      <c r="K1498" t="b">
        <v>0</v>
      </c>
      <c r="L1498">
        <v>17</v>
      </c>
      <c r="M1498" t="b">
        <v>0</v>
      </c>
      <c r="N1498" t="s">
        <v>8271</v>
      </c>
      <c r="O1498" s="6">
        <f>(E1498/D1498)*100</f>
        <v>16.566666666666666</v>
      </c>
      <c r="P1498" s="7">
        <f>E1498/L1498</f>
        <v>29.235294117647058</v>
      </c>
      <c r="Q1498" t="s">
        <v>8317</v>
      </c>
      <c r="R1498" t="s">
        <v>8318</v>
      </c>
      <c r="S1498" s="11">
        <f>(J1498/86400)+25569+(-5/24)</f>
        <v>41950.058611111112</v>
      </c>
      <c r="T1498" s="11">
        <f>(I1498/86400)+25569+(-5/24)</f>
        <v>41963.461111111108</v>
      </c>
    </row>
    <row r="1499" spans="1:20" ht="43.2" x14ac:dyDescent="0.3">
      <c r="A1499">
        <v>3997</v>
      </c>
      <c r="B1499" s="3" t="s">
        <v>3993</v>
      </c>
      <c r="C1499" s="3" t="s">
        <v>8103</v>
      </c>
      <c r="D1499">
        <v>3000</v>
      </c>
      <c r="E1499">
        <v>0</v>
      </c>
      <c r="F1499" t="s">
        <v>8221</v>
      </c>
      <c r="G1499" t="s">
        <v>8225</v>
      </c>
      <c r="H1499" t="s">
        <v>8247</v>
      </c>
      <c r="I1499">
        <v>1428222221</v>
      </c>
      <c r="J1499">
        <v>1425633821</v>
      </c>
      <c r="K1499" t="b">
        <v>0</v>
      </c>
      <c r="L1499">
        <v>0</v>
      </c>
      <c r="M1499" t="b">
        <v>0</v>
      </c>
      <c r="N1499" t="s">
        <v>8271</v>
      </c>
      <c r="O1499" s="6">
        <f>(E1499/D1499)*100</f>
        <v>0</v>
      </c>
      <c r="P1499" s="7" t="e">
        <f>E1499/L1499</f>
        <v>#DIV/0!</v>
      </c>
      <c r="Q1499" t="s">
        <v>8317</v>
      </c>
      <c r="R1499" t="s">
        <v>8318</v>
      </c>
      <c r="S1499" s="11">
        <f>(J1499/86400)+25569+(-5/24)</f>
        <v>42069.183113425919</v>
      </c>
      <c r="T1499" s="11">
        <f>(I1499/86400)+25569+(-5/24)</f>
        <v>42099.141446759262</v>
      </c>
    </row>
    <row r="1500" spans="1:20" ht="43.2" x14ac:dyDescent="0.3">
      <c r="A1500">
        <v>4005</v>
      </c>
      <c r="B1500" s="3" t="s">
        <v>4001</v>
      </c>
      <c r="C1500" s="3" t="s">
        <v>8110</v>
      </c>
      <c r="D1500">
        <v>3000</v>
      </c>
      <c r="E1500">
        <v>40</v>
      </c>
      <c r="F1500" t="s">
        <v>8221</v>
      </c>
      <c r="G1500" t="s">
        <v>8224</v>
      </c>
      <c r="H1500" t="s">
        <v>8246</v>
      </c>
      <c r="I1500">
        <v>1413832985</v>
      </c>
      <c r="J1500">
        <v>1408648985</v>
      </c>
      <c r="K1500" t="b">
        <v>0</v>
      </c>
      <c r="L1500">
        <v>2</v>
      </c>
      <c r="M1500" t="b">
        <v>0</v>
      </c>
      <c r="N1500" t="s">
        <v>8271</v>
      </c>
      <c r="O1500" s="6">
        <f>(E1500/D1500)*100</f>
        <v>1.3333333333333335</v>
      </c>
      <c r="P1500" s="7">
        <f>E1500/L1500</f>
        <v>20</v>
      </c>
      <c r="Q1500" t="s">
        <v>8317</v>
      </c>
      <c r="R1500" t="s">
        <v>8318</v>
      </c>
      <c r="S1500" s="11">
        <f>(J1500/86400)+25569+(-5/24)</f>
        <v>41872.599363425921</v>
      </c>
      <c r="T1500" s="11">
        <f>(I1500/86400)+25569+(-5/24)</f>
        <v>41932.599363425921</v>
      </c>
    </row>
    <row r="1501" spans="1:20" ht="43.2" x14ac:dyDescent="0.3">
      <c r="A1501">
        <v>4027</v>
      </c>
      <c r="B1501" s="3" t="s">
        <v>4023</v>
      </c>
      <c r="C1501" s="3" t="s">
        <v>8132</v>
      </c>
      <c r="D1501">
        <v>3000</v>
      </c>
      <c r="E1501">
        <v>215</v>
      </c>
      <c r="F1501" t="s">
        <v>8221</v>
      </c>
      <c r="G1501" t="s">
        <v>8224</v>
      </c>
      <c r="H1501" t="s">
        <v>8246</v>
      </c>
      <c r="I1501">
        <v>1487811600</v>
      </c>
      <c r="J1501">
        <v>1486077481</v>
      </c>
      <c r="K1501" t="b">
        <v>0</v>
      </c>
      <c r="L1501">
        <v>7</v>
      </c>
      <c r="M1501" t="b">
        <v>0</v>
      </c>
      <c r="N1501" t="s">
        <v>8271</v>
      </c>
      <c r="O1501" s="6">
        <f>(E1501/D1501)*100</f>
        <v>7.166666666666667</v>
      </c>
      <c r="P1501" s="7">
        <f>E1501/L1501</f>
        <v>30.714285714285715</v>
      </c>
      <c r="Q1501" t="s">
        <v>8317</v>
      </c>
      <c r="R1501" t="s">
        <v>8318</v>
      </c>
      <c r="S1501" s="11">
        <f>(J1501/86400)+25569+(-5/24)</f>
        <v>42768.762511574074</v>
      </c>
      <c r="T1501" s="11">
        <f>(I1501/86400)+25569+(-5/24)</f>
        <v>42788.833333333336</v>
      </c>
    </row>
    <row r="1502" spans="1:20" ht="57.6" x14ac:dyDescent="0.3">
      <c r="A1502">
        <v>4052</v>
      </c>
      <c r="B1502" s="3" t="s">
        <v>4048</v>
      </c>
      <c r="C1502" s="3" t="s">
        <v>8156</v>
      </c>
      <c r="D1502">
        <v>3000</v>
      </c>
      <c r="E1502">
        <v>1126</v>
      </c>
      <c r="F1502" t="s">
        <v>8221</v>
      </c>
      <c r="G1502" t="s">
        <v>8224</v>
      </c>
      <c r="H1502" t="s">
        <v>8246</v>
      </c>
      <c r="I1502">
        <v>1413234316</v>
      </c>
      <c r="J1502">
        <v>1408050316</v>
      </c>
      <c r="K1502" t="b">
        <v>0</v>
      </c>
      <c r="L1502">
        <v>13</v>
      </c>
      <c r="M1502" t="b">
        <v>0</v>
      </c>
      <c r="N1502" t="s">
        <v>8271</v>
      </c>
      <c r="O1502" s="6">
        <f>(E1502/D1502)*100</f>
        <v>37.533333333333339</v>
      </c>
      <c r="P1502" s="7">
        <f>E1502/L1502</f>
        <v>86.615384615384613</v>
      </c>
      <c r="Q1502" t="s">
        <v>8317</v>
      </c>
      <c r="R1502" t="s">
        <v>8318</v>
      </c>
      <c r="S1502" s="11">
        <f>(J1502/86400)+25569+(-5/24)</f>
        <v>41865.670324074068</v>
      </c>
      <c r="T1502" s="11">
        <f>(I1502/86400)+25569+(-5/24)</f>
        <v>41925.670324074068</v>
      </c>
    </row>
    <row r="1503" spans="1:20" ht="43.2" x14ac:dyDescent="0.3">
      <c r="A1503">
        <v>4079</v>
      </c>
      <c r="B1503" s="3" t="s">
        <v>4075</v>
      </c>
      <c r="C1503" s="3" t="s">
        <v>8182</v>
      </c>
      <c r="D1503">
        <v>3000</v>
      </c>
      <c r="E1503">
        <v>5</v>
      </c>
      <c r="F1503" t="s">
        <v>8221</v>
      </c>
      <c r="G1503" t="s">
        <v>8224</v>
      </c>
      <c r="H1503" t="s">
        <v>8246</v>
      </c>
      <c r="I1503">
        <v>1466375521</v>
      </c>
      <c r="J1503">
        <v>1463783521</v>
      </c>
      <c r="K1503" t="b">
        <v>0</v>
      </c>
      <c r="L1503">
        <v>1</v>
      </c>
      <c r="M1503" t="b">
        <v>0</v>
      </c>
      <c r="N1503" t="s">
        <v>8271</v>
      </c>
      <c r="O1503" s="6">
        <f>(E1503/D1503)*100</f>
        <v>0.16666666666666669</v>
      </c>
      <c r="P1503" s="7">
        <f>E1503/L1503</f>
        <v>5</v>
      </c>
      <c r="Q1503" t="s">
        <v>8317</v>
      </c>
      <c r="R1503" t="s">
        <v>8318</v>
      </c>
      <c r="S1503" s="11">
        <f>(J1503/86400)+25569+(-5/24)</f>
        <v>42510.730567129627</v>
      </c>
      <c r="T1503" s="11">
        <f>(I1503/86400)+25569+(-5/24)</f>
        <v>42540.730567129627</v>
      </c>
    </row>
    <row r="1504" spans="1:20" ht="43.2" x14ac:dyDescent="0.3">
      <c r="A1504">
        <v>4080</v>
      </c>
      <c r="B1504" s="3" t="s">
        <v>4076</v>
      </c>
      <c r="C1504" s="3" t="s">
        <v>8183</v>
      </c>
      <c r="D1504">
        <v>3000</v>
      </c>
      <c r="E1504">
        <v>0</v>
      </c>
      <c r="F1504" t="s">
        <v>8221</v>
      </c>
      <c r="G1504" t="s">
        <v>8224</v>
      </c>
      <c r="H1504" t="s">
        <v>8246</v>
      </c>
      <c r="I1504">
        <v>1465930440</v>
      </c>
      <c r="J1504">
        <v>1463849116</v>
      </c>
      <c r="K1504" t="b">
        <v>0</v>
      </c>
      <c r="L1504">
        <v>0</v>
      </c>
      <c r="M1504" t="b">
        <v>0</v>
      </c>
      <c r="N1504" t="s">
        <v>8271</v>
      </c>
      <c r="O1504" s="6">
        <f>(E1504/D1504)*100</f>
        <v>0</v>
      </c>
      <c r="P1504" s="7" t="e">
        <f>E1504/L1504</f>
        <v>#DIV/0!</v>
      </c>
      <c r="Q1504" t="s">
        <v>8317</v>
      </c>
      <c r="R1504" t="s">
        <v>8318</v>
      </c>
      <c r="S1504" s="11">
        <f>(J1504/86400)+25569+(-5/24)</f>
        <v>42511.489768518521</v>
      </c>
      <c r="T1504" s="11">
        <f>(I1504/86400)+25569+(-5/24)</f>
        <v>42535.579166666663</v>
      </c>
    </row>
    <row r="1505" spans="1:20" ht="57.6" x14ac:dyDescent="0.3">
      <c r="A1505">
        <v>4084</v>
      </c>
      <c r="B1505" s="3" t="s">
        <v>4080</v>
      </c>
      <c r="C1505" s="3" t="s">
        <v>8187</v>
      </c>
      <c r="D1505">
        <v>3000</v>
      </c>
      <c r="E1505">
        <v>10</v>
      </c>
      <c r="F1505" t="s">
        <v>8221</v>
      </c>
      <c r="G1505" t="s">
        <v>8237</v>
      </c>
      <c r="H1505" t="s">
        <v>8249</v>
      </c>
      <c r="I1505">
        <v>1476008906</v>
      </c>
      <c r="J1505">
        <v>1473416906</v>
      </c>
      <c r="K1505" t="b">
        <v>0</v>
      </c>
      <c r="L1505">
        <v>1</v>
      </c>
      <c r="M1505" t="b">
        <v>0</v>
      </c>
      <c r="N1505" t="s">
        <v>8271</v>
      </c>
      <c r="O1505" s="6">
        <f>(E1505/D1505)*100</f>
        <v>0.33333333333333337</v>
      </c>
      <c r="P1505" s="7">
        <f>E1505/L1505</f>
        <v>10</v>
      </c>
      <c r="Q1505" t="s">
        <v>8317</v>
      </c>
      <c r="R1505" t="s">
        <v>8318</v>
      </c>
      <c r="S1505" s="11">
        <f>(J1505/86400)+25569+(-5/24)</f>
        <v>42622.228078703702</v>
      </c>
      <c r="T1505" s="11">
        <f>(I1505/86400)+25569+(-5/24)</f>
        <v>42652.228078703702</v>
      </c>
    </row>
    <row r="1506" spans="1:20" ht="43.2" x14ac:dyDescent="0.3">
      <c r="A1506">
        <v>4104</v>
      </c>
      <c r="B1506" s="3" t="s">
        <v>4100</v>
      </c>
      <c r="C1506" s="3" t="s">
        <v>8207</v>
      </c>
      <c r="D1506">
        <v>3000</v>
      </c>
      <c r="E1506">
        <v>641</v>
      </c>
      <c r="F1506" t="s">
        <v>8221</v>
      </c>
      <c r="G1506" t="s">
        <v>8226</v>
      </c>
      <c r="H1506" t="s">
        <v>8248</v>
      </c>
      <c r="I1506">
        <v>1477550434</v>
      </c>
      <c r="J1506">
        <v>1474958434</v>
      </c>
      <c r="K1506" t="b">
        <v>0</v>
      </c>
      <c r="L1506">
        <v>14</v>
      </c>
      <c r="M1506" t="b">
        <v>0</v>
      </c>
      <c r="N1506" t="s">
        <v>8271</v>
      </c>
      <c r="O1506" s="6">
        <f>(E1506/D1506)*100</f>
        <v>21.366666666666667</v>
      </c>
      <c r="P1506" s="7">
        <f>E1506/L1506</f>
        <v>45.785714285714285</v>
      </c>
      <c r="Q1506" t="s">
        <v>8317</v>
      </c>
      <c r="R1506" t="s">
        <v>8318</v>
      </c>
      <c r="S1506" s="11">
        <f>(J1506/86400)+25569+(-5/24)</f>
        <v>42640.069837962961</v>
      </c>
      <c r="T1506" s="11">
        <f>(I1506/86400)+25569+(-5/24)</f>
        <v>42670.069837962961</v>
      </c>
    </row>
    <row r="1507" spans="1:20" ht="43.2" x14ac:dyDescent="0.3">
      <c r="A1507">
        <v>4108</v>
      </c>
      <c r="B1507" s="3" t="s">
        <v>4104</v>
      </c>
      <c r="C1507" s="3" t="s">
        <v>8211</v>
      </c>
      <c r="D1507">
        <v>3000</v>
      </c>
      <c r="E1507">
        <v>59</v>
      </c>
      <c r="F1507" t="s">
        <v>8221</v>
      </c>
      <c r="G1507" t="s">
        <v>8224</v>
      </c>
      <c r="H1507" t="s">
        <v>8246</v>
      </c>
      <c r="I1507">
        <v>1488517200</v>
      </c>
      <c r="J1507">
        <v>1485909937</v>
      </c>
      <c r="K1507" t="b">
        <v>0</v>
      </c>
      <c r="L1507">
        <v>1</v>
      </c>
      <c r="M1507" t="b">
        <v>0</v>
      </c>
      <c r="N1507" t="s">
        <v>8271</v>
      </c>
      <c r="O1507" s="6">
        <f>(E1507/D1507)*100</f>
        <v>1.9666666666666666</v>
      </c>
      <c r="P1507" s="7">
        <f>E1507/L1507</f>
        <v>59</v>
      </c>
      <c r="Q1507" t="s">
        <v>8317</v>
      </c>
      <c r="R1507" t="s">
        <v>8318</v>
      </c>
      <c r="S1507" s="11">
        <f>(J1507/86400)+25569+(-5/24)</f>
        <v>42766.823344907403</v>
      </c>
      <c r="T1507" s="11">
        <f>(I1507/86400)+25569+(-5/24)</f>
        <v>42796.999999999993</v>
      </c>
    </row>
    <row r="1508" spans="1:20" ht="43.2" x14ac:dyDescent="0.3">
      <c r="A1508">
        <v>4111</v>
      </c>
      <c r="B1508" s="3" t="s">
        <v>4107</v>
      </c>
      <c r="C1508" s="3" t="s">
        <v>8214</v>
      </c>
      <c r="D1508">
        <v>3000</v>
      </c>
      <c r="E1508">
        <v>94</v>
      </c>
      <c r="F1508" t="s">
        <v>8221</v>
      </c>
      <c r="G1508" t="s">
        <v>8224</v>
      </c>
      <c r="H1508" t="s">
        <v>8246</v>
      </c>
      <c r="I1508">
        <v>1424747740</v>
      </c>
      <c r="J1508">
        <v>1422155740</v>
      </c>
      <c r="K1508" t="b">
        <v>0</v>
      </c>
      <c r="L1508">
        <v>6</v>
      </c>
      <c r="M1508" t="b">
        <v>0</v>
      </c>
      <c r="N1508" t="s">
        <v>8271</v>
      </c>
      <c r="O1508" s="6">
        <f>(E1508/D1508)*100</f>
        <v>3.1333333333333333</v>
      </c>
      <c r="P1508" s="7">
        <f>E1508/L1508</f>
        <v>15.666666666666666</v>
      </c>
      <c r="Q1508" t="s">
        <v>8317</v>
      </c>
      <c r="R1508" t="s">
        <v>8318</v>
      </c>
      <c r="S1508" s="11">
        <f>(J1508/86400)+25569+(-5/24)</f>
        <v>42028.927546296291</v>
      </c>
      <c r="T1508" s="11">
        <f>(I1508/86400)+25569+(-5/24)</f>
        <v>42058.927546296291</v>
      </c>
    </row>
    <row r="1509" spans="1:20" ht="28.8" x14ac:dyDescent="0.3">
      <c r="A1509">
        <v>907</v>
      </c>
      <c r="B1509" s="3" t="s">
        <v>908</v>
      </c>
      <c r="C1509" s="3" t="s">
        <v>5017</v>
      </c>
      <c r="D1509">
        <v>2900</v>
      </c>
      <c r="E1509">
        <v>0</v>
      </c>
      <c r="F1509" t="s">
        <v>8221</v>
      </c>
      <c r="G1509" t="s">
        <v>8224</v>
      </c>
      <c r="H1509" t="s">
        <v>8246</v>
      </c>
      <c r="I1509">
        <v>1315715823</v>
      </c>
      <c r="J1509">
        <v>1313123823</v>
      </c>
      <c r="K1509" t="b">
        <v>0</v>
      </c>
      <c r="L1509">
        <v>0</v>
      </c>
      <c r="M1509" t="b">
        <v>0</v>
      </c>
      <c r="N1509" t="s">
        <v>8278</v>
      </c>
      <c r="O1509" s="6">
        <f>(E1509/D1509)*100</f>
        <v>0</v>
      </c>
      <c r="P1509" s="7" t="e">
        <f>E1509/L1509</f>
        <v>#DIV/0!</v>
      </c>
      <c r="Q1509" t="s">
        <v>8325</v>
      </c>
      <c r="R1509" t="s">
        <v>8328</v>
      </c>
      <c r="S1509" s="11">
        <f>(J1509/86400)+25569+(-5/24)</f>
        <v>40766.9840625</v>
      </c>
      <c r="T1509" s="11">
        <f>(I1509/86400)+25569+(-5/24)</f>
        <v>40796.9840625</v>
      </c>
    </row>
    <row r="1510" spans="1:20" ht="43.2" x14ac:dyDescent="0.3">
      <c r="A1510">
        <v>1490</v>
      </c>
      <c r="B1510" s="3" t="s">
        <v>1491</v>
      </c>
      <c r="C1510" s="3" t="s">
        <v>5600</v>
      </c>
      <c r="D1510">
        <v>2900</v>
      </c>
      <c r="E1510">
        <v>895</v>
      </c>
      <c r="F1510" t="s">
        <v>8221</v>
      </c>
      <c r="G1510" t="s">
        <v>8224</v>
      </c>
      <c r="H1510" t="s">
        <v>8246</v>
      </c>
      <c r="I1510">
        <v>1380720474</v>
      </c>
      <c r="J1510">
        <v>1378214874</v>
      </c>
      <c r="K1510" t="b">
        <v>0</v>
      </c>
      <c r="L1510">
        <v>19</v>
      </c>
      <c r="M1510" t="b">
        <v>0</v>
      </c>
      <c r="N1510" t="s">
        <v>8275</v>
      </c>
      <c r="O1510" s="6">
        <f>(E1510/D1510)*100</f>
        <v>30.862068965517242</v>
      </c>
      <c r="P1510" s="7">
        <f>E1510/L1510</f>
        <v>47.10526315789474</v>
      </c>
      <c r="Q1510" t="s">
        <v>8322</v>
      </c>
      <c r="R1510" t="s">
        <v>8324</v>
      </c>
      <c r="S1510" s="11">
        <f>(J1510/86400)+25569+(-5/24)</f>
        <v>41520.352708333332</v>
      </c>
      <c r="T1510" s="11">
        <f>(I1510/86400)+25569+(-5/24)</f>
        <v>41549.352708333332</v>
      </c>
    </row>
    <row r="1511" spans="1:20" ht="43.2" x14ac:dyDescent="0.3">
      <c r="A1511">
        <v>2865</v>
      </c>
      <c r="B1511" s="3" t="s">
        <v>2865</v>
      </c>
      <c r="C1511" s="3" t="s">
        <v>6975</v>
      </c>
      <c r="D1511">
        <v>2888</v>
      </c>
      <c r="E1511">
        <v>0</v>
      </c>
      <c r="F1511" t="s">
        <v>8221</v>
      </c>
      <c r="G1511" t="s">
        <v>8224</v>
      </c>
      <c r="H1511" t="s">
        <v>8246</v>
      </c>
      <c r="I1511">
        <v>1420512259</v>
      </c>
      <c r="J1511">
        <v>1415328259</v>
      </c>
      <c r="K1511" t="b">
        <v>0</v>
      </c>
      <c r="L1511">
        <v>0</v>
      </c>
      <c r="M1511" t="b">
        <v>0</v>
      </c>
      <c r="N1511" t="s">
        <v>8271</v>
      </c>
      <c r="O1511" s="6">
        <f>(E1511/D1511)*100</f>
        <v>0</v>
      </c>
      <c r="P1511" s="7" t="e">
        <f>E1511/L1511</f>
        <v>#DIV/0!</v>
      </c>
      <c r="Q1511" t="s">
        <v>8317</v>
      </c>
      <c r="R1511" t="s">
        <v>8318</v>
      </c>
      <c r="S1511" s="11">
        <f>(J1511/86400)+25569+(-5/24)</f>
        <v>41949.905775462961</v>
      </c>
      <c r="T1511" s="11">
        <f>(I1511/86400)+25569+(-5/24)</f>
        <v>42009.905775462961</v>
      </c>
    </row>
    <row r="1512" spans="1:20" ht="43.2" x14ac:dyDescent="0.3">
      <c r="A1512">
        <v>3937</v>
      </c>
      <c r="B1512" s="3" t="s">
        <v>3934</v>
      </c>
      <c r="C1512" s="3" t="s">
        <v>8045</v>
      </c>
      <c r="D1512">
        <v>2885</v>
      </c>
      <c r="E1512">
        <v>2485</v>
      </c>
      <c r="F1512" t="s">
        <v>8221</v>
      </c>
      <c r="G1512" t="s">
        <v>8224</v>
      </c>
      <c r="H1512" t="s">
        <v>8246</v>
      </c>
      <c r="I1512">
        <v>1468249760</v>
      </c>
      <c r="J1512">
        <v>1465830560</v>
      </c>
      <c r="K1512" t="b">
        <v>0</v>
      </c>
      <c r="L1512">
        <v>10</v>
      </c>
      <c r="M1512" t="b">
        <v>0</v>
      </c>
      <c r="N1512" t="s">
        <v>8271</v>
      </c>
      <c r="O1512" s="6">
        <f>(E1512/D1512)*100</f>
        <v>86.135181975736558</v>
      </c>
      <c r="P1512" s="7">
        <f>E1512/L1512</f>
        <v>248.5</v>
      </c>
      <c r="Q1512" t="s">
        <v>8317</v>
      </c>
      <c r="R1512" t="s">
        <v>8318</v>
      </c>
      <c r="S1512" s="11">
        <f>(J1512/86400)+25569+(-5/24)</f>
        <v>42534.423148148147</v>
      </c>
      <c r="T1512" s="11">
        <f>(I1512/86400)+25569+(-5/24)</f>
        <v>42562.423148148147</v>
      </c>
    </row>
    <row r="1513" spans="1:20" ht="43.2" x14ac:dyDescent="0.3">
      <c r="A1513">
        <v>1722</v>
      </c>
      <c r="B1513" s="3" t="s">
        <v>1723</v>
      </c>
      <c r="C1513" s="3" t="s">
        <v>5832</v>
      </c>
      <c r="D1513">
        <v>2880</v>
      </c>
      <c r="E1513">
        <v>1</v>
      </c>
      <c r="F1513" t="s">
        <v>8221</v>
      </c>
      <c r="G1513" t="s">
        <v>8224</v>
      </c>
      <c r="H1513" t="s">
        <v>8246</v>
      </c>
      <c r="I1513">
        <v>1459642200</v>
      </c>
      <c r="J1513">
        <v>1456441429</v>
      </c>
      <c r="K1513" t="b">
        <v>0</v>
      </c>
      <c r="L1513">
        <v>1</v>
      </c>
      <c r="M1513" t="b">
        <v>0</v>
      </c>
      <c r="N1513" t="s">
        <v>8293</v>
      </c>
      <c r="O1513" s="6">
        <f>(E1513/D1513)*100</f>
        <v>3.4722222222222224E-2</v>
      </c>
      <c r="P1513" s="7">
        <f>E1513/L1513</f>
        <v>1</v>
      </c>
      <c r="Q1513" t="s">
        <v>8325</v>
      </c>
      <c r="R1513" t="s">
        <v>8347</v>
      </c>
      <c r="S1513" s="11">
        <f>(J1513/86400)+25569+(-5/24)</f>
        <v>42425.752650462957</v>
      </c>
      <c r="T1513" s="11">
        <f>(I1513/86400)+25569+(-5/24)</f>
        <v>42462.798611111109</v>
      </c>
    </row>
    <row r="1514" spans="1:20" ht="57.6" x14ac:dyDescent="0.3">
      <c r="A1514">
        <v>3969</v>
      </c>
      <c r="B1514" s="3" t="s">
        <v>3966</v>
      </c>
      <c r="C1514" s="3" t="s">
        <v>8076</v>
      </c>
      <c r="D1514">
        <v>2825</v>
      </c>
      <c r="E1514">
        <v>211</v>
      </c>
      <c r="F1514" t="s">
        <v>8221</v>
      </c>
      <c r="G1514" t="s">
        <v>8224</v>
      </c>
      <c r="H1514" t="s">
        <v>8246</v>
      </c>
      <c r="I1514">
        <v>1472442900</v>
      </c>
      <c r="J1514">
        <v>1471638646</v>
      </c>
      <c r="K1514" t="b">
        <v>0</v>
      </c>
      <c r="L1514">
        <v>6</v>
      </c>
      <c r="M1514" t="b">
        <v>0</v>
      </c>
      <c r="N1514" t="s">
        <v>8271</v>
      </c>
      <c r="O1514" s="6">
        <f>(E1514/D1514)*100</f>
        <v>7.4690265486725664</v>
      </c>
      <c r="P1514" s="7">
        <f>E1514/L1514</f>
        <v>35.166666666666664</v>
      </c>
      <c r="Q1514" t="s">
        <v>8317</v>
      </c>
      <c r="R1514" t="s">
        <v>8318</v>
      </c>
      <c r="S1514" s="11">
        <f>(J1514/86400)+25569+(-5/24)</f>
        <v>42601.646365740737</v>
      </c>
      <c r="T1514" s="11">
        <f>(I1514/86400)+25569+(-5/24)</f>
        <v>42610.954861111109</v>
      </c>
    </row>
    <row r="1515" spans="1:20" ht="43.2" x14ac:dyDescent="0.3">
      <c r="A1515">
        <v>162</v>
      </c>
      <c r="B1515" s="3" t="s">
        <v>164</v>
      </c>
      <c r="C1515" s="3" t="s">
        <v>4272</v>
      </c>
      <c r="D1515">
        <v>2800</v>
      </c>
      <c r="E1515">
        <v>435</v>
      </c>
      <c r="F1515" t="s">
        <v>8221</v>
      </c>
      <c r="G1515" t="s">
        <v>8224</v>
      </c>
      <c r="H1515" t="s">
        <v>8246</v>
      </c>
      <c r="I1515">
        <v>1408232520</v>
      </c>
      <c r="J1515">
        <v>1405393356</v>
      </c>
      <c r="K1515" t="b">
        <v>0</v>
      </c>
      <c r="L1515">
        <v>10</v>
      </c>
      <c r="M1515" t="b">
        <v>0</v>
      </c>
      <c r="N1515" t="s">
        <v>8268</v>
      </c>
      <c r="O1515" s="6">
        <f>(E1515/D1515)*100</f>
        <v>15.535714285714286</v>
      </c>
      <c r="P1515" s="7">
        <f>E1515/L1515</f>
        <v>43.5</v>
      </c>
      <c r="Q1515" t="s">
        <v>8310</v>
      </c>
      <c r="R1515" t="s">
        <v>8314</v>
      </c>
      <c r="S1515" s="11">
        <f>(J1515/86400)+25569+(-5/24)</f>
        <v>41834.91847222222</v>
      </c>
      <c r="T1515" s="11">
        <f>(I1515/86400)+25569+(-5/24)</f>
        <v>41867.779166666667</v>
      </c>
    </row>
    <row r="1516" spans="1:20" ht="43.2" x14ac:dyDescent="0.3">
      <c r="A1516">
        <v>1500</v>
      </c>
      <c r="B1516" s="3" t="s">
        <v>1501</v>
      </c>
      <c r="C1516" s="3" t="s">
        <v>5610</v>
      </c>
      <c r="D1516">
        <v>2800</v>
      </c>
      <c r="E1516">
        <v>701</v>
      </c>
      <c r="F1516" t="s">
        <v>8221</v>
      </c>
      <c r="G1516" t="s">
        <v>8224</v>
      </c>
      <c r="H1516" t="s">
        <v>8246</v>
      </c>
      <c r="I1516">
        <v>1367444557</v>
      </c>
      <c r="J1516">
        <v>1364852557</v>
      </c>
      <c r="K1516" t="b">
        <v>0</v>
      </c>
      <c r="L1516">
        <v>15</v>
      </c>
      <c r="M1516" t="b">
        <v>0</v>
      </c>
      <c r="N1516" t="s">
        <v>8275</v>
      </c>
      <c r="O1516" s="6">
        <f>(E1516/D1516)*100</f>
        <v>25.035714285714285</v>
      </c>
      <c r="P1516" s="7">
        <f>E1516/L1516</f>
        <v>46.733333333333334</v>
      </c>
      <c r="Q1516" t="s">
        <v>8322</v>
      </c>
      <c r="R1516" t="s">
        <v>8324</v>
      </c>
      <c r="S1516" s="11">
        <f>(J1516/86400)+25569+(-5/24)</f>
        <v>41365.69626157407</v>
      </c>
      <c r="T1516" s="11">
        <f>(I1516/86400)+25569+(-5/24)</f>
        <v>41395.69626157407</v>
      </c>
    </row>
    <row r="1517" spans="1:20" ht="43.2" x14ac:dyDescent="0.3">
      <c r="A1517">
        <v>939</v>
      </c>
      <c r="B1517" s="3" t="s">
        <v>940</v>
      </c>
      <c r="C1517" s="3" t="s">
        <v>5049</v>
      </c>
      <c r="D1517">
        <v>2750</v>
      </c>
      <c r="E1517">
        <v>40</v>
      </c>
      <c r="F1517" t="s">
        <v>8221</v>
      </c>
      <c r="G1517" t="s">
        <v>8224</v>
      </c>
      <c r="H1517" t="s">
        <v>8246</v>
      </c>
      <c r="I1517">
        <v>1372622280</v>
      </c>
      <c r="J1517">
        <v>1369246738</v>
      </c>
      <c r="K1517" t="b">
        <v>0</v>
      </c>
      <c r="L1517">
        <v>2</v>
      </c>
      <c r="M1517" t="b">
        <v>0</v>
      </c>
      <c r="N1517" t="s">
        <v>8278</v>
      </c>
      <c r="O1517" s="6">
        <f>(E1517/D1517)*100</f>
        <v>1.4545454545454546</v>
      </c>
      <c r="P1517" s="7">
        <f>E1517/L1517</f>
        <v>20</v>
      </c>
      <c r="Q1517" t="s">
        <v>8325</v>
      </c>
      <c r="R1517" t="s">
        <v>8328</v>
      </c>
      <c r="S1517" s="11">
        <f>(J1517/86400)+25569+(-5/24)</f>
        <v>41416.554837962962</v>
      </c>
      <c r="T1517" s="11">
        <f>(I1517/86400)+25569+(-5/24)</f>
        <v>41455.623611111107</v>
      </c>
    </row>
    <row r="1518" spans="1:20" ht="43.2" x14ac:dyDescent="0.3">
      <c r="A1518">
        <v>4074</v>
      </c>
      <c r="B1518" s="3" t="s">
        <v>4070</v>
      </c>
      <c r="C1518" s="3" t="s">
        <v>8177</v>
      </c>
      <c r="D1518">
        <v>2750</v>
      </c>
      <c r="E1518">
        <v>735</v>
      </c>
      <c r="F1518" t="s">
        <v>8221</v>
      </c>
      <c r="G1518" t="s">
        <v>8225</v>
      </c>
      <c r="H1518" t="s">
        <v>8247</v>
      </c>
      <c r="I1518">
        <v>1446732975</v>
      </c>
      <c r="J1518">
        <v>1444137375</v>
      </c>
      <c r="K1518" t="b">
        <v>0</v>
      </c>
      <c r="L1518">
        <v>21</v>
      </c>
      <c r="M1518" t="b">
        <v>0</v>
      </c>
      <c r="N1518" t="s">
        <v>8271</v>
      </c>
      <c r="O1518" s="6">
        <f>(E1518/D1518)*100</f>
        <v>26.727272727272727</v>
      </c>
      <c r="P1518" s="7">
        <f>E1518/L1518</f>
        <v>35</v>
      </c>
      <c r="Q1518" t="s">
        <v>8317</v>
      </c>
      <c r="R1518" t="s">
        <v>8318</v>
      </c>
      <c r="S1518" s="11">
        <f>(J1518/86400)+25569+(-5/24)</f>
        <v>42283.344618055555</v>
      </c>
      <c r="T1518" s="11">
        <f>(I1518/86400)+25569+(-5/24)</f>
        <v>42313.386284722219</v>
      </c>
    </row>
    <row r="1519" spans="1:20" ht="43.2" x14ac:dyDescent="0.3">
      <c r="A1519">
        <v>1439</v>
      </c>
      <c r="B1519" s="3" t="s">
        <v>1440</v>
      </c>
      <c r="C1519" s="3" t="s">
        <v>5549</v>
      </c>
      <c r="D1519">
        <v>2725</v>
      </c>
      <c r="E1519">
        <v>180</v>
      </c>
      <c r="F1519" t="s">
        <v>8221</v>
      </c>
      <c r="G1519" t="s">
        <v>8229</v>
      </c>
      <c r="H1519" t="s">
        <v>8251</v>
      </c>
      <c r="I1519">
        <v>1425758101</v>
      </c>
      <c r="J1519">
        <v>1423166101</v>
      </c>
      <c r="K1519" t="b">
        <v>0</v>
      </c>
      <c r="L1519">
        <v>6</v>
      </c>
      <c r="M1519" t="b">
        <v>0</v>
      </c>
      <c r="N1519" t="s">
        <v>8287</v>
      </c>
      <c r="O1519" s="6">
        <f>(E1519/D1519)*100</f>
        <v>6.6055045871559637</v>
      </c>
      <c r="P1519" s="7">
        <f>E1519/L1519</f>
        <v>30</v>
      </c>
      <c r="Q1519" t="s">
        <v>8322</v>
      </c>
      <c r="R1519" t="s">
        <v>8341</v>
      </c>
      <c r="S1519" s="11">
        <f>(J1519/86400)+25569+(-5/24)</f>
        <v>42040.621539351851</v>
      </c>
      <c r="T1519" s="11">
        <f>(I1519/86400)+25569+(-5/24)</f>
        <v>42070.621539351851</v>
      </c>
    </row>
    <row r="1520" spans="1:20" ht="43.2" x14ac:dyDescent="0.3">
      <c r="A1520">
        <v>977</v>
      </c>
      <c r="B1520" s="3" t="s">
        <v>978</v>
      </c>
      <c r="C1520" s="3" t="s">
        <v>5087</v>
      </c>
      <c r="D1520">
        <v>2700</v>
      </c>
      <c r="E1520">
        <v>909</v>
      </c>
      <c r="F1520" t="s">
        <v>8221</v>
      </c>
      <c r="G1520" t="s">
        <v>8239</v>
      </c>
      <c r="H1520" t="s">
        <v>8249</v>
      </c>
      <c r="I1520">
        <v>1456094197</v>
      </c>
      <c r="J1520">
        <v>1453502197</v>
      </c>
      <c r="K1520" t="b">
        <v>0</v>
      </c>
      <c r="L1520">
        <v>12</v>
      </c>
      <c r="M1520" t="b">
        <v>0</v>
      </c>
      <c r="N1520" t="s">
        <v>8273</v>
      </c>
      <c r="O1520" s="6">
        <f>(E1520/D1520)*100</f>
        <v>33.666666666666664</v>
      </c>
      <c r="P1520" s="7">
        <f>E1520/L1520</f>
        <v>75.75</v>
      </c>
      <c r="Q1520" t="s">
        <v>8319</v>
      </c>
      <c r="R1520" t="s">
        <v>8321</v>
      </c>
      <c r="S1520" s="11">
        <f>(J1520/86400)+25569+(-5/24)</f>
        <v>42391.733761574076</v>
      </c>
      <c r="T1520" s="11">
        <f>(I1520/86400)+25569+(-5/24)</f>
        <v>42421.733761574076</v>
      </c>
    </row>
    <row r="1521" spans="1:20" ht="43.2" x14ac:dyDescent="0.3">
      <c r="A1521">
        <v>169</v>
      </c>
      <c r="B1521" s="3" t="s">
        <v>171</v>
      </c>
      <c r="C1521" s="3" t="s">
        <v>4279</v>
      </c>
      <c r="D1521">
        <v>2500</v>
      </c>
      <c r="E1521">
        <v>560</v>
      </c>
      <c r="F1521" t="s">
        <v>8221</v>
      </c>
      <c r="G1521" t="s">
        <v>8225</v>
      </c>
      <c r="H1521" t="s">
        <v>8247</v>
      </c>
      <c r="I1521">
        <v>1413634059</v>
      </c>
      <c r="J1521">
        <v>1411042059</v>
      </c>
      <c r="K1521" t="b">
        <v>0</v>
      </c>
      <c r="L1521">
        <v>10</v>
      </c>
      <c r="M1521" t="b">
        <v>0</v>
      </c>
      <c r="N1521" t="s">
        <v>8268</v>
      </c>
      <c r="O1521" s="6">
        <f>(E1521/D1521)*100</f>
        <v>22.400000000000002</v>
      </c>
      <c r="P1521" s="7">
        <f>E1521/L1521</f>
        <v>56</v>
      </c>
      <c r="Q1521" t="s">
        <v>8310</v>
      </c>
      <c r="R1521" t="s">
        <v>8314</v>
      </c>
      <c r="S1521" s="11">
        <f>(J1521/86400)+25569+(-5/24)</f>
        <v>41900.296979166662</v>
      </c>
      <c r="T1521" s="11">
        <f>(I1521/86400)+25569+(-5/24)</f>
        <v>41930.296979166662</v>
      </c>
    </row>
    <row r="1522" spans="1:20" ht="43.2" x14ac:dyDescent="0.3">
      <c r="A1522">
        <v>194</v>
      </c>
      <c r="B1522" s="3" t="s">
        <v>196</v>
      </c>
      <c r="C1522" s="3" t="s">
        <v>4304</v>
      </c>
      <c r="D1522">
        <v>2500</v>
      </c>
      <c r="E1522">
        <v>3</v>
      </c>
      <c r="F1522" t="s">
        <v>8221</v>
      </c>
      <c r="G1522" t="s">
        <v>8225</v>
      </c>
      <c r="H1522" t="s">
        <v>8247</v>
      </c>
      <c r="I1522">
        <v>1457308531</v>
      </c>
      <c r="J1522">
        <v>1452124531</v>
      </c>
      <c r="K1522" t="b">
        <v>0</v>
      </c>
      <c r="L1522">
        <v>3</v>
      </c>
      <c r="M1522" t="b">
        <v>0</v>
      </c>
      <c r="N1522" t="s">
        <v>8268</v>
      </c>
      <c r="O1522" s="6">
        <f>(E1522/D1522)*100</f>
        <v>0.12</v>
      </c>
      <c r="P1522" s="7">
        <f>E1522/L1522</f>
        <v>1</v>
      </c>
      <c r="Q1522" t="s">
        <v>8310</v>
      </c>
      <c r="R1522" t="s">
        <v>8314</v>
      </c>
      <c r="S1522" s="11">
        <f>(J1522/86400)+25569+(-5/24)</f>
        <v>42375.788553240738</v>
      </c>
      <c r="T1522" s="11">
        <f>(I1522/86400)+25569+(-5/24)</f>
        <v>42435.788553240738</v>
      </c>
    </row>
    <row r="1523" spans="1:20" ht="43.2" x14ac:dyDescent="0.3">
      <c r="A1523">
        <v>197</v>
      </c>
      <c r="B1523" s="3" t="s">
        <v>199</v>
      </c>
      <c r="C1523" s="3" t="s">
        <v>4307</v>
      </c>
      <c r="D1523">
        <v>2500</v>
      </c>
      <c r="E1523">
        <v>262</v>
      </c>
      <c r="F1523" t="s">
        <v>8221</v>
      </c>
      <c r="G1523" t="s">
        <v>8225</v>
      </c>
      <c r="H1523" t="s">
        <v>8247</v>
      </c>
      <c r="I1523">
        <v>1487365200</v>
      </c>
      <c r="J1523">
        <v>1483734100</v>
      </c>
      <c r="K1523" t="b">
        <v>0</v>
      </c>
      <c r="L1523">
        <v>8</v>
      </c>
      <c r="M1523" t="b">
        <v>0</v>
      </c>
      <c r="N1523" t="s">
        <v>8268</v>
      </c>
      <c r="O1523" s="6">
        <f>(E1523/D1523)*100</f>
        <v>10.48</v>
      </c>
      <c r="P1523" s="7">
        <f>E1523/L1523</f>
        <v>32.75</v>
      </c>
      <c r="Q1523" t="s">
        <v>8310</v>
      </c>
      <c r="R1523" t="s">
        <v>8314</v>
      </c>
      <c r="S1523" s="11">
        <f>(J1523/86400)+25569+(-5/24)</f>
        <v>42741.640046296299</v>
      </c>
      <c r="T1523" s="11">
        <f>(I1523/86400)+25569+(-5/24)</f>
        <v>42783.666666666664</v>
      </c>
    </row>
    <row r="1524" spans="1:20" ht="43.2" x14ac:dyDescent="0.3">
      <c r="A1524">
        <v>203</v>
      </c>
      <c r="B1524" s="3" t="s">
        <v>205</v>
      </c>
      <c r="C1524" s="3" t="s">
        <v>4313</v>
      </c>
      <c r="D1524">
        <v>2500</v>
      </c>
      <c r="E1524">
        <v>746</v>
      </c>
      <c r="F1524" t="s">
        <v>8221</v>
      </c>
      <c r="G1524" t="s">
        <v>8225</v>
      </c>
      <c r="H1524" t="s">
        <v>8247</v>
      </c>
      <c r="I1524">
        <v>1422562864</v>
      </c>
      <c r="J1524">
        <v>1417378864</v>
      </c>
      <c r="K1524" t="b">
        <v>0</v>
      </c>
      <c r="L1524">
        <v>8</v>
      </c>
      <c r="M1524" t="b">
        <v>0</v>
      </c>
      <c r="N1524" t="s">
        <v>8268</v>
      </c>
      <c r="O1524" s="6">
        <f>(E1524/D1524)*100</f>
        <v>29.84</v>
      </c>
      <c r="P1524" s="7">
        <f>E1524/L1524</f>
        <v>93.25</v>
      </c>
      <c r="Q1524" t="s">
        <v>8310</v>
      </c>
      <c r="R1524" t="s">
        <v>8314</v>
      </c>
      <c r="S1524" s="11">
        <f>(J1524/86400)+25569+(-5/24)</f>
        <v>41973.639629629623</v>
      </c>
      <c r="T1524" s="11">
        <f>(I1524/86400)+25569+(-5/24)</f>
        <v>42033.639629629623</v>
      </c>
    </row>
    <row r="1525" spans="1:20" ht="57.6" x14ac:dyDescent="0.3">
      <c r="A1525">
        <v>434</v>
      </c>
      <c r="B1525" s="3" t="s">
        <v>435</v>
      </c>
      <c r="C1525" s="3" t="s">
        <v>4544</v>
      </c>
      <c r="D1525">
        <v>2500</v>
      </c>
      <c r="E1525">
        <v>125</v>
      </c>
      <c r="F1525" t="s">
        <v>8221</v>
      </c>
      <c r="G1525" t="s">
        <v>8224</v>
      </c>
      <c r="H1525" t="s">
        <v>8246</v>
      </c>
      <c r="I1525">
        <v>1385931702</v>
      </c>
      <c r="J1525">
        <v>1383076902</v>
      </c>
      <c r="K1525" t="b">
        <v>0</v>
      </c>
      <c r="L1525">
        <v>2</v>
      </c>
      <c r="M1525" t="b">
        <v>0</v>
      </c>
      <c r="N1525" t="s">
        <v>8270</v>
      </c>
      <c r="O1525" s="6">
        <f>(E1525/D1525)*100</f>
        <v>5</v>
      </c>
      <c r="P1525" s="7">
        <f>E1525/L1525</f>
        <v>62.5</v>
      </c>
      <c r="Q1525" t="s">
        <v>8310</v>
      </c>
      <c r="R1525" t="s">
        <v>8316</v>
      </c>
      <c r="S1525" s="11">
        <f>(J1525/86400)+25569+(-5/24)</f>
        <v>41576.626180555555</v>
      </c>
      <c r="T1525" s="11">
        <f>(I1525/86400)+25569+(-5/24)</f>
        <v>41609.667847222219</v>
      </c>
    </row>
    <row r="1526" spans="1:20" ht="43.2" x14ac:dyDescent="0.3">
      <c r="A1526">
        <v>448</v>
      </c>
      <c r="B1526" s="3" t="s">
        <v>449</v>
      </c>
      <c r="C1526" s="3" t="s">
        <v>4558</v>
      </c>
      <c r="D1526">
        <v>2500</v>
      </c>
      <c r="E1526">
        <v>82.01</v>
      </c>
      <c r="F1526" t="s">
        <v>8221</v>
      </c>
      <c r="G1526" t="s">
        <v>8224</v>
      </c>
      <c r="H1526" t="s">
        <v>8246</v>
      </c>
      <c r="I1526">
        <v>1400091095</v>
      </c>
      <c r="J1526">
        <v>1398363095</v>
      </c>
      <c r="K1526" t="b">
        <v>0</v>
      </c>
      <c r="L1526">
        <v>4</v>
      </c>
      <c r="M1526" t="b">
        <v>0</v>
      </c>
      <c r="N1526" t="s">
        <v>8270</v>
      </c>
      <c r="O1526" s="6">
        <f>(E1526/D1526)*100</f>
        <v>3.2804000000000002</v>
      </c>
      <c r="P1526" s="7">
        <f>E1526/L1526</f>
        <v>20.502500000000001</v>
      </c>
      <c r="Q1526" t="s">
        <v>8310</v>
      </c>
      <c r="R1526" t="s">
        <v>8316</v>
      </c>
      <c r="S1526" s="11">
        <f>(J1526/86400)+25569+(-5/24)</f>
        <v>41753.549710648142</v>
      </c>
      <c r="T1526" s="11">
        <f>(I1526/86400)+25569+(-5/24)</f>
        <v>41773.549710648142</v>
      </c>
    </row>
    <row r="1527" spans="1:20" ht="57.6" x14ac:dyDescent="0.3">
      <c r="A1527">
        <v>549</v>
      </c>
      <c r="B1527" s="3" t="s">
        <v>550</v>
      </c>
      <c r="C1527" s="3" t="s">
        <v>4659</v>
      </c>
      <c r="D1527">
        <v>2500</v>
      </c>
      <c r="E1527">
        <v>68</v>
      </c>
      <c r="F1527" t="s">
        <v>8221</v>
      </c>
      <c r="G1527" t="s">
        <v>8225</v>
      </c>
      <c r="H1527" t="s">
        <v>8247</v>
      </c>
      <c r="I1527">
        <v>1436368622</v>
      </c>
      <c r="J1527">
        <v>1433776622</v>
      </c>
      <c r="K1527" t="b">
        <v>0</v>
      </c>
      <c r="L1527">
        <v>8</v>
      </c>
      <c r="M1527" t="b">
        <v>0</v>
      </c>
      <c r="N1527" t="s">
        <v>8272</v>
      </c>
      <c r="O1527" s="6">
        <f>(E1527/D1527)*100</f>
        <v>2.7199999999999998</v>
      </c>
      <c r="P1527" s="7">
        <f>E1527/L1527</f>
        <v>8.5</v>
      </c>
      <c r="Q1527" t="s">
        <v>8319</v>
      </c>
      <c r="R1527" t="s">
        <v>8320</v>
      </c>
      <c r="S1527" s="11">
        <f>(J1527/86400)+25569+(-5/24)</f>
        <v>42163.428495370368</v>
      </c>
      <c r="T1527" s="11">
        <f>(I1527/86400)+25569+(-5/24)</f>
        <v>42193.428495370368</v>
      </c>
    </row>
    <row r="1528" spans="1:20" ht="43.2" x14ac:dyDescent="0.3">
      <c r="A1528">
        <v>569</v>
      </c>
      <c r="B1528" s="3" t="s">
        <v>570</v>
      </c>
      <c r="C1528" s="3" t="s">
        <v>4679</v>
      </c>
      <c r="D1528">
        <v>2500</v>
      </c>
      <c r="E1528">
        <v>20</v>
      </c>
      <c r="F1528" t="s">
        <v>8221</v>
      </c>
      <c r="G1528" t="s">
        <v>8229</v>
      </c>
      <c r="H1528" t="s">
        <v>8251</v>
      </c>
      <c r="I1528">
        <v>1451679612</v>
      </c>
      <c r="J1528">
        <v>1449087612</v>
      </c>
      <c r="K1528" t="b">
        <v>0</v>
      </c>
      <c r="L1528">
        <v>1</v>
      </c>
      <c r="M1528" t="b">
        <v>0</v>
      </c>
      <c r="N1528" t="s">
        <v>8272</v>
      </c>
      <c r="O1528" s="6">
        <f>(E1528/D1528)*100</f>
        <v>0.8</v>
      </c>
      <c r="P1528" s="7">
        <f>E1528/L1528</f>
        <v>20</v>
      </c>
      <c r="Q1528" t="s">
        <v>8319</v>
      </c>
      <c r="R1528" t="s">
        <v>8320</v>
      </c>
      <c r="S1528" s="11">
        <f>(J1528/86400)+25569+(-5/24)</f>
        <v>42340.639027777775</v>
      </c>
      <c r="T1528" s="11">
        <f>(I1528/86400)+25569+(-5/24)</f>
        <v>42370.639027777775</v>
      </c>
    </row>
    <row r="1529" spans="1:20" ht="43.2" x14ac:dyDescent="0.3">
      <c r="A1529">
        <v>572</v>
      </c>
      <c r="B1529" s="3" t="s">
        <v>573</v>
      </c>
      <c r="C1529" s="3" t="s">
        <v>4682</v>
      </c>
      <c r="D1529">
        <v>2500</v>
      </c>
      <c r="E1529">
        <v>0</v>
      </c>
      <c r="F1529" t="s">
        <v>8221</v>
      </c>
      <c r="G1529" t="s">
        <v>8224</v>
      </c>
      <c r="H1529" t="s">
        <v>8246</v>
      </c>
      <c r="I1529">
        <v>1446660688</v>
      </c>
      <c r="J1529">
        <v>1444065088</v>
      </c>
      <c r="K1529" t="b">
        <v>0</v>
      </c>
      <c r="L1529">
        <v>0</v>
      </c>
      <c r="M1529" t="b">
        <v>0</v>
      </c>
      <c r="N1529" t="s">
        <v>8272</v>
      </c>
      <c r="O1529" s="6">
        <f>(E1529/D1529)*100</f>
        <v>0</v>
      </c>
      <c r="P1529" s="7" t="e">
        <f>E1529/L1529</f>
        <v>#DIV/0!</v>
      </c>
      <c r="Q1529" t="s">
        <v>8319</v>
      </c>
      <c r="R1529" t="s">
        <v>8320</v>
      </c>
      <c r="S1529" s="11">
        <f>(J1529/86400)+25569+(-5/24)</f>
        <v>42282.507962962962</v>
      </c>
      <c r="T1529" s="11">
        <f>(I1529/86400)+25569+(-5/24)</f>
        <v>42312.549629629626</v>
      </c>
    </row>
    <row r="1530" spans="1:20" ht="28.8" x14ac:dyDescent="0.3">
      <c r="A1530">
        <v>598</v>
      </c>
      <c r="B1530" s="3" t="s">
        <v>599</v>
      </c>
      <c r="C1530" s="3" t="s">
        <v>4708</v>
      </c>
      <c r="D1530">
        <v>2500</v>
      </c>
      <c r="E1530">
        <v>850</v>
      </c>
      <c r="F1530" t="s">
        <v>8221</v>
      </c>
      <c r="G1530" t="s">
        <v>8224</v>
      </c>
      <c r="H1530" t="s">
        <v>8246</v>
      </c>
      <c r="I1530">
        <v>1417737781</v>
      </c>
      <c r="J1530">
        <v>1415145781</v>
      </c>
      <c r="K1530" t="b">
        <v>0</v>
      </c>
      <c r="L1530">
        <v>7</v>
      </c>
      <c r="M1530" t="b">
        <v>0</v>
      </c>
      <c r="N1530" t="s">
        <v>8272</v>
      </c>
      <c r="O1530" s="6">
        <f>(E1530/D1530)*100</f>
        <v>34</v>
      </c>
      <c r="P1530" s="7">
        <f>E1530/L1530</f>
        <v>121.42857142857143</v>
      </c>
      <c r="Q1530" t="s">
        <v>8319</v>
      </c>
      <c r="R1530" t="s">
        <v>8320</v>
      </c>
      <c r="S1530" s="11">
        <f>(J1530/86400)+25569+(-5/24)</f>
        <v>41947.793761574074</v>
      </c>
      <c r="T1530" s="11">
        <f>(I1530/86400)+25569+(-5/24)</f>
        <v>41977.793761574074</v>
      </c>
    </row>
    <row r="1531" spans="1:20" ht="43.2" x14ac:dyDescent="0.3">
      <c r="A1531">
        <v>681</v>
      </c>
      <c r="B1531" s="3" t="s">
        <v>682</v>
      </c>
      <c r="C1531" s="3" t="s">
        <v>4791</v>
      </c>
      <c r="D1531">
        <v>2500</v>
      </c>
      <c r="E1531">
        <v>1</v>
      </c>
      <c r="F1531" t="s">
        <v>8221</v>
      </c>
      <c r="G1531" t="s">
        <v>8224</v>
      </c>
      <c r="H1531" t="s">
        <v>8246</v>
      </c>
      <c r="I1531">
        <v>1477509604</v>
      </c>
      <c r="J1531">
        <v>1474917604</v>
      </c>
      <c r="K1531" t="b">
        <v>0</v>
      </c>
      <c r="L1531">
        <v>1</v>
      </c>
      <c r="M1531" t="b">
        <v>0</v>
      </c>
      <c r="N1531" t="s">
        <v>8273</v>
      </c>
      <c r="O1531" s="6">
        <f>(E1531/D1531)*100</f>
        <v>0.04</v>
      </c>
      <c r="P1531" s="7">
        <f>E1531/L1531</f>
        <v>1</v>
      </c>
      <c r="Q1531" t="s">
        <v>8319</v>
      </c>
      <c r="R1531" t="s">
        <v>8321</v>
      </c>
      <c r="S1531" s="11">
        <f>(J1531/86400)+25569+(-5/24)</f>
        <v>42639.597268518519</v>
      </c>
      <c r="T1531" s="11">
        <f>(I1531/86400)+25569+(-5/24)</f>
        <v>42669.597268518519</v>
      </c>
    </row>
    <row r="1532" spans="1:20" ht="43.2" x14ac:dyDescent="0.3">
      <c r="A1532">
        <v>768</v>
      </c>
      <c r="B1532" s="3" t="s">
        <v>769</v>
      </c>
      <c r="C1532" s="3" t="s">
        <v>4878</v>
      </c>
      <c r="D1532">
        <v>2500</v>
      </c>
      <c r="E1532">
        <v>0</v>
      </c>
      <c r="F1532" t="s">
        <v>8221</v>
      </c>
      <c r="G1532" t="s">
        <v>8224</v>
      </c>
      <c r="H1532" t="s">
        <v>8246</v>
      </c>
      <c r="I1532">
        <v>1387169890</v>
      </c>
      <c r="J1532">
        <v>1384577890</v>
      </c>
      <c r="K1532" t="b">
        <v>0</v>
      </c>
      <c r="L1532">
        <v>0</v>
      </c>
      <c r="M1532" t="b">
        <v>0</v>
      </c>
      <c r="N1532" t="s">
        <v>8275</v>
      </c>
      <c r="O1532" s="6">
        <f>(E1532/D1532)*100</f>
        <v>0</v>
      </c>
      <c r="P1532" s="7" t="e">
        <f>E1532/L1532</f>
        <v>#DIV/0!</v>
      </c>
      <c r="Q1532" t="s">
        <v>8322</v>
      </c>
      <c r="R1532" t="s">
        <v>8324</v>
      </c>
      <c r="S1532" s="11">
        <f>(J1532/86400)+25569+(-5/24)</f>
        <v>41593.998726851853</v>
      </c>
      <c r="T1532" s="11">
        <f>(I1532/86400)+25569+(-5/24)</f>
        <v>41623.998726851853</v>
      </c>
    </row>
    <row r="1533" spans="1:20" ht="43.2" x14ac:dyDescent="0.3">
      <c r="A1533">
        <v>898</v>
      </c>
      <c r="B1533" s="3" t="s">
        <v>899</v>
      </c>
      <c r="C1533" s="3" t="s">
        <v>5008</v>
      </c>
      <c r="D1533">
        <v>2500</v>
      </c>
      <c r="E1533">
        <v>70</v>
      </c>
      <c r="F1533" t="s">
        <v>8221</v>
      </c>
      <c r="G1533" t="s">
        <v>8224</v>
      </c>
      <c r="H1533" t="s">
        <v>8246</v>
      </c>
      <c r="I1533">
        <v>1326651110</v>
      </c>
      <c r="J1533">
        <v>1322763110</v>
      </c>
      <c r="K1533" t="b">
        <v>0</v>
      </c>
      <c r="L1533">
        <v>2</v>
      </c>
      <c r="M1533" t="b">
        <v>0</v>
      </c>
      <c r="N1533" t="s">
        <v>8279</v>
      </c>
      <c r="O1533" s="6">
        <f>(E1533/D1533)*100</f>
        <v>2.8000000000000003</v>
      </c>
      <c r="P1533" s="7">
        <f>E1533/L1533</f>
        <v>35</v>
      </c>
      <c r="Q1533" t="s">
        <v>8325</v>
      </c>
      <c r="R1533" t="s">
        <v>8329</v>
      </c>
      <c r="S1533" s="11">
        <f>(J1533/86400)+25569+(-5/24)</f>
        <v>40878.549884259257</v>
      </c>
      <c r="T1533" s="11">
        <f>(I1533/86400)+25569+(-5/24)</f>
        <v>40923.549884259257</v>
      </c>
    </row>
    <row r="1534" spans="1:20" ht="43.2" x14ac:dyDescent="0.3">
      <c r="A1534">
        <v>908</v>
      </c>
      <c r="B1534" s="3" t="s">
        <v>909</v>
      </c>
      <c r="C1534" s="3" t="s">
        <v>5018</v>
      </c>
      <c r="D1534">
        <v>2500</v>
      </c>
      <c r="E1534">
        <v>0</v>
      </c>
      <c r="F1534" t="s">
        <v>8221</v>
      </c>
      <c r="G1534" t="s">
        <v>8224</v>
      </c>
      <c r="H1534" t="s">
        <v>8246</v>
      </c>
      <c r="I1534">
        <v>1280206740</v>
      </c>
      <c r="J1534">
        <v>1276283655</v>
      </c>
      <c r="K1534" t="b">
        <v>0</v>
      </c>
      <c r="L1534">
        <v>0</v>
      </c>
      <c r="M1534" t="b">
        <v>0</v>
      </c>
      <c r="N1534" t="s">
        <v>8278</v>
      </c>
      <c r="O1534" s="6">
        <f>(E1534/D1534)*100</f>
        <v>0</v>
      </c>
      <c r="P1534" s="7" t="e">
        <f>E1534/L1534</f>
        <v>#DIV/0!</v>
      </c>
      <c r="Q1534" t="s">
        <v>8325</v>
      </c>
      <c r="R1534" t="s">
        <v>8328</v>
      </c>
      <c r="S1534" s="11">
        <f>(J1534/86400)+25569+(-5/24)</f>
        <v>40340.593229166661</v>
      </c>
      <c r="T1534" s="11">
        <f>(I1534/86400)+25569+(-5/24)</f>
        <v>40385.999305555553</v>
      </c>
    </row>
    <row r="1535" spans="1:20" ht="43.2" x14ac:dyDescent="0.3">
      <c r="A1535">
        <v>962</v>
      </c>
      <c r="B1535" s="3" t="s">
        <v>963</v>
      </c>
      <c r="C1535" s="3" t="s">
        <v>5072</v>
      </c>
      <c r="D1535">
        <v>2500</v>
      </c>
      <c r="E1535">
        <v>712</v>
      </c>
      <c r="F1535" t="s">
        <v>8221</v>
      </c>
      <c r="G1535" t="s">
        <v>8224</v>
      </c>
      <c r="H1535" t="s">
        <v>8246</v>
      </c>
      <c r="I1535">
        <v>1455210353</v>
      </c>
      <c r="J1535">
        <v>1451927153</v>
      </c>
      <c r="K1535" t="b">
        <v>0</v>
      </c>
      <c r="L1535">
        <v>37</v>
      </c>
      <c r="M1535" t="b">
        <v>0</v>
      </c>
      <c r="N1535" t="s">
        <v>8273</v>
      </c>
      <c r="O1535" s="6">
        <f>(E1535/D1535)*100</f>
        <v>28.48</v>
      </c>
      <c r="P1535" s="7">
        <f>E1535/L1535</f>
        <v>19.243243243243242</v>
      </c>
      <c r="Q1535" t="s">
        <v>8319</v>
      </c>
      <c r="R1535" t="s">
        <v>8321</v>
      </c>
      <c r="S1535" s="11">
        <f>(J1535/86400)+25569+(-5/24)</f>
        <v>42373.504085648143</v>
      </c>
      <c r="T1535" s="11">
        <f>(I1535/86400)+25569+(-5/24)</f>
        <v>42411.504085648143</v>
      </c>
    </row>
    <row r="1536" spans="1:20" ht="43.2" x14ac:dyDescent="0.3">
      <c r="A1536">
        <v>1111</v>
      </c>
      <c r="B1536" s="3" t="s">
        <v>1112</v>
      </c>
      <c r="C1536" s="3" t="s">
        <v>5221</v>
      </c>
      <c r="D1536">
        <v>2500</v>
      </c>
      <c r="E1536">
        <v>1</v>
      </c>
      <c r="F1536" t="s">
        <v>8221</v>
      </c>
      <c r="G1536" t="s">
        <v>8224</v>
      </c>
      <c r="H1536" t="s">
        <v>8246</v>
      </c>
      <c r="I1536">
        <v>1452228790</v>
      </c>
      <c r="J1536">
        <v>1449636790</v>
      </c>
      <c r="K1536" t="b">
        <v>0</v>
      </c>
      <c r="L1536">
        <v>1</v>
      </c>
      <c r="M1536" t="b">
        <v>0</v>
      </c>
      <c r="N1536" t="s">
        <v>8282</v>
      </c>
      <c r="O1536" s="6">
        <f>(E1536/D1536)*100</f>
        <v>0.04</v>
      </c>
      <c r="P1536" s="7">
        <f>E1536/L1536</f>
        <v>1</v>
      </c>
      <c r="Q1536" t="s">
        <v>8333</v>
      </c>
      <c r="R1536" t="s">
        <v>8334</v>
      </c>
      <c r="S1536" s="11">
        <f>(J1536/86400)+25569+(-5/24)</f>
        <v>42346.995254629626</v>
      </c>
      <c r="T1536" s="11">
        <f>(I1536/86400)+25569+(-5/24)</f>
        <v>42376.995254629626</v>
      </c>
    </row>
    <row r="1537" spans="1:20" ht="28.8" x14ac:dyDescent="0.3">
      <c r="A1537">
        <v>1150</v>
      </c>
      <c r="B1537" s="3" t="s">
        <v>1151</v>
      </c>
      <c r="C1537" s="3" t="s">
        <v>5260</v>
      </c>
      <c r="D1537">
        <v>2500</v>
      </c>
      <c r="E1537">
        <v>252</v>
      </c>
      <c r="F1537" t="s">
        <v>8221</v>
      </c>
      <c r="G1537" t="s">
        <v>8224</v>
      </c>
      <c r="H1537" t="s">
        <v>8246</v>
      </c>
      <c r="I1537">
        <v>1452293675</v>
      </c>
      <c r="J1537">
        <v>1447109675</v>
      </c>
      <c r="K1537" t="b">
        <v>0</v>
      </c>
      <c r="L1537">
        <v>6</v>
      </c>
      <c r="M1537" t="b">
        <v>0</v>
      </c>
      <c r="N1537" t="s">
        <v>8284</v>
      </c>
      <c r="O1537" s="6">
        <f>(E1537/D1537)*100</f>
        <v>10.08</v>
      </c>
      <c r="P1537" s="7">
        <f>E1537/L1537</f>
        <v>42</v>
      </c>
      <c r="Q1537" t="s">
        <v>8336</v>
      </c>
      <c r="R1537" t="s">
        <v>8337</v>
      </c>
      <c r="S1537" s="11">
        <f>(J1537/86400)+25569+(-5/24)</f>
        <v>42317.74623842592</v>
      </c>
      <c r="T1537" s="11">
        <f>(I1537/86400)+25569+(-5/24)</f>
        <v>42377.74623842592</v>
      </c>
    </row>
    <row r="1538" spans="1:20" ht="43.2" x14ac:dyDescent="0.3">
      <c r="A1538">
        <v>1183</v>
      </c>
      <c r="B1538" s="3" t="s">
        <v>1184</v>
      </c>
      <c r="C1538" s="3" t="s">
        <v>5293</v>
      </c>
      <c r="D1538">
        <v>2500</v>
      </c>
      <c r="E1538">
        <v>100</v>
      </c>
      <c r="F1538" t="s">
        <v>8221</v>
      </c>
      <c r="G1538" t="s">
        <v>8224</v>
      </c>
      <c r="H1538" t="s">
        <v>8246</v>
      </c>
      <c r="I1538">
        <v>1478059140</v>
      </c>
      <c r="J1538">
        <v>1476391223</v>
      </c>
      <c r="K1538" t="b">
        <v>0</v>
      </c>
      <c r="L1538">
        <v>3</v>
      </c>
      <c r="M1538" t="b">
        <v>0</v>
      </c>
      <c r="N1538" t="s">
        <v>8284</v>
      </c>
      <c r="O1538" s="6">
        <f>(E1538/D1538)*100</f>
        <v>4</v>
      </c>
      <c r="P1538" s="7">
        <f>E1538/L1538</f>
        <v>33.333333333333336</v>
      </c>
      <c r="Q1538" t="s">
        <v>8336</v>
      </c>
      <c r="R1538" t="s">
        <v>8337</v>
      </c>
      <c r="S1538" s="11">
        <f>(J1538/86400)+25569+(-5/24)</f>
        <v>42656.653043981474</v>
      </c>
      <c r="T1538" s="11">
        <f>(I1538/86400)+25569+(-5/24)</f>
        <v>42675.957638888889</v>
      </c>
    </row>
    <row r="1539" spans="1:20" ht="43.2" x14ac:dyDescent="0.3">
      <c r="A1539">
        <v>1557</v>
      </c>
      <c r="B1539" s="3" t="s">
        <v>1558</v>
      </c>
      <c r="C1539" s="3" t="s">
        <v>5667</v>
      </c>
      <c r="D1539">
        <v>2500</v>
      </c>
      <c r="E1539">
        <v>100</v>
      </c>
      <c r="F1539" t="s">
        <v>8221</v>
      </c>
      <c r="G1539" t="s">
        <v>8224</v>
      </c>
      <c r="H1539" t="s">
        <v>8246</v>
      </c>
      <c r="I1539">
        <v>1411227633</v>
      </c>
      <c r="J1539">
        <v>1408549233</v>
      </c>
      <c r="K1539" t="b">
        <v>0</v>
      </c>
      <c r="L1539">
        <v>1</v>
      </c>
      <c r="M1539" t="b">
        <v>0</v>
      </c>
      <c r="N1539" t="s">
        <v>8289</v>
      </c>
      <c r="O1539" s="6">
        <f>(E1539/D1539)*100</f>
        <v>4</v>
      </c>
      <c r="P1539" s="7">
        <f>E1539/L1539</f>
        <v>100</v>
      </c>
      <c r="Q1539" t="s">
        <v>8338</v>
      </c>
      <c r="R1539" t="s">
        <v>8343</v>
      </c>
      <c r="S1539" s="11">
        <f>(J1539/86400)+25569+(-5/24)</f>
        <v>41871.444826388884</v>
      </c>
      <c r="T1539" s="11">
        <f>(I1539/86400)+25569+(-5/24)</f>
        <v>41902.444826388884</v>
      </c>
    </row>
    <row r="1540" spans="1:20" ht="43.2" x14ac:dyDescent="0.3">
      <c r="A1540">
        <v>1560</v>
      </c>
      <c r="B1540" s="3" t="s">
        <v>1561</v>
      </c>
      <c r="C1540" s="3" t="s">
        <v>5670</v>
      </c>
      <c r="D1540">
        <v>2500</v>
      </c>
      <c r="E1540">
        <v>94</v>
      </c>
      <c r="F1540" t="s">
        <v>8221</v>
      </c>
      <c r="G1540" t="s">
        <v>8224</v>
      </c>
      <c r="H1540" t="s">
        <v>8246</v>
      </c>
      <c r="I1540">
        <v>1415842193</v>
      </c>
      <c r="J1540">
        <v>1414110593</v>
      </c>
      <c r="K1540" t="b">
        <v>0</v>
      </c>
      <c r="L1540">
        <v>4</v>
      </c>
      <c r="M1540" t="b">
        <v>0</v>
      </c>
      <c r="N1540" t="s">
        <v>8289</v>
      </c>
      <c r="O1540" s="6">
        <f>(E1540/D1540)*100</f>
        <v>3.7600000000000002</v>
      </c>
      <c r="P1540" s="7">
        <f>E1540/L1540</f>
        <v>23.5</v>
      </c>
      <c r="Q1540" t="s">
        <v>8338</v>
      </c>
      <c r="R1540" t="s">
        <v>8343</v>
      </c>
      <c r="S1540" s="11">
        <f>(J1540/86400)+25569+(-5/24)</f>
        <v>41935.812418981477</v>
      </c>
      <c r="T1540" s="11">
        <f>(I1540/86400)+25569+(-5/24)</f>
        <v>41955.854085648149</v>
      </c>
    </row>
    <row r="1541" spans="1:20" ht="43.2" x14ac:dyDescent="0.3">
      <c r="A1541">
        <v>1774</v>
      </c>
      <c r="B1541" s="3" t="s">
        <v>1775</v>
      </c>
      <c r="C1541" s="3" t="s">
        <v>5884</v>
      </c>
      <c r="D1541">
        <v>2500</v>
      </c>
      <c r="E1541">
        <v>1148</v>
      </c>
      <c r="F1541" t="s">
        <v>8221</v>
      </c>
      <c r="G1541" t="s">
        <v>8224</v>
      </c>
      <c r="H1541" t="s">
        <v>8246</v>
      </c>
      <c r="I1541">
        <v>1417273140</v>
      </c>
      <c r="J1541">
        <v>1413609292</v>
      </c>
      <c r="K1541" t="b">
        <v>1</v>
      </c>
      <c r="L1541">
        <v>13</v>
      </c>
      <c r="M1541" t="b">
        <v>0</v>
      </c>
      <c r="N1541" t="s">
        <v>8285</v>
      </c>
      <c r="O1541" s="6">
        <f>(E1541/D1541)*100</f>
        <v>45.92</v>
      </c>
      <c r="P1541" s="7">
        <f>E1541/L1541</f>
        <v>88.307692307692307</v>
      </c>
      <c r="Q1541" t="s">
        <v>8338</v>
      </c>
      <c r="R1541" t="s">
        <v>8339</v>
      </c>
      <c r="S1541" s="11">
        <f>(J1541/86400)+25569+(-5/24)</f>
        <v>41930.010324074072</v>
      </c>
      <c r="T1541" s="11">
        <f>(I1541/86400)+25569+(-5/24)</f>
        <v>41972.415972222218</v>
      </c>
    </row>
    <row r="1542" spans="1:20" ht="43.2" x14ac:dyDescent="0.3">
      <c r="A1542">
        <v>1863</v>
      </c>
      <c r="B1542" s="3" t="s">
        <v>1864</v>
      </c>
      <c r="C1542" s="3" t="s">
        <v>5973</v>
      </c>
      <c r="D1542">
        <v>2500</v>
      </c>
      <c r="E1542">
        <v>10</v>
      </c>
      <c r="F1542" t="s">
        <v>8221</v>
      </c>
      <c r="G1542" t="s">
        <v>8224</v>
      </c>
      <c r="H1542" t="s">
        <v>8246</v>
      </c>
      <c r="I1542">
        <v>1402600085</v>
      </c>
      <c r="J1542">
        <v>1400008085</v>
      </c>
      <c r="K1542" t="b">
        <v>0</v>
      </c>
      <c r="L1542">
        <v>2</v>
      </c>
      <c r="M1542" t="b">
        <v>0</v>
      </c>
      <c r="N1542" t="s">
        <v>8283</v>
      </c>
      <c r="O1542" s="6">
        <f>(E1542/D1542)*100</f>
        <v>0.4</v>
      </c>
      <c r="P1542" s="7">
        <f>E1542/L1542</f>
        <v>5</v>
      </c>
      <c r="Q1542" t="s">
        <v>8333</v>
      </c>
      <c r="R1542" t="s">
        <v>8335</v>
      </c>
      <c r="S1542" s="11">
        <f>(J1542/86400)+25569+(-5/24)</f>
        <v>41772.588946759257</v>
      </c>
      <c r="T1542" s="11">
        <f>(I1542/86400)+25569+(-5/24)</f>
        <v>41802.588946759257</v>
      </c>
    </row>
    <row r="1543" spans="1:20" ht="43.2" x14ac:dyDescent="0.3">
      <c r="A1543">
        <v>1998</v>
      </c>
      <c r="B1543" s="3" t="s">
        <v>1999</v>
      </c>
      <c r="C1543" s="3" t="s">
        <v>6108</v>
      </c>
      <c r="D1543">
        <v>2500</v>
      </c>
      <c r="E1543">
        <v>655</v>
      </c>
      <c r="F1543" t="s">
        <v>8221</v>
      </c>
      <c r="G1543" t="s">
        <v>8224</v>
      </c>
      <c r="H1543" t="s">
        <v>8246</v>
      </c>
      <c r="I1543">
        <v>1406861438</v>
      </c>
      <c r="J1543">
        <v>1402973438</v>
      </c>
      <c r="K1543" t="b">
        <v>0</v>
      </c>
      <c r="L1543">
        <v>3</v>
      </c>
      <c r="M1543" t="b">
        <v>0</v>
      </c>
      <c r="N1543" t="s">
        <v>8296</v>
      </c>
      <c r="O1543" s="6">
        <f>(E1543/D1543)*100</f>
        <v>26.200000000000003</v>
      </c>
      <c r="P1543" s="7">
        <f>E1543/L1543</f>
        <v>218.33333333333334</v>
      </c>
      <c r="Q1543" t="s">
        <v>8338</v>
      </c>
      <c r="R1543" t="s">
        <v>8350</v>
      </c>
      <c r="S1543" s="11">
        <f>(J1543/86400)+25569+(-5/24)</f>
        <v>41806.910162037035</v>
      </c>
      <c r="T1543" s="11">
        <f>(I1543/86400)+25569+(-5/24)</f>
        <v>41851.910162037035</v>
      </c>
    </row>
    <row r="1544" spans="1:20" ht="43.2" x14ac:dyDescent="0.3">
      <c r="A1544">
        <v>2742</v>
      </c>
      <c r="B1544" s="3" t="s">
        <v>2742</v>
      </c>
      <c r="C1544" s="3" t="s">
        <v>6852</v>
      </c>
      <c r="D1544">
        <v>2500</v>
      </c>
      <c r="E1544">
        <v>731</v>
      </c>
      <c r="F1544" t="s">
        <v>8221</v>
      </c>
      <c r="G1544" t="s">
        <v>8224</v>
      </c>
      <c r="H1544" t="s">
        <v>8246</v>
      </c>
      <c r="I1544">
        <v>1337102187</v>
      </c>
      <c r="J1544">
        <v>1335892587</v>
      </c>
      <c r="K1544" t="b">
        <v>0</v>
      </c>
      <c r="L1544">
        <v>18</v>
      </c>
      <c r="M1544" t="b">
        <v>0</v>
      </c>
      <c r="N1544" t="s">
        <v>8304</v>
      </c>
      <c r="O1544" s="6">
        <f>(E1544/D1544)*100</f>
        <v>29.24</v>
      </c>
      <c r="P1544" s="7">
        <f>E1544/L1544</f>
        <v>40.611111111111114</v>
      </c>
      <c r="Q1544" t="s">
        <v>8322</v>
      </c>
      <c r="R1544" t="s">
        <v>8358</v>
      </c>
      <c r="S1544" s="11">
        <f>(J1544/86400)+25569+(-5/24)</f>
        <v>41030.511423611111</v>
      </c>
      <c r="T1544" s="11">
        <f>(I1544/86400)+25569+(-5/24)</f>
        <v>41044.511423611111</v>
      </c>
    </row>
    <row r="1545" spans="1:20" ht="43.2" x14ac:dyDescent="0.3">
      <c r="A1545">
        <v>2779</v>
      </c>
      <c r="B1545" s="3" t="s">
        <v>2779</v>
      </c>
      <c r="C1545" s="3" t="s">
        <v>6889</v>
      </c>
      <c r="D1545">
        <v>2500</v>
      </c>
      <c r="E1545">
        <v>53</v>
      </c>
      <c r="F1545" t="s">
        <v>8221</v>
      </c>
      <c r="G1545" t="s">
        <v>8224</v>
      </c>
      <c r="H1545" t="s">
        <v>8246</v>
      </c>
      <c r="I1545">
        <v>1448204621</v>
      </c>
      <c r="J1545">
        <v>1445609021</v>
      </c>
      <c r="K1545" t="b">
        <v>0</v>
      </c>
      <c r="L1545">
        <v>1</v>
      </c>
      <c r="M1545" t="b">
        <v>0</v>
      </c>
      <c r="N1545" t="s">
        <v>8304</v>
      </c>
      <c r="O1545" s="6">
        <f>(E1545/D1545)*100</f>
        <v>2.12</v>
      </c>
      <c r="P1545" s="7">
        <f>E1545/L1545</f>
        <v>53</v>
      </c>
      <c r="Q1545" t="s">
        <v>8322</v>
      </c>
      <c r="R1545" t="s">
        <v>8358</v>
      </c>
      <c r="S1545" s="11">
        <f>(J1545/86400)+25569+(-5/24)</f>
        <v>42300.377557870372</v>
      </c>
      <c r="T1545" s="11">
        <f>(I1545/86400)+25569+(-5/24)</f>
        <v>42330.419224537036</v>
      </c>
    </row>
    <row r="1546" spans="1:20" x14ac:dyDescent="0.3">
      <c r="A1546">
        <v>2864</v>
      </c>
      <c r="B1546" s="3" t="s">
        <v>2864</v>
      </c>
      <c r="C1546" s="3" t="s">
        <v>6974</v>
      </c>
      <c r="D1546">
        <v>2500</v>
      </c>
      <c r="E1546">
        <v>40</v>
      </c>
      <c r="F1546" t="s">
        <v>8221</v>
      </c>
      <c r="G1546" t="s">
        <v>8225</v>
      </c>
      <c r="H1546" t="s">
        <v>8247</v>
      </c>
      <c r="I1546">
        <v>1437139080</v>
      </c>
      <c r="J1546">
        <v>1434552207</v>
      </c>
      <c r="K1546" t="b">
        <v>0</v>
      </c>
      <c r="L1546">
        <v>3</v>
      </c>
      <c r="M1546" t="b">
        <v>0</v>
      </c>
      <c r="N1546" t="s">
        <v>8271</v>
      </c>
      <c r="O1546" s="6">
        <f>(E1546/D1546)*100</f>
        <v>1.6</v>
      </c>
      <c r="P1546" s="7">
        <f>E1546/L1546</f>
        <v>13.333333333333334</v>
      </c>
      <c r="Q1546" t="s">
        <v>8317</v>
      </c>
      <c r="R1546" t="s">
        <v>8318</v>
      </c>
      <c r="S1546" s="11">
        <f>(J1546/86400)+25569+(-5/24)</f>
        <v>42172.405173611107</v>
      </c>
      <c r="T1546" s="11">
        <f>(I1546/86400)+25569+(-5/24)</f>
        <v>42202.345833333333</v>
      </c>
    </row>
    <row r="1547" spans="1:20" ht="57.6" x14ac:dyDescent="0.3">
      <c r="A1547">
        <v>2867</v>
      </c>
      <c r="B1547" s="3" t="s">
        <v>2867</v>
      </c>
      <c r="C1547" s="3" t="s">
        <v>6977</v>
      </c>
      <c r="D1547">
        <v>2500</v>
      </c>
      <c r="E1547">
        <v>504</v>
      </c>
      <c r="F1547" t="s">
        <v>8221</v>
      </c>
      <c r="G1547" t="s">
        <v>8224</v>
      </c>
      <c r="H1547" t="s">
        <v>8246</v>
      </c>
      <c r="I1547">
        <v>1467604800</v>
      </c>
      <c r="J1547">
        <v>1465533672</v>
      </c>
      <c r="K1547" t="b">
        <v>0</v>
      </c>
      <c r="L1547">
        <v>10</v>
      </c>
      <c r="M1547" t="b">
        <v>0</v>
      </c>
      <c r="N1547" t="s">
        <v>8271</v>
      </c>
      <c r="O1547" s="6">
        <f>(E1547/D1547)*100</f>
        <v>20.16</v>
      </c>
      <c r="P1547" s="7">
        <f>E1547/L1547</f>
        <v>50.4</v>
      </c>
      <c r="Q1547" t="s">
        <v>8317</v>
      </c>
      <c r="R1547" t="s">
        <v>8318</v>
      </c>
      <c r="S1547" s="11">
        <f>(J1547/86400)+25569+(-5/24)</f>
        <v>42530.986944444441</v>
      </c>
      <c r="T1547" s="11">
        <f>(I1547/86400)+25569+(-5/24)</f>
        <v>42554.958333333336</v>
      </c>
    </row>
    <row r="1548" spans="1:20" ht="57.6" x14ac:dyDescent="0.3">
      <c r="A1548">
        <v>2873</v>
      </c>
      <c r="B1548" s="3" t="s">
        <v>2873</v>
      </c>
      <c r="C1548" s="3" t="s">
        <v>6983</v>
      </c>
      <c r="D1548">
        <v>2500</v>
      </c>
      <c r="E1548">
        <v>953</v>
      </c>
      <c r="F1548" t="s">
        <v>8221</v>
      </c>
      <c r="G1548" t="s">
        <v>8224</v>
      </c>
      <c r="H1548" t="s">
        <v>8246</v>
      </c>
      <c r="I1548">
        <v>1422473831</v>
      </c>
      <c r="J1548">
        <v>1419881831</v>
      </c>
      <c r="K1548" t="b">
        <v>0</v>
      </c>
      <c r="L1548">
        <v>8</v>
      </c>
      <c r="M1548" t="b">
        <v>0</v>
      </c>
      <c r="N1548" t="s">
        <v>8271</v>
      </c>
      <c r="O1548" s="6">
        <f>(E1548/D1548)*100</f>
        <v>38.119999999999997</v>
      </c>
      <c r="P1548" s="7">
        <f>E1548/L1548</f>
        <v>119.125</v>
      </c>
      <c r="Q1548" t="s">
        <v>8317</v>
      </c>
      <c r="R1548" t="s">
        <v>8318</v>
      </c>
      <c r="S1548" s="11">
        <f>(J1548/86400)+25569+(-5/24)</f>
        <v>42002.609155092585</v>
      </c>
      <c r="T1548" s="11">
        <f>(I1548/86400)+25569+(-5/24)</f>
        <v>42032.609155092585</v>
      </c>
    </row>
    <row r="1549" spans="1:20" ht="43.2" x14ac:dyDescent="0.3">
      <c r="A1549">
        <v>2907</v>
      </c>
      <c r="B1549" s="3" t="s">
        <v>2907</v>
      </c>
      <c r="C1549" s="3" t="s">
        <v>7017</v>
      </c>
      <c r="D1549">
        <v>2500</v>
      </c>
      <c r="E1549">
        <v>2</v>
      </c>
      <c r="F1549" t="s">
        <v>8221</v>
      </c>
      <c r="G1549" t="s">
        <v>8224</v>
      </c>
      <c r="H1549" t="s">
        <v>8246</v>
      </c>
      <c r="I1549">
        <v>1463259837</v>
      </c>
      <c r="J1549">
        <v>1458075837</v>
      </c>
      <c r="K1549" t="b">
        <v>0</v>
      </c>
      <c r="L1549">
        <v>2</v>
      </c>
      <c r="M1549" t="b">
        <v>0</v>
      </c>
      <c r="N1549" t="s">
        <v>8271</v>
      </c>
      <c r="O1549" s="6">
        <f>(E1549/D1549)*100</f>
        <v>0.08</v>
      </c>
      <c r="P1549" s="7">
        <f>E1549/L1549</f>
        <v>1</v>
      </c>
      <c r="Q1549" t="s">
        <v>8317</v>
      </c>
      <c r="R1549" t="s">
        <v>8318</v>
      </c>
      <c r="S1549" s="11">
        <f>(J1549/86400)+25569+(-5/24)</f>
        <v>42444.669409722221</v>
      </c>
      <c r="T1549" s="11">
        <f>(I1549/86400)+25569+(-5/24)</f>
        <v>42504.669409722221</v>
      </c>
    </row>
    <row r="1550" spans="1:20" ht="43.2" x14ac:dyDescent="0.3">
      <c r="A1550">
        <v>2920</v>
      </c>
      <c r="B1550" s="3" t="s">
        <v>2920</v>
      </c>
      <c r="C1550" s="3" t="s">
        <v>7030</v>
      </c>
      <c r="D1550">
        <v>2500</v>
      </c>
      <c r="E1550">
        <v>671</v>
      </c>
      <c r="F1550" t="s">
        <v>8221</v>
      </c>
      <c r="G1550" t="s">
        <v>8229</v>
      </c>
      <c r="H1550" t="s">
        <v>8251</v>
      </c>
      <c r="I1550">
        <v>1427306470</v>
      </c>
      <c r="J1550">
        <v>1424718070</v>
      </c>
      <c r="K1550" t="b">
        <v>0</v>
      </c>
      <c r="L1550">
        <v>13</v>
      </c>
      <c r="M1550" t="b">
        <v>0</v>
      </c>
      <c r="N1550" t="s">
        <v>8271</v>
      </c>
      <c r="O1550" s="6">
        <f>(E1550/D1550)*100</f>
        <v>26.840000000000003</v>
      </c>
      <c r="P1550" s="7">
        <f>E1550/L1550</f>
        <v>51.615384615384613</v>
      </c>
      <c r="Q1550" t="s">
        <v>8317</v>
      </c>
      <c r="R1550" t="s">
        <v>8318</v>
      </c>
      <c r="S1550" s="11">
        <f>(J1550/86400)+25569+(-5/24)</f>
        <v>42058.584143518521</v>
      </c>
      <c r="T1550" s="11">
        <f>(I1550/86400)+25569+(-5/24)</f>
        <v>42088.54247685185</v>
      </c>
    </row>
    <row r="1551" spans="1:20" ht="57.6" x14ac:dyDescent="0.3">
      <c r="A1551">
        <v>3101</v>
      </c>
      <c r="B1551" s="3" t="s">
        <v>3101</v>
      </c>
      <c r="C1551" s="3" t="s">
        <v>7211</v>
      </c>
      <c r="D1551">
        <v>2500</v>
      </c>
      <c r="E1551">
        <v>300</v>
      </c>
      <c r="F1551" t="s">
        <v>8221</v>
      </c>
      <c r="G1551" t="s">
        <v>8230</v>
      </c>
      <c r="H1551" t="s">
        <v>8249</v>
      </c>
      <c r="I1551">
        <v>1437033360</v>
      </c>
      <c r="J1551">
        <v>1434445937</v>
      </c>
      <c r="K1551" t="b">
        <v>0</v>
      </c>
      <c r="L1551">
        <v>12</v>
      </c>
      <c r="M1551" t="b">
        <v>0</v>
      </c>
      <c r="N1551" t="s">
        <v>8303</v>
      </c>
      <c r="O1551" s="6">
        <f>(E1551/D1551)*100</f>
        <v>12</v>
      </c>
      <c r="P1551" s="7">
        <f>E1551/L1551</f>
        <v>25</v>
      </c>
      <c r="Q1551" t="s">
        <v>8317</v>
      </c>
      <c r="R1551" t="s">
        <v>8357</v>
      </c>
      <c r="S1551" s="11">
        <f>(J1551/86400)+25569+(-5/24)</f>
        <v>42171.175196759257</v>
      </c>
      <c r="T1551" s="11">
        <f>(I1551/86400)+25569+(-5/24)</f>
        <v>42201.12222222222</v>
      </c>
    </row>
    <row r="1552" spans="1:20" ht="28.8" x14ac:dyDescent="0.3">
      <c r="A1552">
        <v>3747</v>
      </c>
      <c r="B1552" s="3" t="s">
        <v>3744</v>
      </c>
      <c r="C1552" s="3" t="s">
        <v>7857</v>
      </c>
      <c r="D1552">
        <v>2500</v>
      </c>
      <c r="E1552">
        <v>25</v>
      </c>
      <c r="F1552" t="s">
        <v>8221</v>
      </c>
      <c r="G1552" t="s">
        <v>8225</v>
      </c>
      <c r="H1552" t="s">
        <v>8247</v>
      </c>
      <c r="I1552">
        <v>1436137140</v>
      </c>
      <c r="J1552">
        <v>1433833896</v>
      </c>
      <c r="K1552" t="b">
        <v>0</v>
      </c>
      <c r="L1552">
        <v>1</v>
      </c>
      <c r="M1552" t="b">
        <v>0</v>
      </c>
      <c r="N1552" t="s">
        <v>8271</v>
      </c>
      <c r="O1552" s="6">
        <f>(E1552/D1552)*100</f>
        <v>1</v>
      </c>
      <c r="P1552" s="7">
        <f>E1552/L1552</f>
        <v>25</v>
      </c>
      <c r="Q1552" t="s">
        <v>8317</v>
      </c>
      <c r="R1552" t="s">
        <v>8318</v>
      </c>
      <c r="S1552" s="11">
        <f>(J1552/86400)+25569+(-5/24)</f>
        <v>42164.091388888883</v>
      </c>
      <c r="T1552" s="11">
        <f>(I1552/86400)+25569+(-5/24)</f>
        <v>42190.749305555553</v>
      </c>
    </row>
    <row r="1553" spans="1:20" ht="43.2" x14ac:dyDescent="0.3">
      <c r="A1553">
        <v>3851</v>
      </c>
      <c r="B1553" s="3" t="s">
        <v>3848</v>
      </c>
      <c r="C1553" s="3" t="s">
        <v>7960</v>
      </c>
      <c r="D1553">
        <v>2500</v>
      </c>
      <c r="E1553">
        <v>852</v>
      </c>
      <c r="F1553" t="s">
        <v>8221</v>
      </c>
      <c r="G1553" t="s">
        <v>8225</v>
      </c>
      <c r="H1553" t="s">
        <v>8247</v>
      </c>
      <c r="I1553">
        <v>1437129179</v>
      </c>
      <c r="J1553">
        <v>1434537179</v>
      </c>
      <c r="K1553" t="b">
        <v>1</v>
      </c>
      <c r="L1553">
        <v>24</v>
      </c>
      <c r="M1553" t="b">
        <v>0</v>
      </c>
      <c r="N1553" t="s">
        <v>8271</v>
      </c>
      <c r="O1553" s="6">
        <f>(E1553/D1553)*100</f>
        <v>34.08</v>
      </c>
      <c r="P1553" s="7">
        <f>E1553/L1553</f>
        <v>35.5</v>
      </c>
      <c r="Q1553" t="s">
        <v>8317</v>
      </c>
      <c r="R1553" t="s">
        <v>8318</v>
      </c>
      <c r="S1553" s="11">
        <f>(J1553/86400)+25569+(-5/24)</f>
        <v>42172.23123842592</v>
      </c>
      <c r="T1553" s="11">
        <f>(I1553/86400)+25569+(-5/24)</f>
        <v>42202.23123842592</v>
      </c>
    </row>
    <row r="1554" spans="1:20" ht="43.2" x14ac:dyDescent="0.3">
      <c r="A1554">
        <v>3859</v>
      </c>
      <c r="B1554" s="3" t="s">
        <v>3856</v>
      </c>
      <c r="C1554" s="3" t="s">
        <v>7968</v>
      </c>
      <c r="D1554">
        <v>2500</v>
      </c>
      <c r="E1554">
        <v>1</v>
      </c>
      <c r="F1554" t="s">
        <v>8221</v>
      </c>
      <c r="G1554" t="s">
        <v>8224</v>
      </c>
      <c r="H1554" t="s">
        <v>8246</v>
      </c>
      <c r="I1554">
        <v>1403730000</v>
      </c>
      <c r="J1554">
        <v>1401485207</v>
      </c>
      <c r="K1554" t="b">
        <v>0</v>
      </c>
      <c r="L1554">
        <v>1</v>
      </c>
      <c r="M1554" t="b">
        <v>0</v>
      </c>
      <c r="N1554" t="s">
        <v>8271</v>
      </c>
      <c r="O1554" s="6">
        <f>(E1554/D1554)*100</f>
        <v>0.04</v>
      </c>
      <c r="P1554" s="7">
        <f>E1554/L1554</f>
        <v>1</v>
      </c>
      <c r="Q1554" t="s">
        <v>8317</v>
      </c>
      <c r="R1554" t="s">
        <v>8318</v>
      </c>
      <c r="S1554" s="11">
        <f>(J1554/86400)+25569+(-5/24)</f>
        <v>41789.685266203705</v>
      </c>
      <c r="T1554" s="11">
        <f>(I1554/86400)+25569+(-5/24)</f>
        <v>41815.666666666664</v>
      </c>
    </row>
    <row r="1555" spans="1:20" ht="43.2" x14ac:dyDescent="0.3">
      <c r="A1555">
        <v>3897</v>
      </c>
      <c r="B1555" s="3" t="s">
        <v>3894</v>
      </c>
      <c r="C1555" s="3" t="s">
        <v>8005</v>
      </c>
      <c r="D1555">
        <v>2500</v>
      </c>
      <c r="E1555">
        <v>440</v>
      </c>
      <c r="F1555" t="s">
        <v>8221</v>
      </c>
      <c r="G1555" t="s">
        <v>8228</v>
      </c>
      <c r="H1555" t="s">
        <v>8250</v>
      </c>
      <c r="I1555">
        <v>1420750683</v>
      </c>
      <c r="J1555">
        <v>1418158683</v>
      </c>
      <c r="K1555" t="b">
        <v>0</v>
      </c>
      <c r="L1555">
        <v>10</v>
      </c>
      <c r="M1555" t="b">
        <v>0</v>
      </c>
      <c r="N1555" t="s">
        <v>8271</v>
      </c>
      <c r="O1555" s="6">
        <f>(E1555/D1555)*100</f>
        <v>17.599999999999998</v>
      </c>
      <c r="P1555" s="7">
        <f>E1555/L1555</f>
        <v>44</v>
      </c>
      <c r="Q1555" t="s">
        <v>8317</v>
      </c>
      <c r="R1555" t="s">
        <v>8318</v>
      </c>
      <c r="S1555" s="11">
        <f>(J1555/86400)+25569+(-5/24)</f>
        <v>41982.665312499994</v>
      </c>
      <c r="T1555" s="11">
        <f>(I1555/86400)+25569+(-5/24)</f>
        <v>42012.665312499994</v>
      </c>
    </row>
    <row r="1556" spans="1:20" ht="57.6" x14ac:dyDescent="0.3">
      <c r="A1556">
        <v>3898</v>
      </c>
      <c r="B1556" s="3" t="s">
        <v>3895</v>
      </c>
      <c r="C1556" s="3" t="s">
        <v>8006</v>
      </c>
      <c r="D1556">
        <v>2500</v>
      </c>
      <c r="E1556">
        <v>814</v>
      </c>
      <c r="F1556" t="s">
        <v>8221</v>
      </c>
      <c r="G1556" t="s">
        <v>8225</v>
      </c>
      <c r="H1556" t="s">
        <v>8247</v>
      </c>
      <c r="I1556">
        <v>1439827200</v>
      </c>
      <c r="J1556">
        <v>1436355270</v>
      </c>
      <c r="K1556" t="b">
        <v>0</v>
      </c>
      <c r="L1556">
        <v>16</v>
      </c>
      <c r="M1556" t="b">
        <v>0</v>
      </c>
      <c r="N1556" t="s">
        <v>8271</v>
      </c>
      <c r="O1556" s="6">
        <f>(E1556/D1556)*100</f>
        <v>32.56</v>
      </c>
      <c r="P1556" s="7">
        <f>E1556/L1556</f>
        <v>50.875</v>
      </c>
      <c r="Q1556" t="s">
        <v>8317</v>
      </c>
      <c r="R1556" t="s">
        <v>8318</v>
      </c>
      <c r="S1556" s="11">
        <f>(J1556/86400)+25569+(-5/24)</f>
        <v>42193.273958333331</v>
      </c>
      <c r="T1556" s="11">
        <f>(I1556/86400)+25569+(-5/24)</f>
        <v>42233.458333333336</v>
      </c>
    </row>
    <row r="1557" spans="1:20" ht="43.2" x14ac:dyDescent="0.3">
      <c r="A1557">
        <v>3900</v>
      </c>
      <c r="B1557" s="3" t="s">
        <v>3897</v>
      </c>
      <c r="C1557" s="3" t="s">
        <v>8008</v>
      </c>
      <c r="D1557">
        <v>2500</v>
      </c>
      <c r="E1557">
        <v>135</v>
      </c>
      <c r="F1557" t="s">
        <v>8221</v>
      </c>
      <c r="G1557" t="s">
        <v>8224</v>
      </c>
      <c r="H1557" t="s">
        <v>8246</v>
      </c>
      <c r="I1557">
        <v>1433988791</v>
      </c>
      <c r="J1557">
        <v>1431396791</v>
      </c>
      <c r="K1557" t="b">
        <v>0</v>
      </c>
      <c r="L1557">
        <v>5</v>
      </c>
      <c r="M1557" t="b">
        <v>0</v>
      </c>
      <c r="N1557" t="s">
        <v>8271</v>
      </c>
      <c r="O1557" s="6">
        <f>(E1557/D1557)*100</f>
        <v>5.4</v>
      </c>
      <c r="P1557" s="7">
        <f>E1557/L1557</f>
        <v>27</v>
      </c>
      <c r="Q1557" t="s">
        <v>8317</v>
      </c>
      <c r="R1557" t="s">
        <v>8318</v>
      </c>
      <c r="S1557" s="11">
        <f>(J1557/86400)+25569+(-5/24)</f>
        <v>42135.884155092594</v>
      </c>
      <c r="T1557" s="11">
        <f>(I1557/86400)+25569+(-5/24)</f>
        <v>42165.884155092594</v>
      </c>
    </row>
    <row r="1558" spans="1:20" ht="43.2" x14ac:dyDescent="0.3">
      <c r="A1558">
        <v>3914</v>
      </c>
      <c r="B1558" s="3" t="s">
        <v>3911</v>
      </c>
      <c r="C1558" s="3" t="s">
        <v>8022</v>
      </c>
      <c r="D1558">
        <v>2500</v>
      </c>
      <c r="E1558">
        <v>909</v>
      </c>
      <c r="F1558" t="s">
        <v>8221</v>
      </c>
      <c r="G1558" t="s">
        <v>8225</v>
      </c>
      <c r="H1558" t="s">
        <v>8247</v>
      </c>
      <c r="I1558">
        <v>1431298740</v>
      </c>
      <c r="J1558">
        <v>1429558756</v>
      </c>
      <c r="K1558" t="b">
        <v>0</v>
      </c>
      <c r="L1558">
        <v>27</v>
      </c>
      <c r="M1558" t="b">
        <v>0</v>
      </c>
      <c r="N1558" t="s">
        <v>8271</v>
      </c>
      <c r="O1558" s="6">
        <f>(E1558/D1558)*100</f>
        <v>36.36</v>
      </c>
      <c r="P1558" s="7">
        <f>E1558/L1558</f>
        <v>33.666666666666664</v>
      </c>
      <c r="Q1558" t="s">
        <v>8317</v>
      </c>
      <c r="R1558" t="s">
        <v>8318</v>
      </c>
      <c r="S1558" s="11">
        <f>(J1558/86400)+25569+(-5/24)</f>
        <v>42114.610601851855</v>
      </c>
      <c r="T1558" s="11">
        <f>(I1558/86400)+25569+(-5/24)</f>
        <v>42134.749305555553</v>
      </c>
    </row>
    <row r="1559" spans="1:20" ht="43.2" x14ac:dyDescent="0.3">
      <c r="A1559">
        <v>3920</v>
      </c>
      <c r="B1559" s="3" t="s">
        <v>3917</v>
      </c>
      <c r="C1559" s="3" t="s">
        <v>8028</v>
      </c>
      <c r="D1559">
        <v>2500</v>
      </c>
      <c r="E1559">
        <v>135</v>
      </c>
      <c r="F1559" t="s">
        <v>8221</v>
      </c>
      <c r="G1559" t="s">
        <v>8225</v>
      </c>
      <c r="H1559" t="s">
        <v>8247</v>
      </c>
      <c r="I1559">
        <v>1479032260</v>
      </c>
      <c r="J1559">
        <v>1476436660</v>
      </c>
      <c r="K1559" t="b">
        <v>0</v>
      </c>
      <c r="L1559">
        <v>3</v>
      </c>
      <c r="M1559" t="b">
        <v>0</v>
      </c>
      <c r="N1559" t="s">
        <v>8271</v>
      </c>
      <c r="O1559" s="6">
        <f>(E1559/D1559)*100</f>
        <v>5.4</v>
      </c>
      <c r="P1559" s="7">
        <f>E1559/L1559</f>
        <v>45</v>
      </c>
      <c r="Q1559" t="s">
        <v>8317</v>
      </c>
      <c r="R1559" t="s">
        <v>8318</v>
      </c>
      <c r="S1559" s="11">
        <f>(J1559/86400)+25569+(-5/24)</f>
        <v>42657.178935185184</v>
      </c>
      <c r="T1559" s="11">
        <f>(I1559/86400)+25569+(-5/24)</f>
        <v>42687.220601851848</v>
      </c>
    </row>
    <row r="1560" spans="1:20" ht="43.2" x14ac:dyDescent="0.3">
      <c r="A1560">
        <v>3927</v>
      </c>
      <c r="B1560" s="3" t="s">
        <v>3924</v>
      </c>
      <c r="C1560" s="3" t="s">
        <v>8035</v>
      </c>
      <c r="D1560">
        <v>2500</v>
      </c>
      <c r="E1560">
        <v>25</v>
      </c>
      <c r="F1560" t="s">
        <v>8221</v>
      </c>
      <c r="G1560" t="s">
        <v>8225</v>
      </c>
      <c r="H1560" t="s">
        <v>8247</v>
      </c>
      <c r="I1560">
        <v>1407565504</v>
      </c>
      <c r="J1560">
        <v>1404973504</v>
      </c>
      <c r="K1560" t="b">
        <v>0</v>
      </c>
      <c r="L1560">
        <v>2</v>
      </c>
      <c r="M1560" t="b">
        <v>0</v>
      </c>
      <c r="N1560" t="s">
        <v>8271</v>
      </c>
      <c r="O1560" s="6">
        <f>(E1560/D1560)*100</f>
        <v>1</v>
      </c>
      <c r="P1560" s="7">
        <f>E1560/L1560</f>
        <v>12.5</v>
      </c>
      <c r="Q1560" t="s">
        <v>8317</v>
      </c>
      <c r="R1560" t="s">
        <v>8318</v>
      </c>
      <c r="S1560" s="11">
        <f>(J1560/86400)+25569+(-5/24)</f>
        <v>41830.059074074074</v>
      </c>
      <c r="T1560" s="11">
        <f>(I1560/86400)+25569+(-5/24)</f>
        <v>41860.059074074074</v>
      </c>
    </row>
    <row r="1561" spans="1:20" ht="57.6" x14ac:dyDescent="0.3">
      <c r="A1561">
        <v>3980</v>
      </c>
      <c r="B1561" s="3" t="s">
        <v>3977</v>
      </c>
      <c r="C1561" s="3" t="s">
        <v>8087</v>
      </c>
      <c r="D1561">
        <v>2500</v>
      </c>
      <c r="E1561">
        <v>450</v>
      </c>
      <c r="F1561" t="s">
        <v>8221</v>
      </c>
      <c r="G1561" t="s">
        <v>8224</v>
      </c>
      <c r="H1561" t="s">
        <v>8246</v>
      </c>
      <c r="I1561">
        <v>1404570147</v>
      </c>
      <c r="J1561">
        <v>1401978147</v>
      </c>
      <c r="K1561" t="b">
        <v>0</v>
      </c>
      <c r="L1561">
        <v>7</v>
      </c>
      <c r="M1561" t="b">
        <v>0</v>
      </c>
      <c r="N1561" t="s">
        <v>8271</v>
      </c>
      <c r="O1561" s="6">
        <f>(E1561/D1561)*100</f>
        <v>18</v>
      </c>
      <c r="P1561" s="7">
        <f>E1561/L1561</f>
        <v>64.285714285714292</v>
      </c>
      <c r="Q1561" t="s">
        <v>8317</v>
      </c>
      <c r="R1561" t="s">
        <v>8318</v>
      </c>
      <c r="S1561" s="11">
        <f>(J1561/86400)+25569+(-5/24)</f>
        <v>41795.390590277777</v>
      </c>
      <c r="T1561" s="11">
        <f>(I1561/86400)+25569+(-5/24)</f>
        <v>41825.390590277777</v>
      </c>
    </row>
    <row r="1562" spans="1:20" ht="57.6" x14ac:dyDescent="0.3">
      <c r="A1562">
        <v>4030</v>
      </c>
      <c r="B1562" s="3" t="s">
        <v>4026</v>
      </c>
      <c r="C1562" s="3" t="s">
        <v>8135</v>
      </c>
      <c r="D1562">
        <v>2500</v>
      </c>
      <c r="E1562">
        <v>400</v>
      </c>
      <c r="F1562" t="s">
        <v>8221</v>
      </c>
      <c r="G1562" t="s">
        <v>8224</v>
      </c>
      <c r="H1562" t="s">
        <v>8246</v>
      </c>
      <c r="I1562">
        <v>1454525340</v>
      </c>
      <c r="J1562">
        <v>1452008599</v>
      </c>
      <c r="K1562" t="b">
        <v>0</v>
      </c>
      <c r="L1562">
        <v>6</v>
      </c>
      <c r="M1562" t="b">
        <v>0</v>
      </c>
      <c r="N1562" t="s">
        <v>8271</v>
      </c>
      <c r="O1562" s="6">
        <f>(E1562/D1562)*100</f>
        <v>16</v>
      </c>
      <c r="P1562" s="7">
        <f>E1562/L1562</f>
        <v>66.666666666666671</v>
      </c>
      <c r="Q1562" t="s">
        <v>8317</v>
      </c>
      <c r="R1562" t="s">
        <v>8318</v>
      </c>
      <c r="S1562" s="11">
        <f>(J1562/86400)+25569+(-5/24)</f>
        <v>42374.446747685179</v>
      </c>
      <c r="T1562" s="11">
        <f>(I1562/86400)+25569+(-5/24)</f>
        <v>42403.575694444444</v>
      </c>
    </row>
    <row r="1563" spans="1:20" ht="43.2" x14ac:dyDescent="0.3">
      <c r="A1563">
        <v>4038</v>
      </c>
      <c r="B1563" s="3" t="s">
        <v>4034</v>
      </c>
      <c r="C1563" s="3" t="s">
        <v>8142</v>
      </c>
      <c r="D1563">
        <v>2500</v>
      </c>
      <c r="E1563">
        <v>301</v>
      </c>
      <c r="F1563" t="s">
        <v>8221</v>
      </c>
      <c r="G1563" t="s">
        <v>8224</v>
      </c>
      <c r="H1563" t="s">
        <v>8246</v>
      </c>
      <c r="I1563">
        <v>1413573010</v>
      </c>
      <c r="J1563">
        <v>1408389010</v>
      </c>
      <c r="K1563" t="b">
        <v>0</v>
      </c>
      <c r="L1563">
        <v>4</v>
      </c>
      <c r="M1563" t="b">
        <v>0</v>
      </c>
      <c r="N1563" t="s">
        <v>8271</v>
      </c>
      <c r="O1563" s="6">
        <f>(E1563/D1563)*100</f>
        <v>12.04</v>
      </c>
      <c r="P1563" s="7">
        <f>E1563/L1563</f>
        <v>75.25</v>
      </c>
      <c r="Q1563" t="s">
        <v>8317</v>
      </c>
      <c r="R1563" t="s">
        <v>8318</v>
      </c>
      <c r="S1563" s="11">
        <f>(J1563/86400)+25569+(-5/24)</f>
        <v>41869.590393518512</v>
      </c>
      <c r="T1563" s="11">
        <f>(I1563/86400)+25569+(-5/24)</f>
        <v>41929.590393518512</v>
      </c>
    </row>
    <row r="1564" spans="1:20" ht="43.2" x14ac:dyDescent="0.3">
      <c r="A1564">
        <v>4093</v>
      </c>
      <c r="B1564" s="3" t="s">
        <v>4089</v>
      </c>
      <c r="C1564" s="3" t="s">
        <v>8196</v>
      </c>
      <c r="D1564">
        <v>2500</v>
      </c>
      <c r="E1564">
        <v>60</v>
      </c>
      <c r="F1564" t="s">
        <v>8221</v>
      </c>
      <c r="G1564" t="s">
        <v>8225</v>
      </c>
      <c r="H1564" t="s">
        <v>8247</v>
      </c>
      <c r="I1564">
        <v>1440272093</v>
      </c>
      <c r="J1564">
        <v>1435088093</v>
      </c>
      <c r="K1564" t="b">
        <v>0</v>
      </c>
      <c r="L1564">
        <v>4</v>
      </c>
      <c r="M1564" t="b">
        <v>0</v>
      </c>
      <c r="N1564" t="s">
        <v>8271</v>
      </c>
      <c r="O1564" s="6">
        <f>(E1564/D1564)*100</f>
        <v>2.4</v>
      </c>
      <c r="P1564" s="7">
        <f>E1564/L1564</f>
        <v>15</v>
      </c>
      <c r="Q1564" t="s">
        <v>8317</v>
      </c>
      <c r="R1564" t="s">
        <v>8318</v>
      </c>
      <c r="S1564" s="11">
        <f>(J1564/86400)+25569+(-5/24)</f>
        <v>42178.607557870368</v>
      </c>
      <c r="T1564" s="11">
        <f>(I1564/86400)+25569+(-5/24)</f>
        <v>42238.607557870368</v>
      </c>
    </row>
    <row r="1565" spans="1:20" ht="43.2" x14ac:dyDescent="0.3">
      <c r="A1565">
        <v>4112</v>
      </c>
      <c r="B1565" s="3" t="s">
        <v>4108</v>
      </c>
      <c r="C1565" s="3" t="s">
        <v>6961</v>
      </c>
      <c r="D1565">
        <v>2500</v>
      </c>
      <c r="E1565">
        <v>1</v>
      </c>
      <c r="F1565" t="s">
        <v>8221</v>
      </c>
      <c r="G1565" t="s">
        <v>8241</v>
      </c>
      <c r="H1565" t="s">
        <v>8249</v>
      </c>
      <c r="I1565">
        <v>1456617600</v>
      </c>
      <c r="J1565">
        <v>1454280186</v>
      </c>
      <c r="K1565" t="b">
        <v>0</v>
      </c>
      <c r="L1565">
        <v>1</v>
      </c>
      <c r="M1565" t="b">
        <v>0</v>
      </c>
      <c r="N1565" t="s">
        <v>8271</v>
      </c>
      <c r="O1565" s="6">
        <f>(E1565/D1565)*100</f>
        <v>0.04</v>
      </c>
      <c r="P1565" s="7">
        <f>E1565/L1565</f>
        <v>1</v>
      </c>
      <c r="Q1565" t="s">
        <v>8317</v>
      </c>
      <c r="R1565" t="s">
        <v>8318</v>
      </c>
      <c r="S1565" s="11">
        <f>(J1565/86400)+25569+(-5/24)</f>
        <v>42400.738263888888</v>
      </c>
      <c r="T1565" s="11">
        <f>(I1565/86400)+25569+(-5/24)</f>
        <v>42427.791666666664</v>
      </c>
    </row>
    <row r="1566" spans="1:20" ht="43.2" x14ac:dyDescent="0.3">
      <c r="A1566">
        <v>3865</v>
      </c>
      <c r="B1566" s="3" t="s">
        <v>3862</v>
      </c>
      <c r="C1566" s="3" t="s">
        <v>7974</v>
      </c>
      <c r="D1566">
        <v>2413</v>
      </c>
      <c r="E1566">
        <v>650</v>
      </c>
      <c r="F1566" t="s">
        <v>8221</v>
      </c>
      <c r="G1566" t="s">
        <v>8229</v>
      </c>
      <c r="H1566" t="s">
        <v>8251</v>
      </c>
      <c r="I1566">
        <v>1409376600</v>
      </c>
      <c r="J1566">
        <v>1405957098</v>
      </c>
      <c r="K1566" t="b">
        <v>0</v>
      </c>
      <c r="L1566">
        <v>14</v>
      </c>
      <c r="M1566" t="b">
        <v>0</v>
      </c>
      <c r="N1566" t="s">
        <v>8271</v>
      </c>
      <c r="O1566" s="6">
        <f>(E1566/D1566)*100</f>
        <v>26.937422295897225</v>
      </c>
      <c r="P1566" s="7">
        <f>E1566/L1566</f>
        <v>46.428571428571431</v>
      </c>
      <c r="Q1566" t="s">
        <v>8317</v>
      </c>
      <c r="R1566" t="s">
        <v>8318</v>
      </c>
      <c r="S1566" s="11">
        <f>(J1566/86400)+25569+(-5/24)</f>
        <v>41841.44326388889</v>
      </c>
      <c r="T1566" s="11">
        <f>(I1566/86400)+25569+(-5/24)</f>
        <v>41881.020833333328</v>
      </c>
    </row>
    <row r="1567" spans="1:20" ht="28.8" x14ac:dyDescent="0.3">
      <c r="A1567">
        <v>1493</v>
      </c>
      <c r="B1567" s="3" t="s">
        <v>1494</v>
      </c>
      <c r="C1567" s="3" t="s">
        <v>5603</v>
      </c>
      <c r="D1567">
        <v>2400</v>
      </c>
      <c r="E1567">
        <v>0</v>
      </c>
      <c r="F1567" t="s">
        <v>8221</v>
      </c>
      <c r="G1567" t="s">
        <v>8224</v>
      </c>
      <c r="H1567" t="s">
        <v>8246</v>
      </c>
      <c r="I1567">
        <v>1371415675</v>
      </c>
      <c r="J1567">
        <v>1368823675</v>
      </c>
      <c r="K1567" t="b">
        <v>0</v>
      </c>
      <c r="L1567">
        <v>0</v>
      </c>
      <c r="M1567" t="b">
        <v>0</v>
      </c>
      <c r="N1567" t="s">
        <v>8275</v>
      </c>
      <c r="O1567" s="6">
        <f>(E1567/D1567)*100</f>
        <v>0</v>
      </c>
      <c r="P1567" s="7" t="e">
        <f>E1567/L1567</f>
        <v>#DIV/0!</v>
      </c>
      <c r="Q1567" t="s">
        <v>8322</v>
      </c>
      <c r="R1567" t="s">
        <v>8324</v>
      </c>
      <c r="S1567" s="11">
        <f>(J1567/86400)+25569+(-5/24)</f>
        <v>41411.658275462956</v>
      </c>
      <c r="T1567" s="11">
        <f>(I1567/86400)+25569+(-5/24)</f>
        <v>41441.658275462956</v>
      </c>
    </row>
    <row r="1568" spans="1:20" ht="43.2" x14ac:dyDescent="0.3">
      <c r="A1568">
        <v>1543</v>
      </c>
      <c r="B1568" s="3" t="s">
        <v>1544</v>
      </c>
      <c r="C1568" s="3" t="s">
        <v>5653</v>
      </c>
      <c r="D1568">
        <v>2250</v>
      </c>
      <c r="E1568">
        <v>10</v>
      </c>
      <c r="F1568" t="s">
        <v>8221</v>
      </c>
      <c r="G1568" t="s">
        <v>8224</v>
      </c>
      <c r="H1568" t="s">
        <v>8246</v>
      </c>
      <c r="I1568">
        <v>1416662034</v>
      </c>
      <c r="J1568">
        <v>1414066434</v>
      </c>
      <c r="K1568" t="b">
        <v>0</v>
      </c>
      <c r="L1568">
        <v>1</v>
      </c>
      <c r="M1568" t="b">
        <v>0</v>
      </c>
      <c r="N1568" t="s">
        <v>8289</v>
      </c>
      <c r="O1568" s="6">
        <f>(E1568/D1568)*100</f>
        <v>0.44444444444444442</v>
      </c>
      <c r="P1568" s="7">
        <f>E1568/L1568</f>
        <v>10</v>
      </c>
      <c r="Q1568" t="s">
        <v>8338</v>
      </c>
      <c r="R1568" t="s">
        <v>8343</v>
      </c>
      <c r="S1568" s="11">
        <f>(J1568/86400)+25569+(-5/24)</f>
        <v>41935.301319444443</v>
      </c>
      <c r="T1568" s="11">
        <f>(I1568/86400)+25569+(-5/24)</f>
        <v>41965.342986111107</v>
      </c>
    </row>
    <row r="1569" spans="1:20" ht="43.2" x14ac:dyDescent="0.3">
      <c r="A1569">
        <v>4081</v>
      </c>
      <c r="B1569" s="3" t="s">
        <v>4077</v>
      </c>
      <c r="C1569" s="3" t="s">
        <v>8184</v>
      </c>
      <c r="D1569">
        <v>2224</v>
      </c>
      <c r="E1569">
        <v>350</v>
      </c>
      <c r="F1569" t="s">
        <v>8221</v>
      </c>
      <c r="G1569" t="s">
        <v>8224</v>
      </c>
      <c r="H1569" t="s">
        <v>8246</v>
      </c>
      <c r="I1569">
        <v>1425819425</v>
      </c>
      <c r="J1569">
        <v>1423231025</v>
      </c>
      <c r="K1569" t="b">
        <v>0</v>
      </c>
      <c r="L1569">
        <v>12</v>
      </c>
      <c r="M1569" t="b">
        <v>0</v>
      </c>
      <c r="N1569" t="s">
        <v>8271</v>
      </c>
      <c r="O1569" s="6">
        <f>(E1569/D1569)*100</f>
        <v>15.737410071942445</v>
      </c>
      <c r="P1569" s="7">
        <f>E1569/L1569</f>
        <v>29.166666666666668</v>
      </c>
      <c r="Q1569" t="s">
        <v>8317</v>
      </c>
      <c r="R1569" t="s">
        <v>8318</v>
      </c>
      <c r="S1569" s="11">
        <f>(J1569/86400)+25569+(-5/24)</f>
        <v>42041.372974537029</v>
      </c>
      <c r="T1569" s="11">
        <f>(I1569/86400)+25569+(-5/24)</f>
        <v>42071.331307870372</v>
      </c>
    </row>
    <row r="1570" spans="1:20" ht="43.2" x14ac:dyDescent="0.3">
      <c r="A1570">
        <v>760</v>
      </c>
      <c r="B1570" s="3" t="s">
        <v>761</v>
      </c>
      <c r="C1570" s="3" t="s">
        <v>4870</v>
      </c>
      <c r="D1570">
        <v>2200</v>
      </c>
      <c r="E1570">
        <v>0</v>
      </c>
      <c r="F1570" t="s">
        <v>8221</v>
      </c>
      <c r="G1570" t="s">
        <v>8224</v>
      </c>
      <c r="H1570" t="s">
        <v>8246</v>
      </c>
      <c r="I1570">
        <v>1480188013</v>
      </c>
      <c r="J1570">
        <v>1477592413</v>
      </c>
      <c r="K1570" t="b">
        <v>0</v>
      </c>
      <c r="L1570">
        <v>0</v>
      </c>
      <c r="M1570" t="b">
        <v>0</v>
      </c>
      <c r="N1570" t="s">
        <v>8275</v>
      </c>
      <c r="O1570" s="6">
        <f>(E1570/D1570)*100</f>
        <v>0</v>
      </c>
      <c r="P1570" s="7" t="e">
        <f>E1570/L1570</f>
        <v>#DIV/0!</v>
      </c>
      <c r="Q1570" t="s">
        <v>8322</v>
      </c>
      <c r="R1570" t="s">
        <v>8324</v>
      </c>
      <c r="S1570" s="11">
        <f>(J1570/86400)+25569+(-5/24)</f>
        <v>42670.555706018517</v>
      </c>
      <c r="T1570" s="11">
        <f>(I1570/86400)+25569+(-5/24)</f>
        <v>42700.597372685188</v>
      </c>
    </row>
    <row r="1571" spans="1:20" ht="43.2" x14ac:dyDescent="0.3">
      <c r="A1571">
        <v>865</v>
      </c>
      <c r="B1571" s="3" t="s">
        <v>866</v>
      </c>
      <c r="C1571" s="3" t="s">
        <v>4975</v>
      </c>
      <c r="D1571">
        <v>2200</v>
      </c>
      <c r="E1571">
        <v>45</v>
      </c>
      <c r="F1571" t="s">
        <v>8221</v>
      </c>
      <c r="G1571" t="s">
        <v>8224</v>
      </c>
      <c r="H1571" t="s">
        <v>8246</v>
      </c>
      <c r="I1571">
        <v>1358361197</v>
      </c>
      <c r="J1571">
        <v>1353177197</v>
      </c>
      <c r="K1571" t="b">
        <v>0</v>
      </c>
      <c r="L1571">
        <v>2</v>
      </c>
      <c r="M1571" t="b">
        <v>0</v>
      </c>
      <c r="N1571" t="s">
        <v>8278</v>
      </c>
      <c r="O1571" s="6">
        <f>(E1571/D1571)*100</f>
        <v>2.0454545454545454</v>
      </c>
      <c r="P1571" s="7">
        <f>E1571/L1571</f>
        <v>22.5</v>
      </c>
      <c r="Q1571" t="s">
        <v>8325</v>
      </c>
      <c r="R1571" t="s">
        <v>8328</v>
      </c>
      <c r="S1571" s="11">
        <f>(J1571/86400)+25569+(-5/24)</f>
        <v>41230.564780092587</v>
      </c>
      <c r="T1571" s="11">
        <f>(I1571/86400)+25569+(-5/24)</f>
        <v>41290.564780092587</v>
      </c>
    </row>
    <row r="1572" spans="1:20" ht="43.2" x14ac:dyDescent="0.3">
      <c r="A1572">
        <v>1069</v>
      </c>
      <c r="B1572" s="3" t="s">
        <v>1070</v>
      </c>
      <c r="C1572" s="3" t="s">
        <v>5179</v>
      </c>
      <c r="D1572">
        <v>2200</v>
      </c>
      <c r="E1572">
        <v>850</v>
      </c>
      <c r="F1572" t="s">
        <v>8221</v>
      </c>
      <c r="G1572" t="s">
        <v>8224</v>
      </c>
      <c r="H1572" t="s">
        <v>8246</v>
      </c>
      <c r="I1572">
        <v>1385447459</v>
      </c>
      <c r="J1572">
        <v>1382679059</v>
      </c>
      <c r="K1572" t="b">
        <v>0</v>
      </c>
      <c r="L1572">
        <v>21</v>
      </c>
      <c r="M1572" t="b">
        <v>0</v>
      </c>
      <c r="N1572" t="s">
        <v>8282</v>
      </c>
      <c r="O1572" s="6">
        <f>(E1572/D1572)*100</f>
        <v>38.636363636363633</v>
      </c>
      <c r="P1572" s="7">
        <f>E1572/L1572</f>
        <v>40.476190476190474</v>
      </c>
      <c r="Q1572" t="s">
        <v>8333</v>
      </c>
      <c r="R1572" t="s">
        <v>8334</v>
      </c>
      <c r="S1572" s="11">
        <f>(J1572/86400)+25569+(-5/24)</f>
        <v>41572.021516203698</v>
      </c>
      <c r="T1572" s="11">
        <f>(I1572/86400)+25569+(-5/24)</f>
        <v>41604.06318287037</v>
      </c>
    </row>
    <row r="1573" spans="1:20" ht="28.8" x14ac:dyDescent="0.3">
      <c r="A1573">
        <v>3743</v>
      </c>
      <c r="B1573" s="3" t="s">
        <v>3740</v>
      </c>
      <c r="C1573" s="3" t="s">
        <v>7853</v>
      </c>
      <c r="D1573">
        <v>2200</v>
      </c>
      <c r="E1573">
        <v>0</v>
      </c>
      <c r="F1573" t="s">
        <v>8221</v>
      </c>
      <c r="G1573" t="s">
        <v>8224</v>
      </c>
      <c r="H1573" t="s">
        <v>8246</v>
      </c>
      <c r="I1573">
        <v>1404406964</v>
      </c>
      <c r="J1573">
        <v>1401814964</v>
      </c>
      <c r="K1573" t="b">
        <v>0</v>
      </c>
      <c r="L1573">
        <v>0</v>
      </c>
      <c r="M1573" t="b">
        <v>0</v>
      </c>
      <c r="N1573" t="s">
        <v>8271</v>
      </c>
      <c r="O1573" s="6">
        <f>(E1573/D1573)*100</f>
        <v>0</v>
      </c>
      <c r="P1573" s="7" t="e">
        <f>E1573/L1573</f>
        <v>#DIV/0!</v>
      </c>
      <c r="Q1573" t="s">
        <v>8317</v>
      </c>
      <c r="R1573" t="s">
        <v>8318</v>
      </c>
      <c r="S1573" s="11">
        <f>(J1573/86400)+25569+(-5/24)</f>
        <v>41793.501898148148</v>
      </c>
      <c r="T1573" s="11">
        <f>(I1573/86400)+25569+(-5/24)</f>
        <v>41823.501898148148</v>
      </c>
    </row>
    <row r="1574" spans="1:20" ht="43.2" x14ac:dyDescent="0.3">
      <c r="A1574">
        <v>879</v>
      </c>
      <c r="B1574" s="3" t="s">
        <v>880</v>
      </c>
      <c r="C1574" s="3" t="s">
        <v>4989</v>
      </c>
      <c r="D1574">
        <v>2100</v>
      </c>
      <c r="E1574">
        <v>644</v>
      </c>
      <c r="F1574" t="s">
        <v>8221</v>
      </c>
      <c r="G1574" t="s">
        <v>8224</v>
      </c>
      <c r="H1574" t="s">
        <v>8246</v>
      </c>
      <c r="I1574">
        <v>1338321305</v>
      </c>
      <c r="J1574">
        <v>1336506905</v>
      </c>
      <c r="K1574" t="b">
        <v>0</v>
      </c>
      <c r="L1574">
        <v>30</v>
      </c>
      <c r="M1574" t="b">
        <v>0</v>
      </c>
      <c r="N1574" t="s">
        <v>8278</v>
      </c>
      <c r="O1574" s="6">
        <f>(E1574/D1574)*100</f>
        <v>30.666666666666664</v>
      </c>
      <c r="P1574" s="7">
        <f>E1574/L1574</f>
        <v>21.466666666666665</v>
      </c>
      <c r="Q1574" t="s">
        <v>8325</v>
      </c>
      <c r="R1574" t="s">
        <v>8328</v>
      </c>
      <c r="S1574" s="11">
        <f>(J1574/86400)+25569+(-5/24)</f>
        <v>41037.621585648143</v>
      </c>
      <c r="T1574" s="11">
        <f>(I1574/86400)+25569+(-5/24)</f>
        <v>41058.621585648143</v>
      </c>
    </row>
    <row r="1575" spans="1:20" ht="57.6" x14ac:dyDescent="0.3">
      <c r="A1575">
        <v>1119</v>
      </c>
      <c r="B1575" s="3" t="s">
        <v>1120</v>
      </c>
      <c r="C1575" s="3" t="s">
        <v>5229</v>
      </c>
      <c r="D1575">
        <v>2100</v>
      </c>
      <c r="E1575">
        <v>5</v>
      </c>
      <c r="F1575" t="s">
        <v>8221</v>
      </c>
      <c r="G1575" t="s">
        <v>8224</v>
      </c>
      <c r="H1575" t="s">
        <v>8246</v>
      </c>
      <c r="I1575">
        <v>1396810864</v>
      </c>
      <c r="J1575">
        <v>1395687664</v>
      </c>
      <c r="K1575" t="b">
        <v>0</v>
      </c>
      <c r="L1575">
        <v>1</v>
      </c>
      <c r="M1575" t="b">
        <v>0</v>
      </c>
      <c r="N1575" t="s">
        <v>8282</v>
      </c>
      <c r="O1575" s="6">
        <f>(E1575/D1575)*100</f>
        <v>0.23809523809523811</v>
      </c>
      <c r="P1575" s="7">
        <f>E1575/L1575</f>
        <v>5</v>
      </c>
      <c r="Q1575" t="s">
        <v>8333</v>
      </c>
      <c r="R1575" t="s">
        <v>8334</v>
      </c>
      <c r="S1575" s="11">
        <f>(J1575/86400)+25569+(-5/24)</f>
        <v>41722.584074074075</v>
      </c>
      <c r="T1575" s="11">
        <f>(I1575/86400)+25569+(-5/24)</f>
        <v>41735.584074074075</v>
      </c>
    </row>
    <row r="1576" spans="1:20" ht="43.2" x14ac:dyDescent="0.3">
      <c r="A1576">
        <v>2676</v>
      </c>
      <c r="B1576" s="3" t="s">
        <v>2676</v>
      </c>
      <c r="C1576" s="3" t="s">
        <v>6786</v>
      </c>
      <c r="D1576">
        <v>2100</v>
      </c>
      <c r="E1576">
        <v>1058</v>
      </c>
      <c r="F1576" t="s">
        <v>8221</v>
      </c>
      <c r="G1576" t="s">
        <v>8229</v>
      </c>
      <c r="H1576" t="s">
        <v>8251</v>
      </c>
      <c r="I1576">
        <v>1463929174</v>
      </c>
      <c r="J1576">
        <v>1461337174</v>
      </c>
      <c r="K1576" t="b">
        <v>0</v>
      </c>
      <c r="L1576">
        <v>9</v>
      </c>
      <c r="M1576" t="b">
        <v>0</v>
      </c>
      <c r="N1576" t="s">
        <v>8302</v>
      </c>
      <c r="O1576" s="6">
        <f>(E1576/D1576)*100</f>
        <v>50.38095238095238</v>
      </c>
      <c r="P1576" s="7">
        <f>E1576/L1576</f>
        <v>117.55555555555556</v>
      </c>
      <c r="Q1576" t="s">
        <v>8319</v>
      </c>
      <c r="R1576" t="s">
        <v>8356</v>
      </c>
      <c r="S1576" s="11">
        <f>(J1576/86400)+25569+(-5/24)</f>
        <v>42482.416365740741</v>
      </c>
      <c r="T1576" s="11">
        <f>(I1576/86400)+25569+(-5/24)</f>
        <v>42512.416365740741</v>
      </c>
    </row>
    <row r="1577" spans="1:20" ht="43.2" x14ac:dyDescent="0.3">
      <c r="A1577">
        <v>449</v>
      </c>
      <c r="B1577" s="3" t="s">
        <v>450</v>
      </c>
      <c r="C1577" s="3" t="s">
        <v>4559</v>
      </c>
      <c r="D1577">
        <v>2000</v>
      </c>
      <c r="E1577">
        <v>45</v>
      </c>
      <c r="F1577" t="s">
        <v>8221</v>
      </c>
      <c r="G1577" t="s">
        <v>8225</v>
      </c>
      <c r="H1577" t="s">
        <v>8247</v>
      </c>
      <c r="I1577">
        <v>1382017085</v>
      </c>
      <c r="J1577">
        <v>1379425085</v>
      </c>
      <c r="K1577" t="b">
        <v>0</v>
      </c>
      <c r="L1577">
        <v>5</v>
      </c>
      <c r="M1577" t="b">
        <v>0</v>
      </c>
      <c r="N1577" t="s">
        <v>8270</v>
      </c>
      <c r="O1577" s="6">
        <f>(E1577/D1577)*100</f>
        <v>2.25</v>
      </c>
      <c r="P1577" s="7">
        <f>E1577/L1577</f>
        <v>9</v>
      </c>
      <c r="Q1577" t="s">
        <v>8310</v>
      </c>
      <c r="R1577" t="s">
        <v>8316</v>
      </c>
      <c r="S1577" s="11">
        <f>(J1577/86400)+25569+(-5/24)</f>
        <v>41534.359780092593</v>
      </c>
      <c r="T1577" s="11">
        <f>(I1577/86400)+25569+(-5/24)</f>
        <v>41564.359780092593</v>
      </c>
    </row>
    <row r="1578" spans="1:20" ht="57.6" x14ac:dyDescent="0.3">
      <c r="A1578">
        <v>475</v>
      </c>
      <c r="B1578" s="3" t="s">
        <v>476</v>
      </c>
      <c r="C1578" s="3" t="s">
        <v>4585</v>
      </c>
      <c r="D1578">
        <v>2000</v>
      </c>
      <c r="E1578">
        <v>0</v>
      </c>
      <c r="F1578" t="s">
        <v>8221</v>
      </c>
      <c r="G1578" t="s">
        <v>8224</v>
      </c>
      <c r="H1578" t="s">
        <v>8246</v>
      </c>
      <c r="I1578">
        <v>1430877843</v>
      </c>
      <c r="J1578">
        <v>1428285843</v>
      </c>
      <c r="K1578" t="b">
        <v>0</v>
      </c>
      <c r="L1578">
        <v>0</v>
      </c>
      <c r="M1578" t="b">
        <v>0</v>
      </c>
      <c r="N1578" t="s">
        <v>8270</v>
      </c>
      <c r="O1578" s="6">
        <f>(E1578/D1578)*100</f>
        <v>0</v>
      </c>
      <c r="P1578" s="7" t="e">
        <f>E1578/L1578</f>
        <v>#DIV/0!</v>
      </c>
      <c r="Q1578" t="s">
        <v>8310</v>
      </c>
      <c r="R1578" t="s">
        <v>8316</v>
      </c>
      <c r="S1578" s="11">
        <f>(J1578/86400)+25569+(-5/24)</f>
        <v>42099.877812500003</v>
      </c>
      <c r="T1578" s="11">
        <f>(I1578/86400)+25569+(-5/24)</f>
        <v>42129.877812500003</v>
      </c>
    </row>
    <row r="1579" spans="1:20" ht="43.2" x14ac:dyDescent="0.3">
      <c r="A1579">
        <v>685</v>
      </c>
      <c r="B1579" s="3" t="s">
        <v>686</v>
      </c>
      <c r="C1579" s="3" t="s">
        <v>4795</v>
      </c>
      <c r="D1579">
        <v>2000</v>
      </c>
      <c r="E1579">
        <v>553</v>
      </c>
      <c r="F1579" t="s">
        <v>8221</v>
      </c>
      <c r="G1579" t="s">
        <v>8224</v>
      </c>
      <c r="H1579" t="s">
        <v>8246</v>
      </c>
      <c r="I1579">
        <v>1421095672</v>
      </c>
      <c r="J1579">
        <v>1417207672</v>
      </c>
      <c r="K1579" t="b">
        <v>0</v>
      </c>
      <c r="L1579">
        <v>10</v>
      </c>
      <c r="M1579" t="b">
        <v>0</v>
      </c>
      <c r="N1579" t="s">
        <v>8273</v>
      </c>
      <c r="O1579" s="6">
        <f>(E1579/D1579)*100</f>
        <v>27.650000000000002</v>
      </c>
      <c r="P1579" s="7">
        <f>E1579/L1579</f>
        <v>55.3</v>
      </c>
      <c r="Q1579" t="s">
        <v>8319</v>
      </c>
      <c r="R1579" t="s">
        <v>8321</v>
      </c>
      <c r="S1579" s="11">
        <f>(J1579/86400)+25569+(-5/24)</f>
        <v>41971.658240740733</v>
      </c>
      <c r="T1579" s="11">
        <f>(I1579/86400)+25569+(-5/24)</f>
        <v>42016.658240740733</v>
      </c>
    </row>
    <row r="1580" spans="1:20" ht="43.2" x14ac:dyDescent="0.3">
      <c r="A1580">
        <v>863</v>
      </c>
      <c r="B1580" s="3" t="s">
        <v>864</v>
      </c>
      <c r="C1580" s="3" t="s">
        <v>4973</v>
      </c>
      <c r="D1580">
        <v>2000</v>
      </c>
      <c r="E1580">
        <v>90</v>
      </c>
      <c r="F1580" t="s">
        <v>8221</v>
      </c>
      <c r="G1580" t="s">
        <v>8224</v>
      </c>
      <c r="H1580" t="s">
        <v>8246</v>
      </c>
      <c r="I1580">
        <v>1329014966</v>
      </c>
      <c r="J1580">
        <v>1326422966</v>
      </c>
      <c r="K1580" t="b">
        <v>0</v>
      </c>
      <c r="L1580">
        <v>5</v>
      </c>
      <c r="M1580" t="b">
        <v>0</v>
      </c>
      <c r="N1580" t="s">
        <v>8278</v>
      </c>
      <c r="O1580" s="6">
        <f>(E1580/D1580)*100</f>
        <v>4.5</v>
      </c>
      <c r="P1580" s="7">
        <f>E1580/L1580</f>
        <v>18</v>
      </c>
      <c r="Q1580" t="s">
        <v>8325</v>
      </c>
      <c r="R1580" t="s">
        <v>8328</v>
      </c>
      <c r="S1580" s="11">
        <f>(J1580/86400)+25569+(-5/24)</f>
        <v>40920.909328703703</v>
      </c>
      <c r="T1580" s="11">
        <f>(I1580/86400)+25569+(-5/24)</f>
        <v>40950.909328703703</v>
      </c>
    </row>
    <row r="1581" spans="1:20" ht="43.2" x14ac:dyDescent="0.3">
      <c r="A1581">
        <v>877</v>
      </c>
      <c r="B1581" s="3" t="s">
        <v>878</v>
      </c>
      <c r="C1581" s="3" t="s">
        <v>4987</v>
      </c>
      <c r="D1581">
        <v>2000</v>
      </c>
      <c r="E1581">
        <v>1351</v>
      </c>
      <c r="F1581" t="s">
        <v>8221</v>
      </c>
      <c r="G1581" t="s">
        <v>8224</v>
      </c>
      <c r="H1581" t="s">
        <v>8246</v>
      </c>
      <c r="I1581">
        <v>1387479360</v>
      </c>
      <c r="J1581">
        <v>1384887360</v>
      </c>
      <c r="K1581" t="b">
        <v>0</v>
      </c>
      <c r="L1581">
        <v>29</v>
      </c>
      <c r="M1581" t="b">
        <v>0</v>
      </c>
      <c r="N1581" t="s">
        <v>8278</v>
      </c>
      <c r="O1581" s="6">
        <f>(E1581/D1581)*100</f>
        <v>67.55</v>
      </c>
      <c r="P1581" s="7">
        <f>E1581/L1581</f>
        <v>46.586206896551722</v>
      </c>
      <c r="Q1581" t="s">
        <v>8325</v>
      </c>
      <c r="R1581" t="s">
        <v>8328</v>
      </c>
      <c r="S1581" s="11">
        <f>(J1581/86400)+25569+(-5/24)</f>
        <v>41597.580555555549</v>
      </c>
      <c r="T1581" s="11">
        <f>(I1581/86400)+25569+(-5/24)</f>
        <v>41627.580555555549</v>
      </c>
    </row>
    <row r="1582" spans="1:20" ht="43.2" x14ac:dyDescent="0.3">
      <c r="A1582">
        <v>884</v>
      </c>
      <c r="B1582" s="3" t="s">
        <v>885</v>
      </c>
      <c r="C1582" s="3" t="s">
        <v>4994</v>
      </c>
      <c r="D1582">
        <v>2000</v>
      </c>
      <c r="E1582">
        <v>20</v>
      </c>
      <c r="F1582" t="s">
        <v>8221</v>
      </c>
      <c r="G1582" t="s">
        <v>8224</v>
      </c>
      <c r="H1582" t="s">
        <v>8246</v>
      </c>
      <c r="I1582">
        <v>1336789860</v>
      </c>
      <c r="J1582">
        <v>1331666146</v>
      </c>
      <c r="K1582" t="b">
        <v>0</v>
      </c>
      <c r="L1582">
        <v>2</v>
      </c>
      <c r="M1582" t="b">
        <v>0</v>
      </c>
      <c r="N1582" t="s">
        <v>8279</v>
      </c>
      <c r="O1582" s="6">
        <f>(E1582/D1582)*100</f>
        <v>1</v>
      </c>
      <c r="P1582" s="7">
        <f>E1582/L1582</f>
        <v>10</v>
      </c>
      <c r="Q1582" t="s">
        <v>8325</v>
      </c>
      <c r="R1582" t="s">
        <v>8329</v>
      </c>
      <c r="S1582" s="11">
        <f>(J1582/86400)+25569+(-5/24)</f>
        <v>40981.594282407408</v>
      </c>
      <c r="T1582" s="11">
        <f>(I1582/86400)+25569+(-5/24)</f>
        <v>41040.896527777775</v>
      </c>
    </row>
    <row r="1583" spans="1:20" ht="43.2" x14ac:dyDescent="0.3">
      <c r="A1583">
        <v>893</v>
      </c>
      <c r="B1583" s="3" t="s">
        <v>894</v>
      </c>
      <c r="C1583" s="3" t="s">
        <v>5003</v>
      </c>
      <c r="D1583">
        <v>2000</v>
      </c>
      <c r="E1583">
        <v>200</v>
      </c>
      <c r="F1583" t="s">
        <v>8221</v>
      </c>
      <c r="G1583" t="s">
        <v>8224</v>
      </c>
      <c r="H1583" t="s">
        <v>8246</v>
      </c>
      <c r="I1583">
        <v>1427920363</v>
      </c>
      <c r="J1583">
        <v>1425331963</v>
      </c>
      <c r="K1583" t="b">
        <v>0</v>
      </c>
      <c r="L1583">
        <v>5</v>
      </c>
      <c r="M1583" t="b">
        <v>0</v>
      </c>
      <c r="N1583" t="s">
        <v>8279</v>
      </c>
      <c r="O1583" s="6">
        <f>(E1583/D1583)*100</f>
        <v>10</v>
      </c>
      <c r="P1583" s="7">
        <f>E1583/L1583</f>
        <v>40</v>
      </c>
      <c r="Q1583" t="s">
        <v>8325</v>
      </c>
      <c r="R1583" t="s">
        <v>8329</v>
      </c>
      <c r="S1583" s="11">
        <f>(J1583/86400)+25569+(-5/24)</f>
        <v>42065.689386574071</v>
      </c>
      <c r="T1583" s="11">
        <f>(I1583/86400)+25569+(-5/24)</f>
        <v>42095.647719907407</v>
      </c>
    </row>
    <row r="1584" spans="1:20" ht="43.2" x14ac:dyDescent="0.3">
      <c r="A1584">
        <v>931</v>
      </c>
      <c r="B1584" s="3" t="s">
        <v>932</v>
      </c>
      <c r="C1584" s="3" t="s">
        <v>5041</v>
      </c>
      <c r="D1584">
        <v>2000</v>
      </c>
      <c r="E1584">
        <v>131</v>
      </c>
      <c r="F1584" t="s">
        <v>8221</v>
      </c>
      <c r="G1584" t="s">
        <v>8225</v>
      </c>
      <c r="H1584" t="s">
        <v>8247</v>
      </c>
      <c r="I1584">
        <v>1395007200</v>
      </c>
      <c r="J1584">
        <v>1392021502</v>
      </c>
      <c r="K1584" t="b">
        <v>0</v>
      </c>
      <c r="L1584">
        <v>7</v>
      </c>
      <c r="M1584" t="b">
        <v>0</v>
      </c>
      <c r="N1584" t="s">
        <v>8278</v>
      </c>
      <c r="O1584" s="6">
        <f>(E1584/D1584)*100</f>
        <v>6.5500000000000007</v>
      </c>
      <c r="P1584" s="7">
        <f>E1584/L1584</f>
        <v>18.714285714285715</v>
      </c>
      <c r="Q1584" t="s">
        <v>8325</v>
      </c>
      <c r="R1584" t="s">
        <v>8328</v>
      </c>
      <c r="S1584" s="11">
        <f>(J1584/86400)+25569+(-5/24)</f>
        <v>41680.151643518519</v>
      </c>
      <c r="T1584" s="11">
        <f>(I1584/86400)+25569+(-5/24)</f>
        <v>41714.708333333328</v>
      </c>
    </row>
    <row r="1585" spans="1:20" ht="43.2" x14ac:dyDescent="0.3">
      <c r="A1585">
        <v>933</v>
      </c>
      <c r="B1585" s="3" t="s">
        <v>934</v>
      </c>
      <c r="C1585" s="3" t="s">
        <v>5043</v>
      </c>
      <c r="D1585">
        <v>2000</v>
      </c>
      <c r="E1585">
        <v>120</v>
      </c>
      <c r="F1585" t="s">
        <v>8221</v>
      </c>
      <c r="G1585" t="s">
        <v>8224</v>
      </c>
      <c r="H1585" t="s">
        <v>8246</v>
      </c>
      <c r="I1585">
        <v>1399867409</v>
      </c>
      <c r="J1585">
        <v>1394683409</v>
      </c>
      <c r="K1585" t="b">
        <v>0</v>
      </c>
      <c r="L1585">
        <v>2</v>
      </c>
      <c r="M1585" t="b">
        <v>0</v>
      </c>
      <c r="N1585" t="s">
        <v>8278</v>
      </c>
      <c r="O1585" s="6">
        <f>(E1585/D1585)*100</f>
        <v>6</v>
      </c>
      <c r="P1585" s="7">
        <f>E1585/L1585</f>
        <v>60</v>
      </c>
      <c r="Q1585" t="s">
        <v>8325</v>
      </c>
      <c r="R1585" t="s">
        <v>8328</v>
      </c>
      <c r="S1585" s="11">
        <f>(J1585/86400)+25569+(-5/24)</f>
        <v>41710.960752314808</v>
      </c>
      <c r="T1585" s="11">
        <f>(I1585/86400)+25569+(-5/24)</f>
        <v>41770.960752314808</v>
      </c>
    </row>
    <row r="1586" spans="1:20" ht="57.6" x14ac:dyDescent="0.3">
      <c r="A1586">
        <v>1092</v>
      </c>
      <c r="B1586" s="3" t="s">
        <v>1093</v>
      </c>
      <c r="C1586" s="3" t="s">
        <v>5202</v>
      </c>
      <c r="D1586">
        <v>2000</v>
      </c>
      <c r="E1586">
        <v>21</v>
      </c>
      <c r="F1586" t="s">
        <v>8221</v>
      </c>
      <c r="G1586" t="s">
        <v>8224</v>
      </c>
      <c r="H1586" t="s">
        <v>8246</v>
      </c>
      <c r="I1586">
        <v>1357432638</v>
      </c>
      <c r="J1586">
        <v>1354840638</v>
      </c>
      <c r="K1586" t="b">
        <v>0</v>
      </c>
      <c r="L1586">
        <v>7</v>
      </c>
      <c r="M1586" t="b">
        <v>0</v>
      </c>
      <c r="N1586" t="s">
        <v>8282</v>
      </c>
      <c r="O1586" s="6">
        <f>(E1586/D1586)*100</f>
        <v>1.05</v>
      </c>
      <c r="P1586" s="7">
        <f>E1586/L1586</f>
        <v>3</v>
      </c>
      <c r="Q1586" t="s">
        <v>8333</v>
      </c>
      <c r="R1586" t="s">
        <v>8334</v>
      </c>
      <c r="S1586" s="11">
        <f>(J1586/86400)+25569+(-5/24)</f>
        <v>41249.817569444444</v>
      </c>
      <c r="T1586" s="11">
        <f>(I1586/86400)+25569+(-5/24)</f>
        <v>41279.817569444444</v>
      </c>
    </row>
    <row r="1587" spans="1:20" ht="43.2" x14ac:dyDescent="0.3">
      <c r="A1587">
        <v>1126</v>
      </c>
      <c r="B1587" s="3" t="s">
        <v>1127</v>
      </c>
      <c r="C1587" s="3" t="s">
        <v>5236</v>
      </c>
      <c r="D1587">
        <v>2000</v>
      </c>
      <c r="E1587">
        <v>10</v>
      </c>
      <c r="F1587" t="s">
        <v>8221</v>
      </c>
      <c r="G1587" t="s">
        <v>8224</v>
      </c>
      <c r="H1587" t="s">
        <v>8246</v>
      </c>
      <c r="I1587">
        <v>1468482694</v>
      </c>
      <c r="J1587">
        <v>1465890694</v>
      </c>
      <c r="K1587" t="b">
        <v>0</v>
      </c>
      <c r="L1587">
        <v>2</v>
      </c>
      <c r="M1587" t="b">
        <v>0</v>
      </c>
      <c r="N1587" t="s">
        <v>8283</v>
      </c>
      <c r="O1587" s="6">
        <f>(E1587/D1587)*100</f>
        <v>0.5</v>
      </c>
      <c r="P1587" s="7">
        <f>E1587/L1587</f>
        <v>5</v>
      </c>
      <c r="Q1587" t="s">
        <v>8333</v>
      </c>
      <c r="R1587" t="s">
        <v>8335</v>
      </c>
      <c r="S1587" s="11">
        <f>(J1587/86400)+25569+(-5/24)</f>
        <v>42535.119143518517</v>
      </c>
      <c r="T1587" s="11">
        <f>(I1587/86400)+25569+(-5/24)</f>
        <v>42565.119143518517</v>
      </c>
    </row>
    <row r="1588" spans="1:20" ht="57.6" x14ac:dyDescent="0.3">
      <c r="A1588">
        <v>1413</v>
      </c>
      <c r="B1588" s="3" t="s">
        <v>1414</v>
      </c>
      <c r="C1588" s="3" t="s">
        <v>5523</v>
      </c>
      <c r="D1588">
        <v>2000</v>
      </c>
      <c r="E1588">
        <v>100</v>
      </c>
      <c r="F1588" t="s">
        <v>8221</v>
      </c>
      <c r="G1588" t="s">
        <v>8237</v>
      </c>
      <c r="H1588" t="s">
        <v>8249</v>
      </c>
      <c r="I1588">
        <v>1455964170</v>
      </c>
      <c r="J1588">
        <v>1450780170</v>
      </c>
      <c r="K1588" t="b">
        <v>0</v>
      </c>
      <c r="L1588">
        <v>1</v>
      </c>
      <c r="M1588" t="b">
        <v>0</v>
      </c>
      <c r="N1588" t="s">
        <v>8287</v>
      </c>
      <c r="O1588" s="6">
        <f>(E1588/D1588)*100</f>
        <v>5</v>
      </c>
      <c r="P1588" s="7">
        <f>E1588/L1588</f>
        <v>100</v>
      </c>
      <c r="Q1588" t="s">
        <v>8322</v>
      </c>
      <c r="R1588" t="s">
        <v>8341</v>
      </c>
      <c r="S1588" s="11">
        <f>(J1588/86400)+25569+(-5/24)</f>
        <v>42360.228819444441</v>
      </c>
      <c r="T1588" s="11">
        <f>(I1588/86400)+25569+(-5/24)</f>
        <v>42420.228819444441</v>
      </c>
    </row>
    <row r="1589" spans="1:20" x14ac:dyDescent="0.3">
      <c r="A1589">
        <v>1484</v>
      </c>
      <c r="B1589" s="3" t="s">
        <v>1485</v>
      </c>
      <c r="C1589" s="3" t="s">
        <v>5594</v>
      </c>
      <c r="D1589">
        <v>2000</v>
      </c>
      <c r="E1589">
        <v>0</v>
      </c>
      <c r="F1589" t="s">
        <v>8221</v>
      </c>
      <c r="G1589" t="s">
        <v>8224</v>
      </c>
      <c r="H1589" t="s">
        <v>8246</v>
      </c>
      <c r="I1589">
        <v>1342882260</v>
      </c>
      <c r="J1589">
        <v>1337834963</v>
      </c>
      <c r="K1589" t="b">
        <v>0</v>
      </c>
      <c r="L1589">
        <v>0</v>
      </c>
      <c r="M1589" t="b">
        <v>0</v>
      </c>
      <c r="N1589" t="s">
        <v>8275</v>
      </c>
      <c r="O1589" s="6">
        <f>(E1589/D1589)*100</f>
        <v>0</v>
      </c>
      <c r="P1589" s="7" t="e">
        <f>E1589/L1589</f>
        <v>#DIV/0!</v>
      </c>
      <c r="Q1589" t="s">
        <v>8322</v>
      </c>
      <c r="R1589" t="s">
        <v>8324</v>
      </c>
      <c r="S1589" s="11">
        <f>(J1589/86400)+25569+(-5/24)</f>
        <v>41052.992627314808</v>
      </c>
      <c r="T1589" s="11">
        <f>(I1589/86400)+25569+(-5/24)</f>
        <v>41111.410416666666</v>
      </c>
    </row>
    <row r="1590" spans="1:20" ht="28.8" x14ac:dyDescent="0.3">
      <c r="A1590">
        <v>1495</v>
      </c>
      <c r="B1590" s="3" t="s">
        <v>1496</v>
      </c>
      <c r="C1590" s="3" t="s">
        <v>5605</v>
      </c>
      <c r="D1590">
        <v>2000</v>
      </c>
      <c r="E1590">
        <v>0</v>
      </c>
      <c r="F1590" t="s">
        <v>8221</v>
      </c>
      <c r="G1590" t="s">
        <v>8224</v>
      </c>
      <c r="H1590" t="s">
        <v>8246</v>
      </c>
      <c r="I1590">
        <v>1314471431</v>
      </c>
      <c r="J1590">
        <v>1311879431</v>
      </c>
      <c r="K1590" t="b">
        <v>0</v>
      </c>
      <c r="L1590">
        <v>0</v>
      </c>
      <c r="M1590" t="b">
        <v>0</v>
      </c>
      <c r="N1590" t="s">
        <v>8275</v>
      </c>
      <c r="O1590" s="6">
        <f>(E1590/D1590)*100</f>
        <v>0</v>
      </c>
      <c r="P1590" s="7" t="e">
        <f>E1590/L1590</f>
        <v>#DIV/0!</v>
      </c>
      <c r="Q1590" t="s">
        <v>8322</v>
      </c>
      <c r="R1590" t="s">
        <v>8324</v>
      </c>
      <c r="S1590" s="11">
        <f>(J1590/86400)+25569+(-5/24)</f>
        <v>40752.581377314811</v>
      </c>
      <c r="T1590" s="11">
        <f>(I1590/86400)+25569+(-5/24)</f>
        <v>40782.581377314811</v>
      </c>
    </row>
    <row r="1591" spans="1:20" ht="43.2" x14ac:dyDescent="0.3">
      <c r="A1591">
        <v>1499</v>
      </c>
      <c r="B1591" s="3" t="s">
        <v>1500</v>
      </c>
      <c r="C1591" s="3" t="s">
        <v>5609</v>
      </c>
      <c r="D1591">
        <v>2000</v>
      </c>
      <c r="E1591">
        <v>5</v>
      </c>
      <c r="F1591" t="s">
        <v>8221</v>
      </c>
      <c r="G1591" t="s">
        <v>8224</v>
      </c>
      <c r="H1591" t="s">
        <v>8246</v>
      </c>
      <c r="I1591">
        <v>1470355833</v>
      </c>
      <c r="J1591">
        <v>1465171833</v>
      </c>
      <c r="K1591" t="b">
        <v>0</v>
      </c>
      <c r="L1591">
        <v>1</v>
      </c>
      <c r="M1591" t="b">
        <v>0</v>
      </c>
      <c r="N1591" t="s">
        <v>8275</v>
      </c>
      <c r="O1591" s="6">
        <f>(E1591/D1591)*100</f>
        <v>0.25</v>
      </c>
      <c r="P1591" s="7">
        <f>E1591/L1591</f>
        <v>5</v>
      </c>
      <c r="Q1591" t="s">
        <v>8322</v>
      </c>
      <c r="R1591" t="s">
        <v>8324</v>
      </c>
      <c r="S1591" s="11">
        <f>(J1591/86400)+25569+(-5/24)</f>
        <v>42526.798993055556</v>
      </c>
      <c r="T1591" s="11">
        <f>(I1591/86400)+25569+(-5/24)</f>
        <v>42586.798993055556</v>
      </c>
    </row>
    <row r="1592" spans="1:20" ht="57.6" x14ac:dyDescent="0.3">
      <c r="A1592">
        <v>1585</v>
      </c>
      <c r="B1592" s="3" t="s">
        <v>1586</v>
      </c>
      <c r="C1592" s="3" t="s">
        <v>5695</v>
      </c>
      <c r="D1592">
        <v>2000</v>
      </c>
      <c r="E1592">
        <v>1580</v>
      </c>
      <c r="F1592" t="s">
        <v>8221</v>
      </c>
      <c r="G1592" t="s">
        <v>8229</v>
      </c>
      <c r="H1592" t="s">
        <v>8251</v>
      </c>
      <c r="I1592">
        <v>1482663600</v>
      </c>
      <c r="J1592">
        <v>1480800568</v>
      </c>
      <c r="K1592" t="b">
        <v>0</v>
      </c>
      <c r="L1592">
        <v>12</v>
      </c>
      <c r="M1592" t="b">
        <v>0</v>
      </c>
      <c r="N1592" t="s">
        <v>8291</v>
      </c>
      <c r="O1592" s="6">
        <f>(E1592/D1592)*100</f>
        <v>79</v>
      </c>
      <c r="P1592" s="7">
        <f>E1592/L1592</f>
        <v>131.66666666666666</v>
      </c>
      <c r="Q1592" t="s">
        <v>8338</v>
      </c>
      <c r="R1592" t="s">
        <v>8345</v>
      </c>
      <c r="S1592" s="11">
        <f>(J1592/86400)+25569+(-5/24)</f>
        <v>42707.687129629623</v>
      </c>
      <c r="T1592" s="11">
        <f>(I1592/86400)+25569+(-5/24)</f>
        <v>42729.249999999993</v>
      </c>
    </row>
    <row r="1593" spans="1:20" ht="43.2" x14ac:dyDescent="0.3">
      <c r="A1593">
        <v>1704</v>
      </c>
      <c r="B1593" s="3" t="s">
        <v>1705</v>
      </c>
      <c r="C1593" s="3" t="s">
        <v>5814</v>
      </c>
      <c r="D1593">
        <v>2000</v>
      </c>
      <c r="E1593">
        <v>1302</v>
      </c>
      <c r="F1593" t="s">
        <v>8221</v>
      </c>
      <c r="G1593" t="s">
        <v>8224</v>
      </c>
      <c r="H1593" t="s">
        <v>8246</v>
      </c>
      <c r="I1593">
        <v>1424056873</v>
      </c>
      <c r="J1593">
        <v>1421464873</v>
      </c>
      <c r="K1593" t="b">
        <v>0</v>
      </c>
      <c r="L1593">
        <v>11</v>
      </c>
      <c r="M1593" t="b">
        <v>0</v>
      </c>
      <c r="N1593" t="s">
        <v>8293</v>
      </c>
      <c r="O1593" s="6">
        <f>(E1593/D1593)*100</f>
        <v>65.100000000000009</v>
      </c>
      <c r="P1593" s="7">
        <f>E1593/L1593</f>
        <v>118.36363636363636</v>
      </c>
      <c r="Q1593" t="s">
        <v>8325</v>
      </c>
      <c r="R1593" t="s">
        <v>8347</v>
      </c>
      <c r="S1593" s="11">
        <f>(J1593/86400)+25569+(-5/24)</f>
        <v>42020.931400462963</v>
      </c>
      <c r="T1593" s="11">
        <f>(I1593/86400)+25569+(-5/24)</f>
        <v>42050.931400462963</v>
      </c>
    </row>
    <row r="1594" spans="1:20" ht="43.2" x14ac:dyDescent="0.3">
      <c r="A1594">
        <v>1705</v>
      </c>
      <c r="B1594" s="3" t="s">
        <v>1706</v>
      </c>
      <c r="C1594" s="3" t="s">
        <v>5815</v>
      </c>
      <c r="D1594">
        <v>2000</v>
      </c>
      <c r="E1594">
        <v>0</v>
      </c>
      <c r="F1594" t="s">
        <v>8221</v>
      </c>
      <c r="G1594" t="s">
        <v>8224</v>
      </c>
      <c r="H1594" t="s">
        <v>8246</v>
      </c>
      <c r="I1594">
        <v>1441814400</v>
      </c>
      <c r="J1594">
        <v>1440807846</v>
      </c>
      <c r="K1594" t="b">
        <v>0</v>
      </c>
      <c r="L1594">
        <v>0</v>
      </c>
      <c r="M1594" t="b">
        <v>0</v>
      </c>
      <c r="N1594" t="s">
        <v>8293</v>
      </c>
      <c r="O1594" s="6">
        <f>(E1594/D1594)*100</f>
        <v>0</v>
      </c>
      <c r="P1594" s="7" t="e">
        <f>E1594/L1594</f>
        <v>#DIV/0!</v>
      </c>
      <c r="Q1594" t="s">
        <v>8325</v>
      </c>
      <c r="R1594" t="s">
        <v>8347</v>
      </c>
      <c r="S1594" s="11">
        <f>(J1594/86400)+25569+(-5/24)</f>
        <v>42244.808402777773</v>
      </c>
      <c r="T1594" s="11">
        <f>(I1594/86400)+25569+(-5/24)</f>
        <v>42256.458333333336</v>
      </c>
    </row>
    <row r="1595" spans="1:20" ht="43.2" x14ac:dyDescent="0.3">
      <c r="A1595">
        <v>1716</v>
      </c>
      <c r="B1595" s="3" t="s">
        <v>1717</v>
      </c>
      <c r="C1595" s="3" t="s">
        <v>5826</v>
      </c>
      <c r="D1595">
        <v>2000</v>
      </c>
      <c r="E1595">
        <v>150</v>
      </c>
      <c r="F1595" t="s">
        <v>8221</v>
      </c>
      <c r="G1595" t="s">
        <v>8224</v>
      </c>
      <c r="H1595" t="s">
        <v>8246</v>
      </c>
      <c r="I1595">
        <v>1481295099</v>
      </c>
      <c r="J1595">
        <v>1477835499</v>
      </c>
      <c r="K1595" t="b">
        <v>0</v>
      </c>
      <c r="L1595">
        <v>3</v>
      </c>
      <c r="M1595" t="b">
        <v>0</v>
      </c>
      <c r="N1595" t="s">
        <v>8293</v>
      </c>
      <c r="O1595" s="6">
        <f>(E1595/D1595)*100</f>
        <v>7.5</v>
      </c>
      <c r="P1595" s="7">
        <f>E1595/L1595</f>
        <v>50</v>
      </c>
      <c r="Q1595" t="s">
        <v>8325</v>
      </c>
      <c r="R1595" t="s">
        <v>8347</v>
      </c>
      <c r="S1595" s="11">
        <f>(J1595/86400)+25569+(-5/24)</f>
        <v>42673.369201388887</v>
      </c>
      <c r="T1595" s="11">
        <f>(I1595/86400)+25569+(-5/24)</f>
        <v>42713.410868055558</v>
      </c>
    </row>
    <row r="1596" spans="1:20" ht="43.2" x14ac:dyDescent="0.3">
      <c r="A1596">
        <v>1986</v>
      </c>
      <c r="B1596" s="3" t="s">
        <v>1987</v>
      </c>
      <c r="C1596" s="3" t="s">
        <v>6096</v>
      </c>
      <c r="D1596">
        <v>2000</v>
      </c>
      <c r="E1596">
        <v>1</v>
      </c>
      <c r="F1596" t="s">
        <v>8221</v>
      </c>
      <c r="G1596" t="s">
        <v>8225</v>
      </c>
      <c r="H1596" t="s">
        <v>8247</v>
      </c>
      <c r="I1596">
        <v>1457947483</v>
      </c>
      <c r="J1596">
        <v>1455359083</v>
      </c>
      <c r="K1596" t="b">
        <v>0</v>
      </c>
      <c r="L1596">
        <v>1</v>
      </c>
      <c r="M1596" t="b">
        <v>0</v>
      </c>
      <c r="N1596" t="s">
        <v>8296</v>
      </c>
      <c r="O1596" s="6">
        <f>(E1596/D1596)*100</f>
        <v>0.05</v>
      </c>
      <c r="P1596" s="7">
        <f>E1596/L1596</f>
        <v>1</v>
      </c>
      <c r="Q1596" t="s">
        <v>8338</v>
      </c>
      <c r="R1596" t="s">
        <v>8350</v>
      </c>
      <c r="S1596" s="11">
        <f>(J1596/86400)+25569+(-5/24)</f>
        <v>42413.225497685184</v>
      </c>
      <c r="T1596" s="11">
        <f>(I1596/86400)+25569+(-5/24)</f>
        <v>42443.183831018519</v>
      </c>
    </row>
    <row r="1597" spans="1:20" ht="28.8" x14ac:dyDescent="0.3">
      <c r="A1597">
        <v>1991</v>
      </c>
      <c r="B1597" s="3" t="s">
        <v>1992</v>
      </c>
      <c r="C1597" s="3" t="s">
        <v>6101</v>
      </c>
      <c r="D1597">
        <v>2000</v>
      </c>
      <c r="E1597">
        <v>140</v>
      </c>
      <c r="F1597" t="s">
        <v>8221</v>
      </c>
      <c r="G1597" t="s">
        <v>8224</v>
      </c>
      <c r="H1597" t="s">
        <v>8246</v>
      </c>
      <c r="I1597">
        <v>1435958786</v>
      </c>
      <c r="J1597">
        <v>1434144386</v>
      </c>
      <c r="K1597" t="b">
        <v>0</v>
      </c>
      <c r="L1597">
        <v>3</v>
      </c>
      <c r="M1597" t="b">
        <v>0</v>
      </c>
      <c r="N1597" t="s">
        <v>8296</v>
      </c>
      <c r="O1597" s="6">
        <f>(E1597/D1597)*100</f>
        <v>7.0000000000000009</v>
      </c>
      <c r="P1597" s="7">
        <f>E1597/L1597</f>
        <v>46.666666666666664</v>
      </c>
      <c r="Q1597" t="s">
        <v>8338</v>
      </c>
      <c r="R1597" t="s">
        <v>8350</v>
      </c>
      <c r="S1597" s="11">
        <f>(J1597/86400)+25569+(-5/24)</f>
        <v>42167.685023148144</v>
      </c>
      <c r="T1597" s="11">
        <f>(I1597/86400)+25569+(-5/24)</f>
        <v>42188.685023148144</v>
      </c>
    </row>
    <row r="1598" spans="1:20" ht="43.2" x14ac:dyDescent="0.3">
      <c r="A1598">
        <v>1993</v>
      </c>
      <c r="B1598" s="3" t="s">
        <v>1994</v>
      </c>
      <c r="C1598" s="3" t="s">
        <v>6103</v>
      </c>
      <c r="D1598">
        <v>2000</v>
      </c>
      <c r="E1598">
        <v>0</v>
      </c>
      <c r="F1598" t="s">
        <v>8221</v>
      </c>
      <c r="G1598" t="s">
        <v>8225</v>
      </c>
      <c r="H1598" t="s">
        <v>8247</v>
      </c>
      <c r="I1598">
        <v>1450706837</v>
      </c>
      <c r="J1598">
        <v>1448114837</v>
      </c>
      <c r="K1598" t="b">
        <v>0</v>
      </c>
      <c r="L1598">
        <v>0</v>
      </c>
      <c r="M1598" t="b">
        <v>0</v>
      </c>
      <c r="N1598" t="s">
        <v>8296</v>
      </c>
      <c r="O1598" s="6">
        <f>(E1598/D1598)*100</f>
        <v>0</v>
      </c>
      <c r="P1598" s="7" t="e">
        <f>E1598/L1598</f>
        <v>#DIV/0!</v>
      </c>
      <c r="Q1598" t="s">
        <v>8338</v>
      </c>
      <c r="R1598" t="s">
        <v>8350</v>
      </c>
      <c r="S1598" s="11">
        <f>(J1598/86400)+25569+(-5/24)</f>
        <v>42329.380057870367</v>
      </c>
      <c r="T1598" s="11">
        <f>(I1598/86400)+25569+(-5/24)</f>
        <v>42359.380057870367</v>
      </c>
    </row>
    <row r="1599" spans="1:20" ht="43.2" x14ac:dyDescent="0.3">
      <c r="A1599">
        <v>2129</v>
      </c>
      <c r="B1599" s="3" t="s">
        <v>2130</v>
      </c>
      <c r="C1599" s="3" t="s">
        <v>6239</v>
      </c>
      <c r="D1599">
        <v>2000</v>
      </c>
      <c r="E1599">
        <v>236</v>
      </c>
      <c r="F1599" t="s">
        <v>8221</v>
      </c>
      <c r="G1599" t="s">
        <v>8224</v>
      </c>
      <c r="H1599" t="s">
        <v>8246</v>
      </c>
      <c r="I1599">
        <v>1457570100</v>
      </c>
      <c r="J1599">
        <v>1454978100</v>
      </c>
      <c r="K1599" t="b">
        <v>0</v>
      </c>
      <c r="L1599">
        <v>12</v>
      </c>
      <c r="M1599" t="b">
        <v>0</v>
      </c>
      <c r="N1599" t="s">
        <v>8282</v>
      </c>
      <c r="O1599" s="6">
        <f>(E1599/D1599)*100</f>
        <v>11.799999999999999</v>
      </c>
      <c r="P1599" s="7">
        <f>E1599/L1599</f>
        <v>19.666666666666668</v>
      </c>
      <c r="Q1599" t="s">
        <v>8333</v>
      </c>
      <c r="R1599" t="s">
        <v>8334</v>
      </c>
      <c r="S1599" s="11">
        <f>(J1599/86400)+25569+(-5/24)</f>
        <v>42408.815972222219</v>
      </c>
      <c r="T1599" s="11">
        <f>(I1599/86400)+25569+(-5/24)</f>
        <v>42438.815972222219</v>
      </c>
    </row>
    <row r="1600" spans="1:20" ht="43.2" x14ac:dyDescent="0.3">
      <c r="A1600">
        <v>2143</v>
      </c>
      <c r="B1600" s="3" t="s">
        <v>2144</v>
      </c>
      <c r="C1600" s="3" t="s">
        <v>6253</v>
      </c>
      <c r="D1600">
        <v>2000</v>
      </c>
      <c r="E1600">
        <v>225</v>
      </c>
      <c r="F1600" t="s">
        <v>8221</v>
      </c>
      <c r="G1600" t="s">
        <v>8224</v>
      </c>
      <c r="H1600" t="s">
        <v>8246</v>
      </c>
      <c r="I1600">
        <v>1279738800</v>
      </c>
      <c r="J1600">
        <v>1275599812</v>
      </c>
      <c r="K1600" t="b">
        <v>0</v>
      </c>
      <c r="L1600">
        <v>5</v>
      </c>
      <c r="M1600" t="b">
        <v>0</v>
      </c>
      <c r="N1600" t="s">
        <v>8282</v>
      </c>
      <c r="O1600" s="6">
        <f>(E1600/D1600)*100</f>
        <v>11.25</v>
      </c>
      <c r="P1600" s="7">
        <f>E1600/L1600</f>
        <v>45</v>
      </c>
      <c r="Q1600" t="s">
        <v>8333</v>
      </c>
      <c r="R1600" t="s">
        <v>8334</v>
      </c>
      <c r="S1600" s="11">
        <f>(J1600/86400)+25569+(-5/24)</f>
        <v>40332.678379629629</v>
      </c>
      <c r="T1600" s="11">
        <f>(I1600/86400)+25569+(-5/24)</f>
        <v>40380.583333333328</v>
      </c>
    </row>
    <row r="1601" spans="1:20" ht="57.6" x14ac:dyDescent="0.3">
      <c r="A1601">
        <v>2149</v>
      </c>
      <c r="B1601" s="3" t="s">
        <v>2150</v>
      </c>
      <c r="C1601" s="3" t="s">
        <v>6259</v>
      </c>
      <c r="D1601">
        <v>2000</v>
      </c>
      <c r="E1601">
        <v>0</v>
      </c>
      <c r="F1601" t="s">
        <v>8221</v>
      </c>
      <c r="G1601" t="s">
        <v>8224</v>
      </c>
      <c r="H1601" t="s">
        <v>8246</v>
      </c>
      <c r="I1601">
        <v>1280534400</v>
      </c>
      <c r="J1601">
        <v>1277512556</v>
      </c>
      <c r="K1601" t="b">
        <v>0</v>
      </c>
      <c r="L1601">
        <v>0</v>
      </c>
      <c r="M1601" t="b">
        <v>0</v>
      </c>
      <c r="N1601" t="s">
        <v>8282</v>
      </c>
      <c r="O1601" s="6">
        <f>(E1601/D1601)*100</f>
        <v>0</v>
      </c>
      <c r="P1601" s="7" t="e">
        <f>E1601/L1601</f>
        <v>#DIV/0!</v>
      </c>
      <c r="Q1601" t="s">
        <v>8333</v>
      </c>
      <c r="R1601" t="s">
        <v>8334</v>
      </c>
      <c r="S1601" s="11">
        <f>(J1601/86400)+25569+(-5/24)</f>
        <v>40354.816620370366</v>
      </c>
      <c r="T1601" s="11">
        <f>(I1601/86400)+25569+(-5/24)</f>
        <v>40389.791666666664</v>
      </c>
    </row>
    <row r="1602" spans="1:20" ht="43.2" x14ac:dyDescent="0.3">
      <c r="A1602">
        <v>2753</v>
      </c>
      <c r="B1602" s="3" t="s">
        <v>2753</v>
      </c>
      <c r="C1602" s="3" t="s">
        <v>6863</v>
      </c>
      <c r="D1602">
        <v>2000</v>
      </c>
      <c r="E1602">
        <v>380</v>
      </c>
      <c r="F1602" t="s">
        <v>8221</v>
      </c>
      <c r="G1602" t="s">
        <v>8224</v>
      </c>
      <c r="H1602" t="s">
        <v>8246</v>
      </c>
      <c r="I1602">
        <v>1346017023</v>
      </c>
      <c r="J1602">
        <v>1343425023</v>
      </c>
      <c r="K1602" t="b">
        <v>0</v>
      </c>
      <c r="L1602">
        <v>8</v>
      </c>
      <c r="M1602" t="b">
        <v>0</v>
      </c>
      <c r="N1602" t="s">
        <v>8304</v>
      </c>
      <c r="O1602" s="6">
        <f>(E1602/D1602)*100</f>
        <v>19</v>
      </c>
      <c r="P1602" s="7">
        <f>E1602/L1602</f>
        <v>47.5</v>
      </c>
      <c r="Q1602" t="s">
        <v>8322</v>
      </c>
      <c r="R1602" t="s">
        <v>8358</v>
      </c>
      <c r="S1602" s="11">
        <f>(J1602/86400)+25569+(-5/24)</f>
        <v>41117.692395833328</v>
      </c>
      <c r="T1602" s="11">
        <f>(I1602/86400)+25569+(-5/24)</f>
        <v>41147.692395833328</v>
      </c>
    </row>
    <row r="1603" spans="1:20" ht="57.6" x14ac:dyDescent="0.3">
      <c r="A1603">
        <v>2758</v>
      </c>
      <c r="B1603" s="3" t="s">
        <v>2758</v>
      </c>
      <c r="C1603" s="3" t="s">
        <v>6868</v>
      </c>
      <c r="D1603">
        <v>2000</v>
      </c>
      <c r="E1603">
        <v>234</v>
      </c>
      <c r="F1603" t="s">
        <v>8221</v>
      </c>
      <c r="G1603" t="s">
        <v>8226</v>
      </c>
      <c r="H1603" t="s">
        <v>8248</v>
      </c>
      <c r="I1603">
        <v>1476095783</v>
      </c>
      <c r="J1603">
        <v>1474886183</v>
      </c>
      <c r="K1603" t="b">
        <v>0</v>
      </c>
      <c r="L1603">
        <v>6</v>
      </c>
      <c r="M1603" t="b">
        <v>0</v>
      </c>
      <c r="N1603" t="s">
        <v>8304</v>
      </c>
      <c r="O1603" s="6">
        <f>(E1603/D1603)*100</f>
        <v>11.700000000000001</v>
      </c>
      <c r="P1603" s="7">
        <f>E1603/L1603</f>
        <v>39</v>
      </c>
      <c r="Q1603" t="s">
        <v>8322</v>
      </c>
      <c r="R1603" t="s">
        <v>8358</v>
      </c>
      <c r="S1603" s="11">
        <f>(J1603/86400)+25569+(-5/24)</f>
        <v>42639.23359953703</v>
      </c>
      <c r="T1603" s="11">
        <f>(I1603/86400)+25569+(-5/24)</f>
        <v>42653.23359953703</v>
      </c>
    </row>
    <row r="1604" spans="1:20" ht="43.2" x14ac:dyDescent="0.3">
      <c r="A1604">
        <v>2847</v>
      </c>
      <c r="B1604" s="3" t="s">
        <v>2847</v>
      </c>
      <c r="C1604" s="3" t="s">
        <v>6957</v>
      </c>
      <c r="D1604">
        <v>2000</v>
      </c>
      <c r="E1604">
        <v>0</v>
      </c>
      <c r="F1604" t="s">
        <v>8221</v>
      </c>
      <c r="G1604" t="s">
        <v>8224</v>
      </c>
      <c r="H1604" t="s">
        <v>8246</v>
      </c>
      <c r="I1604">
        <v>1464031265</v>
      </c>
      <c r="J1604">
        <v>1458847265</v>
      </c>
      <c r="K1604" t="b">
        <v>0</v>
      </c>
      <c r="L1604">
        <v>0</v>
      </c>
      <c r="M1604" t="b">
        <v>0</v>
      </c>
      <c r="N1604" t="s">
        <v>8271</v>
      </c>
      <c r="O1604" s="6">
        <f>(E1604/D1604)*100</f>
        <v>0</v>
      </c>
      <c r="P1604" s="7" t="e">
        <f>E1604/L1604</f>
        <v>#DIV/0!</v>
      </c>
      <c r="Q1604" t="s">
        <v>8317</v>
      </c>
      <c r="R1604" t="s">
        <v>8318</v>
      </c>
      <c r="S1604" s="11">
        <f>(J1604/86400)+25569+(-5/24)</f>
        <v>42453.597974537035</v>
      </c>
      <c r="T1604" s="11">
        <f>(I1604/86400)+25569+(-5/24)</f>
        <v>42513.597974537035</v>
      </c>
    </row>
    <row r="1605" spans="1:20" ht="43.2" x14ac:dyDescent="0.3">
      <c r="A1605">
        <v>2859</v>
      </c>
      <c r="B1605" s="3" t="s">
        <v>2859</v>
      </c>
      <c r="C1605" s="3" t="s">
        <v>6969</v>
      </c>
      <c r="D1605">
        <v>2000</v>
      </c>
      <c r="E1605">
        <v>35</v>
      </c>
      <c r="F1605" t="s">
        <v>8221</v>
      </c>
      <c r="G1605" t="s">
        <v>8226</v>
      </c>
      <c r="H1605" t="s">
        <v>8248</v>
      </c>
      <c r="I1605">
        <v>1444984904</v>
      </c>
      <c r="J1605">
        <v>1439800904</v>
      </c>
      <c r="K1605" t="b">
        <v>0</v>
      </c>
      <c r="L1605">
        <v>1</v>
      </c>
      <c r="M1605" t="b">
        <v>0</v>
      </c>
      <c r="N1605" t="s">
        <v>8271</v>
      </c>
      <c r="O1605" s="6">
        <f>(E1605/D1605)*100</f>
        <v>1.7500000000000002</v>
      </c>
      <c r="P1605" s="7">
        <f>E1605/L1605</f>
        <v>35</v>
      </c>
      <c r="Q1605" t="s">
        <v>8317</v>
      </c>
      <c r="R1605" t="s">
        <v>8318</v>
      </c>
      <c r="S1605" s="11">
        <f>(J1605/86400)+25569+(-5/24)</f>
        <v>42233.153981481482</v>
      </c>
      <c r="T1605" s="11">
        <f>(I1605/86400)+25569+(-5/24)</f>
        <v>42293.153981481482</v>
      </c>
    </row>
    <row r="1606" spans="1:20" ht="43.2" x14ac:dyDescent="0.3">
      <c r="A1606">
        <v>2890</v>
      </c>
      <c r="B1606" s="3" t="s">
        <v>2890</v>
      </c>
      <c r="C1606" s="3" t="s">
        <v>7000</v>
      </c>
      <c r="D1606">
        <v>2000</v>
      </c>
      <c r="E1606">
        <v>21</v>
      </c>
      <c r="F1606" t="s">
        <v>8221</v>
      </c>
      <c r="G1606" t="s">
        <v>8224</v>
      </c>
      <c r="H1606" t="s">
        <v>8246</v>
      </c>
      <c r="I1606">
        <v>1407553200</v>
      </c>
      <c r="J1606">
        <v>1405100992</v>
      </c>
      <c r="K1606" t="b">
        <v>0</v>
      </c>
      <c r="L1606">
        <v>3</v>
      </c>
      <c r="M1606" t="b">
        <v>0</v>
      </c>
      <c r="N1606" t="s">
        <v>8271</v>
      </c>
      <c r="O1606" s="6">
        <f>(E1606/D1606)*100</f>
        <v>1.05</v>
      </c>
      <c r="P1606" s="7">
        <f>E1606/L1606</f>
        <v>7</v>
      </c>
      <c r="Q1606" t="s">
        <v>8317</v>
      </c>
      <c r="R1606" t="s">
        <v>8318</v>
      </c>
      <c r="S1606" s="11">
        <f>(J1606/86400)+25569+(-5/24)</f>
        <v>41831.534629629627</v>
      </c>
      <c r="T1606" s="11">
        <f>(I1606/86400)+25569+(-5/24)</f>
        <v>41859.916666666664</v>
      </c>
    </row>
    <row r="1607" spans="1:20" ht="43.2" x14ac:dyDescent="0.3">
      <c r="A1607">
        <v>2917</v>
      </c>
      <c r="B1607" s="3" t="s">
        <v>2917</v>
      </c>
      <c r="C1607" s="3" t="s">
        <v>7027</v>
      </c>
      <c r="D1607">
        <v>2000</v>
      </c>
      <c r="E1607">
        <v>437</v>
      </c>
      <c r="F1607" t="s">
        <v>8221</v>
      </c>
      <c r="G1607" t="s">
        <v>8224</v>
      </c>
      <c r="H1607" t="s">
        <v>8246</v>
      </c>
      <c r="I1607">
        <v>1442381847</v>
      </c>
      <c r="J1607">
        <v>1440826647</v>
      </c>
      <c r="K1607" t="b">
        <v>0</v>
      </c>
      <c r="L1607">
        <v>9</v>
      </c>
      <c r="M1607" t="b">
        <v>0</v>
      </c>
      <c r="N1607" t="s">
        <v>8271</v>
      </c>
      <c r="O1607" s="6">
        <f>(E1607/D1607)*100</f>
        <v>21.85</v>
      </c>
      <c r="P1607" s="7">
        <f>E1607/L1607</f>
        <v>48.555555555555557</v>
      </c>
      <c r="Q1607" t="s">
        <v>8317</v>
      </c>
      <c r="R1607" t="s">
        <v>8318</v>
      </c>
      <c r="S1607" s="11">
        <f>(J1607/86400)+25569+(-5/24)</f>
        <v>42245.026006944441</v>
      </c>
      <c r="T1607" s="11">
        <f>(I1607/86400)+25569+(-5/24)</f>
        <v>42263.026006944441</v>
      </c>
    </row>
    <row r="1608" spans="1:20" ht="43.2" x14ac:dyDescent="0.3">
      <c r="A1608">
        <v>2946</v>
      </c>
      <c r="B1608" s="3" t="s">
        <v>2946</v>
      </c>
      <c r="C1608" s="3" t="s">
        <v>7056</v>
      </c>
      <c r="D1608">
        <v>2000</v>
      </c>
      <c r="E1608">
        <v>2</v>
      </c>
      <c r="F1608" t="s">
        <v>8221</v>
      </c>
      <c r="G1608" t="s">
        <v>8225</v>
      </c>
      <c r="H1608" t="s">
        <v>8247</v>
      </c>
      <c r="I1608">
        <v>1471265092</v>
      </c>
      <c r="J1608">
        <v>1468673092</v>
      </c>
      <c r="K1608" t="b">
        <v>0</v>
      </c>
      <c r="L1608">
        <v>2</v>
      </c>
      <c r="M1608" t="b">
        <v>0</v>
      </c>
      <c r="N1608" t="s">
        <v>8303</v>
      </c>
      <c r="O1608" s="6">
        <f>(E1608/D1608)*100</f>
        <v>0.1</v>
      </c>
      <c r="P1608" s="7">
        <f>E1608/L1608</f>
        <v>1</v>
      </c>
      <c r="Q1608" t="s">
        <v>8317</v>
      </c>
      <c r="R1608" t="s">
        <v>8357</v>
      </c>
      <c r="S1608" s="11">
        <f>(J1608/86400)+25569+(-5/24)</f>
        <v>42567.322824074072</v>
      </c>
      <c r="T1608" s="11">
        <f>(I1608/86400)+25569+(-5/24)</f>
        <v>42597.322824074072</v>
      </c>
    </row>
    <row r="1609" spans="1:20" ht="43.2" x14ac:dyDescent="0.3">
      <c r="A1609">
        <v>3099</v>
      </c>
      <c r="B1609" s="3" t="s">
        <v>3099</v>
      </c>
      <c r="C1609" s="3" t="s">
        <v>7209</v>
      </c>
      <c r="D1609">
        <v>2000</v>
      </c>
      <c r="E1609">
        <v>278</v>
      </c>
      <c r="F1609" t="s">
        <v>8221</v>
      </c>
      <c r="G1609" t="s">
        <v>8224</v>
      </c>
      <c r="H1609" t="s">
        <v>8246</v>
      </c>
      <c r="I1609">
        <v>1455251591</v>
      </c>
      <c r="J1609">
        <v>1452659591</v>
      </c>
      <c r="K1609" t="b">
        <v>0</v>
      </c>
      <c r="L1609">
        <v>5</v>
      </c>
      <c r="M1609" t="b">
        <v>0</v>
      </c>
      <c r="N1609" t="s">
        <v>8303</v>
      </c>
      <c r="O1609" s="6">
        <f>(E1609/D1609)*100</f>
        <v>13.900000000000002</v>
      </c>
      <c r="P1609" s="7">
        <f>E1609/L1609</f>
        <v>55.6</v>
      </c>
      <c r="Q1609" t="s">
        <v>8317</v>
      </c>
      <c r="R1609" t="s">
        <v>8357</v>
      </c>
      <c r="S1609" s="11">
        <f>(J1609/86400)+25569+(-5/24)</f>
        <v>42381.981377314813</v>
      </c>
      <c r="T1609" s="11">
        <f>(I1609/86400)+25569+(-5/24)</f>
        <v>42411.981377314813</v>
      </c>
    </row>
    <row r="1610" spans="1:20" ht="43.2" x14ac:dyDescent="0.3">
      <c r="A1610">
        <v>3201</v>
      </c>
      <c r="B1610" s="3" t="s">
        <v>3201</v>
      </c>
      <c r="C1610" s="3" t="s">
        <v>7311</v>
      </c>
      <c r="D1610">
        <v>2000</v>
      </c>
      <c r="E1610">
        <v>25</v>
      </c>
      <c r="F1610" t="s">
        <v>8221</v>
      </c>
      <c r="G1610" t="s">
        <v>8225</v>
      </c>
      <c r="H1610" t="s">
        <v>8247</v>
      </c>
      <c r="I1610">
        <v>1409509477</v>
      </c>
      <c r="J1610">
        <v>1407695077</v>
      </c>
      <c r="K1610" t="b">
        <v>0</v>
      </c>
      <c r="L1610">
        <v>2</v>
      </c>
      <c r="M1610" t="b">
        <v>0</v>
      </c>
      <c r="N1610" t="s">
        <v>8305</v>
      </c>
      <c r="O1610" s="6">
        <f>(E1610/D1610)*100</f>
        <v>1.25</v>
      </c>
      <c r="P1610" s="7">
        <f>E1610/L1610</f>
        <v>12.5</v>
      </c>
      <c r="Q1610" t="s">
        <v>8317</v>
      </c>
      <c r="R1610" t="s">
        <v>8359</v>
      </c>
      <c r="S1610" s="11">
        <f>(J1610/86400)+25569+(-5/24)</f>
        <v>41861.558761574073</v>
      </c>
      <c r="T1610" s="11">
        <f>(I1610/86400)+25569+(-5/24)</f>
        <v>41882.558761574073</v>
      </c>
    </row>
    <row r="1611" spans="1:20" ht="43.2" x14ac:dyDescent="0.3">
      <c r="A1611">
        <v>3740</v>
      </c>
      <c r="B1611" s="3" t="s">
        <v>3737</v>
      </c>
      <c r="C1611" s="3" t="s">
        <v>7850</v>
      </c>
      <c r="D1611">
        <v>2000</v>
      </c>
      <c r="E1611">
        <v>358</v>
      </c>
      <c r="F1611" t="s">
        <v>8221</v>
      </c>
      <c r="G1611" t="s">
        <v>8224</v>
      </c>
      <c r="H1611" t="s">
        <v>8246</v>
      </c>
      <c r="I1611">
        <v>1407808438</v>
      </c>
      <c r="J1611">
        <v>1405217355</v>
      </c>
      <c r="K1611" t="b">
        <v>0</v>
      </c>
      <c r="L1611">
        <v>14</v>
      </c>
      <c r="M1611" t="b">
        <v>0</v>
      </c>
      <c r="N1611" t="s">
        <v>8271</v>
      </c>
      <c r="O1611" s="6">
        <f>(E1611/D1611)*100</f>
        <v>17.899999999999999</v>
      </c>
      <c r="P1611" s="7">
        <f>E1611/L1611</f>
        <v>25.571428571428573</v>
      </c>
      <c r="Q1611" t="s">
        <v>8317</v>
      </c>
      <c r="R1611" t="s">
        <v>8318</v>
      </c>
      <c r="S1611" s="11">
        <f>(J1611/86400)+25569+(-5/24)</f>
        <v>41832.881423611107</v>
      </c>
      <c r="T1611" s="11">
        <f>(I1611/86400)+25569+(-5/24)</f>
        <v>41862.870810185181</v>
      </c>
    </row>
    <row r="1612" spans="1:20" x14ac:dyDescent="0.3">
      <c r="A1612">
        <v>3861</v>
      </c>
      <c r="B1612" s="3" t="s">
        <v>3858</v>
      </c>
      <c r="C1612" s="3" t="s">
        <v>7970</v>
      </c>
      <c r="D1612">
        <v>2000</v>
      </c>
      <c r="E1612">
        <v>100</v>
      </c>
      <c r="F1612" t="s">
        <v>8221</v>
      </c>
      <c r="G1612" t="s">
        <v>8224</v>
      </c>
      <c r="H1612" t="s">
        <v>8246</v>
      </c>
      <c r="I1612">
        <v>1415828820</v>
      </c>
      <c r="J1612">
        <v>1412258977</v>
      </c>
      <c r="K1612" t="b">
        <v>0</v>
      </c>
      <c r="L1612">
        <v>1</v>
      </c>
      <c r="M1612" t="b">
        <v>0</v>
      </c>
      <c r="N1612" t="s">
        <v>8271</v>
      </c>
      <c r="O1612" s="6">
        <f>(E1612/D1612)*100</f>
        <v>5</v>
      </c>
      <c r="P1612" s="7">
        <f>E1612/L1612</f>
        <v>100</v>
      </c>
      <c r="Q1612" t="s">
        <v>8317</v>
      </c>
      <c r="R1612" t="s">
        <v>8318</v>
      </c>
      <c r="S1612" s="11">
        <f>(J1612/86400)+25569+(-5/24)</f>
        <v>41914.381678240738</v>
      </c>
      <c r="T1612" s="11">
        <f>(I1612/86400)+25569+(-5/24)</f>
        <v>41955.699305555558</v>
      </c>
    </row>
    <row r="1613" spans="1:20" ht="28.8" x14ac:dyDescent="0.3">
      <c r="A1613">
        <v>3866</v>
      </c>
      <c r="B1613" s="3" t="s">
        <v>3863</v>
      </c>
      <c r="C1613" s="3" t="s">
        <v>7975</v>
      </c>
      <c r="D1613">
        <v>2000</v>
      </c>
      <c r="E1613">
        <v>11</v>
      </c>
      <c r="F1613" t="s">
        <v>8221</v>
      </c>
      <c r="G1613" t="s">
        <v>8224</v>
      </c>
      <c r="H1613" t="s">
        <v>8246</v>
      </c>
      <c r="I1613">
        <v>1458703740</v>
      </c>
      <c r="J1613">
        <v>1454453021</v>
      </c>
      <c r="K1613" t="b">
        <v>0</v>
      </c>
      <c r="L1613">
        <v>2</v>
      </c>
      <c r="M1613" t="b">
        <v>0</v>
      </c>
      <c r="N1613" t="s">
        <v>8271</v>
      </c>
      <c r="O1613" s="6">
        <f>(E1613/D1613)*100</f>
        <v>0.54999999999999993</v>
      </c>
      <c r="P1613" s="7">
        <f>E1613/L1613</f>
        <v>5.5</v>
      </c>
      <c r="Q1613" t="s">
        <v>8317</v>
      </c>
      <c r="R1613" t="s">
        <v>8318</v>
      </c>
      <c r="S1613" s="11">
        <f>(J1613/86400)+25569+(-5/24)</f>
        <v>42402.738668981481</v>
      </c>
      <c r="T1613" s="11">
        <f>(I1613/86400)+25569+(-5/24)</f>
        <v>42451.936805555553</v>
      </c>
    </row>
    <row r="1614" spans="1:20" ht="43.2" x14ac:dyDescent="0.3">
      <c r="A1614">
        <v>3867</v>
      </c>
      <c r="B1614" s="3" t="s">
        <v>3864</v>
      </c>
      <c r="C1614" s="3" t="s">
        <v>7976</v>
      </c>
      <c r="D1614">
        <v>2000</v>
      </c>
      <c r="E1614">
        <v>251</v>
      </c>
      <c r="F1614" t="s">
        <v>8221</v>
      </c>
      <c r="G1614" t="s">
        <v>8224</v>
      </c>
      <c r="H1614" t="s">
        <v>8246</v>
      </c>
      <c r="I1614">
        <v>1466278339</v>
      </c>
      <c r="J1614">
        <v>1463686339</v>
      </c>
      <c r="K1614" t="b">
        <v>0</v>
      </c>
      <c r="L1614">
        <v>5</v>
      </c>
      <c r="M1614" t="b">
        <v>0</v>
      </c>
      <c r="N1614" t="s">
        <v>8271</v>
      </c>
      <c r="O1614" s="6">
        <f>(E1614/D1614)*100</f>
        <v>12.55</v>
      </c>
      <c r="P1614" s="7">
        <f>E1614/L1614</f>
        <v>50.2</v>
      </c>
      <c r="Q1614" t="s">
        <v>8317</v>
      </c>
      <c r="R1614" t="s">
        <v>8318</v>
      </c>
      <c r="S1614" s="11">
        <f>(J1614/86400)+25569+(-5/24)</f>
        <v>42509.605775462966</v>
      </c>
      <c r="T1614" s="11">
        <f>(I1614/86400)+25569+(-5/24)</f>
        <v>42539.605775462966</v>
      </c>
    </row>
    <row r="1615" spans="1:20" ht="43.2" x14ac:dyDescent="0.3">
      <c r="A1615">
        <v>3888</v>
      </c>
      <c r="B1615" s="3" t="s">
        <v>3885</v>
      </c>
      <c r="C1615" s="3" t="s">
        <v>7996</v>
      </c>
      <c r="D1615">
        <v>2000</v>
      </c>
      <c r="E1615">
        <v>542</v>
      </c>
      <c r="F1615" t="s">
        <v>8221</v>
      </c>
      <c r="G1615" t="s">
        <v>8225</v>
      </c>
      <c r="H1615" t="s">
        <v>8247</v>
      </c>
      <c r="I1615">
        <v>1488114358</v>
      </c>
      <c r="J1615">
        <v>1485522358</v>
      </c>
      <c r="K1615" t="b">
        <v>0</v>
      </c>
      <c r="L1615">
        <v>14</v>
      </c>
      <c r="M1615" t="b">
        <v>0</v>
      </c>
      <c r="N1615" t="s">
        <v>8271</v>
      </c>
      <c r="O1615" s="6">
        <f>(E1615/D1615)*100</f>
        <v>27.1</v>
      </c>
      <c r="P1615" s="7">
        <f>E1615/L1615</f>
        <v>38.714285714285715</v>
      </c>
      <c r="Q1615" t="s">
        <v>8317</v>
      </c>
      <c r="R1615" t="s">
        <v>8318</v>
      </c>
      <c r="S1615" s="11">
        <f>(J1615/86400)+25569+(-5/24)</f>
        <v>42762.337476851848</v>
      </c>
      <c r="T1615" s="11">
        <f>(I1615/86400)+25569+(-5/24)</f>
        <v>42792.337476851848</v>
      </c>
    </row>
    <row r="1616" spans="1:20" ht="43.2" x14ac:dyDescent="0.3">
      <c r="A1616">
        <v>3916</v>
      </c>
      <c r="B1616" s="3" t="s">
        <v>3913</v>
      </c>
      <c r="C1616" s="3" t="s">
        <v>8024</v>
      </c>
      <c r="D1616">
        <v>2000</v>
      </c>
      <c r="E1616">
        <v>0</v>
      </c>
      <c r="F1616" t="s">
        <v>8221</v>
      </c>
      <c r="G1616" t="s">
        <v>8232</v>
      </c>
      <c r="H1616" t="s">
        <v>8253</v>
      </c>
      <c r="I1616">
        <v>1464952752</v>
      </c>
      <c r="J1616">
        <v>1462360752</v>
      </c>
      <c r="K1616" t="b">
        <v>0</v>
      </c>
      <c r="L1616">
        <v>0</v>
      </c>
      <c r="M1616" t="b">
        <v>0</v>
      </c>
      <c r="N1616" t="s">
        <v>8271</v>
      </c>
      <c r="O1616" s="6">
        <f>(E1616/D1616)*100</f>
        <v>0</v>
      </c>
      <c r="P1616" s="7" t="e">
        <f>E1616/L1616</f>
        <v>#DIV/0!</v>
      </c>
      <c r="Q1616" t="s">
        <v>8317</v>
      </c>
      <c r="R1616" t="s">
        <v>8318</v>
      </c>
      <c r="S1616" s="11">
        <f>(J1616/86400)+25569+(-5/24)</f>
        <v>42494.263333333329</v>
      </c>
      <c r="T1616" s="11">
        <f>(I1616/86400)+25569+(-5/24)</f>
        <v>42524.263333333329</v>
      </c>
    </row>
    <row r="1617" spans="1:20" ht="43.2" x14ac:dyDescent="0.3">
      <c r="A1617">
        <v>3945</v>
      </c>
      <c r="B1617" s="3" t="s">
        <v>3942</v>
      </c>
      <c r="C1617" s="3" t="s">
        <v>8053</v>
      </c>
      <c r="D1617">
        <v>2000</v>
      </c>
      <c r="E1617">
        <v>5</v>
      </c>
      <c r="F1617" t="s">
        <v>8221</v>
      </c>
      <c r="G1617" t="s">
        <v>8224</v>
      </c>
      <c r="H1617" t="s">
        <v>8246</v>
      </c>
      <c r="I1617">
        <v>1431717268</v>
      </c>
      <c r="J1617">
        <v>1429125268</v>
      </c>
      <c r="K1617" t="b">
        <v>0</v>
      </c>
      <c r="L1617">
        <v>1</v>
      </c>
      <c r="M1617" t="b">
        <v>0</v>
      </c>
      <c r="N1617" t="s">
        <v>8271</v>
      </c>
      <c r="O1617" s="6">
        <f>(E1617/D1617)*100</f>
        <v>0.25</v>
      </c>
      <c r="P1617" s="7">
        <f>E1617/L1617</f>
        <v>5</v>
      </c>
      <c r="Q1617" t="s">
        <v>8317</v>
      </c>
      <c r="R1617" t="s">
        <v>8318</v>
      </c>
      <c r="S1617" s="11">
        <f>(J1617/86400)+25569+(-5/24)</f>
        <v>42109.593379629623</v>
      </c>
      <c r="T1617" s="11">
        <f>(I1617/86400)+25569+(-5/24)</f>
        <v>42139.593379629623</v>
      </c>
    </row>
    <row r="1618" spans="1:20" ht="43.2" x14ac:dyDescent="0.3">
      <c r="A1618">
        <v>3958</v>
      </c>
      <c r="B1618" s="3" t="s">
        <v>3955</v>
      </c>
      <c r="C1618" s="3" t="s">
        <v>8065</v>
      </c>
      <c r="D1618">
        <v>2000</v>
      </c>
      <c r="E1618">
        <v>641</v>
      </c>
      <c r="F1618" t="s">
        <v>8221</v>
      </c>
      <c r="G1618" t="s">
        <v>8224</v>
      </c>
      <c r="H1618" t="s">
        <v>8246</v>
      </c>
      <c r="I1618">
        <v>1406988000</v>
      </c>
      <c r="J1618">
        <v>1403822912</v>
      </c>
      <c r="K1618" t="b">
        <v>0</v>
      </c>
      <c r="L1618">
        <v>16</v>
      </c>
      <c r="M1618" t="b">
        <v>0</v>
      </c>
      <c r="N1618" t="s">
        <v>8271</v>
      </c>
      <c r="O1618" s="6">
        <f>(E1618/D1618)*100</f>
        <v>32.049999999999997</v>
      </c>
      <c r="P1618" s="7">
        <f>E1618/L1618</f>
        <v>40.0625</v>
      </c>
      <c r="Q1618" t="s">
        <v>8317</v>
      </c>
      <c r="R1618" t="s">
        <v>8318</v>
      </c>
      <c r="S1618" s="11">
        <f>(J1618/86400)+25569+(-5/24)</f>
        <v>41816.742037037031</v>
      </c>
      <c r="T1618" s="11">
        <f>(I1618/86400)+25569+(-5/24)</f>
        <v>41853.375</v>
      </c>
    </row>
    <row r="1619" spans="1:20" ht="43.2" x14ac:dyDescent="0.3">
      <c r="A1619">
        <v>3964</v>
      </c>
      <c r="B1619" s="3" t="s">
        <v>3961</v>
      </c>
      <c r="C1619" s="3" t="s">
        <v>8071</v>
      </c>
      <c r="D1619">
        <v>2000</v>
      </c>
      <c r="E1619">
        <v>126</v>
      </c>
      <c r="F1619" t="s">
        <v>8221</v>
      </c>
      <c r="G1619" t="s">
        <v>8224</v>
      </c>
      <c r="H1619" t="s">
        <v>8246</v>
      </c>
      <c r="I1619">
        <v>1429460386</v>
      </c>
      <c r="J1619">
        <v>1424279986</v>
      </c>
      <c r="K1619" t="b">
        <v>0</v>
      </c>
      <c r="L1619">
        <v>3</v>
      </c>
      <c r="M1619" t="b">
        <v>0</v>
      </c>
      <c r="N1619" t="s">
        <v>8271</v>
      </c>
      <c r="O1619" s="6">
        <f>(E1619/D1619)*100</f>
        <v>6.3</v>
      </c>
      <c r="P1619" s="7">
        <f>E1619/L1619</f>
        <v>42</v>
      </c>
      <c r="Q1619" t="s">
        <v>8317</v>
      </c>
      <c r="R1619" t="s">
        <v>8318</v>
      </c>
      <c r="S1619" s="11">
        <f>(J1619/86400)+25569+(-5/24)</f>
        <v>42053.513726851852</v>
      </c>
      <c r="T1619" s="11">
        <f>(I1619/86400)+25569+(-5/24)</f>
        <v>42113.47206018518</v>
      </c>
    </row>
    <row r="1620" spans="1:20" ht="43.2" x14ac:dyDescent="0.3">
      <c r="A1620">
        <v>3965</v>
      </c>
      <c r="B1620" s="3" t="s">
        <v>3962</v>
      </c>
      <c r="C1620" s="3" t="s">
        <v>8072</v>
      </c>
      <c r="D1620">
        <v>2000</v>
      </c>
      <c r="E1620">
        <v>285</v>
      </c>
      <c r="F1620" t="s">
        <v>8221</v>
      </c>
      <c r="G1620" t="s">
        <v>8224</v>
      </c>
      <c r="H1620" t="s">
        <v>8246</v>
      </c>
      <c r="I1620">
        <v>1460608780</v>
      </c>
      <c r="J1620">
        <v>1455428380</v>
      </c>
      <c r="K1620" t="b">
        <v>0</v>
      </c>
      <c r="L1620">
        <v>4</v>
      </c>
      <c r="M1620" t="b">
        <v>0</v>
      </c>
      <c r="N1620" t="s">
        <v>8271</v>
      </c>
      <c r="O1620" s="6">
        <f>(E1620/D1620)*100</f>
        <v>14.249999999999998</v>
      </c>
      <c r="P1620" s="7">
        <f>E1620/L1620</f>
        <v>71.25</v>
      </c>
      <c r="Q1620" t="s">
        <v>8317</v>
      </c>
      <c r="R1620" t="s">
        <v>8318</v>
      </c>
      <c r="S1620" s="11">
        <f>(J1620/86400)+25569+(-5/24)</f>
        <v>42414.027546296296</v>
      </c>
      <c r="T1620" s="11">
        <f>(I1620/86400)+25569+(-5/24)</f>
        <v>42473.985879629625</v>
      </c>
    </row>
    <row r="1621" spans="1:20" ht="43.2" x14ac:dyDescent="0.3">
      <c r="A1621">
        <v>3978</v>
      </c>
      <c r="B1621" s="3" t="s">
        <v>3975</v>
      </c>
      <c r="C1621" s="3" t="s">
        <v>8085</v>
      </c>
      <c r="D1621">
        <v>2000</v>
      </c>
      <c r="E1621">
        <v>214</v>
      </c>
      <c r="F1621" t="s">
        <v>8221</v>
      </c>
      <c r="G1621" t="s">
        <v>8224</v>
      </c>
      <c r="H1621" t="s">
        <v>8246</v>
      </c>
      <c r="I1621">
        <v>1422717953</v>
      </c>
      <c r="J1621">
        <v>1417533953</v>
      </c>
      <c r="K1621" t="b">
        <v>0</v>
      </c>
      <c r="L1621">
        <v>8</v>
      </c>
      <c r="M1621" t="b">
        <v>0</v>
      </c>
      <c r="N1621" t="s">
        <v>8271</v>
      </c>
      <c r="O1621" s="6">
        <f>(E1621/D1621)*100</f>
        <v>10.7</v>
      </c>
      <c r="P1621" s="7">
        <f>E1621/L1621</f>
        <v>26.75</v>
      </c>
      <c r="Q1621" t="s">
        <v>8317</v>
      </c>
      <c r="R1621" t="s">
        <v>8318</v>
      </c>
      <c r="S1621" s="11">
        <f>(J1621/86400)+25569+(-5/24)</f>
        <v>41975.434641203705</v>
      </c>
      <c r="T1621" s="11">
        <f>(I1621/86400)+25569+(-5/24)</f>
        <v>42035.434641203705</v>
      </c>
    </row>
    <row r="1622" spans="1:20" ht="57.6" x14ac:dyDescent="0.3">
      <c r="A1622">
        <v>3985</v>
      </c>
      <c r="B1622" s="3" t="s">
        <v>3981</v>
      </c>
      <c r="C1622" s="3" t="s">
        <v>8091</v>
      </c>
      <c r="D1622">
        <v>2000</v>
      </c>
      <c r="E1622">
        <v>641</v>
      </c>
      <c r="F1622" t="s">
        <v>8221</v>
      </c>
      <c r="G1622" t="s">
        <v>8224</v>
      </c>
      <c r="H1622" t="s">
        <v>8246</v>
      </c>
      <c r="I1622">
        <v>1456002300</v>
      </c>
      <c r="J1622">
        <v>1454173120</v>
      </c>
      <c r="K1622" t="b">
        <v>0</v>
      </c>
      <c r="L1622">
        <v>19</v>
      </c>
      <c r="M1622" t="b">
        <v>0</v>
      </c>
      <c r="N1622" t="s">
        <v>8271</v>
      </c>
      <c r="O1622" s="6">
        <f>(E1622/D1622)*100</f>
        <v>32.049999999999997</v>
      </c>
      <c r="P1622" s="7">
        <f>E1622/L1622</f>
        <v>33.736842105263158</v>
      </c>
      <c r="Q1622" t="s">
        <v>8317</v>
      </c>
      <c r="R1622" t="s">
        <v>8318</v>
      </c>
      <c r="S1622" s="11">
        <f>(J1622/86400)+25569+(-5/24)</f>
        <v>42399.499074074069</v>
      </c>
      <c r="T1622" s="11">
        <f>(I1622/86400)+25569+(-5/24)</f>
        <v>42420.670138888883</v>
      </c>
    </row>
    <row r="1623" spans="1:20" ht="43.2" x14ac:dyDescent="0.3">
      <c r="A1623">
        <v>3994</v>
      </c>
      <c r="B1623" s="3" t="s">
        <v>3990</v>
      </c>
      <c r="C1623" s="3" t="s">
        <v>8100</v>
      </c>
      <c r="D1623">
        <v>2000</v>
      </c>
      <c r="E1623">
        <v>5</v>
      </c>
      <c r="F1623" t="s">
        <v>8221</v>
      </c>
      <c r="G1623" t="s">
        <v>8224</v>
      </c>
      <c r="H1623" t="s">
        <v>8246</v>
      </c>
      <c r="I1623">
        <v>1405761690</v>
      </c>
      <c r="J1623">
        <v>1403169690</v>
      </c>
      <c r="K1623" t="b">
        <v>0</v>
      </c>
      <c r="L1623">
        <v>1</v>
      </c>
      <c r="M1623" t="b">
        <v>0</v>
      </c>
      <c r="N1623" t="s">
        <v>8271</v>
      </c>
      <c r="O1623" s="6">
        <f>(E1623/D1623)*100</f>
        <v>0.25</v>
      </c>
      <c r="P1623" s="7">
        <f>E1623/L1623</f>
        <v>5</v>
      </c>
      <c r="Q1623" t="s">
        <v>8317</v>
      </c>
      <c r="R1623" t="s">
        <v>8318</v>
      </c>
      <c r="S1623" s="11">
        <f>(J1623/86400)+25569+(-5/24)</f>
        <v>41809.181597222218</v>
      </c>
      <c r="T1623" s="11">
        <f>(I1623/86400)+25569+(-5/24)</f>
        <v>41839.181597222218</v>
      </c>
    </row>
    <row r="1624" spans="1:20" ht="43.2" x14ac:dyDescent="0.3">
      <c r="A1624">
        <v>4003</v>
      </c>
      <c r="B1624" s="3" t="s">
        <v>3999</v>
      </c>
      <c r="C1624" s="3" t="s">
        <v>8071</v>
      </c>
      <c r="D1624">
        <v>2000</v>
      </c>
      <c r="E1624">
        <v>201</v>
      </c>
      <c r="F1624" t="s">
        <v>8221</v>
      </c>
      <c r="G1624" t="s">
        <v>8224</v>
      </c>
      <c r="H1624" t="s">
        <v>8246</v>
      </c>
      <c r="I1624">
        <v>1424009147</v>
      </c>
      <c r="J1624">
        <v>1421417147</v>
      </c>
      <c r="K1624" t="b">
        <v>0</v>
      </c>
      <c r="L1624">
        <v>2</v>
      </c>
      <c r="M1624" t="b">
        <v>0</v>
      </c>
      <c r="N1624" t="s">
        <v>8271</v>
      </c>
      <c r="O1624" s="6">
        <f>(E1624/D1624)*100</f>
        <v>10.050000000000001</v>
      </c>
      <c r="P1624" s="7">
        <f>E1624/L1624</f>
        <v>100.5</v>
      </c>
      <c r="Q1624" t="s">
        <v>8317</v>
      </c>
      <c r="R1624" t="s">
        <v>8318</v>
      </c>
      <c r="S1624" s="11">
        <f>(J1624/86400)+25569+(-5/24)</f>
        <v>42020.379016203697</v>
      </c>
      <c r="T1624" s="11">
        <f>(I1624/86400)+25569+(-5/24)</f>
        <v>42050.379016203697</v>
      </c>
    </row>
    <row r="1625" spans="1:20" ht="43.2" x14ac:dyDescent="0.3">
      <c r="A1625">
        <v>4007</v>
      </c>
      <c r="B1625" s="3" t="s">
        <v>4003</v>
      </c>
      <c r="C1625" s="3" t="s">
        <v>8112</v>
      </c>
      <c r="D1625">
        <v>2000</v>
      </c>
      <c r="E1625">
        <v>5</v>
      </c>
      <c r="F1625" t="s">
        <v>8221</v>
      </c>
      <c r="G1625" t="s">
        <v>8224</v>
      </c>
      <c r="H1625" t="s">
        <v>8246</v>
      </c>
      <c r="I1625">
        <v>1409070480</v>
      </c>
      <c r="J1625">
        <v>1406572381</v>
      </c>
      <c r="K1625" t="b">
        <v>0</v>
      </c>
      <c r="L1625">
        <v>1</v>
      </c>
      <c r="M1625" t="b">
        <v>0</v>
      </c>
      <c r="N1625" t="s">
        <v>8271</v>
      </c>
      <c r="O1625" s="6">
        <f>(E1625/D1625)*100</f>
        <v>0.25</v>
      </c>
      <c r="P1625" s="7">
        <f>E1625/L1625</f>
        <v>5</v>
      </c>
      <c r="Q1625" t="s">
        <v>8317</v>
      </c>
      <c r="R1625" t="s">
        <v>8318</v>
      </c>
      <c r="S1625" s="11">
        <f>(J1625/86400)+25569+(-5/24)</f>
        <v>41848.564594907402</v>
      </c>
      <c r="T1625" s="11">
        <f>(I1625/86400)+25569+(-5/24)</f>
        <v>41877.477777777771</v>
      </c>
    </row>
    <row r="1626" spans="1:20" ht="57.6" x14ac:dyDescent="0.3">
      <c r="A1626">
        <v>4013</v>
      </c>
      <c r="B1626" s="3" t="s">
        <v>4009</v>
      </c>
      <c r="C1626" s="3" t="s">
        <v>8118</v>
      </c>
      <c r="D1626">
        <v>2000</v>
      </c>
      <c r="E1626">
        <v>26</v>
      </c>
      <c r="F1626" t="s">
        <v>8221</v>
      </c>
      <c r="G1626" t="s">
        <v>8224</v>
      </c>
      <c r="H1626" t="s">
        <v>8246</v>
      </c>
      <c r="I1626">
        <v>1424070823</v>
      </c>
      <c r="J1626">
        <v>1421478823</v>
      </c>
      <c r="K1626" t="b">
        <v>0</v>
      </c>
      <c r="L1626">
        <v>2</v>
      </c>
      <c r="M1626" t="b">
        <v>0</v>
      </c>
      <c r="N1626" t="s">
        <v>8271</v>
      </c>
      <c r="O1626" s="6">
        <f>(E1626/D1626)*100</f>
        <v>1.3</v>
      </c>
      <c r="P1626" s="7">
        <f>E1626/L1626</f>
        <v>13</v>
      </c>
      <c r="Q1626" t="s">
        <v>8317</v>
      </c>
      <c r="R1626" t="s">
        <v>8318</v>
      </c>
      <c r="S1626" s="11">
        <f>(J1626/86400)+25569+(-5/24)</f>
        <v>42021.092858796292</v>
      </c>
      <c r="T1626" s="11">
        <f>(I1626/86400)+25569+(-5/24)</f>
        <v>42051.092858796292</v>
      </c>
    </row>
    <row r="1627" spans="1:20" ht="43.2" x14ac:dyDescent="0.3">
      <c r="A1627">
        <v>4028</v>
      </c>
      <c r="B1627" s="3" t="s">
        <v>4024</v>
      </c>
      <c r="C1627" s="3" t="s">
        <v>8133</v>
      </c>
      <c r="D1627">
        <v>2000</v>
      </c>
      <c r="E1627">
        <v>561</v>
      </c>
      <c r="F1627" t="s">
        <v>8221</v>
      </c>
      <c r="G1627" t="s">
        <v>8224</v>
      </c>
      <c r="H1627" t="s">
        <v>8246</v>
      </c>
      <c r="I1627">
        <v>1402007500</v>
      </c>
      <c r="J1627">
        <v>1399415500</v>
      </c>
      <c r="K1627" t="b">
        <v>0</v>
      </c>
      <c r="L1627">
        <v>11</v>
      </c>
      <c r="M1627" t="b">
        <v>0</v>
      </c>
      <c r="N1627" t="s">
        <v>8271</v>
      </c>
      <c r="O1627" s="6">
        <f>(E1627/D1627)*100</f>
        <v>28.050000000000004</v>
      </c>
      <c r="P1627" s="7">
        <f>E1627/L1627</f>
        <v>51</v>
      </c>
      <c r="Q1627" t="s">
        <v>8317</v>
      </c>
      <c r="R1627" t="s">
        <v>8318</v>
      </c>
      <c r="S1627" s="11">
        <f>(J1627/86400)+25569+(-5/24)</f>
        <v>41765.730324074073</v>
      </c>
      <c r="T1627" s="11">
        <f>(I1627/86400)+25569+(-5/24)</f>
        <v>41795.730324074073</v>
      </c>
    </row>
    <row r="1628" spans="1:20" ht="43.2" x14ac:dyDescent="0.3">
      <c r="A1628">
        <v>4064</v>
      </c>
      <c r="B1628" s="3" t="s">
        <v>4060</v>
      </c>
      <c r="C1628" s="3" t="s">
        <v>8168</v>
      </c>
      <c r="D1628">
        <v>2000</v>
      </c>
      <c r="E1628">
        <v>385</v>
      </c>
      <c r="F1628" t="s">
        <v>8221</v>
      </c>
      <c r="G1628" t="s">
        <v>8226</v>
      </c>
      <c r="H1628" t="s">
        <v>8248</v>
      </c>
      <c r="I1628">
        <v>1430316426</v>
      </c>
      <c r="J1628">
        <v>1427724426</v>
      </c>
      <c r="K1628" t="b">
        <v>0</v>
      </c>
      <c r="L1628">
        <v>6</v>
      </c>
      <c r="M1628" t="b">
        <v>0</v>
      </c>
      <c r="N1628" t="s">
        <v>8271</v>
      </c>
      <c r="O1628" s="6">
        <f>(E1628/D1628)*100</f>
        <v>19.25</v>
      </c>
      <c r="P1628" s="7">
        <f>E1628/L1628</f>
        <v>64.166666666666671</v>
      </c>
      <c r="Q1628" t="s">
        <v>8317</v>
      </c>
      <c r="R1628" t="s">
        <v>8318</v>
      </c>
      <c r="S1628" s="11">
        <f>(J1628/86400)+25569+(-5/24)</f>
        <v>42093.379930555551</v>
      </c>
      <c r="T1628" s="11">
        <f>(I1628/86400)+25569+(-5/24)</f>
        <v>42123.379930555551</v>
      </c>
    </row>
    <row r="1629" spans="1:20" ht="43.2" x14ac:dyDescent="0.3">
      <c r="A1629">
        <v>4075</v>
      </c>
      <c r="B1629" s="3" t="s">
        <v>4071</v>
      </c>
      <c r="C1629" s="3" t="s">
        <v>8178</v>
      </c>
      <c r="D1629">
        <v>2000</v>
      </c>
      <c r="E1629">
        <v>576</v>
      </c>
      <c r="F1629" t="s">
        <v>8221</v>
      </c>
      <c r="G1629" t="s">
        <v>8225</v>
      </c>
      <c r="H1629" t="s">
        <v>8247</v>
      </c>
      <c r="I1629">
        <v>1404149280</v>
      </c>
      <c r="J1629">
        <v>1400547969</v>
      </c>
      <c r="K1629" t="b">
        <v>0</v>
      </c>
      <c r="L1629">
        <v>13</v>
      </c>
      <c r="M1629" t="b">
        <v>0</v>
      </c>
      <c r="N1629" t="s">
        <v>8271</v>
      </c>
      <c r="O1629" s="6">
        <f>(E1629/D1629)*100</f>
        <v>28.799999999999997</v>
      </c>
      <c r="P1629" s="7">
        <f>E1629/L1629</f>
        <v>44.307692307692307</v>
      </c>
      <c r="Q1629" t="s">
        <v>8317</v>
      </c>
      <c r="R1629" t="s">
        <v>8318</v>
      </c>
      <c r="S1629" s="11">
        <f>(J1629/86400)+25569+(-5/24)</f>
        <v>41778.837604166663</v>
      </c>
      <c r="T1629" s="11">
        <f>(I1629/86400)+25569+(-5/24)</f>
        <v>41820.519444444442</v>
      </c>
    </row>
    <row r="1630" spans="1:20" ht="43.2" x14ac:dyDescent="0.3">
      <c r="A1630">
        <v>4088</v>
      </c>
      <c r="B1630" s="3" t="s">
        <v>4084</v>
      </c>
      <c r="C1630" s="3" t="s">
        <v>8191</v>
      </c>
      <c r="D1630">
        <v>2000</v>
      </c>
      <c r="E1630">
        <v>216</v>
      </c>
      <c r="F1630" t="s">
        <v>8221</v>
      </c>
      <c r="G1630" t="s">
        <v>8225</v>
      </c>
      <c r="H1630" t="s">
        <v>8247</v>
      </c>
      <c r="I1630">
        <v>1421403960</v>
      </c>
      <c r="J1630">
        <v>1418827324</v>
      </c>
      <c r="K1630" t="b">
        <v>0</v>
      </c>
      <c r="L1630">
        <v>3</v>
      </c>
      <c r="M1630" t="b">
        <v>0</v>
      </c>
      <c r="N1630" t="s">
        <v>8271</v>
      </c>
      <c r="O1630" s="6">
        <f>(E1630/D1630)*100</f>
        <v>10.8</v>
      </c>
      <c r="P1630" s="7">
        <f>E1630/L1630</f>
        <v>72</v>
      </c>
      <c r="Q1630" t="s">
        <v>8317</v>
      </c>
      <c r="R1630" t="s">
        <v>8318</v>
      </c>
      <c r="S1630" s="11">
        <f>(J1630/86400)+25569+(-5/24)</f>
        <v>41990.40421296296</v>
      </c>
      <c r="T1630" s="11">
        <f>(I1630/86400)+25569+(-5/24)</f>
        <v>42020.226388888885</v>
      </c>
    </row>
    <row r="1631" spans="1:20" ht="43.2" x14ac:dyDescent="0.3">
      <c r="A1631">
        <v>4094</v>
      </c>
      <c r="B1631" s="3" t="s">
        <v>4090</v>
      </c>
      <c r="C1631" s="3" t="s">
        <v>8197</v>
      </c>
      <c r="D1631">
        <v>2000</v>
      </c>
      <c r="E1631">
        <v>730</v>
      </c>
      <c r="F1631" t="s">
        <v>8221</v>
      </c>
      <c r="G1631" t="s">
        <v>8224</v>
      </c>
      <c r="H1631" t="s">
        <v>8246</v>
      </c>
      <c r="I1631">
        <v>1413953940</v>
      </c>
      <c r="J1631">
        <v>1410141900</v>
      </c>
      <c r="K1631" t="b">
        <v>0</v>
      </c>
      <c r="L1631">
        <v>8</v>
      </c>
      <c r="M1631" t="b">
        <v>0</v>
      </c>
      <c r="N1631" t="s">
        <v>8271</v>
      </c>
      <c r="O1631" s="6">
        <f>(E1631/D1631)*100</f>
        <v>36.5</v>
      </c>
      <c r="P1631" s="7">
        <f>E1631/L1631</f>
        <v>91.25</v>
      </c>
      <c r="Q1631" t="s">
        <v>8317</v>
      </c>
      <c r="R1631" t="s">
        <v>8318</v>
      </c>
      <c r="S1631" s="11">
        <f>(J1631/86400)+25569+(-5/24)</f>
        <v>41889.878472222219</v>
      </c>
      <c r="T1631" s="11">
        <f>(I1631/86400)+25569+(-5/24)</f>
        <v>41933.999305555553</v>
      </c>
    </row>
    <row r="1632" spans="1:20" ht="43.2" x14ac:dyDescent="0.3">
      <c r="A1632">
        <v>4107</v>
      </c>
      <c r="B1632" s="3" t="s">
        <v>4103</v>
      </c>
      <c r="C1632" s="3" t="s">
        <v>8210</v>
      </c>
      <c r="D1632">
        <v>2000</v>
      </c>
      <c r="E1632">
        <v>41</v>
      </c>
      <c r="F1632" t="s">
        <v>8221</v>
      </c>
      <c r="G1632" t="s">
        <v>8224</v>
      </c>
      <c r="H1632" t="s">
        <v>8246</v>
      </c>
      <c r="I1632">
        <v>1411596001</v>
      </c>
      <c r="J1632">
        <v>1409608801</v>
      </c>
      <c r="K1632" t="b">
        <v>0</v>
      </c>
      <c r="L1632">
        <v>4</v>
      </c>
      <c r="M1632" t="b">
        <v>0</v>
      </c>
      <c r="N1632" t="s">
        <v>8271</v>
      </c>
      <c r="O1632" s="6">
        <f>(E1632/D1632)*100</f>
        <v>2.0500000000000003</v>
      </c>
      <c r="P1632" s="7">
        <f>E1632/L1632</f>
        <v>10.25</v>
      </c>
      <c r="Q1632" t="s">
        <v>8317</v>
      </c>
      <c r="R1632" t="s">
        <v>8318</v>
      </c>
      <c r="S1632" s="11">
        <f>(J1632/86400)+25569+(-5/24)</f>
        <v>41883.708344907405</v>
      </c>
      <c r="T1632" s="11">
        <f>(I1632/86400)+25569+(-5/24)</f>
        <v>41906.708344907405</v>
      </c>
    </row>
    <row r="1633" spans="1:20" ht="43.2" x14ac:dyDescent="0.3">
      <c r="A1633">
        <v>2750</v>
      </c>
      <c r="B1633" s="3" t="s">
        <v>2750</v>
      </c>
      <c r="C1633" s="3" t="s">
        <v>6860</v>
      </c>
      <c r="D1633">
        <v>1999</v>
      </c>
      <c r="E1633">
        <v>0</v>
      </c>
      <c r="F1633" t="s">
        <v>8221</v>
      </c>
      <c r="G1633" t="s">
        <v>8224</v>
      </c>
      <c r="H1633" t="s">
        <v>8246</v>
      </c>
      <c r="I1633">
        <v>1341086400</v>
      </c>
      <c r="J1633">
        <v>1340055345</v>
      </c>
      <c r="K1633" t="b">
        <v>0</v>
      </c>
      <c r="L1633">
        <v>0</v>
      </c>
      <c r="M1633" t="b">
        <v>0</v>
      </c>
      <c r="N1633" t="s">
        <v>8304</v>
      </c>
      <c r="O1633" s="6">
        <f>(E1633/D1633)*100</f>
        <v>0</v>
      </c>
      <c r="P1633" s="7" t="e">
        <f>E1633/L1633</f>
        <v>#DIV/0!</v>
      </c>
      <c r="Q1633" t="s">
        <v>8322</v>
      </c>
      <c r="R1633" t="s">
        <v>8358</v>
      </c>
      <c r="S1633" s="11">
        <f>(J1633/86400)+25569+(-5/24)</f>
        <v>41078.691493055558</v>
      </c>
      <c r="T1633" s="11">
        <f>(I1633/86400)+25569+(-5/24)</f>
        <v>41090.625</v>
      </c>
    </row>
    <row r="1634" spans="1:20" ht="43.2" x14ac:dyDescent="0.3">
      <c r="A1634">
        <v>4009</v>
      </c>
      <c r="B1634" s="3" t="s">
        <v>4005</v>
      </c>
      <c r="C1634" s="3" t="s">
        <v>8114</v>
      </c>
      <c r="D1634">
        <v>1930</v>
      </c>
      <c r="E1634">
        <v>75</v>
      </c>
      <c r="F1634" t="s">
        <v>8221</v>
      </c>
      <c r="G1634" t="s">
        <v>8225</v>
      </c>
      <c r="H1634" t="s">
        <v>8247</v>
      </c>
      <c r="I1634">
        <v>1410281360</v>
      </c>
      <c r="J1634">
        <v>1406825360</v>
      </c>
      <c r="K1634" t="b">
        <v>0</v>
      </c>
      <c r="L1634">
        <v>3</v>
      </c>
      <c r="M1634" t="b">
        <v>0</v>
      </c>
      <c r="N1634" t="s">
        <v>8271</v>
      </c>
      <c r="O1634" s="6">
        <f>(E1634/D1634)*100</f>
        <v>3.8860103626943006</v>
      </c>
      <c r="P1634" s="7">
        <f>E1634/L1634</f>
        <v>25</v>
      </c>
      <c r="Q1634" t="s">
        <v>8317</v>
      </c>
      <c r="R1634" t="s">
        <v>8318</v>
      </c>
      <c r="S1634" s="11">
        <f>(J1634/86400)+25569+(-5/24)</f>
        <v>41851.492592592593</v>
      </c>
      <c r="T1634" s="11">
        <f>(I1634/86400)+25569+(-5/24)</f>
        <v>41891.492592592593</v>
      </c>
    </row>
    <row r="1635" spans="1:20" ht="43.2" x14ac:dyDescent="0.3">
      <c r="A1635">
        <v>1786</v>
      </c>
      <c r="B1635" s="3" t="s">
        <v>1787</v>
      </c>
      <c r="C1635" s="3" t="s">
        <v>5896</v>
      </c>
      <c r="D1635">
        <v>1900</v>
      </c>
      <c r="E1635">
        <v>905</v>
      </c>
      <c r="F1635" t="s">
        <v>8221</v>
      </c>
      <c r="G1635" t="s">
        <v>8233</v>
      </c>
      <c r="H1635" t="s">
        <v>8249</v>
      </c>
      <c r="I1635">
        <v>1418649177</v>
      </c>
      <c r="J1635">
        <v>1416057177</v>
      </c>
      <c r="K1635" t="b">
        <v>1</v>
      </c>
      <c r="L1635">
        <v>29</v>
      </c>
      <c r="M1635" t="b">
        <v>0</v>
      </c>
      <c r="N1635" t="s">
        <v>8285</v>
      </c>
      <c r="O1635" s="6">
        <f>(E1635/D1635)*100</f>
        <v>47.631578947368418</v>
      </c>
      <c r="P1635" s="7">
        <f>E1635/L1635</f>
        <v>31.206896551724139</v>
      </c>
      <c r="Q1635" t="s">
        <v>8338</v>
      </c>
      <c r="R1635" t="s">
        <v>8339</v>
      </c>
      <c r="S1635" s="11">
        <f>(J1635/86400)+25569+(-5/24)</f>
        <v>41958.342326388891</v>
      </c>
      <c r="T1635" s="11">
        <f>(I1635/86400)+25569+(-5/24)</f>
        <v>41988.342326388891</v>
      </c>
    </row>
    <row r="1636" spans="1:20" ht="43.2" x14ac:dyDescent="0.3">
      <c r="A1636">
        <v>2916</v>
      </c>
      <c r="B1636" s="3" t="s">
        <v>2916</v>
      </c>
      <c r="C1636" s="3" t="s">
        <v>7026</v>
      </c>
      <c r="D1636">
        <v>1850</v>
      </c>
      <c r="E1636">
        <v>145</v>
      </c>
      <c r="F1636" t="s">
        <v>8221</v>
      </c>
      <c r="G1636" t="s">
        <v>8225</v>
      </c>
      <c r="H1636" t="s">
        <v>8247</v>
      </c>
      <c r="I1636">
        <v>1400498789</v>
      </c>
      <c r="J1636">
        <v>1398511589</v>
      </c>
      <c r="K1636" t="b">
        <v>0</v>
      </c>
      <c r="L1636">
        <v>7</v>
      </c>
      <c r="M1636" t="b">
        <v>0</v>
      </c>
      <c r="N1636" t="s">
        <v>8271</v>
      </c>
      <c r="O1636" s="6">
        <f>(E1636/D1636)*100</f>
        <v>7.8378378378378386</v>
      </c>
      <c r="P1636" s="7">
        <f>E1636/L1636</f>
        <v>20.714285714285715</v>
      </c>
      <c r="Q1636" t="s">
        <v>8317</v>
      </c>
      <c r="R1636" t="s">
        <v>8318</v>
      </c>
      <c r="S1636" s="11">
        <f>(J1636/86400)+25569+(-5/24)</f>
        <v>41755.268391203703</v>
      </c>
      <c r="T1636" s="11">
        <f>(I1636/86400)+25569+(-5/24)</f>
        <v>41778.268391203703</v>
      </c>
    </row>
    <row r="1637" spans="1:20" ht="57.6" x14ac:dyDescent="0.3">
      <c r="A1637">
        <v>2911</v>
      </c>
      <c r="B1637" s="3" t="s">
        <v>2911</v>
      </c>
      <c r="C1637" s="3" t="s">
        <v>7021</v>
      </c>
      <c r="D1637">
        <v>1800</v>
      </c>
      <c r="E1637">
        <v>657</v>
      </c>
      <c r="F1637" t="s">
        <v>8221</v>
      </c>
      <c r="G1637" t="s">
        <v>8224</v>
      </c>
      <c r="H1637" t="s">
        <v>8246</v>
      </c>
      <c r="I1637">
        <v>1435429626</v>
      </c>
      <c r="J1637">
        <v>1431973626</v>
      </c>
      <c r="K1637" t="b">
        <v>0</v>
      </c>
      <c r="L1637">
        <v>14</v>
      </c>
      <c r="M1637" t="b">
        <v>0</v>
      </c>
      <c r="N1637" t="s">
        <v>8271</v>
      </c>
      <c r="O1637" s="6">
        <f>(E1637/D1637)*100</f>
        <v>36.5</v>
      </c>
      <c r="P1637" s="7">
        <f>E1637/L1637</f>
        <v>46.928571428571431</v>
      </c>
      <c r="Q1637" t="s">
        <v>8317</v>
      </c>
      <c r="R1637" t="s">
        <v>8318</v>
      </c>
      <c r="S1637" s="11">
        <f>(J1637/86400)+25569+(-5/24)</f>
        <v>42142.560486111113</v>
      </c>
      <c r="T1637" s="11">
        <f>(I1637/86400)+25569+(-5/24)</f>
        <v>42182.560486111113</v>
      </c>
    </row>
    <row r="1638" spans="1:20" ht="43.2" x14ac:dyDescent="0.3">
      <c r="A1638">
        <v>1709</v>
      </c>
      <c r="B1638" s="3" t="s">
        <v>1710</v>
      </c>
      <c r="C1638" s="3" t="s">
        <v>5819</v>
      </c>
      <c r="D1638">
        <v>1750</v>
      </c>
      <c r="E1638">
        <v>85</v>
      </c>
      <c r="F1638" t="s">
        <v>8221</v>
      </c>
      <c r="G1638" t="s">
        <v>8224</v>
      </c>
      <c r="H1638" t="s">
        <v>8246</v>
      </c>
      <c r="I1638">
        <v>1409513940</v>
      </c>
      <c r="J1638">
        <v>1405949514</v>
      </c>
      <c r="K1638" t="b">
        <v>0</v>
      </c>
      <c r="L1638">
        <v>4</v>
      </c>
      <c r="M1638" t="b">
        <v>0</v>
      </c>
      <c r="N1638" t="s">
        <v>8293</v>
      </c>
      <c r="O1638" s="6">
        <f>(E1638/D1638)*100</f>
        <v>4.8571428571428568</v>
      </c>
      <c r="P1638" s="7">
        <f>E1638/L1638</f>
        <v>21.25</v>
      </c>
      <c r="Q1638" t="s">
        <v>8325</v>
      </c>
      <c r="R1638" t="s">
        <v>8347</v>
      </c>
      <c r="S1638" s="11">
        <f>(J1638/86400)+25569+(-5/24)</f>
        <v>41841.355486111112</v>
      </c>
      <c r="T1638" s="11">
        <f>(I1638/86400)+25569+(-5/24)</f>
        <v>41882.610416666663</v>
      </c>
    </row>
    <row r="1639" spans="1:20" ht="43.2" x14ac:dyDescent="0.3">
      <c r="A1639">
        <v>3955</v>
      </c>
      <c r="B1639" s="3" t="s">
        <v>3952</v>
      </c>
      <c r="C1639" s="3" t="s">
        <v>8062</v>
      </c>
      <c r="D1639">
        <v>1750</v>
      </c>
      <c r="E1639">
        <v>425</v>
      </c>
      <c r="F1639" t="s">
        <v>8221</v>
      </c>
      <c r="G1639" t="s">
        <v>8224</v>
      </c>
      <c r="H1639" t="s">
        <v>8246</v>
      </c>
      <c r="I1639">
        <v>1448745741</v>
      </c>
      <c r="J1639">
        <v>1446150141</v>
      </c>
      <c r="K1639" t="b">
        <v>0</v>
      </c>
      <c r="L1639">
        <v>8</v>
      </c>
      <c r="M1639" t="b">
        <v>0</v>
      </c>
      <c r="N1639" t="s">
        <v>8271</v>
      </c>
      <c r="O1639" s="6">
        <f>(E1639/D1639)*100</f>
        <v>24.285714285714285</v>
      </c>
      <c r="P1639" s="7">
        <f>E1639/L1639</f>
        <v>53.125</v>
      </c>
      <c r="Q1639" t="s">
        <v>8317</v>
      </c>
      <c r="R1639" t="s">
        <v>8318</v>
      </c>
      <c r="S1639" s="11">
        <f>(J1639/86400)+25569+(-5/24)</f>
        <v>42306.640520833331</v>
      </c>
      <c r="T1639" s="11">
        <f>(I1639/86400)+25569+(-5/24)</f>
        <v>42336.682187499995</v>
      </c>
    </row>
    <row r="1640" spans="1:20" ht="43.2" x14ac:dyDescent="0.3">
      <c r="A1640">
        <v>3967</v>
      </c>
      <c r="B1640" s="3" t="s">
        <v>3964</v>
      </c>
      <c r="C1640" s="3" t="s">
        <v>8074</v>
      </c>
      <c r="D1640">
        <v>1700</v>
      </c>
      <c r="E1640">
        <v>410</v>
      </c>
      <c r="F1640" t="s">
        <v>8221</v>
      </c>
      <c r="G1640" t="s">
        <v>8224</v>
      </c>
      <c r="H1640" t="s">
        <v>8246</v>
      </c>
      <c r="I1640">
        <v>1488783507</v>
      </c>
      <c r="J1640">
        <v>1486191507</v>
      </c>
      <c r="K1640" t="b">
        <v>0</v>
      </c>
      <c r="L1640">
        <v>10</v>
      </c>
      <c r="M1640" t="b">
        <v>0</v>
      </c>
      <c r="N1640" t="s">
        <v>8271</v>
      </c>
      <c r="O1640" s="6">
        <f>(E1640/D1640)*100</f>
        <v>24.117647058823529</v>
      </c>
      <c r="P1640" s="7">
        <f>E1640/L1640</f>
        <v>41</v>
      </c>
      <c r="Q1640" t="s">
        <v>8317</v>
      </c>
      <c r="R1640" t="s">
        <v>8318</v>
      </c>
      <c r="S1640" s="11">
        <f>(J1640/86400)+25569+(-5/24)</f>
        <v>42770.082256944443</v>
      </c>
      <c r="T1640" s="11">
        <f>(I1640/86400)+25569+(-5/24)</f>
        <v>42800.082256944443</v>
      </c>
    </row>
    <row r="1641" spans="1:20" ht="43.2" x14ac:dyDescent="0.3">
      <c r="A1641">
        <v>3990</v>
      </c>
      <c r="B1641" s="3" t="s">
        <v>3986</v>
      </c>
      <c r="C1641" s="3" t="s">
        <v>8096</v>
      </c>
      <c r="D1641">
        <v>1650</v>
      </c>
      <c r="E1641">
        <v>69</v>
      </c>
      <c r="F1641" t="s">
        <v>8221</v>
      </c>
      <c r="G1641" t="s">
        <v>8225</v>
      </c>
      <c r="H1641" t="s">
        <v>8247</v>
      </c>
      <c r="I1641">
        <v>1456934893</v>
      </c>
      <c r="J1641">
        <v>1454342893</v>
      </c>
      <c r="K1641" t="b">
        <v>0</v>
      </c>
      <c r="L1641">
        <v>3</v>
      </c>
      <c r="M1641" t="b">
        <v>0</v>
      </c>
      <c r="N1641" t="s">
        <v>8271</v>
      </c>
      <c r="O1641" s="6">
        <f>(E1641/D1641)*100</f>
        <v>4.1818181818181817</v>
      </c>
      <c r="P1641" s="7">
        <f>E1641/L1641</f>
        <v>23</v>
      </c>
      <c r="Q1641" t="s">
        <v>8317</v>
      </c>
      <c r="R1641" t="s">
        <v>8318</v>
      </c>
      <c r="S1641" s="11">
        <f>(J1641/86400)+25569+(-5/24)</f>
        <v>42401.464039351849</v>
      </c>
      <c r="T1641" s="11">
        <f>(I1641/86400)+25569+(-5/24)</f>
        <v>42431.464039351849</v>
      </c>
    </row>
    <row r="1642" spans="1:20" ht="43.2" x14ac:dyDescent="0.3">
      <c r="A1642">
        <v>1985</v>
      </c>
      <c r="B1642" s="3" t="s">
        <v>1986</v>
      </c>
      <c r="C1642" s="3" t="s">
        <v>6095</v>
      </c>
      <c r="D1642">
        <v>1600</v>
      </c>
      <c r="E1642">
        <v>51</v>
      </c>
      <c r="F1642" t="s">
        <v>8221</v>
      </c>
      <c r="G1642" t="s">
        <v>8225</v>
      </c>
      <c r="H1642" t="s">
        <v>8247</v>
      </c>
      <c r="I1642">
        <v>1470178800</v>
      </c>
      <c r="J1642">
        <v>1467650771</v>
      </c>
      <c r="K1642" t="b">
        <v>0</v>
      </c>
      <c r="L1642">
        <v>4</v>
      </c>
      <c r="M1642" t="b">
        <v>0</v>
      </c>
      <c r="N1642" t="s">
        <v>8296</v>
      </c>
      <c r="O1642" s="6">
        <f>(E1642/D1642)*100</f>
        <v>3.1875</v>
      </c>
      <c r="P1642" s="7">
        <f>E1642/L1642</f>
        <v>12.75</v>
      </c>
      <c r="Q1642" t="s">
        <v>8338</v>
      </c>
      <c r="R1642" t="s">
        <v>8350</v>
      </c>
      <c r="S1642" s="11">
        <f>(J1642/86400)+25569+(-5/24)</f>
        <v>42555.490405092591</v>
      </c>
      <c r="T1642" s="11">
        <f>(I1642/86400)+25569+(-5/24)</f>
        <v>42584.749999999993</v>
      </c>
    </row>
    <row r="1643" spans="1:20" ht="43.2" x14ac:dyDescent="0.3">
      <c r="A1643">
        <v>3896</v>
      </c>
      <c r="B1643" s="3" t="s">
        <v>3893</v>
      </c>
      <c r="C1643" s="3" t="s">
        <v>8004</v>
      </c>
      <c r="D1643">
        <v>1600</v>
      </c>
      <c r="E1643">
        <v>170</v>
      </c>
      <c r="F1643" t="s">
        <v>8221</v>
      </c>
      <c r="G1643" t="s">
        <v>8224</v>
      </c>
      <c r="H1643" t="s">
        <v>8246</v>
      </c>
      <c r="I1643">
        <v>1402979778</v>
      </c>
      <c r="J1643">
        <v>1401770178</v>
      </c>
      <c r="K1643" t="b">
        <v>0</v>
      </c>
      <c r="L1643">
        <v>4</v>
      </c>
      <c r="M1643" t="b">
        <v>0</v>
      </c>
      <c r="N1643" t="s">
        <v>8271</v>
      </c>
      <c r="O1643" s="6">
        <f>(E1643/D1643)*100</f>
        <v>10.625</v>
      </c>
      <c r="P1643" s="7">
        <f>E1643/L1643</f>
        <v>42.5</v>
      </c>
      <c r="Q1643" t="s">
        <v>8317</v>
      </c>
      <c r="R1643" t="s">
        <v>8318</v>
      </c>
      <c r="S1643" s="11">
        <f>(J1643/86400)+25569+(-5/24)</f>
        <v>41792.983541666668</v>
      </c>
      <c r="T1643" s="11">
        <f>(I1643/86400)+25569+(-5/24)</f>
        <v>41806.983541666668</v>
      </c>
    </row>
    <row r="1644" spans="1:20" ht="43.2" x14ac:dyDescent="0.3">
      <c r="A1644">
        <v>4091</v>
      </c>
      <c r="B1644" s="3" t="s">
        <v>4087</v>
      </c>
      <c r="C1644" s="3" t="s">
        <v>8194</v>
      </c>
      <c r="D1644">
        <v>1600</v>
      </c>
      <c r="E1644">
        <v>204</v>
      </c>
      <c r="F1644" t="s">
        <v>8221</v>
      </c>
      <c r="G1644" t="s">
        <v>8224</v>
      </c>
      <c r="H1644" t="s">
        <v>8246</v>
      </c>
      <c r="I1644">
        <v>1421410151</v>
      </c>
      <c r="J1644">
        <v>1418818151</v>
      </c>
      <c r="K1644" t="b">
        <v>0</v>
      </c>
      <c r="L1644">
        <v>8</v>
      </c>
      <c r="M1644" t="b">
        <v>0</v>
      </c>
      <c r="N1644" t="s">
        <v>8271</v>
      </c>
      <c r="O1644" s="6">
        <f>(E1644/D1644)*100</f>
        <v>12.75</v>
      </c>
      <c r="P1644" s="7">
        <f>E1644/L1644</f>
        <v>25.5</v>
      </c>
      <c r="Q1644" t="s">
        <v>8317</v>
      </c>
      <c r="R1644" t="s">
        <v>8318</v>
      </c>
      <c r="S1644" s="11">
        <f>(J1644/86400)+25569+(-5/24)</f>
        <v>41990.298043981478</v>
      </c>
      <c r="T1644" s="11">
        <f>(I1644/86400)+25569+(-5/24)</f>
        <v>42020.298043981478</v>
      </c>
    </row>
    <row r="1645" spans="1:20" ht="43.2" x14ac:dyDescent="0.3">
      <c r="A1645">
        <v>176</v>
      </c>
      <c r="B1645" s="3" t="s">
        <v>178</v>
      </c>
      <c r="C1645" s="3" t="s">
        <v>4286</v>
      </c>
      <c r="D1645">
        <v>1500</v>
      </c>
      <c r="E1645">
        <v>0</v>
      </c>
      <c r="F1645" t="s">
        <v>8221</v>
      </c>
      <c r="G1645" t="s">
        <v>8224</v>
      </c>
      <c r="H1645" t="s">
        <v>8246</v>
      </c>
      <c r="I1645">
        <v>1438803999</v>
      </c>
      <c r="J1645">
        <v>1436211999</v>
      </c>
      <c r="K1645" t="b">
        <v>0</v>
      </c>
      <c r="L1645">
        <v>0</v>
      </c>
      <c r="M1645" t="b">
        <v>0</v>
      </c>
      <c r="N1645" t="s">
        <v>8268</v>
      </c>
      <c r="O1645" s="6">
        <f>(E1645/D1645)*100</f>
        <v>0</v>
      </c>
      <c r="P1645" s="7" t="e">
        <f>E1645/L1645</f>
        <v>#DIV/0!</v>
      </c>
      <c r="Q1645" t="s">
        <v>8310</v>
      </c>
      <c r="R1645" t="s">
        <v>8314</v>
      </c>
      <c r="S1645" s="11">
        <f>(J1645/86400)+25569+(-5/24)</f>
        <v>42191.615729166668</v>
      </c>
      <c r="T1645" s="11">
        <f>(I1645/86400)+25569+(-5/24)</f>
        <v>42221.615729166668</v>
      </c>
    </row>
    <row r="1646" spans="1:20" ht="43.2" x14ac:dyDescent="0.3">
      <c r="A1646">
        <v>184</v>
      </c>
      <c r="B1646" s="3" t="s">
        <v>186</v>
      </c>
      <c r="C1646" s="3" t="s">
        <v>4294</v>
      </c>
      <c r="D1646">
        <v>1500</v>
      </c>
      <c r="E1646">
        <v>51</v>
      </c>
      <c r="F1646" t="s">
        <v>8221</v>
      </c>
      <c r="G1646" t="s">
        <v>8229</v>
      </c>
      <c r="H1646" t="s">
        <v>8251</v>
      </c>
      <c r="I1646">
        <v>1409543940</v>
      </c>
      <c r="J1646">
        <v>1404586762</v>
      </c>
      <c r="K1646" t="b">
        <v>0</v>
      </c>
      <c r="L1646">
        <v>2</v>
      </c>
      <c r="M1646" t="b">
        <v>0</v>
      </c>
      <c r="N1646" t="s">
        <v>8268</v>
      </c>
      <c r="O1646" s="6">
        <f>(E1646/D1646)*100</f>
        <v>3.4000000000000004</v>
      </c>
      <c r="P1646" s="7">
        <f>E1646/L1646</f>
        <v>25.5</v>
      </c>
      <c r="Q1646" t="s">
        <v>8310</v>
      </c>
      <c r="R1646" t="s">
        <v>8314</v>
      </c>
      <c r="S1646" s="11">
        <f>(J1646/86400)+25569+(-5/24)</f>
        <v>41825.58289351852</v>
      </c>
      <c r="T1646" s="11">
        <f>(I1646/86400)+25569+(-5/24)</f>
        <v>41882.957638888889</v>
      </c>
    </row>
    <row r="1647" spans="1:20" ht="43.2" x14ac:dyDescent="0.3">
      <c r="A1647">
        <v>188</v>
      </c>
      <c r="B1647" s="3" t="s">
        <v>190</v>
      </c>
      <c r="C1647" s="3" t="s">
        <v>4298</v>
      </c>
      <c r="D1647">
        <v>1500</v>
      </c>
      <c r="E1647">
        <v>0</v>
      </c>
      <c r="F1647" t="s">
        <v>8221</v>
      </c>
      <c r="G1647" t="s">
        <v>8224</v>
      </c>
      <c r="H1647" t="s">
        <v>8246</v>
      </c>
      <c r="I1647">
        <v>1409891015</v>
      </c>
      <c r="J1647">
        <v>1407299015</v>
      </c>
      <c r="K1647" t="b">
        <v>0</v>
      </c>
      <c r="L1647">
        <v>0</v>
      </c>
      <c r="M1647" t="b">
        <v>0</v>
      </c>
      <c r="N1647" t="s">
        <v>8268</v>
      </c>
      <c r="O1647" s="6">
        <f>(E1647/D1647)*100</f>
        <v>0</v>
      </c>
      <c r="P1647" s="7" t="e">
        <f>E1647/L1647</f>
        <v>#DIV/0!</v>
      </c>
      <c r="Q1647" t="s">
        <v>8310</v>
      </c>
      <c r="R1647" t="s">
        <v>8314</v>
      </c>
      <c r="S1647" s="11">
        <f>(J1647/86400)+25569+(-5/24)</f>
        <v>41856.974710648145</v>
      </c>
      <c r="T1647" s="11">
        <f>(I1647/86400)+25569+(-5/24)</f>
        <v>41886.974710648145</v>
      </c>
    </row>
    <row r="1648" spans="1:20" ht="57.6" x14ac:dyDescent="0.3">
      <c r="A1648">
        <v>477</v>
      </c>
      <c r="B1648" s="3" t="s">
        <v>478</v>
      </c>
      <c r="C1648" s="3" t="s">
        <v>4587</v>
      </c>
      <c r="D1648">
        <v>1500</v>
      </c>
      <c r="E1648">
        <v>0</v>
      </c>
      <c r="F1648" t="s">
        <v>8221</v>
      </c>
      <c r="G1648" t="s">
        <v>8224</v>
      </c>
      <c r="H1648" t="s">
        <v>8246</v>
      </c>
      <c r="I1648">
        <v>1337371334</v>
      </c>
      <c r="J1648">
        <v>1332187334</v>
      </c>
      <c r="K1648" t="b">
        <v>0</v>
      </c>
      <c r="L1648">
        <v>0</v>
      </c>
      <c r="M1648" t="b">
        <v>0</v>
      </c>
      <c r="N1648" t="s">
        <v>8270</v>
      </c>
      <c r="O1648" s="6">
        <f>(E1648/D1648)*100</f>
        <v>0</v>
      </c>
      <c r="P1648" s="7" t="e">
        <f>E1648/L1648</f>
        <v>#DIV/0!</v>
      </c>
      <c r="Q1648" t="s">
        <v>8310</v>
      </c>
      <c r="R1648" t="s">
        <v>8316</v>
      </c>
      <c r="S1648" s="11">
        <f>(J1648/86400)+25569+(-5/24)</f>
        <v>40987.626550925925</v>
      </c>
      <c r="T1648" s="11">
        <f>(I1648/86400)+25569+(-5/24)</f>
        <v>41047.626550925925</v>
      </c>
    </row>
    <row r="1649" spans="1:20" ht="43.2" x14ac:dyDescent="0.3">
      <c r="A1649">
        <v>514</v>
      </c>
      <c r="B1649" s="3" t="s">
        <v>515</v>
      </c>
      <c r="C1649" s="3" t="s">
        <v>4624</v>
      </c>
      <c r="D1649">
        <v>1500</v>
      </c>
      <c r="E1649">
        <v>50</v>
      </c>
      <c r="F1649" t="s">
        <v>8221</v>
      </c>
      <c r="G1649" t="s">
        <v>8229</v>
      </c>
      <c r="H1649" t="s">
        <v>8251</v>
      </c>
      <c r="I1649">
        <v>1407595447</v>
      </c>
      <c r="J1649">
        <v>1405003447</v>
      </c>
      <c r="K1649" t="b">
        <v>0</v>
      </c>
      <c r="L1649">
        <v>3</v>
      </c>
      <c r="M1649" t="b">
        <v>0</v>
      </c>
      <c r="N1649" t="s">
        <v>8270</v>
      </c>
      <c r="O1649" s="6">
        <f>(E1649/D1649)*100</f>
        <v>3.3333333333333335</v>
      </c>
      <c r="P1649" s="7">
        <f>E1649/L1649</f>
        <v>16.666666666666668</v>
      </c>
      <c r="Q1649" t="s">
        <v>8310</v>
      </c>
      <c r="R1649" t="s">
        <v>8316</v>
      </c>
      <c r="S1649" s="11">
        <f>(J1649/86400)+25569+(-5/24)</f>
        <v>41830.405636574069</v>
      </c>
      <c r="T1649" s="11">
        <f>(I1649/86400)+25569+(-5/24)</f>
        <v>41860.405636574069</v>
      </c>
    </row>
    <row r="1650" spans="1:20" ht="57.6" x14ac:dyDescent="0.3">
      <c r="A1650">
        <v>772</v>
      </c>
      <c r="B1650" s="3" t="s">
        <v>773</v>
      </c>
      <c r="C1650" s="3" t="s">
        <v>4882</v>
      </c>
      <c r="D1650">
        <v>1500</v>
      </c>
      <c r="E1650">
        <v>50</v>
      </c>
      <c r="F1650" t="s">
        <v>8221</v>
      </c>
      <c r="G1650" t="s">
        <v>8224</v>
      </c>
      <c r="H1650" t="s">
        <v>8246</v>
      </c>
      <c r="I1650">
        <v>1257047940</v>
      </c>
      <c r="J1650">
        <v>1252718519</v>
      </c>
      <c r="K1650" t="b">
        <v>0</v>
      </c>
      <c r="L1650">
        <v>1</v>
      </c>
      <c r="M1650" t="b">
        <v>0</v>
      </c>
      <c r="N1650" t="s">
        <v>8275</v>
      </c>
      <c r="O1650" s="6">
        <f>(E1650/D1650)*100</f>
        <v>3.3333333333333335</v>
      </c>
      <c r="P1650" s="7">
        <f>E1650/L1650</f>
        <v>50</v>
      </c>
      <c r="Q1650" t="s">
        <v>8322</v>
      </c>
      <c r="R1650" t="s">
        <v>8324</v>
      </c>
      <c r="S1650" s="11">
        <f>(J1650/86400)+25569+(-5/24)</f>
        <v>40067.848599537036</v>
      </c>
      <c r="T1650" s="11">
        <f>(I1650/86400)+25569+(-5/24)</f>
        <v>40117.957638888889</v>
      </c>
    </row>
    <row r="1651" spans="1:20" ht="43.2" x14ac:dyDescent="0.3">
      <c r="A1651">
        <v>882</v>
      </c>
      <c r="B1651" s="3" t="s">
        <v>883</v>
      </c>
      <c r="C1651" s="3" t="s">
        <v>4992</v>
      </c>
      <c r="D1651">
        <v>1500</v>
      </c>
      <c r="E1651">
        <v>302</v>
      </c>
      <c r="F1651" t="s">
        <v>8221</v>
      </c>
      <c r="G1651" t="s">
        <v>8224</v>
      </c>
      <c r="H1651" t="s">
        <v>8246</v>
      </c>
      <c r="I1651">
        <v>1315341550</v>
      </c>
      <c r="J1651">
        <v>1312490350</v>
      </c>
      <c r="K1651" t="b">
        <v>0</v>
      </c>
      <c r="L1651">
        <v>14</v>
      </c>
      <c r="M1651" t="b">
        <v>0</v>
      </c>
      <c r="N1651" t="s">
        <v>8279</v>
      </c>
      <c r="O1651" s="6">
        <f>(E1651/D1651)*100</f>
        <v>20.133333333333333</v>
      </c>
      <c r="P1651" s="7">
        <f>E1651/L1651</f>
        <v>21.571428571428573</v>
      </c>
      <c r="Q1651" t="s">
        <v>8325</v>
      </c>
      <c r="R1651" t="s">
        <v>8329</v>
      </c>
      <c r="S1651" s="11">
        <f>(J1651/86400)+25569+(-5/24)</f>
        <v>40759.652199074073</v>
      </c>
      <c r="T1651" s="11">
        <f>(I1651/86400)+25569+(-5/24)</f>
        <v>40792.652199074073</v>
      </c>
    </row>
    <row r="1652" spans="1:20" ht="43.2" x14ac:dyDescent="0.3">
      <c r="A1652">
        <v>914</v>
      </c>
      <c r="B1652" s="3" t="s">
        <v>915</v>
      </c>
      <c r="C1652" s="3" t="s">
        <v>5024</v>
      </c>
      <c r="D1652">
        <v>1500</v>
      </c>
      <c r="E1652">
        <v>0</v>
      </c>
      <c r="F1652" t="s">
        <v>8221</v>
      </c>
      <c r="G1652" t="s">
        <v>8224</v>
      </c>
      <c r="H1652" t="s">
        <v>8246</v>
      </c>
      <c r="I1652">
        <v>1345918747</v>
      </c>
      <c r="J1652">
        <v>1343326747</v>
      </c>
      <c r="K1652" t="b">
        <v>0</v>
      </c>
      <c r="L1652">
        <v>0</v>
      </c>
      <c r="M1652" t="b">
        <v>0</v>
      </c>
      <c r="N1652" t="s">
        <v>8278</v>
      </c>
      <c r="O1652" s="6">
        <f>(E1652/D1652)*100</f>
        <v>0</v>
      </c>
      <c r="P1652" s="7" t="e">
        <f>E1652/L1652</f>
        <v>#DIV/0!</v>
      </c>
      <c r="Q1652" t="s">
        <v>8325</v>
      </c>
      <c r="R1652" t="s">
        <v>8328</v>
      </c>
      <c r="S1652" s="11">
        <f>(J1652/86400)+25569+(-5/24)</f>
        <v>41116.554942129624</v>
      </c>
      <c r="T1652" s="11">
        <f>(I1652/86400)+25569+(-5/24)</f>
        <v>41146.554942129624</v>
      </c>
    </row>
    <row r="1653" spans="1:20" ht="43.2" x14ac:dyDescent="0.3">
      <c r="A1653">
        <v>1442</v>
      </c>
      <c r="B1653" s="3" t="s">
        <v>1443</v>
      </c>
      <c r="C1653" s="3" t="s">
        <v>5552</v>
      </c>
      <c r="D1653">
        <v>1500</v>
      </c>
      <c r="E1653">
        <v>0</v>
      </c>
      <c r="F1653" t="s">
        <v>8221</v>
      </c>
      <c r="G1653" t="s">
        <v>8224</v>
      </c>
      <c r="H1653" t="s">
        <v>8246</v>
      </c>
      <c r="I1653">
        <v>1464190158</v>
      </c>
      <c r="J1653">
        <v>1461598158</v>
      </c>
      <c r="K1653" t="b">
        <v>0</v>
      </c>
      <c r="L1653">
        <v>0</v>
      </c>
      <c r="M1653" t="b">
        <v>0</v>
      </c>
      <c r="N1653" t="s">
        <v>8287</v>
      </c>
      <c r="O1653" s="6">
        <f>(E1653/D1653)*100</f>
        <v>0</v>
      </c>
      <c r="P1653" s="7" t="e">
        <f>E1653/L1653</f>
        <v>#DIV/0!</v>
      </c>
      <c r="Q1653" t="s">
        <v>8322</v>
      </c>
      <c r="R1653" t="s">
        <v>8341</v>
      </c>
      <c r="S1653" s="11">
        <f>(J1653/86400)+25569+(-5/24)</f>
        <v>42485.437013888884</v>
      </c>
      <c r="T1653" s="11">
        <f>(I1653/86400)+25569+(-5/24)</f>
        <v>42515.437013888884</v>
      </c>
    </row>
    <row r="1654" spans="1:20" ht="43.2" x14ac:dyDescent="0.3">
      <c r="A1654">
        <v>1496</v>
      </c>
      <c r="B1654" s="3" t="s">
        <v>1497</v>
      </c>
      <c r="C1654" s="3" t="s">
        <v>5606</v>
      </c>
      <c r="D1654">
        <v>1500</v>
      </c>
      <c r="E1654">
        <v>0</v>
      </c>
      <c r="F1654" t="s">
        <v>8221</v>
      </c>
      <c r="G1654" t="s">
        <v>8224</v>
      </c>
      <c r="H1654" t="s">
        <v>8246</v>
      </c>
      <c r="I1654">
        <v>1410866659</v>
      </c>
      <c r="J1654">
        <v>1405682659</v>
      </c>
      <c r="K1654" t="b">
        <v>0</v>
      </c>
      <c r="L1654">
        <v>0</v>
      </c>
      <c r="M1654" t="b">
        <v>0</v>
      </c>
      <c r="N1654" t="s">
        <v>8275</v>
      </c>
      <c r="O1654" s="6">
        <f>(E1654/D1654)*100</f>
        <v>0</v>
      </c>
      <c r="P1654" s="7" t="e">
        <f>E1654/L1654</f>
        <v>#DIV/0!</v>
      </c>
      <c r="Q1654" t="s">
        <v>8322</v>
      </c>
      <c r="R1654" t="s">
        <v>8324</v>
      </c>
      <c r="S1654" s="11">
        <f>(J1654/86400)+25569+(-5/24)</f>
        <v>41838.266886574071</v>
      </c>
      <c r="T1654" s="11">
        <f>(I1654/86400)+25569+(-5/24)</f>
        <v>41898.266886574071</v>
      </c>
    </row>
    <row r="1655" spans="1:20" ht="43.2" x14ac:dyDescent="0.3">
      <c r="A1655">
        <v>1556</v>
      </c>
      <c r="B1655" s="3" t="s">
        <v>1557</v>
      </c>
      <c r="C1655" s="3" t="s">
        <v>5666</v>
      </c>
      <c r="D1655">
        <v>1500</v>
      </c>
      <c r="E1655">
        <v>677</v>
      </c>
      <c r="F1655" t="s">
        <v>8221</v>
      </c>
      <c r="G1655" t="s">
        <v>8229</v>
      </c>
      <c r="H1655" t="s">
        <v>8251</v>
      </c>
      <c r="I1655">
        <v>1467603624</v>
      </c>
      <c r="J1655">
        <v>1465011624</v>
      </c>
      <c r="K1655" t="b">
        <v>0</v>
      </c>
      <c r="L1655">
        <v>12</v>
      </c>
      <c r="M1655" t="b">
        <v>0</v>
      </c>
      <c r="N1655" t="s">
        <v>8289</v>
      </c>
      <c r="O1655" s="6">
        <f>(E1655/D1655)*100</f>
        <v>45.133333333333333</v>
      </c>
      <c r="P1655" s="7">
        <f>E1655/L1655</f>
        <v>56.416666666666664</v>
      </c>
      <c r="Q1655" t="s">
        <v>8338</v>
      </c>
      <c r="R1655" t="s">
        <v>8343</v>
      </c>
      <c r="S1655" s="11">
        <f>(J1655/86400)+25569+(-5/24)</f>
        <v>42524.944722222215</v>
      </c>
      <c r="T1655" s="11">
        <f>(I1655/86400)+25569+(-5/24)</f>
        <v>42554.944722222215</v>
      </c>
    </row>
    <row r="1656" spans="1:20" ht="28.8" x14ac:dyDescent="0.3">
      <c r="A1656">
        <v>1586</v>
      </c>
      <c r="B1656" s="3" t="s">
        <v>1587</v>
      </c>
      <c r="C1656" s="3" t="s">
        <v>5696</v>
      </c>
      <c r="D1656">
        <v>1500</v>
      </c>
      <c r="E1656">
        <v>0</v>
      </c>
      <c r="F1656" t="s">
        <v>8221</v>
      </c>
      <c r="G1656" t="s">
        <v>8224</v>
      </c>
      <c r="H1656" t="s">
        <v>8246</v>
      </c>
      <c r="I1656">
        <v>1428197422</v>
      </c>
      <c r="J1656">
        <v>1425609022</v>
      </c>
      <c r="K1656" t="b">
        <v>0</v>
      </c>
      <c r="L1656">
        <v>0</v>
      </c>
      <c r="M1656" t="b">
        <v>0</v>
      </c>
      <c r="N1656" t="s">
        <v>8291</v>
      </c>
      <c r="O1656" s="6">
        <f>(E1656/D1656)*100</f>
        <v>0</v>
      </c>
      <c r="P1656" s="7" t="e">
        <f>E1656/L1656</f>
        <v>#DIV/0!</v>
      </c>
      <c r="Q1656" t="s">
        <v>8338</v>
      </c>
      <c r="R1656" t="s">
        <v>8345</v>
      </c>
      <c r="S1656" s="11">
        <f>(J1656/86400)+25569+(-5/24)</f>
        <v>42068.896087962959</v>
      </c>
      <c r="T1656" s="11">
        <f>(I1656/86400)+25569+(-5/24)</f>
        <v>42098.854421296295</v>
      </c>
    </row>
    <row r="1657" spans="1:20" ht="28.8" x14ac:dyDescent="0.3">
      <c r="A1657">
        <v>1766</v>
      </c>
      <c r="B1657" s="3" t="s">
        <v>1767</v>
      </c>
      <c r="C1657" s="3" t="s">
        <v>5876</v>
      </c>
      <c r="D1657">
        <v>1500</v>
      </c>
      <c r="E1657">
        <v>0</v>
      </c>
      <c r="F1657" t="s">
        <v>8221</v>
      </c>
      <c r="G1657" t="s">
        <v>8226</v>
      </c>
      <c r="H1657" t="s">
        <v>8248</v>
      </c>
      <c r="I1657">
        <v>1408999088</v>
      </c>
      <c r="J1657">
        <v>1407184688</v>
      </c>
      <c r="K1657" t="b">
        <v>1</v>
      </c>
      <c r="L1657">
        <v>0</v>
      </c>
      <c r="M1657" t="b">
        <v>0</v>
      </c>
      <c r="N1657" t="s">
        <v>8285</v>
      </c>
      <c r="O1657" s="6">
        <f>(E1657/D1657)*100</f>
        <v>0</v>
      </c>
      <c r="P1657" s="7" t="e">
        <f>E1657/L1657</f>
        <v>#DIV/0!</v>
      </c>
      <c r="Q1657" t="s">
        <v>8338</v>
      </c>
      <c r="R1657" t="s">
        <v>8339</v>
      </c>
      <c r="S1657" s="11">
        <f>(J1657/86400)+25569+(-5/24)</f>
        <v>41855.65148148148</v>
      </c>
      <c r="T1657" s="11">
        <f>(I1657/86400)+25569+(-5/24)</f>
        <v>41876.65148148148</v>
      </c>
    </row>
    <row r="1658" spans="1:20" ht="28.8" x14ac:dyDescent="0.3">
      <c r="A1658">
        <v>1992</v>
      </c>
      <c r="B1658" s="3" t="s">
        <v>1993</v>
      </c>
      <c r="C1658" s="3" t="s">
        <v>6102</v>
      </c>
      <c r="D1658">
        <v>1500</v>
      </c>
      <c r="E1658">
        <v>2</v>
      </c>
      <c r="F1658" t="s">
        <v>8221</v>
      </c>
      <c r="G1658" t="s">
        <v>8224</v>
      </c>
      <c r="H1658" t="s">
        <v>8246</v>
      </c>
      <c r="I1658">
        <v>1424229991</v>
      </c>
      <c r="J1658">
        <v>1421637991</v>
      </c>
      <c r="K1658" t="b">
        <v>0</v>
      </c>
      <c r="L1658">
        <v>2</v>
      </c>
      <c r="M1658" t="b">
        <v>0</v>
      </c>
      <c r="N1658" t="s">
        <v>8296</v>
      </c>
      <c r="O1658" s="6">
        <f>(E1658/D1658)*100</f>
        <v>0.13333333333333333</v>
      </c>
      <c r="P1658" s="7">
        <f>E1658/L1658</f>
        <v>1</v>
      </c>
      <c r="Q1658" t="s">
        <v>8338</v>
      </c>
      <c r="R1658" t="s">
        <v>8350</v>
      </c>
      <c r="S1658" s="11">
        <f>(J1658/86400)+25569+(-5/24)</f>
        <v>42022.935081018521</v>
      </c>
      <c r="T1658" s="11">
        <f>(I1658/86400)+25569+(-5/24)</f>
        <v>42052.935081018521</v>
      </c>
    </row>
    <row r="1659" spans="1:20" ht="43.2" x14ac:dyDescent="0.3">
      <c r="A1659">
        <v>2591</v>
      </c>
      <c r="B1659" s="3" t="s">
        <v>2591</v>
      </c>
      <c r="C1659" s="3" t="s">
        <v>6701</v>
      </c>
      <c r="D1659">
        <v>1500</v>
      </c>
      <c r="E1659">
        <v>26</v>
      </c>
      <c r="F1659" t="s">
        <v>8221</v>
      </c>
      <c r="G1659" t="s">
        <v>8224</v>
      </c>
      <c r="H1659" t="s">
        <v>8246</v>
      </c>
      <c r="I1659">
        <v>1457901924</v>
      </c>
      <c r="J1659">
        <v>1452721524</v>
      </c>
      <c r="K1659" t="b">
        <v>0</v>
      </c>
      <c r="L1659">
        <v>2</v>
      </c>
      <c r="M1659" t="b">
        <v>0</v>
      </c>
      <c r="N1659" t="s">
        <v>8284</v>
      </c>
      <c r="O1659" s="6">
        <f>(E1659/D1659)*100</f>
        <v>1.7333333333333332</v>
      </c>
      <c r="P1659" s="7">
        <f>E1659/L1659</f>
        <v>13</v>
      </c>
      <c r="Q1659" t="s">
        <v>8336</v>
      </c>
      <c r="R1659" t="s">
        <v>8337</v>
      </c>
      <c r="S1659" s="11">
        <f>(J1659/86400)+25569+(-5/24)</f>
        <v>42382.698194444441</v>
      </c>
      <c r="T1659" s="11">
        <f>(I1659/86400)+25569+(-5/24)</f>
        <v>42442.656527777777</v>
      </c>
    </row>
    <row r="1660" spans="1:20" ht="43.2" x14ac:dyDescent="0.3">
      <c r="A1660">
        <v>2597</v>
      </c>
      <c r="B1660" s="3" t="s">
        <v>2597</v>
      </c>
      <c r="C1660" s="3" t="s">
        <v>6707</v>
      </c>
      <c r="D1660">
        <v>1500</v>
      </c>
      <c r="E1660">
        <v>85</v>
      </c>
      <c r="F1660" t="s">
        <v>8221</v>
      </c>
      <c r="G1660" t="s">
        <v>8225</v>
      </c>
      <c r="H1660" t="s">
        <v>8247</v>
      </c>
      <c r="I1660">
        <v>1466323917</v>
      </c>
      <c r="J1660">
        <v>1463731917</v>
      </c>
      <c r="K1660" t="b">
        <v>0</v>
      </c>
      <c r="L1660">
        <v>7</v>
      </c>
      <c r="M1660" t="b">
        <v>0</v>
      </c>
      <c r="N1660" t="s">
        <v>8284</v>
      </c>
      <c r="O1660" s="6">
        <f>(E1660/D1660)*100</f>
        <v>5.6666666666666661</v>
      </c>
      <c r="P1660" s="7">
        <f>E1660/L1660</f>
        <v>12.142857142857142</v>
      </c>
      <c r="Q1660" t="s">
        <v>8336</v>
      </c>
      <c r="R1660" t="s">
        <v>8337</v>
      </c>
      <c r="S1660" s="11">
        <f>(J1660/86400)+25569+(-5/24)</f>
        <v>42510.133298611108</v>
      </c>
      <c r="T1660" s="11">
        <f>(I1660/86400)+25569+(-5/24)</f>
        <v>42540.133298611108</v>
      </c>
    </row>
    <row r="1661" spans="1:20" ht="28.8" x14ac:dyDescent="0.3">
      <c r="A1661">
        <v>2641</v>
      </c>
      <c r="B1661" s="3" t="s">
        <v>2641</v>
      </c>
      <c r="C1661" s="3" t="s">
        <v>6751</v>
      </c>
      <c r="D1661">
        <v>1500</v>
      </c>
      <c r="E1661">
        <v>15</v>
      </c>
      <c r="F1661" t="s">
        <v>8221</v>
      </c>
      <c r="G1661" t="s">
        <v>8224</v>
      </c>
      <c r="H1661" t="s">
        <v>8246</v>
      </c>
      <c r="I1661">
        <v>1410811740</v>
      </c>
      <c r="J1661">
        <v>1409341863</v>
      </c>
      <c r="K1661" t="b">
        <v>0</v>
      </c>
      <c r="L1661">
        <v>1</v>
      </c>
      <c r="M1661" t="b">
        <v>0</v>
      </c>
      <c r="N1661" t="s">
        <v>8301</v>
      </c>
      <c r="O1661" s="6">
        <f>(E1661/D1661)*100</f>
        <v>1</v>
      </c>
      <c r="P1661" s="7">
        <f>E1661/L1661</f>
        <v>15</v>
      </c>
      <c r="Q1661" t="s">
        <v>8319</v>
      </c>
      <c r="R1661" t="s">
        <v>8355</v>
      </c>
      <c r="S1661" s="11">
        <f>(J1661/86400)+25569+(-5/24)</f>
        <v>41880.618784722217</v>
      </c>
      <c r="T1661" s="11">
        <f>(I1661/86400)+25569+(-5/24)</f>
        <v>41897.631249999999</v>
      </c>
    </row>
    <row r="1662" spans="1:20" ht="28.8" x14ac:dyDescent="0.3">
      <c r="A1662">
        <v>2757</v>
      </c>
      <c r="B1662" s="3" t="s">
        <v>2757</v>
      </c>
      <c r="C1662" s="3" t="s">
        <v>6867</v>
      </c>
      <c r="D1662">
        <v>1500</v>
      </c>
      <c r="E1662">
        <v>10</v>
      </c>
      <c r="F1662" t="s">
        <v>8221</v>
      </c>
      <c r="G1662" t="s">
        <v>8224</v>
      </c>
      <c r="H1662" t="s">
        <v>8246</v>
      </c>
      <c r="I1662">
        <v>1470498332</v>
      </c>
      <c r="J1662">
        <v>1469202332</v>
      </c>
      <c r="K1662" t="b">
        <v>0</v>
      </c>
      <c r="L1662">
        <v>2</v>
      </c>
      <c r="M1662" t="b">
        <v>0</v>
      </c>
      <c r="N1662" t="s">
        <v>8304</v>
      </c>
      <c r="O1662" s="6">
        <f>(E1662/D1662)*100</f>
        <v>0.66666666666666674</v>
      </c>
      <c r="P1662" s="7">
        <f>E1662/L1662</f>
        <v>5</v>
      </c>
      <c r="Q1662" t="s">
        <v>8322</v>
      </c>
      <c r="R1662" t="s">
        <v>8358</v>
      </c>
      <c r="S1662" s="11">
        <f>(J1662/86400)+25569+(-5/24)</f>
        <v>42573.448287037034</v>
      </c>
      <c r="T1662" s="11">
        <f>(I1662/86400)+25569+(-5/24)</f>
        <v>42588.448287037034</v>
      </c>
    </row>
    <row r="1663" spans="1:20" ht="43.2" x14ac:dyDescent="0.3">
      <c r="A1663">
        <v>2842</v>
      </c>
      <c r="B1663" s="3" t="s">
        <v>2842</v>
      </c>
      <c r="C1663" s="3" t="s">
        <v>6952</v>
      </c>
      <c r="D1663">
        <v>1500</v>
      </c>
      <c r="E1663">
        <v>0</v>
      </c>
      <c r="F1663" t="s">
        <v>8221</v>
      </c>
      <c r="G1663" t="s">
        <v>8225</v>
      </c>
      <c r="H1663" t="s">
        <v>8247</v>
      </c>
      <c r="I1663">
        <v>1403348400</v>
      </c>
      <c r="J1663">
        <v>1401058295</v>
      </c>
      <c r="K1663" t="b">
        <v>0</v>
      </c>
      <c r="L1663">
        <v>0</v>
      </c>
      <c r="M1663" t="b">
        <v>0</v>
      </c>
      <c r="N1663" t="s">
        <v>8271</v>
      </c>
      <c r="O1663" s="6">
        <f>(E1663/D1663)*100</f>
        <v>0</v>
      </c>
      <c r="P1663" s="7" t="e">
        <f>E1663/L1663</f>
        <v>#DIV/0!</v>
      </c>
      <c r="Q1663" t="s">
        <v>8317</v>
      </c>
      <c r="R1663" t="s">
        <v>8318</v>
      </c>
      <c r="S1663" s="11">
        <f>(J1663/86400)+25569+(-5/24)</f>
        <v>41784.744155092594</v>
      </c>
      <c r="T1663" s="11">
        <f>(I1663/86400)+25569+(-5/24)</f>
        <v>41811.25</v>
      </c>
    </row>
    <row r="1664" spans="1:20" ht="43.2" x14ac:dyDescent="0.3">
      <c r="A1664">
        <v>2904</v>
      </c>
      <c r="B1664" s="3" t="s">
        <v>2904</v>
      </c>
      <c r="C1664" s="3" t="s">
        <v>7014</v>
      </c>
      <c r="D1664">
        <v>1500</v>
      </c>
      <c r="E1664">
        <v>75</v>
      </c>
      <c r="F1664" t="s">
        <v>8221</v>
      </c>
      <c r="G1664" t="s">
        <v>8225</v>
      </c>
      <c r="H1664" t="s">
        <v>8247</v>
      </c>
      <c r="I1664">
        <v>1415534400</v>
      </c>
      <c r="J1664">
        <v>1414538031</v>
      </c>
      <c r="K1664" t="b">
        <v>0</v>
      </c>
      <c r="L1664">
        <v>4</v>
      </c>
      <c r="M1664" t="b">
        <v>0</v>
      </c>
      <c r="N1664" t="s">
        <v>8271</v>
      </c>
      <c r="O1664" s="6">
        <f>(E1664/D1664)*100</f>
        <v>5</v>
      </c>
      <c r="P1664" s="7">
        <f>E1664/L1664</f>
        <v>18.75</v>
      </c>
      <c r="Q1664" t="s">
        <v>8317</v>
      </c>
      <c r="R1664" t="s">
        <v>8318</v>
      </c>
      <c r="S1664" s="11">
        <f>(J1664/86400)+25569+(-5/24)</f>
        <v>41940.759618055556</v>
      </c>
      <c r="T1664" s="11">
        <f>(I1664/86400)+25569+(-5/24)</f>
        <v>41952.291666666664</v>
      </c>
    </row>
    <row r="1665" spans="1:20" ht="43.2" x14ac:dyDescent="0.3">
      <c r="A1665">
        <v>3733</v>
      </c>
      <c r="B1665" s="3" t="s">
        <v>3730</v>
      </c>
      <c r="C1665" s="3" t="s">
        <v>7843</v>
      </c>
      <c r="D1665">
        <v>1500</v>
      </c>
      <c r="E1665">
        <v>0</v>
      </c>
      <c r="F1665" t="s">
        <v>8221</v>
      </c>
      <c r="G1665" t="s">
        <v>8224</v>
      </c>
      <c r="H1665" t="s">
        <v>8246</v>
      </c>
      <c r="I1665">
        <v>1429396200</v>
      </c>
      <c r="J1665">
        <v>1428539708</v>
      </c>
      <c r="K1665" t="b">
        <v>0</v>
      </c>
      <c r="L1665">
        <v>0</v>
      </c>
      <c r="M1665" t="b">
        <v>0</v>
      </c>
      <c r="N1665" t="s">
        <v>8271</v>
      </c>
      <c r="O1665" s="6">
        <f>(E1665/D1665)*100</f>
        <v>0</v>
      </c>
      <c r="P1665" s="7" t="e">
        <f>E1665/L1665</f>
        <v>#DIV/0!</v>
      </c>
      <c r="Q1665" t="s">
        <v>8317</v>
      </c>
      <c r="R1665" t="s">
        <v>8318</v>
      </c>
      <c r="S1665" s="11">
        <f>(J1665/86400)+25569+(-5/24)</f>
        <v>42102.816064814811</v>
      </c>
      <c r="T1665" s="11">
        <f>(I1665/86400)+25569+(-5/24)</f>
        <v>42112.729166666664</v>
      </c>
    </row>
    <row r="1666" spans="1:20" ht="57.6" x14ac:dyDescent="0.3">
      <c r="A1666">
        <v>3734</v>
      </c>
      <c r="B1666" s="3" t="s">
        <v>3731</v>
      </c>
      <c r="C1666" s="3" t="s">
        <v>7844</v>
      </c>
      <c r="D1666">
        <v>1500</v>
      </c>
      <c r="E1666">
        <v>427</v>
      </c>
      <c r="F1666" t="s">
        <v>8221</v>
      </c>
      <c r="G1666" t="s">
        <v>8224</v>
      </c>
      <c r="H1666" t="s">
        <v>8246</v>
      </c>
      <c r="I1666">
        <v>1432589896</v>
      </c>
      <c r="J1666">
        <v>1427405896</v>
      </c>
      <c r="K1666" t="b">
        <v>0</v>
      </c>
      <c r="L1666">
        <v>7</v>
      </c>
      <c r="M1666" t="b">
        <v>0</v>
      </c>
      <c r="N1666" t="s">
        <v>8271</v>
      </c>
      <c r="O1666" s="6">
        <f>(E1666/D1666)*100</f>
        <v>28.466666666666669</v>
      </c>
      <c r="P1666" s="7">
        <f>E1666/L1666</f>
        <v>61</v>
      </c>
      <c r="Q1666" t="s">
        <v>8317</v>
      </c>
      <c r="R1666" t="s">
        <v>8318</v>
      </c>
      <c r="S1666" s="11">
        <f>(J1666/86400)+25569+(-5/24)</f>
        <v>42089.693240740737</v>
      </c>
      <c r="T1666" s="11">
        <f>(I1666/86400)+25569+(-5/24)</f>
        <v>42149.693240740737</v>
      </c>
    </row>
    <row r="1667" spans="1:20" ht="43.2" x14ac:dyDescent="0.3">
      <c r="A1667">
        <v>3736</v>
      </c>
      <c r="B1667" s="3" t="s">
        <v>3733</v>
      </c>
      <c r="C1667" s="3" t="s">
        <v>7846</v>
      </c>
      <c r="D1667">
        <v>1500</v>
      </c>
      <c r="E1667">
        <v>10</v>
      </c>
      <c r="F1667" t="s">
        <v>8221</v>
      </c>
      <c r="G1667" t="s">
        <v>8225</v>
      </c>
      <c r="H1667" t="s">
        <v>8247</v>
      </c>
      <c r="I1667">
        <v>1427133600</v>
      </c>
      <c r="J1667">
        <v>1423847093</v>
      </c>
      <c r="K1667" t="b">
        <v>0</v>
      </c>
      <c r="L1667">
        <v>1</v>
      </c>
      <c r="M1667" t="b">
        <v>0</v>
      </c>
      <c r="N1667" t="s">
        <v>8271</v>
      </c>
      <c r="O1667" s="6">
        <f>(E1667/D1667)*100</f>
        <v>0.66666666666666674</v>
      </c>
      <c r="P1667" s="7">
        <f>E1667/L1667</f>
        <v>10</v>
      </c>
      <c r="Q1667" t="s">
        <v>8317</v>
      </c>
      <c r="R1667" t="s">
        <v>8318</v>
      </c>
      <c r="S1667" s="11">
        <f>(J1667/86400)+25569+(-5/24)</f>
        <v>42048.503391203696</v>
      </c>
      <c r="T1667" s="11">
        <f>(I1667/86400)+25569+(-5/24)</f>
        <v>42086.541666666664</v>
      </c>
    </row>
    <row r="1668" spans="1:20" ht="28.8" x14ac:dyDescent="0.3">
      <c r="A1668">
        <v>3738</v>
      </c>
      <c r="B1668" s="3" t="s">
        <v>3735</v>
      </c>
      <c r="C1668" s="3" t="s">
        <v>7848</v>
      </c>
      <c r="D1668">
        <v>1500</v>
      </c>
      <c r="E1668">
        <v>270</v>
      </c>
      <c r="F1668" t="s">
        <v>8221</v>
      </c>
      <c r="G1668" t="s">
        <v>8225</v>
      </c>
      <c r="H1668" t="s">
        <v>8247</v>
      </c>
      <c r="I1668">
        <v>1405461600</v>
      </c>
      <c r="J1668">
        <v>1403562705</v>
      </c>
      <c r="K1668" t="b">
        <v>0</v>
      </c>
      <c r="L1668">
        <v>6</v>
      </c>
      <c r="M1668" t="b">
        <v>0</v>
      </c>
      <c r="N1668" t="s">
        <v>8271</v>
      </c>
      <c r="O1668" s="6">
        <f>(E1668/D1668)*100</f>
        <v>18</v>
      </c>
      <c r="P1668" s="7">
        <f>E1668/L1668</f>
        <v>45</v>
      </c>
      <c r="Q1668" t="s">
        <v>8317</v>
      </c>
      <c r="R1668" t="s">
        <v>8318</v>
      </c>
      <c r="S1668" s="11">
        <f>(J1668/86400)+25569+(-5/24)</f>
        <v>41813.730381944442</v>
      </c>
      <c r="T1668" s="11">
        <f>(I1668/86400)+25569+(-5/24)</f>
        <v>41835.708333333328</v>
      </c>
    </row>
    <row r="1669" spans="1:20" ht="28.8" x14ac:dyDescent="0.3">
      <c r="A1669">
        <v>3791</v>
      </c>
      <c r="B1669" s="3" t="s">
        <v>3788</v>
      </c>
      <c r="C1669" s="3" t="s">
        <v>7901</v>
      </c>
      <c r="D1669">
        <v>1500</v>
      </c>
      <c r="E1669">
        <v>0</v>
      </c>
      <c r="F1669" t="s">
        <v>8221</v>
      </c>
      <c r="G1669" t="s">
        <v>8224</v>
      </c>
      <c r="H1669" t="s">
        <v>8246</v>
      </c>
      <c r="I1669">
        <v>1404664592</v>
      </c>
      <c r="J1669">
        <v>1399480592</v>
      </c>
      <c r="K1669" t="b">
        <v>0</v>
      </c>
      <c r="L1669">
        <v>0</v>
      </c>
      <c r="M1669" t="b">
        <v>0</v>
      </c>
      <c r="N1669" t="s">
        <v>8305</v>
      </c>
      <c r="O1669" s="6">
        <f>(E1669/D1669)*100</f>
        <v>0</v>
      </c>
      <c r="P1669" s="7" t="e">
        <f>E1669/L1669</f>
        <v>#DIV/0!</v>
      </c>
      <c r="Q1669" t="s">
        <v>8317</v>
      </c>
      <c r="R1669" t="s">
        <v>8359</v>
      </c>
      <c r="S1669" s="11">
        <f>(J1669/86400)+25569+(-5/24)</f>
        <v>41766.4837037037</v>
      </c>
      <c r="T1669" s="11">
        <f>(I1669/86400)+25569+(-5/24)</f>
        <v>41826.4837037037</v>
      </c>
    </row>
    <row r="1670" spans="1:20" ht="43.2" x14ac:dyDescent="0.3">
      <c r="A1670">
        <v>3807</v>
      </c>
      <c r="B1670" s="3" t="s">
        <v>3804</v>
      </c>
      <c r="C1670" s="3" t="s">
        <v>7917</v>
      </c>
      <c r="D1670">
        <v>1500</v>
      </c>
      <c r="E1670">
        <v>455</v>
      </c>
      <c r="F1670" t="s">
        <v>8221</v>
      </c>
      <c r="G1670" t="s">
        <v>8224</v>
      </c>
      <c r="H1670" t="s">
        <v>8246</v>
      </c>
      <c r="I1670">
        <v>1428097739</v>
      </c>
      <c r="J1670">
        <v>1427492939</v>
      </c>
      <c r="K1670" t="b">
        <v>0</v>
      </c>
      <c r="L1670">
        <v>9</v>
      </c>
      <c r="M1670" t="b">
        <v>0</v>
      </c>
      <c r="N1670" t="s">
        <v>8305</v>
      </c>
      <c r="O1670" s="6">
        <f>(E1670/D1670)*100</f>
        <v>30.333333333333336</v>
      </c>
      <c r="P1670" s="7">
        <f>E1670/L1670</f>
        <v>50.555555555555557</v>
      </c>
      <c r="Q1670" t="s">
        <v>8317</v>
      </c>
      <c r="R1670" t="s">
        <v>8359</v>
      </c>
      <c r="S1670" s="11">
        <f>(J1670/86400)+25569+(-5/24)</f>
        <v>42090.700682870367</v>
      </c>
      <c r="T1670" s="11">
        <f>(I1670/86400)+25569+(-5/24)</f>
        <v>42097.700682870367</v>
      </c>
    </row>
    <row r="1671" spans="1:20" ht="57.6" x14ac:dyDescent="0.3">
      <c r="A1671">
        <v>3903</v>
      </c>
      <c r="B1671" s="3" t="s">
        <v>3900</v>
      </c>
      <c r="C1671" s="3" t="s">
        <v>8011</v>
      </c>
      <c r="D1671">
        <v>1500</v>
      </c>
      <c r="E1671">
        <v>0</v>
      </c>
      <c r="F1671" t="s">
        <v>8221</v>
      </c>
      <c r="G1671" t="s">
        <v>8224</v>
      </c>
      <c r="H1671" t="s">
        <v>8246</v>
      </c>
      <c r="I1671">
        <v>1439581080</v>
      </c>
      <c r="J1671">
        <v>1435709765</v>
      </c>
      <c r="K1671" t="b">
        <v>0</v>
      </c>
      <c r="L1671">
        <v>0</v>
      </c>
      <c r="M1671" t="b">
        <v>0</v>
      </c>
      <c r="N1671" t="s">
        <v>8271</v>
      </c>
      <c r="O1671" s="6">
        <f>(E1671/D1671)*100</f>
        <v>0</v>
      </c>
      <c r="P1671" s="7" t="e">
        <f>E1671/L1671</f>
        <v>#DIV/0!</v>
      </c>
      <c r="Q1671" t="s">
        <v>8317</v>
      </c>
      <c r="R1671" t="s">
        <v>8318</v>
      </c>
      <c r="S1671" s="11">
        <f>(J1671/86400)+25569+(-5/24)</f>
        <v>42185.802835648145</v>
      </c>
      <c r="T1671" s="11">
        <f>(I1671/86400)+25569+(-5/24)</f>
        <v>42230.609722222223</v>
      </c>
    </row>
    <row r="1672" spans="1:20" ht="43.2" x14ac:dyDescent="0.3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6">
        <f>(E1672/D1672)*100</f>
        <v>11.533333333333333</v>
      </c>
      <c r="P1672" s="7">
        <f>E1672/L1672</f>
        <v>24.714285714285715</v>
      </c>
      <c r="Q1672" t="s">
        <v>8317</v>
      </c>
      <c r="R1672" t="s">
        <v>8318</v>
      </c>
      <c r="S1672" s="11">
        <f>(J1672/86400)+25569+(-5/24)</f>
        <v>42124.415543981479</v>
      </c>
      <c r="T1672" s="11">
        <f>(I1672/86400)+25569+(-5/24)</f>
        <v>42166.749999999993</v>
      </c>
    </row>
    <row r="1673" spans="1:20" ht="43.2" x14ac:dyDescent="0.3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6">
        <f>(E1673/D1673)*100</f>
        <v>67.333333333333329</v>
      </c>
      <c r="P1673" s="7">
        <f>E1673/L1673</f>
        <v>63.125</v>
      </c>
      <c r="Q1673" t="s">
        <v>8317</v>
      </c>
      <c r="R1673" t="s">
        <v>8318</v>
      </c>
      <c r="S1673" s="11">
        <f>(J1673/86400)+25569+(-5/24)</f>
        <v>42143.709409722222</v>
      </c>
      <c r="T1673" s="11">
        <f>(I1673/86400)+25569+(-5/24)</f>
        <v>42181.350694444445</v>
      </c>
    </row>
    <row r="1674" spans="1:20" ht="43.2" x14ac:dyDescent="0.3">
      <c r="A1674">
        <v>3915</v>
      </c>
      <c r="B1674" s="3" t="s">
        <v>3912</v>
      </c>
      <c r="C1674" s="3" t="s">
        <v>8023</v>
      </c>
      <c r="D1674">
        <v>1500</v>
      </c>
      <c r="E1674">
        <v>5</v>
      </c>
      <c r="F1674" t="s">
        <v>8221</v>
      </c>
      <c r="G1674" t="s">
        <v>8225</v>
      </c>
      <c r="H1674" t="s">
        <v>8247</v>
      </c>
      <c r="I1674">
        <v>1464824309</v>
      </c>
      <c r="J1674">
        <v>1462232309</v>
      </c>
      <c r="K1674" t="b">
        <v>0</v>
      </c>
      <c r="L1674">
        <v>1</v>
      </c>
      <c r="M1674" t="b">
        <v>0</v>
      </c>
      <c r="N1674" t="s">
        <v>8271</v>
      </c>
      <c r="O1674" s="6">
        <f>(E1674/D1674)*100</f>
        <v>0.33333333333333337</v>
      </c>
      <c r="P1674" s="7">
        <f>E1674/L1674</f>
        <v>5</v>
      </c>
      <c r="Q1674" t="s">
        <v>8317</v>
      </c>
      <c r="R1674" t="s">
        <v>8318</v>
      </c>
      <c r="S1674" s="11">
        <f>(J1674/86400)+25569+(-5/24)</f>
        <v>42492.776724537034</v>
      </c>
      <c r="T1674" s="11">
        <f>(I1674/86400)+25569+(-5/24)</f>
        <v>42522.776724537034</v>
      </c>
    </row>
    <row r="1675" spans="1:20" ht="43.2" x14ac:dyDescent="0.3">
      <c r="A1675">
        <v>3984</v>
      </c>
      <c r="B1675" s="3" t="s">
        <v>3980</v>
      </c>
      <c r="C1675" s="3" t="s">
        <v>8090</v>
      </c>
      <c r="D1675">
        <v>1500</v>
      </c>
      <c r="E1675">
        <v>95</v>
      </c>
      <c r="F1675" t="s">
        <v>8221</v>
      </c>
      <c r="G1675" t="s">
        <v>8225</v>
      </c>
      <c r="H1675" t="s">
        <v>8247</v>
      </c>
      <c r="I1675">
        <v>1415404800</v>
      </c>
      <c r="J1675">
        <v>1412809644</v>
      </c>
      <c r="K1675" t="b">
        <v>0</v>
      </c>
      <c r="L1675">
        <v>10</v>
      </c>
      <c r="M1675" t="b">
        <v>0</v>
      </c>
      <c r="N1675" t="s">
        <v>8271</v>
      </c>
      <c r="O1675" s="6">
        <f>(E1675/D1675)*100</f>
        <v>6.3333333333333339</v>
      </c>
      <c r="P1675" s="7">
        <f>E1675/L1675</f>
        <v>9.5</v>
      </c>
      <c r="Q1675" t="s">
        <v>8317</v>
      </c>
      <c r="R1675" t="s">
        <v>8318</v>
      </c>
      <c r="S1675" s="11">
        <f>(J1675/86400)+25569+(-5/24)</f>
        <v>41920.75513888889</v>
      </c>
      <c r="T1675" s="11">
        <f>(I1675/86400)+25569+(-5/24)</f>
        <v>41950.791666666664</v>
      </c>
    </row>
    <row r="1676" spans="1:20" ht="28.8" x14ac:dyDescent="0.3">
      <c r="A1676">
        <v>3988</v>
      </c>
      <c r="B1676" s="3" t="s">
        <v>3984</v>
      </c>
      <c r="C1676" s="3" t="s">
        <v>8094</v>
      </c>
      <c r="D1676">
        <v>1500</v>
      </c>
      <c r="E1676">
        <v>32</v>
      </c>
      <c r="F1676" t="s">
        <v>8221</v>
      </c>
      <c r="G1676" t="s">
        <v>8224</v>
      </c>
      <c r="H1676" t="s">
        <v>8246</v>
      </c>
      <c r="I1676">
        <v>1440813413</v>
      </c>
      <c r="J1676">
        <v>1439517413</v>
      </c>
      <c r="K1676" t="b">
        <v>0</v>
      </c>
      <c r="L1676">
        <v>4</v>
      </c>
      <c r="M1676" t="b">
        <v>0</v>
      </c>
      <c r="N1676" t="s">
        <v>8271</v>
      </c>
      <c r="O1676" s="6">
        <f>(E1676/D1676)*100</f>
        <v>2.1333333333333333</v>
      </c>
      <c r="P1676" s="7">
        <f>E1676/L1676</f>
        <v>8</v>
      </c>
      <c r="Q1676" t="s">
        <v>8317</v>
      </c>
      <c r="R1676" t="s">
        <v>8318</v>
      </c>
      <c r="S1676" s="11">
        <f>(J1676/86400)+25569+(-5/24)</f>
        <v>42229.872835648144</v>
      </c>
      <c r="T1676" s="11">
        <f>(I1676/86400)+25569+(-5/24)</f>
        <v>42244.872835648144</v>
      </c>
    </row>
    <row r="1677" spans="1:20" ht="28.8" x14ac:dyDescent="0.3">
      <c r="A1677">
        <v>4018</v>
      </c>
      <c r="B1677" s="3" t="s">
        <v>4014</v>
      </c>
      <c r="C1677" s="3" t="s">
        <v>8123</v>
      </c>
      <c r="D1677">
        <v>1500</v>
      </c>
      <c r="E1677">
        <v>130</v>
      </c>
      <c r="F1677" t="s">
        <v>8221</v>
      </c>
      <c r="G1677" t="s">
        <v>8225</v>
      </c>
      <c r="H1677" t="s">
        <v>8247</v>
      </c>
      <c r="I1677">
        <v>1475877108</v>
      </c>
      <c r="J1677">
        <v>1473285108</v>
      </c>
      <c r="K1677" t="b">
        <v>0</v>
      </c>
      <c r="L1677">
        <v>4</v>
      </c>
      <c r="M1677" t="b">
        <v>0</v>
      </c>
      <c r="N1677" t="s">
        <v>8271</v>
      </c>
      <c r="O1677" s="6">
        <f>(E1677/D1677)*100</f>
        <v>8.6666666666666679</v>
      </c>
      <c r="P1677" s="7">
        <f>E1677/L1677</f>
        <v>32.5</v>
      </c>
      <c r="Q1677" t="s">
        <v>8317</v>
      </c>
      <c r="R1677" t="s">
        <v>8318</v>
      </c>
      <c r="S1677" s="11">
        <f>(J1677/86400)+25569+(-5/24)</f>
        <v>42620.702638888884</v>
      </c>
      <c r="T1677" s="11">
        <f>(I1677/86400)+25569+(-5/24)</f>
        <v>42650.702638888884</v>
      </c>
    </row>
    <row r="1678" spans="1:20" ht="43.2" x14ac:dyDescent="0.3">
      <c r="A1678">
        <v>4050</v>
      </c>
      <c r="B1678" s="3" t="s">
        <v>4046</v>
      </c>
      <c r="C1678" s="3" t="s">
        <v>8154</v>
      </c>
      <c r="D1678">
        <v>1500</v>
      </c>
      <c r="E1678">
        <v>1</v>
      </c>
      <c r="F1678" t="s">
        <v>8221</v>
      </c>
      <c r="G1678" t="s">
        <v>8224</v>
      </c>
      <c r="H1678" t="s">
        <v>8246</v>
      </c>
      <c r="I1678">
        <v>1414077391</v>
      </c>
      <c r="J1678">
        <v>1411485391</v>
      </c>
      <c r="K1678" t="b">
        <v>0</v>
      </c>
      <c r="L1678">
        <v>1</v>
      </c>
      <c r="M1678" t="b">
        <v>0</v>
      </c>
      <c r="N1678" t="s">
        <v>8271</v>
      </c>
      <c r="O1678" s="6">
        <f>(E1678/D1678)*100</f>
        <v>6.6666666666666666E-2</v>
      </c>
      <c r="P1678" s="7">
        <f>E1678/L1678</f>
        <v>1</v>
      </c>
      <c r="Q1678" t="s">
        <v>8317</v>
      </c>
      <c r="R1678" t="s">
        <v>8318</v>
      </c>
      <c r="S1678" s="11">
        <f>(J1678/86400)+25569+(-5/24)</f>
        <v>41905.428136574068</v>
      </c>
      <c r="T1678" s="11">
        <f>(I1678/86400)+25569+(-5/24)</f>
        <v>41935.428136574068</v>
      </c>
    </row>
    <row r="1679" spans="1:20" ht="43.2" x14ac:dyDescent="0.3">
      <c r="A1679">
        <v>4056</v>
      </c>
      <c r="B1679" s="3" t="s">
        <v>4052</v>
      </c>
      <c r="C1679" s="3" t="s">
        <v>8160</v>
      </c>
      <c r="D1679">
        <v>1500</v>
      </c>
      <c r="E1679">
        <v>795</v>
      </c>
      <c r="F1679" t="s">
        <v>8221</v>
      </c>
      <c r="G1679" t="s">
        <v>8224</v>
      </c>
      <c r="H1679" t="s">
        <v>8246</v>
      </c>
      <c r="I1679">
        <v>1467575940</v>
      </c>
      <c r="J1679">
        <v>1465856639</v>
      </c>
      <c r="K1679" t="b">
        <v>0</v>
      </c>
      <c r="L1679">
        <v>9</v>
      </c>
      <c r="M1679" t="b">
        <v>0</v>
      </c>
      <c r="N1679" t="s">
        <v>8271</v>
      </c>
      <c r="O1679" s="6">
        <f>(E1679/D1679)*100</f>
        <v>53</v>
      </c>
      <c r="P1679" s="7">
        <f>E1679/L1679</f>
        <v>88.333333333333329</v>
      </c>
      <c r="Q1679" t="s">
        <v>8317</v>
      </c>
      <c r="R1679" t="s">
        <v>8318</v>
      </c>
      <c r="S1679" s="11">
        <f>(J1679/86400)+25569+(-5/24)</f>
        <v>42534.724988425922</v>
      </c>
      <c r="T1679" s="11">
        <f>(I1679/86400)+25569+(-5/24)</f>
        <v>42554.624305555553</v>
      </c>
    </row>
    <row r="1680" spans="1:20" ht="43.2" x14ac:dyDescent="0.3">
      <c r="A1680">
        <v>4113</v>
      </c>
      <c r="B1680" s="3" t="s">
        <v>4109</v>
      </c>
      <c r="C1680" s="3" t="s">
        <v>8215</v>
      </c>
      <c r="D1680">
        <v>1500</v>
      </c>
      <c r="E1680">
        <v>3</v>
      </c>
      <c r="F1680" t="s">
        <v>8221</v>
      </c>
      <c r="G1680" t="s">
        <v>8224</v>
      </c>
      <c r="H1680" t="s">
        <v>8246</v>
      </c>
      <c r="I1680">
        <v>1452234840</v>
      </c>
      <c r="J1680">
        <v>1450619123</v>
      </c>
      <c r="K1680" t="b">
        <v>0</v>
      </c>
      <c r="L1680">
        <v>3</v>
      </c>
      <c r="M1680" t="b">
        <v>0</v>
      </c>
      <c r="N1680" t="s">
        <v>8271</v>
      </c>
      <c r="O1680" s="6">
        <f>(E1680/D1680)*100</f>
        <v>0.2</v>
      </c>
      <c r="P1680" s="7">
        <f>E1680/L1680</f>
        <v>1</v>
      </c>
      <c r="Q1680" t="s">
        <v>8317</v>
      </c>
      <c r="R1680" t="s">
        <v>8318</v>
      </c>
      <c r="S1680" s="11">
        <f>(J1680/86400)+25569+(-5/24)</f>
        <v>42358.364849537036</v>
      </c>
      <c r="T1680" s="11">
        <f>(I1680/86400)+25569+(-5/24)</f>
        <v>42377.06527777778</v>
      </c>
    </row>
    <row r="1681" spans="1:20" ht="43.2" x14ac:dyDescent="0.3">
      <c r="A1681">
        <v>936</v>
      </c>
      <c r="B1681" s="3" t="s">
        <v>937</v>
      </c>
      <c r="C1681" s="3" t="s">
        <v>5046</v>
      </c>
      <c r="D1681">
        <v>1400</v>
      </c>
      <c r="E1681">
        <v>0</v>
      </c>
      <c r="F1681" t="s">
        <v>8221</v>
      </c>
      <c r="G1681" t="s">
        <v>8224</v>
      </c>
      <c r="H1681" t="s">
        <v>8246</v>
      </c>
      <c r="I1681">
        <v>1326916800</v>
      </c>
      <c r="J1681">
        <v>1323131689</v>
      </c>
      <c r="K1681" t="b">
        <v>0</v>
      </c>
      <c r="L1681">
        <v>0</v>
      </c>
      <c r="M1681" t="b">
        <v>0</v>
      </c>
      <c r="N1681" t="s">
        <v>8278</v>
      </c>
      <c r="O1681" s="6">
        <f>(E1681/D1681)*100</f>
        <v>0</v>
      </c>
      <c r="P1681" s="7" t="e">
        <f>E1681/L1681</f>
        <v>#DIV/0!</v>
      </c>
      <c r="Q1681" t="s">
        <v>8325</v>
      </c>
      <c r="R1681" t="s">
        <v>8328</v>
      </c>
      <c r="S1681" s="11">
        <f>(J1681/86400)+25569+(-5/24)</f>
        <v>40882.815844907404</v>
      </c>
      <c r="T1681" s="11">
        <f>(I1681/86400)+25569+(-5/24)</f>
        <v>40926.625</v>
      </c>
    </row>
    <row r="1682" spans="1:20" ht="57.6" x14ac:dyDescent="0.3">
      <c r="A1682">
        <v>3962</v>
      </c>
      <c r="B1682" s="3" t="s">
        <v>3959</v>
      </c>
      <c r="C1682" s="3" t="s">
        <v>8069</v>
      </c>
      <c r="D1682">
        <v>1400</v>
      </c>
      <c r="E1682">
        <v>45</v>
      </c>
      <c r="F1682" t="s">
        <v>8221</v>
      </c>
      <c r="G1682" t="s">
        <v>8225</v>
      </c>
      <c r="H1682" t="s">
        <v>8247</v>
      </c>
      <c r="I1682">
        <v>1448722494</v>
      </c>
      <c r="J1682">
        <v>1446562494</v>
      </c>
      <c r="K1682" t="b">
        <v>0</v>
      </c>
      <c r="L1682">
        <v>3</v>
      </c>
      <c r="M1682" t="b">
        <v>0</v>
      </c>
      <c r="N1682" t="s">
        <v>8271</v>
      </c>
      <c r="O1682" s="6">
        <f>(E1682/D1682)*100</f>
        <v>3.214285714285714</v>
      </c>
      <c r="P1682" s="7">
        <f>E1682/L1682</f>
        <v>15</v>
      </c>
      <c r="Q1682" t="s">
        <v>8317</v>
      </c>
      <c r="R1682" t="s">
        <v>8318</v>
      </c>
      <c r="S1682" s="11">
        <f>(J1682/86400)+25569+(-5/24)</f>
        <v>42311.413124999999</v>
      </c>
      <c r="T1682" s="11">
        <f>(I1682/86400)+25569+(-5/24)</f>
        <v>42336.413124999999</v>
      </c>
    </row>
    <row r="1683" spans="1:20" ht="43.2" x14ac:dyDescent="0.3">
      <c r="A1683">
        <v>3976</v>
      </c>
      <c r="B1683" s="3" t="s">
        <v>3973</v>
      </c>
      <c r="C1683" s="3" t="s">
        <v>8083</v>
      </c>
      <c r="D1683">
        <v>1300</v>
      </c>
      <c r="E1683">
        <v>620</v>
      </c>
      <c r="F1683" t="s">
        <v>8221</v>
      </c>
      <c r="G1683" t="s">
        <v>8224</v>
      </c>
      <c r="H1683" t="s">
        <v>8246</v>
      </c>
      <c r="I1683">
        <v>1406876400</v>
      </c>
      <c r="J1683">
        <v>1405024561</v>
      </c>
      <c r="K1683" t="b">
        <v>0</v>
      </c>
      <c r="L1683">
        <v>10</v>
      </c>
      <c r="M1683" t="b">
        <v>0</v>
      </c>
      <c r="N1683" t="s">
        <v>8271</v>
      </c>
      <c r="O1683" s="6">
        <f>(E1683/D1683)*100</f>
        <v>47.692307692307693</v>
      </c>
      <c r="P1683" s="7">
        <f>E1683/L1683</f>
        <v>62</v>
      </c>
      <c r="Q1683" t="s">
        <v>8317</v>
      </c>
      <c r="R1683" t="s">
        <v>8318</v>
      </c>
      <c r="S1683" s="11">
        <f>(J1683/86400)+25569+(-5/24)</f>
        <v>41830.650011574071</v>
      </c>
      <c r="T1683" s="11">
        <f>(I1683/86400)+25569+(-5/24)</f>
        <v>41852.083333333328</v>
      </c>
    </row>
    <row r="1684" spans="1:20" ht="43.2" x14ac:dyDescent="0.3">
      <c r="A1684">
        <v>1728</v>
      </c>
      <c r="B1684" s="3" t="s">
        <v>1729</v>
      </c>
      <c r="C1684" s="3" t="s">
        <v>5838</v>
      </c>
      <c r="D1684">
        <v>1250</v>
      </c>
      <c r="E1684">
        <v>855</v>
      </c>
      <c r="F1684" t="s">
        <v>8221</v>
      </c>
      <c r="G1684" t="s">
        <v>8224</v>
      </c>
      <c r="H1684" t="s">
        <v>8246</v>
      </c>
      <c r="I1684">
        <v>1445439674</v>
      </c>
      <c r="J1684">
        <v>1442847674</v>
      </c>
      <c r="K1684" t="b">
        <v>0</v>
      </c>
      <c r="L1684">
        <v>7</v>
      </c>
      <c r="M1684" t="b">
        <v>0</v>
      </c>
      <c r="N1684" t="s">
        <v>8293</v>
      </c>
      <c r="O1684" s="6">
        <f>(E1684/D1684)*100</f>
        <v>68.400000000000006</v>
      </c>
      <c r="P1684" s="7">
        <f>E1684/L1684</f>
        <v>122.14285714285714</v>
      </c>
      <c r="Q1684" t="s">
        <v>8325</v>
      </c>
      <c r="R1684" t="s">
        <v>8347</v>
      </c>
      <c r="S1684" s="11">
        <f>(J1684/86400)+25569+(-5/24)</f>
        <v>42268.417523148142</v>
      </c>
      <c r="T1684" s="11">
        <f>(I1684/86400)+25569+(-5/24)</f>
        <v>42298.417523148142</v>
      </c>
    </row>
    <row r="1685" spans="1:20" ht="43.2" x14ac:dyDescent="0.3">
      <c r="A1685">
        <v>3998</v>
      </c>
      <c r="B1685" s="3" t="s">
        <v>3994</v>
      </c>
      <c r="C1685" s="3" t="s">
        <v>8104</v>
      </c>
      <c r="D1685">
        <v>1250</v>
      </c>
      <c r="E1685">
        <v>715</v>
      </c>
      <c r="F1685" t="s">
        <v>8221</v>
      </c>
      <c r="G1685" t="s">
        <v>8224</v>
      </c>
      <c r="H1685" t="s">
        <v>8246</v>
      </c>
      <c r="I1685">
        <v>1427580426</v>
      </c>
      <c r="J1685">
        <v>1424992026</v>
      </c>
      <c r="K1685" t="b">
        <v>0</v>
      </c>
      <c r="L1685">
        <v>12</v>
      </c>
      <c r="M1685" t="b">
        <v>0</v>
      </c>
      <c r="N1685" t="s">
        <v>8271</v>
      </c>
      <c r="O1685" s="6">
        <f>(E1685/D1685)*100</f>
        <v>57.199999999999996</v>
      </c>
      <c r="P1685" s="7">
        <f>E1685/L1685</f>
        <v>59.583333333333336</v>
      </c>
      <c r="Q1685" t="s">
        <v>8317</v>
      </c>
      <c r="R1685" t="s">
        <v>8318</v>
      </c>
      <c r="S1685" s="11">
        <f>(J1685/86400)+25569+(-5/24)</f>
        <v>42061.754930555551</v>
      </c>
      <c r="T1685" s="11">
        <f>(I1685/86400)+25569+(-5/24)</f>
        <v>42091.713263888887</v>
      </c>
    </row>
    <row r="1686" spans="1:20" ht="43.2" x14ac:dyDescent="0.3">
      <c r="A1686">
        <v>4002</v>
      </c>
      <c r="B1686" s="3" t="s">
        <v>3998</v>
      </c>
      <c r="C1686" s="3" t="s">
        <v>8108</v>
      </c>
      <c r="D1686">
        <v>1250</v>
      </c>
      <c r="E1686">
        <v>23</v>
      </c>
      <c r="F1686" t="s">
        <v>8221</v>
      </c>
      <c r="G1686" t="s">
        <v>8224</v>
      </c>
      <c r="H1686" t="s">
        <v>8246</v>
      </c>
      <c r="I1686">
        <v>1411779761</v>
      </c>
      <c r="J1686">
        <v>1409187761</v>
      </c>
      <c r="K1686" t="b">
        <v>0</v>
      </c>
      <c r="L1686">
        <v>4</v>
      </c>
      <c r="M1686" t="b">
        <v>0</v>
      </c>
      <c r="N1686" t="s">
        <v>8271</v>
      </c>
      <c r="O1686" s="6">
        <f>(E1686/D1686)*100</f>
        <v>1.8399999999999999</v>
      </c>
      <c r="P1686" s="7">
        <f>E1686/L1686</f>
        <v>5.75</v>
      </c>
      <c r="Q1686" t="s">
        <v>8317</v>
      </c>
      <c r="R1686" t="s">
        <v>8318</v>
      </c>
      <c r="S1686" s="11">
        <f>(J1686/86400)+25569+(-5/24)</f>
        <v>41878.835196759253</v>
      </c>
      <c r="T1686" s="11">
        <f>(I1686/86400)+25569+(-5/24)</f>
        <v>41908.835196759253</v>
      </c>
    </row>
    <row r="1687" spans="1:20" ht="43.2" x14ac:dyDescent="0.3">
      <c r="A1687">
        <v>4069</v>
      </c>
      <c r="B1687" s="3" t="s">
        <v>4065</v>
      </c>
      <c r="C1687" s="3" t="s">
        <v>8172</v>
      </c>
      <c r="D1687">
        <v>1250</v>
      </c>
      <c r="E1687">
        <v>430</v>
      </c>
      <c r="F1687" t="s">
        <v>8221</v>
      </c>
      <c r="G1687" t="s">
        <v>8225</v>
      </c>
      <c r="H1687" t="s">
        <v>8247</v>
      </c>
      <c r="I1687">
        <v>1425124800</v>
      </c>
      <c r="J1687">
        <v>1421596356</v>
      </c>
      <c r="K1687" t="b">
        <v>0</v>
      </c>
      <c r="L1687">
        <v>13</v>
      </c>
      <c r="M1687" t="b">
        <v>0</v>
      </c>
      <c r="N1687" t="s">
        <v>8271</v>
      </c>
      <c r="O1687" s="6">
        <f>(E1687/D1687)*100</f>
        <v>34.4</v>
      </c>
      <c r="P1687" s="7">
        <f>E1687/L1687</f>
        <v>33.07692307692308</v>
      </c>
      <c r="Q1687" t="s">
        <v>8317</v>
      </c>
      <c r="R1687" t="s">
        <v>8318</v>
      </c>
      <c r="S1687" s="11">
        <f>(J1687/86400)+25569+(-5/24)</f>
        <v>42022.453194444439</v>
      </c>
      <c r="T1687" s="11">
        <f>(I1687/86400)+25569+(-5/24)</f>
        <v>42063.291666666664</v>
      </c>
    </row>
    <row r="1688" spans="1:20" ht="43.2" x14ac:dyDescent="0.3">
      <c r="A1688">
        <v>180</v>
      </c>
      <c r="B1688" s="3" t="s">
        <v>182</v>
      </c>
      <c r="C1688" s="3" t="s">
        <v>4290</v>
      </c>
      <c r="D1688">
        <v>1200</v>
      </c>
      <c r="E1688">
        <v>401</v>
      </c>
      <c r="F1688" t="s">
        <v>8221</v>
      </c>
      <c r="G1688" t="s">
        <v>8225</v>
      </c>
      <c r="H1688" t="s">
        <v>8247</v>
      </c>
      <c r="I1688">
        <v>1428951600</v>
      </c>
      <c r="J1688">
        <v>1425512843</v>
      </c>
      <c r="K1688" t="b">
        <v>0</v>
      </c>
      <c r="L1688">
        <v>13</v>
      </c>
      <c r="M1688" t="b">
        <v>0</v>
      </c>
      <c r="N1688" t="s">
        <v>8268</v>
      </c>
      <c r="O1688" s="6">
        <f>(E1688/D1688)*100</f>
        <v>33.416666666666664</v>
      </c>
      <c r="P1688" s="7">
        <f>E1688/L1688</f>
        <v>30.846153846153847</v>
      </c>
      <c r="Q1688" t="s">
        <v>8310</v>
      </c>
      <c r="R1688" t="s">
        <v>8314</v>
      </c>
      <c r="S1688" s="11">
        <f>(J1688/86400)+25569+(-5/24)</f>
        <v>42067.782905092587</v>
      </c>
      <c r="T1688" s="11">
        <f>(I1688/86400)+25569+(-5/24)</f>
        <v>42107.583333333336</v>
      </c>
    </row>
    <row r="1689" spans="1:20" ht="28.8" x14ac:dyDescent="0.3">
      <c r="A1689">
        <v>710</v>
      </c>
      <c r="B1689" s="3" t="s">
        <v>711</v>
      </c>
      <c r="C1689" s="3" t="s">
        <v>4820</v>
      </c>
      <c r="D1689">
        <v>1200</v>
      </c>
      <c r="E1689">
        <v>0</v>
      </c>
      <c r="F1689" t="s">
        <v>8221</v>
      </c>
      <c r="G1689" t="s">
        <v>8229</v>
      </c>
      <c r="H1689" t="s">
        <v>8251</v>
      </c>
      <c r="I1689">
        <v>1408495440</v>
      </c>
      <c r="J1689">
        <v>1405640302</v>
      </c>
      <c r="K1689" t="b">
        <v>0</v>
      </c>
      <c r="L1689">
        <v>0</v>
      </c>
      <c r="M1689" t="b">
        <v>0</v>
      </c>
      <c r="N1689" t="s">
        <v>8273</v>
      </c>
      <c r="O1689" s="6">
        <f>(E1689/D1689)*100</f>
        <v>0</v>
      </c>
      <c r="P1689" s="7" t="e">
        <f>E1689/L1689</f>
        <v>#DIV/0!</v>
      </c>
      <c r="Q1689" t="s">
        <v>8319</v>
      </c>
      <c r="R1689" t="s">
        <v>8321</v>
      </c>
      <c r="S1689" s="11">
        <f>(J1689/86400)+25569+(-5/24)</f>
        <v>41837.776643518519</v>
      </c>
      <c r="T1689" s="11">
        <f>(I1689/86400)+25569+(-5/24)</f>
        <v>41870.822222222218</v>
      </c>
    </row>
    <row r="1690" spans="1:20" ht="43.2" x14ac:dyDescent="0.3">
      <c r="A1690">
        <v>1491</v>
      </c>
      <c r="B1690" s="3" t="s">
        <v>1492</v>
      </c>
      <c r="C1690" s="3" t="s">
        <v>5601</v>
      </c>
      <c r="D1690">
        <v>1200</v>
      </c>
      <c r="E1690">
        <v>100</v>
      </c>
      <c r="F1690" t="s">
        <v>8221</v>
      </c>
      <c r="G1690" t="s">
        <v>8224</v>
      </c>
      <c r="H1690" t="s">
        <v>8246</v>
      </c>
      <c r="I1690">
        <v>1424014680</v>
      </c>
      <c r="J1690">
        <v>1418922443</v>
      </c>
      <c r="K1690" t="b">
        <v>0</v>
      </c>
      <c r="L1690">
        <v>1</v>
      </c>
      <c r="M1690" t="b">
        <v>0</v>
      </c>
      <c r="N1690" t="s">
        <v>8275</v>
      </c>
      <c r="O1690" s="6">
        <f>(E1690/D1690)*100</f>
        <v>8.3333333333333321</v>
      </c>
      <c r="P1690" s="7">
        <f>E1690/L1690</f>
        <v>100</v>
      </c>
      <c r="Q1690" t="s">
        <v>8322</v>
      </c>
      <c r="R1690" t="s">
        <v>8324</v>
      </c>
      <c r="S1690" s="11">
        <f>(J1690/86400)+25569+(-5/24)</f>
        <v>41991.505127314813</v>
      </c>
      <c r="T1690" s="11">
        <f>(I1690/86400)+25569+(-5/24)</f>
        <v>42050.443055555552</v>
      </c>
    </row>
    <row r="1691" spans="1:20" ht="43.2" x14ac:dyDescent="0.3">
      <c r="A1691">
        <v>1584</v>
      </c>
      <c r="B1691" s="3" t="s">
        <v>1585</v>
      </c>
      <c r="C1691" s="3" t="s">
        <v>5694</v>
      </c>
      <c r="D1691">
        <v>1200</v>
      </c>
      <c r="E1691">
        <v>0</v>
      </c>
      <c r="F1691" t="s">
        <v>8221</v>
      </c>
      <c r="G1691" t="s">
        <v>8224</v>
      </c>
      <c r="H1691" t="s">
        <v>8246</v>
      </c>
      <c r="I1691">
        <v>1401464101</v>
      </c>
      <c r="J1691">
        <v>1400600101</v>
      </c>
      <c r="K1691" t="b">
        <v>0</v>
      </c>
      <c r="L1691">
        <v>0</v>
      </c>
      <c r="M1691" t="b">
        <v>0</v>
      </c>
      <c r="N1691" t="s">
        <v>8291</v>
      </c>
      <c r="O1691" s="6">
        <f>(E1691/D1691)*100</f>
        <v>0</v>
      </c>
      <c r="P1691" s="7" t="e">
        <f>E1691/L1691</f>
        <v>#DIV/0!</v>
      </c>
      <c r="Q1691" t="s">
        <v>8338</v>
      </c>
      <c r="R1691" t="s">
        <v>8345</v>
      </c>
      <c r="S1691" s="11">
        <f>(J1691/86400)+25569+(-5/24)</f>
        <v>41779.440983796296</v>
      </c>
      <c r="T1691" s="11">
        <f>(I1691/86400)+25569+(-5/24)</f>
        <v>41789.440983796296</v>
      </c>
    </row>
    <row r="1692" spans="1:20" ht="43.2" x14ac:dyDescent="0.3">
      <c r="A1692">
        <v>1589</v>
      </c>
      <c r="B1692" s="3" t="s">
        <v>1590</v>
      </c>
      <c r="C1692" s="3" t="s">
        <v>5699</v>
      </c>
      <c r="D1692">
        <v>1200</v>
      </c>
      <c r="E1692">
        <v>0</v>
      </c>
      <c r="F1692" t="s">
        <v>8221</v>
      </c>
      <c r="G1692" t="s">
        <v>8224</v>
      </c>
      <c r="H1692" t="s">
        <v>8246</v>
      </c>
      <c r="I1692">
        <v>1444433886</v>
      </c>
      <c r="J1692">
        <v>1441841886</v>
      </c>
      <c r="K1692" t="b">
        <v>0</v>
      </c>
      <c r="L1692">
        <v>0</v>
      </c>
      <c r="M1692" t="b">
        <v>0</v>
      </c>
      <c r="N1692" t="s">
        <v>8291</v>
      </c>
      <c r="O1692" s="6">
        <f>(E1692/D1692)*100</f>
        <v>0</v>
      </c>
      <c r="P1692" s="7" t="e">
        <f>E1692/L1692</f>
        <v>#DIV/0!</v>
      </c>
      <c r="Q1692" t="s">
        <v>8338</v>
      </c>
      <c r="R1692" t="s">
        <v>8345</v>
      </c>
      <c r="S1692" s="11">
        <f>(J1692/86400)+25569+(-5/24)</f>
        <v>42256.776458333326</v>
      </c>
      <c r="T1692" s="11">
        <f>(I1692/86400)+25569+(-5/24)</f>
        <v>42286.776458333326</v>
      </c>
    </row>
    <row r="1693" spans="1:20" ht="43.2" x14ac:dyDescent="0.3">
      <c r="A1693">
        <v>1819</v>
      </c>
      <c r="B1693" s="3" t="s">
        <v>1820</v>
      </c>
      <c r="C1693" s="3" t="s">
        <v>5929</v>
      </c>
      <c r="D1693">
        <v>1200</v>
      </c>
      <c r="E1693">
        <v>25</v>
      </c>
      <c r="F1693" t="s">
        <v>8221</v>
      </c>
      <c r="G1693" t="s">
        <v>8224</v>
      </c>
      <c r="H1693" t="s">
        <v>8246</v>
      </c>
      <c r="I1693">
        <v>1406743396</v>
      </c>
      <c r="J1693">
        <v>1404151396</v>
      </c>
      <c r="K1693" t="b">
        <v>0</v>
      </c>
      <c r="L1693">
        <v>4</v>
      </c>
      <c r="M1693" t="b">
        <v>0</v>
      </c>
      <c r="N1693" t="s">
        <v>8285</v>
      </c>
      <c r="O1693" s="6">
        <f>(E1693/D1693)*100</f>
        <v>2.083333333333333</v>
      </c>
      <c r="P1693" s="7">
        <f>E1693/L1693</f>
        <v>6.25</v>
      </c>
      <c r="Q1693" t="s">
        <v>8338</v>
      </c>
      <c r="R1693" t="s">
        <v>8339</v>
      </c>
      <c r="S1693" s="11">
        <f>(J1693/86400)+25569+(-5/24)</f>
        <v>41820.543935185182</v>
      </c>
      <c r="T1693" s="11">
        <f>(I1693/86400)+25569+(-5/24)</f>
        <v>41850.543935185182</v>
      </c>
    </row>
    <row r="1694" spans="1:20" ht="43.2" x14ac:dyDescent="0.3">
      <c r="A1694">
        <v>2403</v>
      </c>
      <c r="B1694" s="3" t="s">
        <v>2404</v>
      </c>
      <c r="C1694" s="3" t="s">
        <v>6513</v>
      </c>
      <c r="D1694">
        <v>1200</v>
      </c>
      <c r="E1694">
        <v>202</v>
      </c>
      <c r="F1694" t="s">
        <v>8221</v>
      </c>
      <c r="G1694" t="s">
        <v>8225</v>
      </c>
      <c r="H1694" t="s">
        <v>8247</v>
      </c>
      <c r="I1694">
        <v>1459368658</v>
      </c>
      <c r="J1694">
        <v>1454188258</v>
      </c>
      <c r="K1694" t="b">
        <v>0</v>
      </c>
      <c r="L1694">
        <v>12</v>
      </c>
      <c r="M1694" t="b">
        <v>0</v>
      </c>
      <c r="N1694" t="s">
        <v>8284</v>
      </c>
      <c r="O1694" s="6">
        <f>(E1694/D1694)*100</f>
        <v>16.833333333333332</v>
      </c>
      <c r="P1694" s="7">
        <f>E1694/L1694</f>
        <v>16.833333333333332</v>
      </c>
      <c r="Q1694" t="s">
        <v>8336</v>
      </c>
      <c r="R1694" t="s">
        <v>8337</v>
      </c>
      <c r="S1694" s="11">
        <f>(J1694/86400)+25569+(-5/24)</f>
        <v>42399.67428240741</v>
      </c>
      <c r="T1694" s="11">
        <f>(I1694/86400)+25569+(-5/24)</f>
        <v>42459.632615740738</v>
      </c>
    </row>
    <row r="1695" spans="1:20" ht="43.2" x14ac:dyDescent="0.3">
      <c r="A1695">
        <v>2843</v>
      </c>
      <c r="B1695" s="3" t="s">
        <v>2843</v>
      </c>
      <c r="C1695" s="3" t="s">
        <v>6953</v>
      </c>
      <c r="D1695">
        <v>1200</v>
      </c>
      <c r="E1695">
        <v>0</v>
      </c>
      <c r="F1695" t="s">
        <v>8221</v>
      </c>
      <c r="G1695" t="s">
        <v>8224</v>
      </c>
      <c r="H1695" t="s">
        <v>8246</v>
      </c>
      <c r="I1695">
        <v>1465790400</v>
      </c>
      <c r="J1695">
        <v>1462210950</v>
      </c>
      <c r="K1695" t="b">
        <v>0</v>
      </c>
      <c r="L1695">
        <v>0</v>
      </c>
      <c r="M1695" t="b">
        <v>0</v>
      </c>
      <c r="N1695" t="s">
        <v>8271</v>
      </c>
      <c r="O1695" s="6">
        <f>(E1695/D1695)*100</f>
        <v>0</v>
      </c>
      <c r="P1695" s="7" t="e">
        <f>E1695/L1695</f>
        <v>#DIV/0!</v>
      </c>
      <c r="Q1695" t="s">
        <v>8317</v>
      </c>
      <c r="R1695" t="s">
        <v>8318</v>
      </c>
      <c r="S1695" s="11">
        <f>(J1695/86400)+25569+(-5/24)</f>
        <v>42492.529513888883</v>
      </c>
      <c r="T1695" s="11">
        <f>(I1695/86400)+25569+(-5/24)</f>
        <v>42533.958333333336</v>
      </c>
    </row>
    <row r="1696" spans="1:20" ht="57.6" x14ac:dyDescent="0.3">
      <c r="A1696">
        <v>3744</v>
      </c>
      <c r="B1696" s="3" t="s">
        <v>3741</v>
      </c>
      <c r="C1696" s="3" t="s">
        <v>7854</v>
      </c>
      <c r="D1696">
        <v>1200</v>
      </c>
      <c r="E1696">
        <v>0</v>
      </c>
      <c r="F1696" t="s">
        <v>8221</v>
      </c>
      <c r="G1696" t="s">
        <v>8224</v>
      </c>
      <c r="H1696" t="s">
        <v>8246</v>
      </c>
      <c r="I1696">
        <v>1404532740</v>
      </c>
      <c r="J1696">
        <v>1401823952</v>
      </c>
      <c r="K1696" t="b">
        <v>0</v>
      </c>
      <c r="L1696">
        <v>0</v>
      </c>
      <c r="M1696" t="b">
        <v>0</v>
      </c>
      <c r="N1696" t="s">
        <v>8271</v>
      </c>
      <c r="O1696" s="6">
        <f>(E1696/D1696)*100</f>
        <v>0</v>
      </c>
      <c r="P1696" s="7" t="e">
        <f>E1696/L1696</f>
        <v>#DIV/0!</v>
      </c>
      <c r="Q1696" t="s">
        <v>8317</v>
      </c>
      <c r="R1696" t="s">
        <v>8318</v>
      </c>
      <c r="S1696" s="11">
        <f>(J1696/86400)+25569+(-5/24)</f>
        <v>41793.605925925927</v>
      </c>
      <c r="T1696" s="11">
        <f>(I1696/86400)+25569+(-5/24)</f>
        <v>41824.957638888889</v>
      </c>
    </row>
    <row r="1697" spans="1:20" ht="43.2" x14ac:dyDescent="0.3">
      <c r="A1697">
        <v>3942</v>
      </c>
      <c r="B1697" s="3" t="s">
        <v>3939</v>
      </c>
      <c r="C1697" s="3" t="s">
        <v>8050</v>
      </c>
      <c r="D1697">
        <v>1200</v>
      </c>
      <c r="E1697">
        <v>0</v>
      </c>
      <c r="F1697" t="s">
        <v>8221</v>
      </c>
      <c r="G1697" t="s">
        <v>8224</v>
      </c>
      <c r="H1697" t="s">
        <v>8246</v>
      </c>
      <c r="I1697">
        <v>1434490914</v>
      </c>
      <c r="J1697">
        <v>1429306914</v>
      </c>
      <c r="K1697" t="b">
        <v>0</v>
      </c>
      <c r="L1697">
        <v>0</v>
      </c>
      <c r="M1697" t="b">
        <v>0</v>
      </c>
      <c r="N1697" t="s">
        <v>8271</v>
      </c>
      <c r="O1697" s="6">
        <f>(E1697/D1697)*100</f>
        <v>0</v>
      </c>
      <c r="P1697" s="7" t="e">
        <f>E1697/L1697</f>
        <v>#DIV/0!</v>
      </c>
      <c r="Q1697" t="s">
        <v>8317</v>
      </c>
      <c r="R1697" t="s">
        <v>8318</v>
      </c>
      <c r="S1697" s="11">
        <f>(J1697/86400)+25569+(-5/24)</f>
        <v>42111.695763888885</v>
      </c>
      <c r="T1697" s="11">
        <f>(I1697/86400)+25569+(-5/24)</f>
        <v>42171.695763888885</v>
      </c>
    </row>
    <row r="1698" spans="1:20" ht="43.2" x14ac:dyDescent="0.3">
      <c r="A1698">
        <v>3959</v>
      </c>
      <c r="B1698" s="3" t="s">
        <v>3956</v>
      </c>
      <c r="C1698" s="3" t="s">
        <v>8066</v>
      </c>
      <c r="D1698">
        <v>1200</v>
      </c>
      <c r="E1698">
        <v>292</v>
      </c>
      <c r="F1698" t="s">
        <v>8221</v>
      </c>
      <c r="G1698" t="s">
        <v>8224</v>
      </c>
      <c r="H1698" t="s">
        <v>8246</v>
      </c>
      <c r="I1698">
        <v>1411930556</v>
      </c>
      <c r="J1698">
        <v>1409338556</v>
      </c>
      <c r="K1698" t="b">
        <v>0</v>
      </c>
      <c r="L1698">
        <v>12</v>
      </c>
      <c r="M1698" t="b">
        <v>0</v>
      </c>
      <c r="N1698" t="s">
        <v>8271</v>
      </c>
      <c r="O1698" s="6">
        <f>(E1698/D1698)*100</f>
        <v>24.333333333333336</v>
      </c>
      <c r="P1698" s="7">
        <f>E1698/L1698</f>
        <v>24.333333333333332</v>
      </c>
      <c r="Q1698" t="s">
        <v>8317</v>
      </c>
      <c r="R1698" t="s">
        <v>8318</v>
      </c>
      <c r="S1698" s="11">
        <f>(J1698/86400)+25569+(-5/24)</f>
        <v>41880.580509259256</v>
      </c>
      <c r="T1698" s="11">
        <f>(I1698/86400)+25569+(-5/24)</f>
        <v>41910.580509259256</v>
      </c>
    </row>
    <row r="1699" spans="1:20" ht="57.6" x14ac:dyDescent="0.3">
      <c r="A1699">
        <v>4001</v>
      </c>
      <c r="B1699" s="3" t="s">
        <v>3997</v>
      </c>
      <c r="C1699" s="3" t="s">
        <v>8107</v>
      </c>
      <c r="D1699">
        <v>1200</v>
      </c>
      <c r="E1699">
        <v>453</v>
      </c>
      <c r="F1699" t="s">
        <v>8221</v>
      </c>
      <c r="G1699" t="s">
        <v>8225</v>
      </c>
      <c r="H1699" t="s">
        <v>8247</v>
      </c>
      <c r="I1699">
        <v>1488394800</v>
      </c>
      <c r="J1699">
        <v>1486681708</v>
      </c>
      <c r="K1699" t="b">
        <v>0</v>
      </c>
      <c r="L1699">
        <v>14</v>
      </c>
      <c r="M1699" t="b">
        <v>0</v>
      </c>
      <c r="N1699" t="s">
        <v>8271</v>
      </c>
      <c r="O1699" s="6">
        <f>(E1699/D1699)*100</f>
        <v>37.75</v>
      </c>
      <c r="P1699" s="7">
        <f>E1699/L1699</f>
        <v>32.357142857142854</v>
      </c>
      <c r="Q1699" t="s">
        <v>8317</v>
      </c>
      <c r="R1699" t="s">
        <v>8318</v>
      </c>
      <c r="S1699" s="11">
        <f>(J1699/86400)+25569+(-5/24)</f>
        <v>42775.755879629629</v>
      </c>
      <c r="T1699" s="11">
        <f>(I1699/86400)+25569+(-5/24)</f>
        <v>42795.583333333336</v>
      </c>
    </row>
    <row r="1700" spans="1:20" ht="43.2" x14ac:dyDescent="0.3">
      <c r="A1700">
        <v>2512</v>
      </c>
      <c r="B1700" s="3" t="s">
        <v>2512</v>
      </c>
      <c r="C1700" s="3" t="s">
        <v>6622</v>
      </c>
      <c r="D1700">
        <v>1150</v>
      </c>
      <c r="E1700">
        <v>0</v>
      </c>
      <c r="F1700" t="s">
        <v>8221</v>
      </c>
      <c r="G1700" t="s">
        <v>8224</v>
      </c>
      <c r="H1700" t="s">
        <v>8246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8299</v>
      </c>
      <c r="O1700" s="6">
        <f>(E1700/D1700)*100</f>
        <v>0</v>
      </c>
      <c r="P1700" s="7" t="e">
        <f>E1700/L1700</f>
        <v>#DIV/0!</v>
      </c>
      <c r="Q1700" t="s">
        <v>8336</v>
      </c>
      <c r="R1700" t="s">
        <v>8353</v>
      </c>
      <c r="S1700" s="11">
        <f>(J1700/86400)+25569+(-5/24)</f>
        <v>41971.668530092589</v>
      </c>
      <c r="T1700" s="11">
        <f>(I1700/86400)+25569+(-5/24)</f>
        <v>41986.668530092589</v>
      </c>
    </row>
    <row r="1701" spans="1:20" ht="43.2" x14ac:dyDescent="0.3">
      <c r="A1701">
        <v>173</v>
      </c>
      <c r="B1701" s="3" t="s">
        <v>175</v>
      </c>
      <c r="C1701" s="3" t="s">
        <v>4283</v>
      </c>
      <c r="D1701">
        <v>1110</v>
      </c>
      <c r="E1701">
        <v>0</v>
      </c>
      <c r="F1701" t="s">
        <v>8221</v>
      </c>
      <c r="G1701" t="s">
        <v>8225</v>
      </c>
      <c r="H1701" t="s">
        <v>8247</v>
      </c>
      <c r="I1701">
        <v>1425131108</v>
      </c>
      <c r="J1701">
        <v>1422539108</v>
      </c>
      <c r="K1701" t="b">
        <v>0</v>
      </c>
      <c r="L1701">
        <v>0</v>
      </c>
      <c r="M1701" t="b">
        <v>0</v>
      </c>
      <c r="N1701" t="s">
        <v>8268</v>
      </c>
      <c r="O1701" s="6">
        <f>(E1701/D1701)*100</f>
        <v>0</v>
      </c>
      <c r="P1701" s="7" t="e">
        <f>E1701/L1701</f>
        <v>#DIV/0!</v>
      </c>
      <c r="Q1701" t="s">
        <v>8310</v>
      </c>
      <c r="R1701" t="s">
        <v>8314</v>
      </c>
      <c r="S1701" s="11">
        <f>(J1701/86400)+25569+(-5/24)</f>
        <v>42033.364675925921</v>
      </c>
      <c r="T1701" s="11">
        <f>(I1701/86400)+25569+(-5/24)</f>
        <v>42063.364675925921</v>
      </c>
    </row>
    <row r="1702" spans="1:20" ht="43.2" x14ac:dyDescent="0.3">
      <c r="A1702">
        <v>1087</v>
      </c>
      <c r="B1702" s="3" t="s">
        <v>1088</v>
      </c>
      <c r="C1702" s="3" t="s">
        <v>5197</v>
      </c>
      <c r="D1702">
        <v>1100</v>
      </c>
      <c r="E1702">
        <v>0</v>
      </c>
      <c r="F1702" t="s">
        <v>8221</v>
      </c>
      <c r="G1702" t="s">
        <v>8224</v>
      </c>
      <c r="H1702" t="s">
        <v>8246</v>
      </c>
      <c r="I1702">
        <v>1402852087</v>
      </c>
      <c r="J1702">
        <v>1400260087</v>
      </c>
      <c r="K1702" t="b">
        <v>0</v>
      </c>
      <c r="L1702">
        <v>0</v>
      </c>
      <c r="M1702" t="b">
        <v>0</v>
      </c>
      <c r="N1702" t="s">
        <v>8282</v>
      </c>
      <c r="O1702" s="6">
        <f>(E1702/D1702)*100</f>
        <v>0</v>
      </c>
      <c r="P1702" s="7" t="e">
        <f>E1702/L1702</f>
        <v>#DIV/0!</v>
      </c>
      <c r="Q1702" t="s">
        <v>8333</v>
      </c>
      <c r="R1702" t="s">
        <v>8334</v>
      </c>
      <c r="S1702" s="11">
        <f>(J1702/86400)+25569+(-5/24)</f>
        <v>41775.505636574067</v>
      </c>
      <c r="T1702" s="11">
        <f>(I1702/86400)+25569+(-5/24)</f>
        <v>41805.505636574067</v>
      </c>
    </row>
    <row r="1703" spans="1:20" ht="57.6" x14ac:dyDescent="0.3">
      <c r="A1703">
        <v>2124</v>
      </c>
      <c r="B1703" s="3" t="s">
        <v>2125</v>
      </c>
      <c r="C1703" s="3" t="s">
        <v>6234</v>
      </c>
      <c r="D1703">
        <v>1100</v>
      </c>
      <c r="E1703">
        <v>115</v>
      </c>
      <c r="F1703" t="s">
        <v>8221</v>
      </c>
      <c r="G1703" t="s">
        <v>8224</v>
      </c>
      <c r="H1703" t="s">
        <v>8246</v>
      </c>
      <c r="I1703">
        <v>1291093200</v>
      </c>
      <c r="J1703">
        <v>1286930435</v>
      </c>
      <c r="K1703" t="b">
        <v>0</v>
      </c>
      <c r="L1703">
        <v>5</v>
      </c>
      <c r="M1703" t="b">
        <v>0</v>
      </c>
      <c r="N1703" t="s">
        <v>8282</v>
      </c>
      <c r="O1703" s="6">
        <f>(E1703/D1703)*100</f>
        <v>10.454545454545453</v>
      </c>
      <c r="P1703" s="7">
        <f>E1703/L1703</f>
        <v>23</v>
      </c>
      <c r="Q1703" t="s">
        <v>8333</v>
      </c>
      <c r="R1703" t="s">
        <v>8334</v>
      </c>
      <c r="S1703" s="11">
        <f>(J1703/86400)+25569+(-5/24)</f>
        <v>40463.819849537038</v>
      </c>
      <c r="T1703" s="11">
        <f>(I1703/86400)+25569+(-5/24)</f>
        <v>40512</v>
      </c>
    </row>
    <row r="1704" spans="1:20" ht="28.8" x14ac:dyDescent="0.3">
      <c r="A1704">
        <v>464</v>
      </c>
      <c r="B1704" s="3" t="s">
        <v>465</v>
      </c>
      <c r="C1704" s="3" t="s">
        <v>4574</v>
      </c>
      <c r="D1704">
        <v>1010</v>
      </c>
      <c r="E1704">
        <v>1</v>
      </c>
      <c r="F1704" t="s">
        <v>8221</v>
      </c>
      <c r="G1704" t="s">
        <v>8236</v>
      </c>
      <c r="H1704" t="s">
        <v>8249</v>
      </c>
      <c r="I1704">
        <v>1463602935</v>
      </c>
      <c r="J1704">
        <v>1461874935</v>
      </c>
      <c r="K1704" t="b">
        <v>0</v>
      </c>
      <c r="L1704">
        <v>1</v>
      </c>
      <c r="M1704" t="b">
        <v>0</v>
      </c>
      <c r="N1704" t="s">
        <v>8270</v>
      </c>
      <c r="O1704" s="6">
        <f>(E1704/D1704)*100</f>
        <v>9.9009900990099015E-2</v>
      </c>
      <c r="P1704" s="7">
        <f>E1704/L1704</f>
        <v>1</v>
      </c>
      <c r="Q1704" t="s">
        <v>8310</v>
      </c>
      <c r="R1704" t="s">
        <v>8316</v>
      </c>
      <c r="S1704" s="11">
        <f>(J1704/86400)+25569+(-5/24)</f>
        <v>42488.640451388885</v>
      </c>
      <c r="T1704" s="11">
        <f>(I1704/86400)+25569+(-5/24)</f>
        <v>42508.640451388885</v>
      </c>
    </row>
    <row r="1705" spans="1:20" ht="28.8" x14ac:dyDescent="0.3">
      <c r="A1705">
        <v>179</v>
      </c>
      <c r="B1705" s="3" t="s">
        <v>181</v>
      </c>
      <c r="C1705" s="3" t="s">
        <v>4289</v>
      </c>
      <c r="D1705">
        <v>1000</v>
      </c>
      <c r="E1705">
        <v>200</v>
      </c>
      <c r="F1705" t="s">
        <v>8221</v>
      </c>
      <c r="G1705" t="s">
        <v>8224</v>
      </c>
      <c r="H1705" t="s">
        <v>8246</v>
      </c>
      <c r="I1705">
        <v>1457056555</v>
      </c>
      <c r="J1705">
        <v>1454464555</v>
      </c>
      <c r="K1705" t="b">
        <v>0</v>
      </c>
      <c r="L1705">
        <v>2</v>
      </c>
      <c r="M1705" t="b">
        <v>0</v>
      </c>
      <c r="N1705" t="s">
        <v>8268</v>
      </c>
      <c r="O1705" s="6">
        <f>(E1705/D1705)*100</f>
        <v>20</v>
      </c>
      <c r="P1705" s="7">
        <f>E1705/L1705</f>
        <v>100</v>
      </c>
      <c r="Q1705" t="s">
        <v>8310</v>
      </c>
      <c r="R1705" t="s">
        <v>8314</v>
      </c>
      <c r="S1705" s="11">
        <f>(J1705/86400)+25569+(-5/24)</f>
        <v>42402.872164351851</v>
      </c>
      <c r="T1705" s="11">
        <f>(I1705/86400)+25569+(-5/24)</f>
        <v>42432.872164351851</v>
      </c>
    </row>
    <row r="1706" spans="1:20" ht="43.2" x14ac:dyDescent="0.3">
      <c r="A1706">
        <v>182</v>
      </c>
      <c r="B1706" s="3" t="s">
        <v>184</v>
      </c>
      <c r="C1706" s="3" t="s">
        <v>4292</v>
      </c>
      <c r="D1706">
        <v>1000</v>
      </c>
      <c r="E1706">
        <v>0</v>
      </c>
      <c r="F1706" t="s">
        <v>8221</v>
      </c>
      <c r="G1706" t="s">
        <v>8224</v>
      </c>
      <c r="H1706" t="s">
        <v>8246</v>
      </c>
      <c r="I1706">
        <v>1483748232</v>
      </c>
      <c r="J1706">
        <v>1481156232</v>
      </c>
      <c r="K1706" t="b">
        <v>0</v>
      </c>
      <c r="L1706">
        <v>0</v>
      </c>
      <c r="M1706" t="b">
        <v>0</v>
      </c>
      <c r="N1706" t="s">
        <v>8268</v>
      </c>
      <c r="O1706" s="6">
        <f>(E1706/D1706)*100</f>
        <v>0</v>
      </c>
      <c r="P1706" s="7" t="e">
        <f>E1706/L1706</f>
        <v>#DIV/0!</v>
      </c>
      <c r="Q1706" t="s">
        <v>8310</v>
      </c>
      <c r="R1706" t="s">
        <v>8314</v>
      </c>
      <c r="S1706" s="11">
        <f>(J1706/86400)+25569+(-5/24)</f>
        <v>42711.803611111107</v>
      </c>
      <c r="T1706" s="11">
        <f>(I1706/86400)+25569+(-5/24)</f>
        <v>42741.803611111107</v>
      </c>
    </row>
    <row r="1707" spans="1:20" ht="57.6" x14ac:dyDescent="0.3">
      <c r="A1707">
        <v>193</v>
      </c>
      <c r="B1707" s="3" t="s">
        <v>195</v>
      </c>
      <c r="C1707" s="3" t="s">
        <v>4303</v>
      </c>
      <c r="D1707">
        <v>1000</v>
      </c>
      <c r="E1707">
        <v>0</v>
      </c>
      <c r="F1707" t="s">
        <v>8221</v>
      </c>
      <c r="G1707" t="s">
        <v>8225</v>
      </c>
      <c r="H1707" t="s">
        <v>8247</v>
      </c>
      <c r="I1707">
        <v>1417217166</v>
      </c>
      <c r="J1707">
        <v>1412029566</v>
      </c>
      <c r="K1707" t="b">
        <v>0</v>
      </c>
      <c r="L1707">
        <v>0</v>
      </c>
      <c r="M1707" t="b">
        <v>0</v>
      </c>
      <c r="N1707" t="s">
        <v>8268</v>
      </c>
      <c r="O1707" s="6">
        <f>(E1707/D1707)*100</f>
        <v>0</v>
      </c>
      <c r="P1707" s="7" t="e">
        <f>E1707/L1707</f>
        <v>#DIV/0!</v>
      </c>
      <c r="Q1707" t="s">
        <v>8310</v>
      </c>
      <c r="R1707" t="s">
        <v>8314</v>
      </c>
      <c r="S1707" s="11">
        <f>(J1707/86400)+25569+(-5/24)</f>
        <v>41911.726458333331</v>
      </c>
      <c r="T1707" s="11">
        <f>(I1707/86400)+25569+(-5/24)</f>
        <v>41971.768124999995</v>
      </c>
    </row>
    <row r="1708" spans="1:20" ht="43.2" x14ac:dyDescent="0.3">
      <c r="A1708">
        <v>222</v>
      </c>
      <c r="B1708" s="3" t="s">
        <v>224</v>
      </c>
      <c r="C1708" s="3" t="s">
        <v>4332</v>
      </c>
      <c r="D1708">
        <v>1000</v>
      </c>
      <c r="E1708">
        <v>130</v>
      </c>
      <c r="F1708" t="s">
        <v>8221</v>
      </c>
      <c r="G1708" t="s">
        <v>8224</v>
      </c>
      <c r="H1708" t="s">
        <v>8246</v>
      </c>
      <c r="I1708">
        <v>1427423940</v>
      </c>
      <c r="J1708">
        <v>1422383318</v>
      </c>
      <c r="K1708" t="b">
        <v>0</v>
      </c>
      <c r="L1708">
        <v>2</v>
      </c>
      <c r="M1708" t="b">
        <v>0</v>
      </c>
      <c r="N1708" t="s">
        <v>8268</v>
      </c>
      <c r="O1708" s="6">
        <f>(E1708/D1708)*100</f>
        <v>13</v>
      </c>
      <c r="P1708" s="7">
        <f>E1708/L1708</f>
        <v>65</v>
      </c>
      <c r="Q1708" t="s">
        <v>8310</v>
      </c>
      <c r="R1708" t="s">
        <v>8314</v>
      </c>
      <c r="S1708" s="11">
        <f>(J1708/86400)+25569+(-5/24)</f>
        <v>42031.561550925922</v>
      </c>
      <c r="T1708" s="11">
        <f>(I1708/86400)+25569+(-5/24)</f>
        <v>42089.902083333327</v>
      </c>
    </row>
    <row r="1709" spans="1:20" ht="43.2" x14ac:dyDescent="0.3">
      <c r="A1709">
        <v>234</v>
      </c>
      <c r="B1709" s="3" t="s">
        <v>236</v>
      </c>
      <c r="C1709" s="3" t="s">
        <v>4344</v>
      </c>
      <c r="D1709">
        <v>1000</v>
      </c>
      <c r="E1709">
        <v>401</v>
      </c>
      <c r="F1709" t="s">
        <v>8221</v>
      </c>
      <c r="G1709" t="s">
        <v>8224</v>
      </c>
      <c r="H1709" t="s">
        <v>8246</v>
      </c>
      <c r="I1709">
        <v>1434847859</v>
      </c>
      <c r="J1709">
        <v>1431391859</v>
      </c>
      <c r="K1709" t="b">
        <v>0</v>
      </c>
      <c r="L1709">
        <v>5</v>
      </c>
      <c r="M1709" t="b">
        <v>0</v>
      </c>
      <c r="N1709" t="s">
        <v>8268</v>
      </c>
      <c r="O1709" s="6">
        <f>(E1709/D1709)*100</f>
        <v>40.1</v>
      </c>
      <c r="P1709" s="7">
        <f>E1709/L1709</f>
        <v>80.2</v>
      </c>
      <c r="Q1709" t="s">
        <v>8310</v>
      </c>
      <c r="R1709" t="s">
        <v>8314</v>
      </c>
      <c r="S1709" s="11">
        <f>(J1709/86400)+25569+(-5/24)</f>
        <v>42135.82707175926</v>
      </c>
      <c r="T1709" s="11">
        <f>(I1709/86400)+25569+(-5/24)</f>
        <v>42175.82707175926</v>
      </c>
    </row>
    <row r="1710" spans="1:20" ht="43.2" x14ac:dyDescent="0.3">
      <c r="A1710">
        <v>239</v>
      </c>
      <c r="B1710" s="3" t="s">
        <v>241</v>
      </c>
      <c r="C1710" s="3" t="s">
        <v>4349</v>
      </c>
      <c r="D1710">
        <v>1000</v>
      </c>
      <c r="E1710">
        <v>250</v>
      </c>
      <c r="F1710" t="s">
        <v>8221</v>
      </c>
      <c r="G1710" t="s">
        <v>8226</v>
      </c>
      <c r="H1710" t="s">
        <v>8248</v>
      </c>
      <c r="I1710">
        <v>1446984000</v>
      </c>
      <c r="J1710">
        <v>1445308730</v>
      </c>
      <c r="K1710" t="b">
        <v>0</v>
      </c>
      <c r="L1710">
        <v>5</v>
      </c>
      <c r="M1710" t="b">
        <v>0</v>
      </c>
      <c r="N1710" t="s">
        <v>8268</v>
      </c>
      <c r="O1710" s="6">
        <f>(E1710/D1710)*100</f>
        <v>25</v>
      </c>
      <c r="P1710" s="7">
        <f>E1710/L1710</f>
        <v>50</v>
      </c>
      <c r="Q1710" t="s">
        <v>8310</v>
      </c>
      <c r="R1710" t="s">
        <v>8314</v>
      </c>
      <c r="S1710" s="11">
        <f>(J1710/86400)+25569+(-5/24)</f>
        <v>42296.901967592588</v>
      </c>
      <c r="T1710" s="11">
        <f>(I1710/86400)+25569+(-5/24)</f>
        <v>42316.291666666664</v>
      </c>
    </row>
    <row r="1711" spans="1:20" ht="43.2" x14ac:dyDescent="0.3">
      <c r="A1711">
        <v>430</v>
      </c>
      <c r="B1711" s="3" t="s">
        <v>431</v>
      </c>
      <c r="C1711" s="3" t="s">
        <v>4540</v>
      </c>
      <c r="D1711">
        <v>1000</v>
      </c>
      <c r="E1711">
        <v>24</v>
      </c>
      <c r="F1711" t="s">
        <v>8221</v>
      </c>
      <c r="G1711" t="s">
        <v>8224</v>
      </c>
      <c r="H1711" t="s">
        <v>8246</v>
      </c>
      <c r="I1711">
        <v>1378866867</v>
      </c>
      <c r="J1711">
        <v>1377570867</v>
      </c>
      <c r="K1711" t="b">
        <v>0</v>
      </c>
      <c r="L1711">
        <v>5</v>
      </c>
      <c r="M1711" t="b">
        <v>0</v>
      </c>
      <c r="N1711" t="s">
        <v>8270</v>
      </c>
      <c r="O1711" s="6">
        <f>(E1711/D1711)*100</f>
        <v>2.4</v>
      </c>
      <c r="P1711" s="7">
        <f>E1711/L1711</f>
        <v>4.8</v>
      </c>
      <c r="Q1711" t="s">
        <v>8310</v>
      </c>
      <c r="R1711" t="s">
        <v>8316</v>
      </c>
      <c r="S1711" s="11">
        <f>(J1711/86400)+25569+(-5/24)</f>
        <v>41512.898923611108</v>
      </c>
      <c r="T1711" s="11">
        <f>(I1711/86400)+25569+(-5/24)</f>
        <v>41527.898923611108</v>
      </c>
    </row>
    <row r="1712" spans="1:20" ht="43.2" x14ac:dyDescent="0.3">
      <c r="A1712">
        <v>436</v>
      </c>
      <c r="B1712" s="3" t="s">
        <v>437</v>
      </c>
      <c r="C1712" s="3" t="s">
        <v>4546</v>
      </c>
      <c r="D1712">
        <v>1000</v>
      </c>
      <c r="E1712">
        <v>0</v>
      </c>
      <c r="F1712" t="s">
        <v>8221</v>
      </c>
      <c r="G1712" t="s">
        <v>8224</v>
      </c>
      <c r="H1712" t="s">
        <v>8246</v>
      </c>
      <c r="I1712">
        <v>1375260113</v>
      </c>
      <c r="J1712">
        <v>1372668113</v>
      </c>
      <c r="K1712" t="b">
        <v>0</v>
      </c>
      <c r="L1712">
        <v>0</v>
      </c>
      <c r="M1712" t="b">
        <v>0</v>
      </c>
      <c r="N1712" t="s">
        <v>8270</v>
      </c>
      <c r="O1712" s="6">
        <f>(E1712/D1712)*100</f>
        <v>0</v>
      </c>
      <c r="P1712" s="7" t="e">
        <f>E1712/L1712</f>
        <v>#DIV/0!</v>
      </c>
      <c r="Q1712" t="s">
        <v>8310</v>
      </c>
      <c r="R1712" t="s">
        <v>8316</v>
      </c>
      <c r="S1712" s="11">
        <f>(J1712/86400)+25569+(-5/24)</f>
        <v>41456.154085648144</v>
      </c>
      <c r="T1712" s="11">
        <f>(I1712/86400)+25569+(-5/24)</f>
        <v>41486.154085648144</v>
      </c>
    </row>
    <row r="1713" spans="1:20" ht="43.2" x14ac:dyDescent="0.3">
      <c r="A1713">
        <v>444</v>
      </c>
      <c r="B1713" s="3" t="s">
        <v>445</v>
      </c>
      <c r="C1713" s="3" t="s">
        <v>4554</v>
      </c>
      <c r="D1713">
        <v>1000</v>
      </c>
      <c r="E1713">
        <v>50</v>
      </c>
      <c r="F1713" t="s">
        <v>8221</v>
      </c>
      <c r="G1713" t="s">
        <v>8224</v>
      </c>
      <c r="H1713" t="s">
        <v>8246</v>
      </c>
      <c r="I1713">
        <v>1329342361</v>
      </c>
      <c r="J1713">
        <v>1324158361</v>
      </c>
      <c r="K1713" t="b">
        <v>0</v>
      </c>
      <c r="L1713">
        <v>1</v>
      </c>
      <c r="M1713" t="b">
        <v>0</v>
      </c>
      <c r="N1713" t="s">
        <v>8270</v>
      </c>
      <c r="O1713" s="6">
        <f>(E1713/D1713)*100</f>
        <v>5</v>
      </c>
      <c r="P1713" s="7">
        <f>E1713/L1713</f>
        <v>50</v>
      </c>
      <c r="Q1713" t="s">
        <v>8310</v>
      </c>
      <c r="R1713" t="s">
        <v>8316</v>
      </c>
      <c r="S1713" s="11">
        <f>(J1713/86400)+25569+(-5/24)</f>
        <v>40894.69862268518</v>
      </c>
      <c r="T1713" s="11">
        <f>(I1713/86400)+25569+(-5/24)</f>
        <v>40954.69862268518</v>
      </c>
    </row>
    <row r="1714" spans="1:20" x14ac:dyDescent="0.3">
      <c r="A1714">
        <v>490</v>
      </c>
      <c r="B1714" s="3" t="s">
        <v>491</v>
      </c>
      <c r="C1714" s="3" t="s">
        <v>4600</v>
      </c>
      <c r="D1714">
        <v>1000</v>
      </c>
      <c r="E1714">
        <v>0</v>
      </c>
      <c r="F1714" t="s">
        <v>8221</v>
      </c>
      <c r="G1714" t="s">
        <v>8224</v>
      </c>
      <c r="H1714" t="s">
        <v>8246</v>
      </c>
      <c r="I1714">
        <v>1345677285</v>
      </c>
      <c r="J1714">
        <v>1343085285</v>
      </c>
      <c r="K1714" t="b">
        <v>0</v>
      </c>
      <c r="L1714">
        <v>0</v>
      </c>
      <c r="M1714" t="b">
        <v>0</v>
      </c>
      <c r="N1714" t="s">
        <v>8270</v>
      </c>
      <c r="O1714" s="6">
        <f>(E1714/D1714)*100</f>
        <v>0</v>
      </c>
      <c r="P1714" s="7" t="e">
        <f>E1714/L1714</f>
        <v>#DIV/0!</v>
      </c>
      <c r="Q1714" t="s">
        <v>8310</v>
      </c>
      <c r="R1714" t="s">
        <v>8316</v>
      </c>
      <c r="S1714" s="11">
        <f>(J1714/86400)+25569+(-5/24)</f>
        <v>41113.760243055549</v>
      </c>
      <c r="T1714" s="11">
        <f>(I1714/86400)+25569+(-5/24)</f>
        <v>41143.760243055549</v>
      </c>
    </row>
    <row r="1715" spans="1:20" ht="43.2" x14ac:dyDescent="0.3">
      <c r="A1715">
        <v>584</v>
      </c>
      <c r="B1715" s="3" t="s">
        <v>585</v>
      </c>
      <c r="C1715" s="3" t="s">
        <v>4694</v>
      </c>
      <c r="D1715">
        <v>1000</v>
      </c>
      <c r="E1715">
        <v>10</v>
      </c>
      <c r="F1715" t="s">
        <v>8221</v>
      </c>
      <c r="G1715" t="s">
        <v>8224</v>
      </c>
      <c r="H1715" t="s">
        <v>8246</v>
      </c>
      <c r="I1715">
        <v>1426522316</v>
      </c>
      <c r="J1715">
        <v>1423933916</v>
      </c>
      <c r="K1715" t="b">
        <v>0</v>
      </c>
      <c r="L1715">
        <v>2</v>
      </c>
      <c r="M1715" t="b">
        <v>0</v>
      </c>
      <c r="N1715" t="s">
        <v>8272</v>
      </c>
      <c r="O1715" s="6">
        <f>(E1715/D1715)*100</f>
        <v>1</v>
      </c>
      <c r="P1715" s="7">
        <f>E1715/L1715</f>
        <v>5</v>
      </c>
      <c r="Q1715" t="s">
        <v>8319</v>
      </c>
      <c r="R1715" t="s">
        <v>8320</v>
      </c>
      <c r="S1715" s="11">
        <f>(J1715/86400)+25569+(-5/24)</f>
        <v>42049.508287037032</v>
      </c>
      <c r="T1715" s="11">
        <f>(I1715/86400)+25569+(-5/24)</f>
        <v>42079.466620370367</v>
      </c>
    </row>
    <row r="1716" spans="1:20" ht="43.2" x14ac:dyDescent="0.3">
      <c r="A1716">
        <v>885</v>
      </c>
      <c r="B1716" s="3" t="s">
        <v>886</v>
      </c>
      <c r="C1716" s="3" t="s">
        <v>4995</v>
      </c>
      <c r="D1716">
        <v>1000</v>
      </c>
      <c r="E1716">
        <v>750</v>
      </c>
      <c r="F1716" t="s">
        <v>8221</v>
      </c>
      <c r="G1716" t="s">
        <v>8224</v>
      </c>
      <c r="H1716" t="s">
        <v>8246</v>
      </c>
      <c r="I1716">
        <v>1483137311</v>
      </c>
      <c r="J1716">
        <v>1481322911</v>
      </c>
      <c r="K1716" t="b">
        <v>0</v>
      </c>
      <c r="L1716">
        <v>21</v>
      </c>
      <c r="M1716" t="b">
        <v>0</v>
      </c>
      <c r="N1716" t="s">
        <v>8279</v>
      </c>
      <c r="O1716" s="6">
        <f>(E1716/D1716)*100</f>
        <v>75</v>
      </c>
      <c r="P1716" s="7">
        <f>E1716/L1716</f>
        <v>35.714285714285715</v>
      </c>
      <c r="Q1716" t="s">
        <v>8325</v>
      </c>
      <c r="R1716" t="s">
        <v>8329</v>
      </c>
      <c r="S1716" s="11">
        <f>(J1716/86400)+25569+(-5/24)</f>
        <v>42713.732766203706</v>
      </c>
      <c r="T1716" s="11">
        <f>(I1716/86400)+25569+(-5/24)</f>
        <v>42734.732766203706</v>
      </c>
    </row>
    <row r="1717" spans="1:20" ht="43.2" x14ac:dyDescent="0.3">
      <c r="A1717">
        <v>887</v>
      </c>
      <c r="B1717" s="3" t="s">
        <v>888</v>
      </c>
      <c r="C1717" s="3" t="s">
        <v>4997</v>
      </c>
      <c r="D1717">
        <v>1000</v>
      </c>
      <c r="E1717">
        <v>0</v>
      </c>
      <c r="F1717" t="s">
        <v>8221</v>
      </c>
      <c r="G1717" t="s">
        <v>8224</v>
      </c>
      <c r="H1717" t="s">
        <v>8246</v>
      </c>
      <c r="I1717">
        <v>1338159655</v>
      </c>
      <c r="J1717">
        <v>1335567655</v>
      </c>
      <c r="K1717" t="b">
        <v>0</v>
      </c>
      <c r="L1717">
        <v>0</v>
      </c>
      <c r="M1717" t="b">
        <v>0</v>
      </c>
      <c r="N1717" t="s">
        <v>8279</v>
      </c>
      <c r="O1717" s="6">
        <f>(E1717/D1717)*100</f>
        <v>0</v>
      </c>
      <c r="P1717" s="7" t="e">
        <f>E1717/L1717</f>
        <v>#DIV/0!</v>
      </c>
      <c r="Q1717" t="s">
        <v>8325</v>
      </c>
      <c r="R1717" t="s">
        <v>8329</v>
      </c>
      <c r="S1717" s="11">
        <f>(J1717/86400)+25569+(-5/24)</f>
        <v>41026.75063657407</v>
      </c>
      <c r="T1717" s="11">
        <f>(I1717/86400)+25569+(-5/24)</f>
        <v>41056.75063657407</v>
      </c>
    </row>
    <row r="1718" spans="1:20" ht="57.6" x14ac:dyDescent="0.3">
      <c r="A1718">
        <v>888</v>
      </c>
      <c r="B1718" s="3" t="s">
        <v>889</v>
      </c>
      <c r="C1718" s="3" t="s">
        <v>4998</v>
      </c>
      <c r="D1718">
        <v>1000</v>
      </c>
      <c r="E1718">
        <v>72</v>
      </c>
      <c r="F1718" t="s">
        <v>8221</v>
      </c>
      <c r="G1718" t="s">
        <v>8224</v>
      </c>
      <c r="H1718" t="s">
        <v>8246</v>
      </c>
      <c r="I1718">
        <v>1314856800</v>
      </c>
      <c r="J1718">
        <v>1311789885</v>
      </c>
      <c r="K1718" t="b">
        <v>0</v>
      </c>
      <c r="L1718">
        <v>4</v>
      </c>
      <c r="M1718" t="b">
        <v>0</v>
      </c>
      <c r="N1718" t="s">
        <v>8279</v>
      </c>
      <c r="O1718" s="6">
        <f>(E1718/D1718)*100</f>
        <v>7.1999999999999993</v>
      </c>
      <c r="P1718" s="7">
        <f>E1718/L1718</f>
        <v>18</v>
      </c>
      <c r="Q1718" t="s">
        <v>8325</v>
      </c>
      <c r="R1718" t="s">
        <v>8329</v>
      </c>
      <c r="S1718" s="11">
        <f>(J1718/86400)+25569+(-5/24)</f>
        <v>40751.544965277775</v>
      </c>
      <c r="T1718" s="11">
        <f>(I1718/86400)+25569+(-5/24)</f>
        <v>40787.041666666664</v>
      </c>
    </row>
    <row r="1719" spans="1:20" ht="28.8" x14ac:dyDescent="0.3">
      <c r="A1719">
        <v>1075</v>
      </c>
      <c r="B1719" s="3" t="s">
        <v>1076</v>
      </c>
      <c r="C1719" s="3" t="s">
        <v>5185</v>
      </c>
      <c r="D1719">
        <v>1000</v>
      </c>
      <c r="E1719">
        <v>45</v>
      </c>
      <c r="F1719" t="s">
        <v>8221</v>
      </c>
      <c r="G1719" t="s">
        <v>8224</v>
      </c>
      <c r="H1719" t="s">
        <v>8246</v>
      </c>
      <c r="I1719">
        <v>1336340516</v>
      </c>
      <c r="J1719">
        <v>1333748516</v>
      </c>
      <c r="K1719" t="b">
        <v>0</v>
      </c>
      <c r="L1719">
        <v>3</v>
      </c>
      <c r="M1719" t="b">
        <v>0</v>
      </c>
      <c r="N1719" t="s">
        <v>8282</v>
      </c>
      <c r="O1719" s="6">
        <f>(E1719/D1719)*100</f>
        <v>4.5</v>
      </c>
      <c r="P1719" s="7">
        <f>E1719/L1719</f>
        <v>15</v>
      </c>
      <c r="Q1719" t="s">
        <v>8333</v>
      </c>
      <c r="R1719" t="s">
        <v>8334</v>
      </c>
      <c r="S1719" s="11">
        <f>(J1719/86400)+25569+(-5/24)</f>
        <v>41005.695787037032</v>
      </c>
      <c r="T1719" s="11">
        <f>(I1719/86400)+25569+(-5/24)</f>
        <v>41035.695787037032</v>
      </c>
    </row>
    <row r="1720" spans="1:20" ht="43.2" x14ac:dyDescent="0.3">
      <c r="A1720">
        <v>1113</v>
      </c>
      <c r="B1720" s="3" t="s">
        <v>1114</v>
      </c>
      <c r="C1720" s="3" t="s">
        <v>5223</v>
      </c>
      <c r="D1720">
        <v>1000</v>
      </c>
      <c r="E1720">
        <v>5</v>
      </c>
      <c r="F1720" t="s">
        <v>8221</v>
      </c>
      <c r="G1720" t="s">
        <v>8225</v>
      </c>
      <c r="H1720" t="s">
        <v>8247</v>
      </c>
      <c r="I1720">
        <v>1408058820</v>
      </c>
      <c r="J1720">
        <v>1405466820</v>
      </c>
      <c r="K1720" t="b">
        <v>0</v>
      </c>
      <c r="L1720">
        <v>1</v>
      </c>
      <c r="M1720" t="b">
        <v>0</v>
      </c>
      <c r="N1720" t="s">
        <v>8282</v>
      </c>
      <c r="O1720" s="6">
        <f>(E1720/D1720)*100</f>
        <v>0.5</v>
      </c>
      <c r="P1720" s="7">
        <f>E1720/L1720</f>
        <v>5</v>
      </c>
      <c r="Q1720" t="s">
        <v>8333</v>
      </c>
      <c r="R1720" t="s">
        <v>8334</v>
      </c>
      <c r="S1720" s="11">
        <f>(J1720/86400)+25569+(-5/24)</f>
        <v>41835.768749999996</v>
      </c>
      <c r="T1720" s="11">
        <f>(I1720/86400)+25569+(-5/24)</f>
        <v>41865.768749999996</v>
      </c>
    </row>
    <row r="1721" spans="1:20" ht="43.2" x14ac:dyDescent="0.3">
      <c r="A1721">
        <v>1117</v>
      </c>
      <c r="B1721" s="3" t="s">
        <v>1118</v>
      </c>
      <c r="C1721" s="3" t="s">
        <v>5227</v>
      </c>
      <c r="D1721">
        <v>1000</v>
      </c>
      <c r="E1721">
        <v>83</v>
      </c>
      <c r="F1721" t="s">
        <v>8221</v>
      </c>
      <c r="G1721" t="s">
        <v>8236</v>
      </c>
      <c r="H1721" t="s">
        <v>8249</v>
      </c>
      <c r="I1721">
        <v>1451053313</v>
      </c>
      <c r="J1721">
        <v>1448461313</v>
      </c>
      <c r="K1721" t="b">
        <v>0</v>
      </c>
      <c r="L1721">
        <v>8</v>
      </c>
      <c r="M1721" t="b">
        <v>0</v>
      </c>
      <c r="N1721" t="s">
        <v>8282</v>
      </c>
      <c r="O1721" s="6">
        <f>(E1721/D1721)*100</f>
        <v>8.3000000000000007</v>
      </c>
      <c r="P1721" s="7">
        <f>E1721/L1721</f>
        <v>10.375</v>
      </c>
      <c r="Q1721" t="s">
        <v>8333</v>
      </c>
      <c r="R1721" t="s">
        <v>8334</v>
      </c>
      <c r="S1721" s="11">
        <f>(J1721/86400)+25569+(-5/24)</f>
        <v>42333.390196759261</v>
      </c>
      <c r="T1721" s="11">
        <f>(I1721/86400)+25569+(-5/24)</f>
        <v>42363.390196759261</v>
      </c>
    </row>
    <row r="1722" spans="1:20" x14ac:dyDescent="0.3">
      <c r="A1722">
        <v>1128</v>
      </c>
      <c r="B1722" s="3" t="s">
        <v>1129</v>
      </c>
      <c r="C1722" s="3" t="s">
        <v>5238</v>
      </c>
      <c r="D1722">
        <v>1000</v>
      </c>
      <c r="E1722">
        <v>1</v>
      </c>
      <c r="F1722" t="s">
        <v>8221</v>
      </c>
      <c r="G1722" t="s">
        <v>8225</v>
      </c>
      <c r="H1722" t="s">
        <v>8247</v>
      </c>
      <c r="I1722">
        <v>1407425717</v>
      </c>
      <c r="J1722">
        <v>1404833717</v>
      </c>
      <c r="K1722" t="b">
        <v>0</v>
      </c>
      <c r="L1722">
        <v>1</v>
      </c>
      <c r="M1722" t="b">
        <v>0</v>
      </c>
      <c r="N1722" t="s">
        <v>8283</v>
      </c>
      <c r="O1722" s="6">
        <f>(E1722/D1722)*100</f>
        <v>0.1</v>
      </c>
      <c r="P1722" s="7">
        <f>E1722/L1722</f>
        <v>1</v>
      </c>
      <c r="Q1722" t="s">
        <v>8333</v>
      </c>
      <c r="R1722" t="s">
        <v>8335</v>
      </c>
      <c r="S1722" s="11">
        <f>(J1722/86400)+25569+(-5/24)</f>
        <v>41828.441168981481</v>
      </c>
      <c r="T1722" s="11">
        <f>(I1722/86400)+25569+(-5/24)</f>
        <v>41858.441168981481</v>
      </c>
    </row>
    <row r="1723" spans="1:20" ht="57.6" x14ac:dyDescent="0.3">
      <c r="A1723">
        <v>1135</v>
      </c>
      <c r="B1723" s="3" t="s">
        <v>1136</v>
      </c>
      <c r="C1723" s="3" t="s">
        <v>5245</v>
      </c>
      <c r="D1723">
        <v>1000</v>
      </c>
      <c r="E1723">
        <v>50</v>
      </c>
      <c r="F1723" t="s">
        <v>8221</v>
      </c>
      <c r="G1723" t="s">
        <v>8236</v>
      </c>
      <c r="H1723" t="s">
        <v>8249</v>
      </c>
      <c r="I1723">
        <v>1470527094</v>
      </c>
      <c r="J1723">
        <v>1467935094</v>
      </c>
      <c r="K1723" t="b">
        <v>0</v>
      </c>
      <c r="L1723">
        <v>1</v>
      </c>
      <c r="M1723" t="b">
        <v>0</v>
      </c>
      <c r="N1723" t="s">
        <v>8283</v>
      </c>
      <c r="O1723" s="6">
        <f>(E1723/D1723)*100</f>
        <v>5</v>
      </c>
      <c r="P1723" s="7">
        <f>E1723/L1723</f>
        <v>50</v>
      </c>
      <c r="Q1723" t="s">
        <v>8333</v>
      </c>
      <c r="R1723" t="s">
        <v>8335</v>
      </c>
      <c r="S1723" s="11">
        <f>(J1723/86400)+25569+(-5/24)</f>
        <v>42558.781180555554</v>
      </c>
      <c r="T1723" s="11">
        <f>(I1723/86400)+25569+(-5/24)</f>
        <v>42588.781180555554</v>
      </c>
    </row>
    <row r="1724" spans="1:20" ht="57.6" x14ac:dyDescent="0.3">
      <c r="A1724">
        <v>1182</v>
      </c>
      <c r="B1724" s="3" t="s">
        <v>1183</v>
      </c>
      <c r="C1724" s="3" t="s">
        <v>5292</v>
      </c>
      <c r="D1724">
        <v>1000</v>
      </c>
      <c r="E1724">
        <v>42</v>
      </c>
      <c r="F1724" t="s">
        <v>8221</v>
      </c>
      <c r="G1724" t="s">
        <v>8224</v>
      </c>
      <c r="H1724" t="s">
        <v>8246</v>
      </c>
      <c r="I1724">
        <v>1484239320</v>
      </c>
      <c r="J1724">
        <v>1482609088</v>
      </c>
      <c r="K1724" t="b">
        <v>0</v>
      </c>
      <c r="L1724">
        <v>4</v>
      </c>
      <c r="M1724" t="b">
        <v>0</v>
      </c>
      <c r="N1724" t="s">
        <v>8284</v>
      </c>
      <c r="O1724" s="6">
        <f>(E1724/D1724)*100</f>
        <v>4.2</v>
      </c>
      <c r="P1724" s="7">
        <f>E1724/L1724</f>
        <v>10.5</v>
      </c>
      <c r="Q1724" t="s">
        <v>8336</v>
      </c>
      <c r="R1724" t="s">
        <v>8337</v>
      </c>
      <c r="S1724" s="11">
        <f>(J1724/86400)+25569+(-5/24)</f>
        <v>42728.619074074071</v>
      </c>
      <c r="T1724" s="11">
        <f>(I1724/86400)+25569+(-5/24)</f>
        <v>42747.487499999996</v>
      </c>
    </row>
    <row r="1725" spans="1:20" ht="43.2" x14ac:dyDescent="0.3">
      <c r="A1725">
        <v>1408</v>
      </c>
      <c r="B1725" s="3" t="s">
        <v>1409</v>
      </c>
      <c r="C1725" s="3" t="s">
        <v>5518</v>
      </c>
      <c r="D1725">
        <v>1000</v>
      </c>
      <c r="E1725">
        <v>72</v>
      </c>
      <c r="F1725" t="s">
        <v>8221</v>
      </c>
      <c r="G1725" t="s">
        <v>8225</v>
      </c>
      <c r="H1725" t="s">
        <v>8247</v>
      </c>
      <c r="I1725">
        <v>1447451756</v>
      </c>
      <c r="J1725">
        <v>1444856156</v>
      </c>
      <c r="K1725" t="b">
        <v>0</v>
      </c>
      <c r="L1725">
        <v>6</v>
      </c>
      <c r="M1725" t="b">
        <v>0</v>
      </c>
      <c r="N1725" t="s">
        <v>8287</v>
      </c>
      <c r="O1725" s="6">
        <f>(E1725/D1725)*100</f>
        <v>7.1999999999999993</v>
      </c>
      <c r="P1725" s="7">
        <f>E1725/L1725</f>
        <v>12</v>
      </c>
      <c r="Q1725" t="s">
        <v>8322</v>
      </c>
      <c r="R1725" t="s">
        <v>8341</v>
      </c>
      <c r="S1725" s="11">
        <f>(J1725/86400)+25569+(-5/24)</f>
        <v>42291.663842592585</v>
      </c>
      <c r="T1725" s="11">
        <f>(I1725/86400)+25569+(-5/24)</f>
        <v>42321.705509259256</v>
      </c>
    </row>
    <row r="1726" spans="1:20" ht="43.2" x14ac:dyDescent="0.3">
      <c r="A1726">
        <v>1426</v>
      </c>
      <c r="B1726" s="3" t="s">
        <v>1427</v>
      </c>
      <c r="C1726" s="3" t="s">
        <v>5536</v>
      </c>
      <c r="D1726">
        <v>1000</v>
      </c>
      <c r="E1726">
        <v>0</v>
      </c>
      <c r="F1726" t="s">
        <v>8221</v>
      </c>
      <c r="G1726" t="s">
        <v>8236</v>
      </c>
      <c r="H1726" t="s">
        <v>8249</v>
      </c>
      <c r="I1726">
        <v>1440408120</v>
      </c>
      <c r="J1726">
        <v>1435224120</v>
      </c>
      <c r="K1726" t="b">
        <v>0</v>
      </c>
      <c r="L1726">
        <v>0</v>
      </c>
      <c r="M1726" t="b">
        <v>0</v>
      </c>
      <c r="N1726" t="s">
        <v>8287</v>
      </c>
      <c r="O1726" s="6">
        <f>(E1726/D1726)*100</f>
        <v>0</v>
      </c>
      <c r="P1726" s="7" t="e">
        <f>E1726/L1726</f>
        <v>#DIV/0!</v>
      </c>
      <c r="Q1726" t="s">
        <v>8322</v>
      </c>
      <c r="R1726" t="s">
        <v>8341</v>
      </c>
      <c r="S1726" s="11">
        <f>(J1726/86400)+25569+(-5/24)</f>
        <v>42180.181944444441</v>
      </c>
      <c r="T1726" s="11">
        <f>(I1726/86400)+25569+(-5/24)</f>
        <v>42240.181944444441</v>
      </c>
    </row>
    <row r="1727" spans="1:20" ht="43.2" x14ac:dyDescent="0.3">
      <c r="A1727">
        <v>1428</v>
      </c>
      <c r="B1727" s="3" t="s">
        <v>1429</v>
      </c>
      <c r="C1727" s="3" t="s">
        <v>5538</v>
      </c>
      <c r="D1727">
        <v>1000</v>
      </c>
      <c r="E1727">
        <v>45</v>
      </c>
      <c r="F1727" t="s">
        <v>8221</v>
      </c>
      <c r="G1727" t="s">
        <v>8227</v>
      </c>
      <c r="H1727" t="s">
        <v>8249</v>
      </c>
      <c r="I1727">
        <v>1459584417</v>
      </c>
      <c r="J1727">
        <v>1456996017</v>
      </c>
      <c r="K1727" t="b">
        <v>0</v>
      </c>
      <c r="L1727">
        <v>3</v>
      </c>
      <c r="M1727" t="b">
        <v>0</v>
      </c>
      <c r="N1727" t="s">
        <v>8287</v>
      </c>
      <c r="O1727" s="6">
        <f>(E1727/D1727)*100</f>
        <v>4.5</v>
      </c>
      <c r="P1727" s="7">
        <f>E1727/L1727</f>
        <v>15</v>
      </c>
      <c r="Q1727" t="s">
        <v>8322</v>
      </c>
      <c r="R1727" t="s">
        <v>8341</v>
      </c>
      <c r="S1727" s="11">
        <f>(J1727/86400)+25569+(-5/24)</f>
        <v>42432.171493055554</v>
      </c>
      <c r="T1727" s="11">
        <f>(I1727/86400)+25569+(-5/24)</f>
        <v>42462.129826388882</v>
      </c>
    </row>
    <row r="1728" spans="1:20" ht="43.2" x14ac:dyDescent="0.3">
      <c r="A1728">
        <v>1544</v>
      </c>
      <c r="B1728" s="3" t="s">
        <v>1545</v>
      </c>
      <c r="C1728" s="3" t="s">
        <v>5654</v>
      </c>
      <c r="D1728">
        <v>1000</v>
      </c>
      <c r="E1728">
        <v>0</v>
      </c>
      <c r="F1728" t="s">
        <v>8221</v>
      </c>
      <c r="G1728" t="s">
        <v>8224</v>
      </c>
      <c r="H1728" t="s">
        <v>8246</v>
      </c>
      <c r="I1728">
        <v>1427847480</v>
      </c>
      <c r="J1728">
        <v>1424222024</v>
      </c>
      <c r="K1728" t="b">
        <v>0</v>
      </c>
      <c r="L1728">
        <v>0</v>
      </c>
      <c r="M1728" t="b">
        <v>0</v>
      </c>
      <c r="N1728" t="s">
        <v>8289</v>
      </c>
      <c r="O1728" s="6">
        <f>(E1728/D1728)*100</f>
        <v>0</v>
      </c>
      <c r="P1728" s="7" t="e">
        <f>E1728/L1728</f>
        <v>#DIV/0!</v>
      </c>
      <c r="Q1728" t="s">
        <v>8338</v>
      </c>
      <c r="R1728" t="s">
        <v>8343</v>
      </c>
      <c r="S1728" s="11">
        <f>(J1728/86400)+25569+(-5/24)</f>
        <v>42052.842870370368</v>
      </c>
      <c r="T1728" s="11">
        <f>(I1728/86400)+25569+(-5/24)</f>
        <v>42094.804166666661</v>
      </c>
    </row>
    <row r="1729" spans="1:20" ht="43.2" x14ac:dyDescent="0.3">
      <c r="A1729">
        <v>1546</v>
      </c>
      <c r="B1729" s="3" t="s">
        <v>1547</v>
      </c>
      <c r="C1729" s="3" t="s">
        <v>5656</v>
      </c>
      <c r="D1729">
        <v>1000</v>
      </c>
      <c r="E1729">
        <v>289</v>
      </c>
      <c r="F1729" t="s">
        <v>8221</v>
      </c>
      <c r="G1729" t="s">
        <v>8225</v>
      </c>
      <c r="H1729" t="s">
        <v>8247</v>
      </c>
      <c r="I1729">
        <v>1410930399</v>
      </c>
      <c r="J1729">
        <v>1405746399</v>
      </c>
      <c r="K1729" t="b">
        <v>0</v>
      </c>
      <c r="L1729">
        <v>11</v>
      </c>
      <c r="M1729" t="b">
        <v>0</v>
      </c>
      <c r="N1729" t="s">
        <v>8289</v>
      </c>
      <c r="O1729" s="6">
        <f>(E1729/D1729)*100</f>
        <v>28.9</v>
      </c>
      <c r="P1729" s="7">
        <f>E1729/L1729</f>
        <v>26.272727272727273</v>
      </c>
      <c r="Q1729" t="s">
        <v>8338</v>
      </c>
      <c r="R1729" t="s">
        <v>8343</v>
      </c>
      <c r="S1729" s="11">
        <f>(J1729/86400)+25569+(-5/24)</f>
        <v>41839.004618055551</v>
      </c>
      <c r="T1729" s="11">
        <f>(I1729/86400)+25569+(-5/24)</f>
        <v>41899.004618055551</v>
      </c>
    </row>
    <row r="1730" spans="1:20" ht="43.2" x14ac:dyDescent="0.3">
      <c r="A1730">
        <v>1581</v>
      </c>
      <c r="B1730" s="3" t="s">
        <v>1582</v>
      </c>
      <c r="C1730" s="3" t="s">
        <v>5691</v>
      </c>
      <c r="D1730">
        <v>1000</v>
      </c>
      <c r="E1730">
        <v>5</v>
      </c>
      <c r="F1730" t="s">
        <v>8221</v>
      </c>
      <c r="G1730" t="s">
        <v>8225</v>
      </c>
      <c r="H1730" t="s">
        <v>8247</v>
      </c>
      <c r="I1730">
        <v>1450521990</v>
      </c>
      <c r="J1730">
        <v>1447757190</v>
      </c>
      <c r="K1730" t="b">
        <v>0</v>
      </c>
      <c r="L1730">
        <v>1</v>
      </c>
      <c r="M1730" t="b">
        <v>0</v>
      </c>
      <c r="N1730" t="s">
        <v>8291</v>
      </c>
      <c r="O1730" s="6">
        <f>(E1730/D1730)*100</f>
        <v>0.5</v>
      </c>
      <c r="P1730" s="7">
        <f>E1730/L1730</f>
        <v>5</v>
      </c>
      <c r="Q1730" t="s">
        <v>8338</v>
      </c>
      <c r="R1730" t="s">
        <v>8345</v>
      </c>
      <c r="S1730" s="11">
        <f>(J1730/86400)+25569+(-5/24)</f>
        <v>42325.240624999999</v>
      </c>
      <c r="T1730" s="11">
        <f>(I1730/86400)+25569+(-5/24)</f>
        <v>42357.240624999999</v>
      </c>
    </row>
    <row r="1731" spans="1:20" ht="28.8" x14ac:dyDescent="0.3">
      <c r="A1731">
        <v>1582</v>
      </c>
      <c r="B1731" s="3" t="s">
        <v>1583</v>
      </c>
      <c r="C1731" s="3" t="s">
        <v>5692</v>
      </c>
      <c r="D1731">
        <v>1000</v>
      </c>
      <c r="E1731">
        <v>93</v>
      </c>
      <c r="F1731" t="s">
        <v>8221</v>
      </c>
      <c r="G1731" t="s">
        <v>8224</v>
      </c>
      <c r="H1731" t="s">
        <v>8246</v>
      </c>
      <c r="I1731">
        <v>1445894400</v>
      </c>
      <c r="J1731">
        <v>1440961053</v>
      </c>
      <c r="K1731" t="b">
        <v>0</v>
      </c>
      <c r="L1731">
        <v>3</v>
      </c>
      <c r="M1731" t="b">
        <v>0</v>
      </c>
      <c r="N1731" t="s">
        <v>8291</v>
      </c>
      <c r="O1731" s="6">
        <f>(E1731/D1731)*100</f>
        <v>9.3000000000000007</v>
      </c>
      <c r="P1731" s="7">
        <f>E1731/L1731</f>
        <v>31</v>
      </c>
      <c r="Q1731" t="s">
        <v>8338</v>
      </c>
      <c r="R1731" t="s">
        <v>8345</v>
      </c>
      <c r="S1731" s="11">
        <f>(J1731/86400)+25569+(-5/24)</f>
        <v>42246.581631944442</v>
      </c>
      <c r="T1731" s="11">
        <f>(I1731/86400)+25569+(-5/24)</f>
        <v>42303.680555555555</v>
      </c>
    </row>
    <row r="1732" spans="1:20" ht="28.8" x14ac:dyDescent="0.3">
      <c r="A1732">
        <v>1594</v>
      </c>
      <c r="B1732" s="3" t="s">
        <v>1595</v>
      </c>
      <c r="C1732" s="3" t="s">
        <v>5704</v>
      </c>
      <c r="D1732">
        <v>1000</v>
      </c>
      <c r="E1732">
        <v>205</v>
      </c>
      <c r="F1732" t="s">
        <v>8221</v>
      </c>
      <c r="G1732" t="s">
        <v>8224</v>
      </c>
      <c r="H1732" t="s">
        <v>8246</v>
      </c>
      <c r="I1732">
        <v>1463329260</v>
      </c>
      <c r="J1732">
        <v>1458147982</v>
      </c>
      <c r="K1732" t="b">
        <v>0</v>
      </c>
      <c r="L1732">
        <v>10</v>
      </c>
      <c r="M1732" t="b">
        <v>0</v>
      </c>
      <c r="N1732" t="s">
        <v>8291</v>
      </c>
      <c r="O1732" s="6">
        <f>(E1732/D1732)*100</f>
        <v>20.5</v>
      </c>
      <c r="P1732" s="7">
        <f>E1732/L1732</f>
        <v>20.5</v>
      </c>
      <c r="Q1732" t="s">
        <v>8338</v>
      </c>
      <c r="R1732" t="s">
        <v>8345</v>
      </c>
      <c r="S1732" s="11">
        <f>(J1732/86400)+25569+(-5/24)</f>
        <v>42445.504421296289</v>
      </c>
      <c r="T1732" s="11">
        <f>(I1732/86400)+25569+(-5/24)</f>
        <v>42505.472916666666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(E1733/D1733)*100</f>
        <v>0</v>
      </c>
      <c r="P1733" s="7" t="e">
        <f>E1733/L1733</f>
        <v>#DIV/0!</v>
      </c>
      <c r="Q1733" t="s">
        <v>8325</v>
      </c>
      <c r="R1733" t="s">
        <v>8347</v>
      </c>
      <c r="S1733" s="11">
        <f>(J1733/86400)+25569+(-5/24)</f>
        <v>42152.698518518511</v>
      </c>
      <c r="T1733" s="11">
        <f>(I1733/86400)+25569+(-5/24)</f>
        <v>42166.416666666664</v>
      </c>
    </row>
    <row r="1734" spans="1:20" ht="43.2" x14ac:dyDescent="0.3">
      <c r="A1734">
        <v>1735</v>
      </c>
      <c r="B1734" s="3" t="s">
        <v>1736</v>
      </c>
      <c r="C1734" s="3" t="s">
        <v>5845</v>
      </c>
      <c r="D1734">
        <v>1000</v>
      </c>
      <c r="E1734">
        <v>110</v>
      </c>
      <c r="F1734" t="s">
        <v>8221</v>
      </c>
      <c r="G1734" t="s">
        <v>8224</v>
      </c>
      <c r="H1734" t="s">
        <v>8246</v>
      </c>
      <c r="I1734">
        <v>1470598345</v>
      </c>
      <c r="J1734">
        <v>1468006345</v>
      </c>
      <c r="K1734" t="b">
        <v>0</v>
      </c>
      <c r="L1734">
        <v>2</v>
      </c>
      <c r="M1734" t="b">
        <v>0</v>
      </c>
      <c r="N1734" t="s">
        <v>8293</v>
      </c>
      <c r="O1734" s="6">
        <f>(E1734/D1734)*100</f>
        <v>11</v>
      </c>
      <c r="P1734" s="7">
        <f>E1734/L1734</f>
        <v>55</v>
      </c>
      <c r="Q1734" t="s">
        <v>8325</v>
      </c>
      <c r="R1734" t="s">
        <v>8347</v>
      </c>
      <c r="S1734" s="11">
        <f>(J1734/86400)+25569+(-5/24)</f>
        <v>42559.605844907404</v>
      </c>
      <c r="T1734" s="11">
        <f>(I1734/86400)+25569+(-5/24)</f>
        <v>42589.605844907404</v>
      </c>
    </row>
    <row r="1735" spans="1:20" ht="43.2" x14ac:dyDescent="0.3">
      <c r="A1735">
        <v>1739</v>
      </c>
      <c r="B1735" s="3" t="s">
        <v>1740</v>
      </c>
      <c r="C1735" s="3" t="s">
        <v>5849</v>
      </c>
      <c r="D1735">
        <v>1000</v>
      </c>
      <c r="E1735">
        <v>1</v>
      </c>
      <c r="F1735" t="s">
        <v>8221</v>
      </c>
      <c r="G1735" t="s">
        <v>8224</v>
      </c>
      <c r="H1735" t="s">
        <v>8246</v>
      </c>
      <c r="I1735">
        <v>1462391932</v>
      </c>
      <c r="J1735">
        <v>1457297932</v>
      </c>
      <c r="K1735" t="b">
        <v>0</v>
      </c>
      <c r="L1735">
        <v>1</v>
      </c>
      <c r="M1735" t="b">
        <v>0</v>
      </c>
      <c r="N1735" t="s">
        <v>8293</v>
      </c>
      <c r="O1735" s="6">
        <f>(E1735/D1735)*100</f>
        <v>0.1</v>
      </c>
      <c r="P1735" s="7">
        <f>E1735/L1735</f>
        <v>1</v>
      </c>
      <c r="Q1735" t="s">
        <v>8325</v>
      </c>
      <c r="R1735" t="s">
        <v>8347</v>
      </c>
      <c r="S1735" s="11">
        <f>(J1735/86400)+25569+(-5/24)</f>
        <v>42435.665879629632</v>
      </c>
      <c r="T1735" s="11">
        <f>(I1735/86400)+25569+(-5/24)</f>
        <v>42494.624212962961</v>
      </c>
    </row>
    <row r="1736" spans="1:20" ht="43.2" x14ac:dyDescent="0.3">
      <c r="A1736">
        <v>1902</v>
      </c>
      <c r="B1736" s="3" t="s">
        <v>1903</v>
      </c>
      <c r="C1736" s="3" t="s">
        <v>6012</v>
      </c>
      <c r="D1736">
        <v>1000</v>
      </c>
      <c r="E1736">
        <v>12</v>
      </c>
      <c r="F1736" t="s">
        <v>8221</v>
      </c>
      <c r="G1736" t="s">
        <v>8233</v>
      </c>
      <c r="H1736" t="s">
        <v>8249</v>
      </c>
      <c r="I1736">
        <v>1425495447</v>
      </c>
      <c r="J1736">
        <v>1422903447</v>
      </c>
      <c r="K1736" t="b">
        <v>0</v>
      </c>
      <c r="L1736">
        <v>3</v>
      </c>
      <c r="M1736" t="b">
        <v>0</v>
      </c>
      <c r="N1736" t="s">
        <v>8294</v>
      </c>
      <c r="O1736" s="6">
        <f>(E1736/D1736)*100</f>
        <v>1.2</v>
      </c>
      <c r="P1736" s="7">
        <f>E1736/L1736</f>
        <v>4</v>
      </c>
      <c r="Q1736" t="s">
        <v>8319</v>
      </c>
      <c r="R1736" t="s">
        <v>8348</v>
      </c>
      <c r="S1736" s="11">
        <f>(J1736/86400)+25569+(-5/24)</f>
        <v>42037.581562499996</v>
      </c>
      <c r="T1736" s="11">
        <f>(I1736/86400)+25569+(-5/24)</f>
        <v>42067.581562499996</v>
      </c>
    </row>
    <row r="1737" spans="1:20" ht="43.2" x14ac:dyDescent="0.3">
      <c r="A1737">
        <v>1995</v>
      </c>
      <c r="B1737" s="3" t="s">
        <v>1996</v>
      </c>
      <c r="C1737" s="3" t="s">
        <v>6105</v>
      </c>
      <c r="D1737">
        <v>1000</v>
      </c>
      <c r="E1737">
        <v>78</v>
      </c>
      <c r="F1737" t="s">
        <v>8221</v>
      </c>
      <c r="G1737" t="s">
        <v>8229</v>
      </c>
      <c r="H1737" t="s">
        <v>8251</v>
      </c>
      <c r="I1737">
        <v>1437082736</v>
      </c>
      <c r="J1737">
        <v>1435354736</v>
      </c>
      <c r="K1737" t="b">
        <v>0</v>
      </c>
      <c r="L1737">
        <v>3</v>
      </c>
      <c r="M1737" t="b">
        <v>0</v>
      </c>
      <c r="N1737" t="s">
        <v>8296</v>
      </c>
      <c r="O1737" s="6">
        <f>(E1737/D1737)*100</f>
        <v>7.8</v>
      </c>
      <c r="P1737" s="7">
        <f>E1737/L1737</f>
        <v>26</v>
      </c>
      <c r="Q1737" t="s">
        <v>8338</v>
      </c>
      <c r="R1737" t="s">
        <v>8350</v>
      </c>
      <c r="S1737" s="11">
        <f>(J1737/86400)+25569+(-5/24)</f>
        <v>42181.693703703706</v>
      </c>
      <c r="T1737" s="11">
        <f>(I1737/86400)+25569+(-5/24)</f>
        <v>42201.693703703706</v>
      </c>
    </row>
    <row r="1738" spans="1:20" ht="43.2" x14ac:dyDescent="0.3">
      <c r="A1738">
        <v>2133</v>
      </c>
      <c r="B1738" s="3" t="s">
        <v>2134</v>
      </c>
      <c r="C1738" s="3" t="s">
        <v>6243</v>
      </c>
      <c r="D1738">
        <v>1000</v>
      </c>
      <c r="E1738">
        <v>16</v>
      </c>
      <c r="F1738" t="s">
        <v>8221</v>
      </c>
      <c r="G1738" t="s">
        <v>8224</v>
      </c>
      <c r="H1738" t="s">
        <v>8246</v>
      </c>
      <c r="I1738">
        <v>1303628340</v>
      </c>
      <c r="J1738">
        <v>1300328399</v>
      </c>
      <c r="K1738" t="b">
        <v>0</v>
      </c>
      <c r="L1738">
        <v>3</v>
      </c>
      <c r="M1738" t="b">
        <v>0</v>
      </c>
      <c r="N1738" t="s">
        <v>8282</v>
      </c>
      <c r="O1738" s="6">
        <f>(E1738/D1738)*100</f>
        <v>1.6</v>
      </c>
      <c r="P1738" s="7">
        <f>E1738/L1738</f>
        <v>5.333333333333333</v>
      </c>
      <c r="Q1738" t="s">
        <v>8333</v>
      </c>
      <c r="R1738" t="s">
        <v>8334</v>
      </c>
      <c r="S1738" s="11">
        <f>(J1738/86400)+25569+(-5/24)</f>
        <v>40618.888877314814</v>
      </c>
      <c r="T1738" s="11">
        <f>(I1738/86400)+25569+(-5/24)</f>
        <v>40657.082638888889</v>
      </c>
    </row>
    <row r="1739" spans="1:20" ht="28.8" x14ac:dyDescent="0.3">
      <c r="A1739">
        <v>2138</v>
      </c>
      <c r="B1739" s="3" t="s">
        <v>2139</v>
      </c>
      <c r="C1739" s="3" t="s">
        <v>6248</v>
      </c>
      <c r="D1739">
        <v>1000</v>
      </c>
      <c r="E1739">
        <v>128</v>
      </c>
      <c r="F1739" t="s">
        <v>8221</v>
      </c>
      <c r="G1739" t="s">
        <v>8225</v>
      </c>
      <c r="H1739" t="s">
        <v>8247</v>
      </c>
      <c r="I1739">
        <v>1383959939</v>
      </c>
      <c r="J1739">
        <v>1381364339</v>
      </c>
      <c r="K1739" t="b">
        <v>0</v>
      </c>
      <c r="L1739">
        <v>12</v>
      </c>
      <c r="M1739" t="b">
        <v>0</v>
      </c>
      <c r="N1739" t="s">
        <v>8282</v>
      </c>
      <c r="O1739" s="6">
        <f>(E1739/D1739)*100</f>
        <v>12.8</v>
      </c>
      <c r="P1739" s="7">
        <f>E1739/L1739</f>
        <v>10.666666666666666</v>
      </c>
      <c r="Q1739" t="s">
        <v>8333</v>
      </c>
      <c r="R1739" t="s">
        <v>8334</v>
      </c>
      <c r="S1739" s="11">
        <f>(J1739/86400)+25569+(-5/24)</f>
        <v>41556.804849537039</v>
      </c>
      <c r="T1739" s="11">
        <f>(I1739/86400)+25569+(-5/24)</f>
        <v>41586.846516203703</v>
      </c>
    </row>
    <row r="1740" spans="1:20" ht="43.2" x14ac:dyDescent="0.3">
      <c r="A1740">
        <v>2417</v>
      </c>
      <c r="B1740" s="3" t="s">
        <v>2418</v>
      </c>
      <c r="C1740" s="3" t="s">
        <v>6527</v>
      </c>
      <c r="D1740">
        <v>1000</v>
      </c>
      <c r="E1740">
        <v>0</v>
      </c>
      <c r="F1740" t="s">
        <v>8221</v>
      </c>
      <c r="G1740" t="s">
        <v>8224</v>
      </c>
      <c r="H1740" t="s">
        <v>8246</v>
      </c>
      <c r="I1740">
        <v>1407705187</v>
      </c>
      <c r="J1740">
        <v>1405113187</v>
      </c>
      <c r="K1740" t="b">
        <v>0</v>
      </c>
      <c r="L1740">
        <v>0</v>
      </c>
      <c r="M1740" t="b">
        <v>0</v>
      </c>
      <c r="N1740" t="s">
        <v>8284</v>
      </c>
      <c r="O1740" s="6">
        <f>(E1740/D1740)*100</f>
        <v>0</v>
      </c>
      <c r="P1740" s="7" t="e">
        <f>E1740/L1740</f>
        <v>#DIV/0!</v>
      </c>
      <c r="Q1740" t="s">
        <v>8336</v>
      </c>
      <c r="R1740" t="s">
        <v>8337</v>
      </c>
      <c r="S1740" s="11">
        <f>(J1740/86400)+25569+(-5/24)</f>
        <v>41831.675775462958</v>
      </c>
      <c r="T1740" s="11">
        <f>(I1740/86400)+25569+(-5/24)</f>
        <v>41861.675775462958</v>
      </c>
    </row>
    <row r="1741" spans="1:20" ht="43.2" x14ac:dyDescent="0.3">
      <c r="A1741">
        <v>2583</v>
      </c>
      <c r="B1741" s="3" t="s">
        <v>2583</v>
      </c>
      <c r="C1741" s="3" t="s">
        <v>6693</v>
      </c>
      <c r="D1741">
        <v>1000</v>
      </c>
      <c r="E1741">
        <v>5</v>
      </c>
      <c r="F1741" t="s">
        <v>8221</v>
      </c>
      <c r="G1741" t="s">
        <v>8224</v>
      </c>
      <c r="H1741" t="s">
        <v>8246</v>
      </c>
      <c r="I1741">
        <v>1426526880</v>
      </c>
      <c r="J1741">
        <v>1421346480</v>
      </c>
      <c r="K1741" t="b">
        <v>0</v>
      </c>
      <c r="L1741">
        <v>5</v>
      </c>
      <c r="M1741" t="b">
        <v>0</v>
      </c>
      <c r="N1741" t="s">
        <v>8284</v>
      </c>
      <c r="O1741" s="6">
        <f>(E1741/D1741)*100</f>
        <v>0.5</v>
      </c>
      <c r="P1741" s="7">
        <f>E1741/L1741</f>
        <v>1</v>
      </c>
      <c r="Q1741" t="s">
        <v>8336</v>
      </c>
      <c r="R1741" t="s">
        <v>8337</v>
      </c>
      <c r="S1741" s="11">
        <f>(J1741/86400)+25569+(-5/24)</f>
        <v>42019.561111111114</v>
      </c>
      <c r="T1741" s="11">
        <f>(I1741/86400)+25569+(-5/24)</f>
        <v>42079.519444444442</v>
      </c>
    </row>
    <row r="1742" spans="1:20" ht="43.2" x14ac:dyDescent="0.3">
      <c r="A1742">
        <v>2759</v>
      </c>
      <c r="B1742" s="3" t="s">
        <v>2759</v>
      </c>
      <c r="C1742" s="3" t="s">
        <v>6869</v>
      </c>
      <c r="D1742">
        <v>1000</v>
      </c>
      <c r="E1742">
        <v>105</v>
      </c>
      <c r="F1742" t="s">
        <v>8221</v>
      </c>
      <c r="G1742" t="s">
        <v>8226</v>
      </c>
      <c r="H1742" t="s">
        <v>8248</v>
      </c>
      <c r="I1742">
        <v>1468658866</v>
      </c>
      <c r="J1742">
        <v>1464943666</v>
      </c>
      <c r="K1742" t="b">
        <v>0</v>
      </c>
      <c r="L1742">
        <v>2</v>
      </c>
      <c r="M1742" t="b">
        <v>0</v>
      </c>
      <c r="N1742" t="s">
        <v>8304</v>
      </c>
      <c r="O1742" s="6">
        <f>(E1742/D1742)*100</f>
        <v>10.5</v>
      </c>
      <c r="P1742" s="7">
        <f>E1742/L1742</f>
        <v>52.5</v>
      </c>
      <c r="Q1742" t="s">
        <v>8322</v>
      </c>
      <c r="R1742" t="s">
        <v>8358</v>
      </c>
      <c r="S1742" s="11">
        <f>(J1742/86400)+25569+(-5/24)</f>
        <v>42524.158171296294</v>
      </c>
      <c r="T1742" s="11">
        <f>(I1742/86400)+25569+(-5/24)</f>
        <v>42567.158171296294</v>
      </c>
    </row>
    <row r="1743" spans="1:20" ht="43.2" x14ac:dyDescent="0.3">
      <c r="A1743">
        <v>2841</v>
      </c>
      <c r="B1743" s="3" t="s">
        <v>2841</v>
      </c>
      <c r="C1743" s="3" t="s">
        <v>6951</v>
      </c>
      <c r="D1743">
        <v>1000</v>
      </c>
      <c r="E1743">
        <v>10</v>
      </c>
      <c r="F1743" t="s">
        <v>8221</v>
      </c>
      <c r="G1743" t="s">
        <v>8225</v>
      </c>
      <c r="H1743" t="s">
        <v>8247</v>
      </c>
      <c r="I1743">
        <v>1450032297</v>
      </c>
      <c r="J1743">
        <v>1444844697</v>
      </c>
      <c r="K1743" t="b">
        <v>0</v>
      </c>
      <c r="L1743">
        <v>1</v>
      </c>
      <c r="M1743" t="b">
        <v>0</v>
      </c>
      <c r="N1743" t="s">
        <v>8271</v>
      </c>
      <c r="O1743" s="6">
        <f>(E1743/D1743)*100</f>
        <v>1</v>
      </c>
      <c r="P1743" s="7">
        <f>E1743/L1743</f>
        <v>10</v>
      </c>
      <c r="Q1743" t="s">
        <v>8317</v>
      </c>
      <c r="R1743" t="s">
        <v>8318</v>
      </c>
      <c r="S1743" s="11">
        <f>(J1743/86400)+25569+(-5/24)</f>
        <v>42291.531215277777</v>
      </c>
      <c r="T1743" s="11">
        <f>(I1743/86400)+25569+(-5/24)</f>
        <v>42351.572881944441</v>
      </c>
    </row>
    <row r="1744" spans="1:20" ht="43.2" x14ac:dyDescent="0.3">
      <c r="A1744">
        <v>2854</v>
      </c>
      <c r="B1744" s="3" t="s">
        <v>2854</v>
      </c>
      <c r="C1744" s="3" t="s">
        <v>6964</v>
      </c>
      <c r="D1744">
        <v>1000</v>
      </c>
      <c r="E1744">
        <v>417</v>
      </c>
      <c r="F1744" t="s">
        <v>8221</v>
      </c>
      <c r="G1744" t="s">
        <v>8225</v>
      </c>
      <c r="H1744" t="s">
        <v>8247</v>
      </c>
      <c r="I1744">
        <v>1431018719</v>
      </c>
      <c r="J1744">
        <v>1429290719</v>
      </c>
      <c r="K1744" t="b">
        <v>0</v>
      </c>
      <c r="L1744">
        <v>14</v>
      </c>
      <c r="M1744" t="b">
        <v>0</v>
      </c>
      <c r="N1744" t="s">
        <v>8271</v>
      </c>
      <c r="O1744" s="6">
        <f>(E1744/D1744)*100</f>
        <v>41.699999999999996</v>
      </c>
      <c r="P1744" s="7">
        <f>E1744/L1744</f>
        <v>29.785714285714285</v>
      </c>
      <c r="Q1744" t="s">
        <v>8317</v>
      </c>
      <c r="R1744" t="s">
        <v>8318</v>
      </c>
      <c r="S1744" s="11">
        <f>(J1744/86400)+25569+(-5/24)</f>
        <v>42111.508321759255</v>
      </c>
      <c r="T1744" s="11">
        <f>(I1744/86400)+25569+(-5/24)</f>
        <v>42131.508321759255</v>
      </c>
    </row>
    <row r="1745" spans="1:20" ht="43.2" x14ac:dyDescent="0.3">
      <c r="A1745">
        <v>2858</v>
      </c>
      <c r="B1745" s="3" t="s">
        <v>2858</v>
      </c>
      <c r="C1745" s="3" t="s">
        <v>6968</v>
      </c>
      <c r="D1745">
        <v>1000</v>
      </c>
      <c r="E1745">
        <v>0</v>
      </c>
      <c r="F1745" t="s">
        <v>8221</v>
      </c>
      <c r="G1745" t="s">
        <v>8233</v>
      </c>
      <c r="H1745" t="s">
        <v>8249</v>
      </c>
      <c r="I1745">
        <v>1417778880</v>
      </c>
      <c r="J1745">
        <v>1415711095</v>
      </c>
      <c r="K1745" t="b">
        <v>0</v>
      </c>
      <c r="L1745">
        <v>0</v>
      </c>
      <c r="M1745" t="b">
        <v>0</v>
      </c>
      <c r="N1745" t="s">
        <v>8271</v>
      </c>
      <c r="O1745" s="6">
        <f>(E1745/D1745)*100</f>
        <v>0</v>
      </c>
      <c r="P1745" s="7" t="e">
        <f>E1745/L1745</f>
        <v>#DIV/0!</v>
      </c>
      <c r="Q1745" t="s">
        <v>8317</v>
      </c>
      <c r="R1745" t="s">
        <v>8318</v>
      </c>
      <c r="S1745" s="11">
        <f>(J1745/86400)+25569+(-5/24)</f>
        <v>41954.336747685178</v>
      </c>
      <c r="T1745" s="11">
        <f>(I1745/86400)+25569+(-5/24)</f>
        <v>41978.269444444442</v>
      </c>
    </row>
    <row r="1746" spans="1:20" ht="43.2" x14ac:dyDescent="0.3">
      <c r="A1746">
        <v>2915</v>
      </c>
      <c r="B1746" s="3" t="s">
        <v>2915</v>
      </c>
      <c r="C1746" s="3" t="s">
        <v>7025</v>
      </c>
      <c r="D1746">
        <v>1000</v>
      </c>
      <c r="E1746">
        <v>611</v>
      </c>
      <c r="F1746" t="s">
        <v>8221</v>
      </c>
      <c r="G1746" t="s">
        <v>8225</v>
      </c>
      <c r="H1746" t="s">
        <v>8247</v>
      </c>
      <c r="I1746">
        <v>1458117190</v>
      </c>
      <c r="J1746">
        <v>1455528790</v>
      </c>
      <c r="K1746" t="b">
        <v>0</v>
      </c>
      <c r="L1746">
        <v>3</v>
      </c>
      <c r="M1746" t="b">
        <v>0</v>
      </c>
      <c r="N1746" t="s">
        <v>8271</v>
      </c>
      <c r="O1746" s="6">
        <f>(E1746/D1746)*100</f>
        <v>61.1</v>
      </c>
      <c r="P1746" s="7">
        <f>E1746/L1746</f>
        <v>203.66666666666666</v>
      </c>
      <c r="Q1746" t="s">
        <v>8317</v>
      </c>
      <c r="R1746" t="s">
        <v>8318</v>
      </c>
      <c r="S1746" s="11">
        <f>(J1746/86400)+25569+(-5/24)</f>
        <v>42415.189699074072</v>
      </c>
      <c r="T1746" s="11">
        <f>(I1746/86400)+25569+(-5/24)</f>
        <v>42445.1480324074</v>
      </c>
    </row>
    <row r="1747" spans="1:20" ht="43.2" x14ac:dyDescent="0.3">
      <c r="A1747">
        <v>2949</v>
      </c>
      <c r="B1747" s="3" t="s">
        <v>2949</v>
      </c>
      <c r="C1747" s="3" t="s">
        <v>7059</v>
      </c>
      <c r="D1747">
        <v>1000</v>
      </c>
      <c r="E1747">
        <v>25</v>
      </c>
      <c r="F1747" t="s">
        <v>8221</v>
      </c>
      <c r="G1747" t="s">
        <v>8224</v>
      </c>
      <c r="H1747" t="s">
        <v>8246</v>
      </c>
      <c r="I1747">
        <v>1447965917</v>
      </c>
      <c r="J1747">
        <v>1445370317</v>
      </c>
      <c r="K1747" t="b">
        <v>0</v>
      </c>
      <c r="L1747">
        <v>2</v>
      </c>
      <c r="M1747" t="b">
        <v>0</v>
      </c>
      <c r="N1747" t="s">
        <v>8303</v>
      </c>
      <c r="O1747" s="6">
        <f>(E1747/D1747)*100</f>
        <v>2.5</v>
      </c>
      <c r="P1747" s="7">
        <f>E1747/L1747</f>
        <v>12.5</v>
      </c>
      <c r="Q1747" t="s">
        <v>8317</v>
      </c>
      <c r="R1747" t="s">
        <v>8357</v>
      </c>
      <c r="S1747" s="11">
        <f>(J1747/86400)+25569+(-5/24)</f>
        <v>42297.61478009259</v>
      </c>
      <c r="T1747" s="11">
        <f>(I1747/86400)+25569+(-5/24)</f>
        <v>42327.656446759262</v>
      </c>
    </row>
    <row r="1748" spans="1:20" ht="43.2" x14ac:dyDescent="0.3">
      <c r="A1748">
        <v>3069</v>
      </c>
      <c r="B1748" s="3" t="s">
        <v>3069</v>
      </c>
      <c r="C1748" s="3" t="s">
        <v>7179</v>
      </c>
      <c r="D1748">
        <v>1000</v>
      </c>
      <c r="E1748">
        <v>141</v>
      </c>
      <c r="F1748" t="s">
        <v>8221</v>
      </c>
      <c r="G1748" t="s">
        <v>8224</v>
      </c>
      <c r="H1748" t="s">
        <v>8246</v>
      </c>
      <c r="I1748">
        <v>1418587234</v>
      </c>
      <c r="J1748">
        <v>1415995234</v>
      </c>
      <c r="K1748" t="b">
        <v>0</v>
      </c>
      <c r="L1748">
        <v>7</v>
      </c>
      <c r="M1748" t="b">
        <v>0</v>
      </c>
      <c r="N1748" t="s">
        <v>8303</v>
      </c>
      <c r="O1748" s="6">
        <f>(E1748/D1748)*100</f>
        <v>14.099999999999998</v>
      </c>
      <c r="P1748" s="7">
        <f>E1748/L1748</f>
        <v>20.142857142857142</v>
      </c>
      <c r="Q1748" t="s">
        <v>8317</v>
      </c>
      <c r="R1748" t="s">
        <v>8357</v>
      </c>
      <c r="S1748" s="11">
        <f>(J1748/86400)+25569+(-5/24)</f>
        <v>41957.625393518516</v>
      </c>
      <c r="T1748" s="11">
        <f>(I1748/86400)+25569+(-5/24)</f>
        <v>41987.625393518516</v>
      </c>
    </row>
    <row r="1749" spans="1:20" ht="57.6" x14ac:dyDescent="0.3">
      <c r="A1749">
        <v>3106</v>
      </c>
      <c r="B1749" s="3" t="s">
        <v>3106</v>
      </c>
      <c r="C1749" s="3" t="s">
        <v>7216</v>
      </c>
      <c r="D1749">
        <v>1000</v>
      </c>
      <c r="E1749">
        <v>41</v>
      </c>
      <c r="F1749" t="s">
        <v>8221</v>
      </c>
      <c r="G1749" t="s">
        <v>8225</v>
      </c>
      <c r="H1749" t="s">
        <v>8247</v>
      </c>
      <c r="I1749">
        <v>1442440800</v>
      </c>
      <c r="J1749">
        <v>1440497876</v>
      </c>
      <c r="K1749" t="b">
        <v>0</v>
      </c>
      <c r="L1749">
        <v>4</v>
      </c>
      <c r="M1749" t="b">
        <v>0</v>
      </c>
      <c r="N1749" t="s">
        <v>8303</v>
      </c>
      <c r="O1749" s="6">
        <f>(E1749/D1749)*100</f>
        <v>4.1000000000000005</v>
      </c>
      <c r="P1749" s="7">
        <f>E1749/L1749</f>
        <v>10.25</v>
      </c>
      <c r="Q1749" t="s">
        <v>8317</v>
      </c>
      <c r="R1749" t="s">
        <v>8357</v>
      </c>
      <c r="S1749" s="11">
        <f>(J1749/86400)+25569+(-5/24)</f>
        <v>42241.220787037033</v>
      </c>
      <c r="T1749" s="11">
        <f>(I1749/86400)+25569+(-5/24)</f>
        <v>42263.708333333336</v>
      </c>
    </row>
    <row r="1750" spans="1:20" ht="43.2" x14ac:dyDescent="0.3">
      <c r="A1750">
        <v>3117</v>
      </c>
      <c r="B1750" s="3" t="s">
        <v>3117</v>
      </c>
      <c r="C1750" s="3" t="s">
        <v>7227</v>
      </c>
      <c r="D1750">
        <v>1000</v>
      </c>
      <c r="E1750">
        <v>1</v>
      </c>
      <c r="F1750" t="s">
        <v>8221</v>
      </c>
      <c r="G1750" t="s">
        <v>8225</v>
      </c>
      <c r="H1750" t="s">
        <v>8247</v>
      </c>
      <c r="I1750">
        <v>1464354720</v>
      </c>
      <c r="J1750">
        <v>1463648360</v>
      </c>
      <c r="K1750" t="b">
        <v>0</v>
      </c>
      <c r="L1750">
        <v>1</v>
      </c>
      <c r="M1750" t="b">
        <v>0</v>
      </c>
      <c r="N1750" t="s">
        <v>8303</v>
      </c>
      <c r="O1750" s="6">
        <f>(E1750/D1750)*100</f>
        <v>0.1</v>
      </c>
      <c r="P1750" s="7">
        <f>E1750/L1750</f>
        <v>1</v>
      </c>
      <c r="Q1750" t="s">
        <v>8317</v>
      </c>
      <c r="R1750" t="s">
        <v>8357</v>
      </c>
      <c r="S1750" s="11">
        <f>(J1750/86400)+25569+(-5/24)</f>
        <v>42509.166203703702</v>
      </c>
      <c r="T1750" s="11">
        <f>(I1750/86400)+25569+(-5/24)</f>
        <v>42517.341666666667</v>
      </c>
    </row>
    <row r="1751" spans="1:20" ht="43.2" x14ac:dyDescent="0.3">
      <c r="A1751">
        <v>3203</v>
      </c>
      <c r="B1751" s="3" t="s">
        <v>3203</v>
      </c>
      <c r="C1751" s="3" t="s">
        <v>7313</v>
      </c>
      <c r="D1751">
        <v>1000</v>
      </c>
      <c r="E1751">
        <v>250</v>
      </c>
      <c r="F1751" t="s">
        <v>8221</v>
      </c>
      <c r="G1751" t="s">
        <v>8224</v>
      </c>
      <c r="H1751" t="s">
        <v>8246</v>
      </c>
      <c r="I1751">
        <v>1443224622</v>
      </c>
      <c r="J1751">
        <v>1440632622</v>
      </c>
      <c r="K1751" t="b">
        <v>0</v>
      </c>
      <c r="L1751">
        <v>6</v>
      </c>
      <c r="M1751" t="b">
        <v>0</v>
      </c>
      <c r="N1751" t="s">
        <v>8305</v>
      </c>
      <c r="O1751" s="6">
        <f>(E1751/D1751)*100</f>
        <v>25</v>
      </c>
      <c r="P1751" s="7">
        <f>E1751/L1751</f>
        <v>41.666666666666664</v>
      </c>
      <c r="Q1751" t="s">
        <v>8317</v>
      </c>
      <c r="R1751" t="s">
        <v>8359</v>
      </c>
      <c r="S1751" s="11">
        <f>(J1751/86400)+25569+(-5/24)</f>
        <v>42242.780347222222</v>
      </c>
      <c r="T1751" s="11">
        <f>(I1751/86400)+25569+(-5/24)</f>
        <v>42272.780347222222</v>
      </c>
    </row>
    <row r="1752" spans="1:20" ht="72" x14ac:dyDescent="0.3">
      <c r="A1752">
        <v>3640</v>
      </c>
      <c r="B1752" s="3" t="s">
        <v>3638</v>
      </c>
      <c r="C1752" s="3" t="s">
        <v>7750</v>
      </c>
      <c r="D1752">
        <v>1000</v>
      </c>
      <c r="E1752">
        <v>55</v>
      </c>
      <c r="F1752" t="s">
        <v>8221</v>
      </c>
      <c r="G1752" t="s">
        <v>8224</v>
      </c>
      <c r="H1752" t="s">
        <v>8246</v>
      </c>
      <c r="I1752">
        <v>1431283530</v>
      </c>
      <c r="J1752">
        <v>1428691530</v>
      </c>
      <c r="K1752" t="b">
        <v>0</v>
      </c>
      <c r="L1752">
        <v>3</v>
      </c>
      <c r="M1752" t="b">
        <v>0</v>
      </c>
      <c r="N1752" t="s">
        <v>8305</v>
      </c>
      <c r="O1752" s="6">
        <f>(E1752/D1752)*100</f>
        <v>5.5</v>
      </c>
      <c r="P1752" s="7">
        <f>E1752/L1752</f>
        <v>18.333333333333332</v>
      </c>
      <c r="Q1752" t="s">
        <v>8317</v>
      </c>
      <c r="R1752" t="s">
        <v>8359</v>
      </c>
      <c r="S1752" s="11">
        <f>(J1752/86400)+25569+(-5/24)</f>
        <v>42104.573263888888</v>
      </c>
      <c r="T1752" s="11">
        <f>(I1752/86400)+25569+(-5/24)</f>
        <v>42134.573263888888</v>
      </c>
    </row>
    <row r="1753" spans="1:20" ht="43.2" x14ac:dyDescent="0.3">
      <c r="A1753">
        <v>3645</v>
      </c>
      <c r="B1753" s="3" t="s">
        <v>3643</v>
      </c>
      <c r="C1753" s="3" t="s">
        <v>7755</v>
      </c>
      <c r="D1753">
        <v>1000</v>
      </c>
      <c r="E1753">
        <v>1</v>
      </c>
      <c r="F1753" t="s">
        <v>8221</v>
      </c>
      <c r="G1753" t="s">
        <v>8229</v>
      </c>
      <c r="H1753" t="s">
        <v>8251</v>
      </c>
      <c r="I1753">
        <v>1479773838</v>
      </c>
      <c r="J1753">
        <v>1477178238</v>
      </c>
      <c r="K1753" t="b">
        <v>0</v>
      </c>
      <c r="L1753">
        <v>1</v>
      </c>
      <c r="M1753" t="b">
        <v>0</v>
      </c>
      <c r="N1753" t="s">
        <v>8305</v>
      </c>
      <c r="O1753" s="6">
        <f>(E1753/D1753)*100</f>
        <v>0.1</v>
      </c>
      <c r="P1753" s="7">
        <f>E1753/L1753</f>
        <v>1</v>
      </c>
      <c r="Q1753" t="s">
        <v>8317</v>
      </c>
      <c r="R1753" t="s">
        <v>8359</v>
      </c>
      <c r="S1753" s="11">
        <f>(J1753/86400)+25569+(-5/24)</f>
        <v>42665.762013888881</v>
      </c>
      <c r="T1753" s="11">
        <f>(I1753/86400)+25569+(-5/24)</f>
        <v>42695.803680555553</v>
      </c>
    </row>
    <row r="1754" spans="1:20" ht="43.2" x14ac:dyDescent="0.3">
      <c r="A1754">
        <v>3730</v>
      </c>
      <c r="B1754" s="3" t="s">
        <v>3727</v>
      </c>
      <c r="C1754" s="3" t="s">
        <v>7840</v>
      </c>
      <c r="D1754">
        <v>1000</v>
      </c>
      <c r="E1754">
        <v>100</v>
      </c>
      <c r="F1754" t="s">
        <v>8221</v>
      </c>
      <c r="G1754" t="s">
        <v>8224</v>
      </c>
      <c r="H1754" t="s">
        <v>8246</v>
      </c>
      <c r="I1754">
        <v>1439828159</v>
      </c>
      <c r="J1754">
        <v>1437236159</v>
      </c>
      <c r="K1754" t="b">
        <v>0</v>
      </c>
      <c r="L1754">
        <v>1</v>
      </c>
      <c r="M1754" t="b">
        <v>0</v>
      </c>
      <c r="N1754" t="s">
        <v>8271</v>
      </c>
      <c r="O1754" s="6">
        <f>(E1754/D1754)*100</f>
        <v>10</v>
      </c>
      <c r="P1754" s="7">
        <f>E1754/L1754</f>
        <v>100</v>
      </c>
      <c r="Q1754" t="s">
        <v>8317</v>
      </c>
      <c r="R1754" t="s">
        <v>8318</v>
      </c>
      <c r="S1754" s="11">
        <f>(J1754/86400)+25569+(-5/24)</f>
        <v>42203.46943287037</v>
      </c>
      <c r="T1754" s="11">
        <f>(I1754/86400)+25569+(-5/24)</f>
        <v>42233.46943287037</v>
      </c>
    </row>
    <row r="1755" spans="1:20" ht="28.8" x14ac:dyDescent="0.3">
      <c r="A1755">
        <v>3850</v>
      </c>
      <c r="B1755" s="3" t="s">
        <v>3847</v>
      </c>
      <c r="C1755" s="3" t="s">
        <v>7959</v>
      </c>
      <c r="D1755">
        <v>1000</v>
      </c>
      <c r="E1755">
        <v>38</v>
      </c>
      <c r="F1755" t="s">
        <v>8221</v>
      </c>
      <c r="G1755" t="s">
        <v>8224</v>
      </c>
      <c r="H1755" t="s">
        <v>8246</v>
      </c>
      <c r="I1755">
        <v>1420081143</v>
      </c>
      <c r="J1755">
        <v>1417489143</v>
      </c>
      <c r="K1755" t="b">
        <v>1</v>
      </c>
      <c r="L1755">
        <v>4</v>
      </c>
      <c r="M1755" t="b">
        <v>0</v>
      </c>
      <c r="N1755" t="s">
        <v>8271</v>
      </c>
      <c r="O1755" s="6">
        <f>(E1755/D1755)*100</f>
        <v>3.8</v>
      </c>
      <c r="P1755" s="7">
        <f>E1755/L1755</f>
        <v>9.5</v>
      </c>
      <c r="Q1755" t="s">
        <v>8317</v>
      </c>
      <c r="R1755" t="s">
        <v>8318</v>
      </c>
      <c r="S1755" s="11">
        <f>(J1755/86400)+25569+(-5/24)</f>
        <v>41974.916006944441</v>
      </c>
      <c r="T1755" s="11">
        <f>(I1755/86400)+25569+(-5/24)</f>
        <v>42004.916006944441</v>
      </c>
    </row>
    <row r="1756" spans="1:20" ht="57.6" x14ac:dyDescent="0.3">
      <c r="A1756">
        <v>3855</v>
      </c>
      <c r="B1756" s="3" t="s">
        <v>3852</v>
      </c>
      <c r="C1756" s="3" t="s">
        <v>7964</v>
      </c>
      <c r="D1756">
        <v>1000</v>
      </c>
      <c r="E1756">
        <v>25</v>
      </c>
      <c r="F1756" t="s">
        <v>8221</v>
      </c>
      <c r="G1756" t="s">
        <v>8224</v>
      </c>
      <c r="H1756" t="s">
        <v>8246</v>
      </c>
      <c r="I1756">
        <v>1427408271</v>
      </c>
      <c r="J1756">
        <v>1424819871</v>
      </c>
      <c r="K1756" t="b">
        <v>0</v>
      </c>
      <c r="L1756">
        <v>1</v>
      </c>
      <c r="M1756" t="b">
        <v>0</v>
      </c>
      <c r="N1756" t="s">
        <v>8271</v>
      </c>
      <c r="O1756" s="6">
        <f>(E1756/D1756)*100</f>
        <v>2.5</v>
      </c>
      <c r="P1756" s="7">
        <f>E1756/L1756</f>
        <v>25</v>
      </c>
      <c r="Q1756" t="s">
        <v>8317</v>
      </c>
      <c r="R1756" t="s">
        <v>8318</v>
      </c>
      <c r="S1756" s="11">
        <f>(J1756/86400)+25569+(-5/24)</f>
        <v>42059.762395833335</v>
      </c>
      <c r="T1756" s="11">
        <f>(I1756/86400)+25569+(-5/24)</f>
        <v>42089.720729166664</v>
      </c>
    </row>
    <row r="1757" spans="1:20" ht="57.6" x14ac:dyDescent="0.3">
      <c r="A1757">
        <v>3892</v>
      </c>
      <c r="B1757" s="3" t="s">
        <v>3889</v>
      </c>
      <c r="C1757" s="3" t="s">
        <v>8000</v>
      </c>
      <c r="D1757">
        <v>1000</v>
      </c>
      <c r="E1757">
        <v>0</v>
      </c>
      <c r="F1757" t="s">
        <v>8221</v>
      </c>
      <c r="G1757" t="s">
        <v>8224</v>
      </c>
      <c r="H1757" t="s">
        <v>8246</v>
      </c>
      <c r="I1757">
        <v>1408863600</v>
      </c>
      <c r="J1757">
        <v>1408203557</v>
      </c>
      <c r="K1757" t="b">
        <v>0</v>
      </c>
      <c r="L1757">
        <v>0</v>
      </c>
      <c r="M1757" t="b">
        <v>0</v>
      </c>
      <c r="N1757" t="s">
        <v>8271</v>
      </c>
      <c r="O1757" s="6">
        <f>(E1757/D1757)*100</f>
        <v>0</v>
      </c>
      <c r="P1757" s="7" t="e">
        <f>E1757/L1757</f>
        <v>#DIV/0!</v>
      </c>
      <c r="Q1757" t="s">
        <v>8317</v>
      </c>
      <c r="R1757" t="s">
        <v>8318</v>
      </c>
      <c r="S1757" s="11">
        <f>(J1757/86400)+25569+(-5/24)</f>
        <v>41867.443946759253</v>
      </c>
      <c r="T1757" s="11">
        <f>(I1757/86400)+25569+(-5/24)</f>
        <v>41875.083333333328</v>
      </c>
    </row>
    <row r="1758" spans="1:20" ht="43.2" x14ac:dyDescent="0.3">
      <c r="A1758">
        <v>3895</v>
      </c>
      <c r="B1758" s="3" t="s">
        <v>3892</v>
      </c>
      <c r="C1758" s="3" t="s">
        <v>8003</v>
      </c>
      <c r="D1758">
        <v>1000</v>
      </c>
      <c r="E1758">
        <v>50</v>
      </c>
      <c r="F1758" t="s">
        <v>8221</v>
      </c>
      <c r="G1758" t="s">
        <v>8224</v>
      </c>
      <c r="H1758" t="s">
        <v>8246</v>
      </c>
      <c r="I1758">
        <v>1425103218</v>
      </c>
      <c r="J1758">
        <v>1422424818</v>
      </c>
      <c r="K1758" t="b">
        <v>0</v>
      </c>
      <c r="L1758">
        <v>1</v>
      </c>
      <c r="M1758" t="b">
        <v>0</v>
      </c>
      <c r="N1758" t="s">
        <v>8271</v>
      </c>
      <c r="O1758" s="6">
        <f>(E1758/D1758)*100</f>
        <v>5</v>
      </c>
      <c r="P1758" s="7">
        <f>E1758/L1758</f>
        <v>50</v>
      </c>
      <c r="Q1758" t="s">
        <v>8317</v>
      </c>
      <c r="R1758" t="s">
        <v>8318</v>
      </c>
      <c r="S1758" s="11">
        <f>(J1758/86400)+25569+(-5/24)</f>
        <v>42032.041875000003</v>
      </c>
      <c r="T1758" s="11">
        <f>(I1758/86400)+25569+(-5/24)</f>
        <v>42063.041875000003</v>
      </c>
    </row>
    <row r="1759" spans="1:20" ht="43.2" x14ac:dyDescent="0.3">
      <c r="A1759">
        <v>3907</v>
      </c>
      <c r="B1759" s="3" t="s">
        <v>3904</v>
      </c>
      <c r="C1759" s="3" t="s">
        <v>8015</v>
      </c>
      <c r="D1759">
        <v>1000</v>
      </c>
      <c r="E1759">
        <v>153</v>
      </c>
      <c r="F1759" t="s">
        <v>8221</v>
      </c>
      <c r="G1759" t="s">
        <v>8224</v>
      </c>
      <c r="H1759" t="s">
        <v>8246</v>
      </c>
      <c r="I1759">
        <v>1414354080</v>
      </c>
      <c r="J1759">
        <v>1411587606</v>
      </c>
      <c r="K1759" t="b">
        <v>0</v>
      </c>
      <c r="L1759">
        <v>4</v>
      </c>
      <c r="M1759" t="b">
        <v>0</v>
      </c>
      <c r="N1759" t="s">
        <v>8271</v>
      </c>
      <c r="O1759" s="6">
        <f>(E1759/D1759)*100</f>
        <v>15.299999999999999</v>
      </c>
      <c r="P1759" s="7">
        <f>E1759/L1759</f>
        <v>38.25</v>
      </c>
      <c r="Q1759" t="s">
        <v>8317</v>
      </c>
      <c r="R1759" t="s">
        <v>8318</v>
      </c>
      <c r="S1759" s="11">
        <f>(J1759/86400)+25569+(-5/24)</f>
        <v>41906.611180555556</v>
      </c>
      <c r="T1759" s="11">
        <f>(I1759/86400)+25569+(-5/24)</f>
        <v>41938.630555555552</v>
      </c>
    </row>
    <row r="1760" spans="1:20" ht="43.2" x14ac:dyDescent="0.3">
      <c r="A1760">
        <v>3972</v>
      </c>
      <c r="B1760" s="3" t="s">
        <v>3969</v>
      </c>
      <c r="C1760" s="3" t="s">
        <v>8079</v>
      </c>
      <c r="D1760">
        <v>1000</v>
      </c>
      <c r="E1760">
        <v>211</v>
      </c>
      <c r="F1760" t="s">
        <v>8221</v>
      </c>
      <c r="G1760" t="s">
        <v>8224</v>
      </c>
      <c r="H1760" t="s">
        <v>8246</v>
      </c>
      <c r="I1760">
        <v>1423186634</v>
      </c>
      <c r="J1760">
        <v>1418002634</v>
      </c>
      <c r="K1760" t="b">
        <v>0</v>
      </c>
      <c r="L1760">
        <v>8</v>
      </c>
      <c r="M1760" t="b">
        <v>0</v>
      </c>
      <c r="N1760" t="s">
        <v>8271</v>
      </c>
      <c r="O1760" s="6">
        <f>(E1760/D1760)*100</f>
        <v>21.099999999999998</v>
      </c>
      <c r="P1760" s="7">
        <f>E1760/L1760</f>
        <v>26.375</v>
      </c>
      <c r="Q1760" t="s">
        <v>8317</v>
      </c>
      <c r="R1760" t="s">
        <v>8318</v>
      </c>
      <c r="S1760" s="11">
        <f>(J1760/86400)+25569+(-5/24)</f>
        <v>41980.859189814808</v>
      </c>
      <c r="T1760" s="11">
        <f>(I1760/86400)+25569+(-5/24)</f>
        <v>42040.859189814808</v>
      </c>
    </row>
    <row r="1761" spans="1:20" ht="43.2" x14ac:dyDescent="0.3">
      <c r="A1761">
        <v>3974</v>
      </c>
      <c r="B1761" s="3" t="s">
        <v>3971</v>
      </c>
      <c r="C1761" s="3" t="s">
        <v>8081</v>
      </c>
      <c r="D1761">
        <v>1000</v>
      </c>
      <c r="E1761">
        <v>320</v>
      </c>
      <c r="F1761" t="s">
        <v>8221</v>
      </c>
      <c r="G1761" t="s">
        <v>8225</v>
      </c>
      <c r="H1761" t="s">
        <v>8247</v>
      </c>
      <c r="I1761">
        <v>1464872848</v>
      </c>
      <c r="J1761">
        <v>1462280848</v>
      </c>
      <c r="K1761" t="b">
        <v>0</v>
      </c>
      <c r="L1761">
        <v>11</v>
      </c>
      <c r="M1761" t="b">
        <v>0</v>
      </c>
      <c r="N1761" t="s">
        <v>8271</v>
      </c>
      <c r="O1761" s="6">
        <f>(E1761/D1761)*100</f>
        <v>32</v>
      </c>
      <c r="P1761" s="7">
        <f>E1761/L1761</f>
        <v>29.09090909090909</v>
      </c>
      <c r="Q1761" t="s">
        <v>8317</v>
      </c>
      <c r="R1761" t="s">
        <v>8318</v>
      </c>
      <c r="S1761" s="11">
        <f>(J1761/86400)+25569+(-5/24)</f>
        <v>42493.338518518511</v>
      </c>
      <c r="T1761" s="11">
        <f>(I1761/86400)+25569+(-5/24)</f>
        <v>42523.338518518511</v>
      </c>
    </row>
    <row r="1762" spans="1:20" ht="43.2" x14ac:dyDescent="0.3">
      <c r="A1762">
        <v>4008</v>
      </c>
      <c r="B1762" s="3" t="s">
        <v>4004</v>
      </c>
      <c r="C1762" s="3" t="s">
        <v>8113</v>
      </c>
      <c r="D1762">
        <v>1000</v>
      </c>
      <c r="E1762">
        <v>60</v>
      </c>
      <c r="F1762" t="s">
        <v>8221</v>
      </c>
      <c r="G1762" t="s">
        <v>8225</v>
      </c>
      <c r="H1762" t="s">
        <v>8247</v>
      </c>
      <c r="I1762">
        <v>1437606507</v>
      </c>
      <c r="J1762">
        <v>1435014507</v>
      </c>
      <c r="K1762" t="b">
        <v>0</v>
      </c>
      <c r="L1762">
        <v>4</v>
      </c>
      <c r="M1762" t="b">
        <v>0</v>
      </c>
      <c r="N1762" t="s">
        <v>8271</v>
      </c>
      <c r="O1762" s="6">
        <f>(E1762/D1762)*100</f>
        <v>6</v>
      </c>
      <c r="P1762" s="7">
        <f>E1762/L1762</f>
        <v>15</v>
      </c>
      <c r="Q1762" t="s">
        <v>8317</v>
      </c>
      <c r="R1762" t="s">
        <v>8318</v>
      </c>
      <c r="S1762" s="11">
        <f>(J1762/86400)+25569+(-5/24)</f>
        <v>42177.755868055552</v>
      </c>
      <c r="T1762" s="11">
        <f>(I1762/86400)+25569+(-5/24)</f>
        <v>42207.755868055552</v>
      </c>
    </row>
    <row r="1763" spans="1:20" ht="43.2" x14ac:dyDescent="0.3">
      <c r="A1763">
        <v>4070</v>
      </c>
      <c r="B1763" s="3" t="s">
        <v>4066</v>
      </c>
      <c r="C1763" s="3" t="s">
        <v>8173</v>
      </c>
      <c r="D1763">
        <v>1000</v>
      </c>
      <c r="E1763">
        <v>165</v>
      </c>
      <c r="F1763" t="s">
        <v>8221</v>
      </c>
      <c r="G1763" t="s">
        <v>8224</v>
      </c>
      <c r="H1763" t="s">
        <v>8246</v>
      </c>
      <c r="I1763">
        <v>1425178800</v>
      </c>
      <c r="J1763">
        <v>1422374420</v>
      </c>
      <c r="K1763" t="b">
        <v>0</v>
      </c>
      <c r="L1763">
        <v>6</v>
      </c>
      <c r="M1763" t="b">
        <v>0</v>
      </c>
      <c r="N1763" t="s">
        <v>8271</v>
      </c>
      <c r="O1763" s="6">
        <f>(E1763/D1763)*100</f>
        <v>16.5</v>
      </c>
      <c r="P1763" s="7">
        <f>E1763/L1763</f>
        <v>27.5</v>
      </c>
      <c r="Q1763" t="s">
        <v>8317</v>
      </c>
      <c r="R1763" t="s">
        <v>8318</v>
      </c>
      <c r="S1763" s="11">
        <f>(J1763/86400)+25569+(-5/24)</f>
        <v>42031.458564814813</v>
      </c>
      <c r="T1763" s="11">
        <f>(I1763/86400)+25569+(-5/24)</f>
        <v>42063.916666666664</v>
      </c>
    </row>
    <row r="1764" spans="1:20" ht="57.6" x14ac:dyDescent="0.3">
      <c r="A1764">
        <v>4072</v>
      </c>
      <c r="B1764" s="3" t="s">
        <v>4068</v>
      </c>
      <c r="C1764" s="3" t="s">
        <v>8175</v>
      </c>
      <c r="D1764">
        <v>1000</v>
      </c>
      <c r="E1764">
        <v>4</v>
      </c>
      <c r="F1764" t="s">
        <v>8221</v>
      </c>
      <c r="G1764" t="s">
        <v>8225</v>
      </c>
      <c r="H1764" t="s">
        <v>8247</v>
      </c>
      <c r="I1764">
        <v>1408646111</v>
      </c>
      <c r="J1764">
        <v>1403462111</v>
      </c>
      <c r="K1764" t="b">
        <v>0</v>
      </c>
      <c r="L1764">
        <v>2</v>
      </c>
      <c r="M1764" t="b">
        <v>0</v>
      </c>
      <c r="N1764" t="s">
        <v>8271</v>
      </c>
      <c r="O1764" s="6">
        <f>(E1764/D1764)*100</f>
        <v>0.4</v>
      </c>
      <c r="P1764" s="7">
        <f>E1764/L1764</f>
        <v>2</v>
      </c>
      <c r="Q1764" t="s">
        <v>8317</v>
      </c>
      <c r="R1764" t="s">
        <v>8318</v>
      </c>
      <c r="S1764" s="11">
        <f>(J1764/86400)+25569+(-5/24)</f>
        <v>41812.566099537034</v>
      </c>
      <c r="T1764" s="11">
        <f>(I1764/86400)+25569+(-5/24)</f>
        <v>41872.566099537034</v>
      </c>
    </row>
    <row r="1765" spans="1:20" ht="43.2" x14ac:dyDescent="0.3">
      <c r="A1765">
        <v>4086</v>
      </c>
      <c r="B1765" s="3" t="s">
        <v>4082</v>
      </c>
      <c r="C1765" s="3" t="s">
        <v>8189</v>
      </c>
      <c r="D1765">
        <v>1000</v>
      </c>
      <c r="E1765">
        <v>47</v>
      </c>
      <c r="F1765" t="s">
        <v>8221</v>
      </c>
      <c r="G1765" t="s">
        <v>8224</v>
      </c>
      <c r="H1765" t="s">
        <v>8246</v>
      </c>
      <c r="I1765">
        <v>1448078400</v>
      </c>
      <c r="J1765">
        <v>1445985299</v>
      </c>
      <c r="K1765" t="b">
        <v>0</v>
      </c>
      <c r="L1765">
        <v>5</v>
      </c>
      <c r="M1765" t="b">
        <v>0</v>
      </c>
      <c r="N1765" t="s">
        <v>8271</v>
      </c>
      <c r="O1765" s="6">
        <f>(E1765/D1765)*100</f>
        <v>4.7</v>
      </c>
      <c r="P1765" s="7">
        <f>E1765/L1765</f>
        <v>9.4</v>
      </c>
      <c r="Q1765" t="s">
        <v>8317</v>
      </c>
      <c r="R1765" t="s">
        <v>8318</v>
      </c>
      <c r="S1765" s="11">
        <f>(J1765/86400)+25569+(-5/24)</f>
        <v>42304.732627314814</v>
      </c>
      <c r="T1765" s="11">
        <f>(I1765/86400)+25569+(-5/24)</f>
        <v>42328.958333333336</v>
      </c>
    </row>
    <row r="1766" spans="1:20" ht="43.2" x14ac:dyDescent="0.3">
      <c r="A1766">
        <v>4090</v>
      </c>
      <c r="B1766" s="3" t="s">
        <v>4086</v>
      </c>
      <c r="C1766" s="3" t="s">
        <v>8193</v>
      </c>
      <c r="D1766">
        <v>1000</v>
      </c>
      <c r="E1766">
        <v>32</v>
      </c>
      <c r="F1766" t="s">
        <v>8221</v>
      </c>
      <c r="G1766" t="s">
        <v>8224</v>
      </c>
      <c r="H1766" t="s">
        <v>8246</v>
      </c>
      <c r="I1766">
        <v>1438959600</v>
      </c>
      <c r="J1766">
        <v>1437754137</v>
      </c>
      <c r="K1766" t="b">
        <v>0</v>
      </c>
      <c r="L1766">
        <v>3</v>
      </c>
      <c r="M1766" t="b">
        <v>0</v>
      </c>
      <c r="N1766" t="s">
        <v>8271</v>
      </c>
      <c r="O1766" s="6">
        <f>(E1766/D1766)*100</f>
        <v>3.2</v>
      </c>
      <c r="P1766" s="7">
        <f>E1766/L1766</f>
        <v>10.666666666666666</v>
      </c>
      <c r="Q1766" t="s">
        <v>8317</v>
      </c>
      <c r="R1766" t="s">
        <v>8318</v>
      </c>
      <c r="S1766" s="11">
        <f>(J1766/86400)+25569+(-5/24)</f>
        <v>42209.464548611104</v>
      </c>
      <c r="T1766" s="11">
        <f>(I1766/86400)+25569+(-5/24)</f>
        <v>42223.416666666664</v>
      </c>
    </row>
    <row r="1767" spans="1:20" ht="43.2" x14ac:dyDescent="0.3">
      <c r="A1767">
        <v>4103</v>
      </c>
      <c r="B1767" s="3" t="s">
        <v>4099</v>
      </c>
      <c r="C1767" s="3" t="s">
        <v>8206</v>
      </c>
      <c r="D1767">
        <v>1000</v>
      </c>
      <c r="E1767">
        <v>100</v>
      </c>
      <c r="F1767" t="s">
        <v>8221</v>
      </c>
      <c r="G1767" t="s">
        <v>8224</v>
      </c>
      <c r="H1767" t="s">
        <v>8246</v>
      </c>
      <c r="I1767">
        <v>1440613920</v>
      </c>
      <c r="J1767">
        <v>1435953566</v>
      </c>
      <c r="K1767" t="b">
        <v>0</v>
      </c>
      <c r="L1767">
        <v>6</v>
      </c>
      <c r="M1767" t="b">
        <v>0</v>
      </c>
      <c r="N1767" t="s">
        <v>8271</v>
      </c>
      <c r="O1767" s="6">
        <f>(E1767/D1767)*100</f>
        <v>10</v>
      </c>
      <c r="P1767" s="7">
        <f>E1767/L1767</f>
        <v>16.666666666666668</v>
      </c>
      <c r="Q1767" t="s">
        <v>8317</v>
      </c>
      <c r="R1767" t="s">
        <v>8318</v>
      </c>
      <c r="S1767" s="11">
        <f>(J1767/86400)+25569+(-5/24)</f>
        <v>42188.624606481484</v>
      </c>
      <c r="T1767" s="11">
        <f>(I1767/86400)+25569+(-5/24)</f>
        <v>42242.563888888886</v>
      </c>
    </row>
    <row r="1768" spans="1:20" ht="57.6" x14ac:dyDescent="0.3">
      <c r="A1768">
        <v>930</v>
      </c>
      <c r="B1768" s="3" t="s">
        <v>931</v>
      </c>
      <c r="C1768" s="3" t="s">
        <v>5040</v>
      </c>
      <c r="D1768">
        <v>900</v>
      </c>
      <c r="E1768">
        <v>345</v>
      </c>
      <c r="F1768" t="s">
        <v>8221</v>
      </c>
      <c r="G1768" t="s">
        <v>8224</v>
      </c>
      <c r="H1768" t="s">
        <v>8246</v>
      </c>
      <c r="I1768">
        <v>1277501520</v>
      </c>
      <c r="J1768">
        <v>1273874306</v>
      </c>
      <c r="K1768" t="b">
        <v>0</v>
      </c>
      <c r="L1768">
        <v>5</v>
      </c>
      <c r="M1768" t="b">
        <v>0</v>
      </c>
      <c r="N1768" t="s">
        <v>8278</v>
      </c>
      <c r="O1768" s="6">
        <f>(E1768/D1768)*100</f>
        <v>38.333333333333336</v>
      </c>
      <c r="P1768" s="7">
        <f>E1768/L1768</f>
        <v>69</v>
      </c>
      <c r="Q1768" t="s">
        <v>8325</v>
      </c>
      <c r="R1768" t="s">
        <v>8328</v>
      </c>
      <c r="S1768" s="11">
        <f>(J1768/86400)+25569+(-5/24)</f>
        <v>40312.707245370366</v>
      </c>
      <c r="T1768" s="11">
        <f>(I1768/86400)+25569+(-5/24)</f>
        <v>40354.688888888886</v>
      </c>
    </row>
    <row r="1769" spans="1:20" ht="43.2" x14ac:dyDescent="0.3">
      <c r="A1769">
        <v>1446</v>
      </c>
      <c r="B1769" s="3" t="s">
        <v>1447</v>
      </c>
      <c r="C1769" s="3" t="s">
        <v>5556</v>
      </c>
      <c r="D1769">
        <v>900</v>
      </c>
      <c r="E1769">
        <v>0</v>
      </c>
      <c r="F1769" t="s">
        <v>8221</v>
      </c>
      <c r="G1769" t="s">
        <v>8237</v>
      </c>
      <c r="H1769" t="s">
        <v>8249</v>
      </c>
      <c r="I1769">
        <v>1461235478</v>
      </c>
      <c r="J1769">
        <v>1459507478</v>
      </c>
      <c r="K1769" t="b">
        <v>0</v>
      </c>
      <c r="L1769">
        <v>0</v>
      </c>
      <c r="M1769" t="b">
        <v>0</v>
      </c>
      <c r="N1769" t="s">
        <v>8287</v>
      </c>
      <c r="O1769" s="6">
        <f>(E1769/D1769)*100</f>
        <v>0</v>
      </c>
      <c r="P1769" s="7" t="e">
        <f>E1769/L1769</f>
        <v>#DIV/0!</v>
      </c>
      <c r="Q1769" t="s">
        <v>8322</v>
      </c>
      <c r="R1769" t="s">
        <v>8341</v>
      </c>
      <c r="S1769" s="11">
        <f>(J1769/86400)+25569+(-5/24)</f>
        <v>42461.239328703705</v>
      </c>
      <c r="T1769" s="11">
        <f>(I1769/86400)+25569+(-5/24)</f>
        <v>42481.239328703705</v>
      </c>
    </row>
    <row r="1770" spans="1:20" ht="43.2" x14ac:dyDescent="0.3">
      <c r="A1770">
        <v>947</v>
      </c>
      <c r="B1770" s="3" t="s">
        <v>948</v>
      </c>
      <c r="C1770" s="3" t="s">
        <v>5057</v>
      </c>
      <c r="D1770">
        <v>850</v>
      </c>
      <c r="E1770">
        <v>0</v>
      </c>
      <c r="F1770" t="s">
        <v>8221</v>
      </c>
      <c r="G1770" t="s">
        <v>8224</v>
      </c>
      <c r="H1770" t="s">
        <v>8246</v>
      </c>
      <c r="I1770">
        <v>1467312306</v>
      </c>
      <c r="J1770">
        <v>1462128306</v>
      </c>
      <c r="K1770" t="b">
        <v>0</v>
      </c>
      <c r="L1770">
        <v>0</v>
      </c>
      <c r="M1770" t="b">
        <v>0</v>
      </c>
      <c r="N1770" t="s">
        <v>8273</v>
      </c>
      <c r="O1770" s="6">
        <f>(E1770/D1770)*100</f>
        <v>0</v>
      </c>
      <c r="P1770" s="7" t="e">
        <f>E1770/L1770</f>
        <v>#DIV/0!</v>
      </c>
      <c r="Q1770" t="s">
        <v>8319</v>
      </c>
      <c r="R1770" t="s">
        <v>8321</v>
      </c>
      <c r="S1770" s="11">
        <f>(J1770/86400)+25569+(-5/24)</f>
        <v>42491.57298611111</v>
      </c>
      <c r="T1770" s="11">
        <f>(I1770/86400)+25569+(-5/24)</f>
        <v>42551.57298611111</v>
      </c>
    </row>
    <row r="1771" spans="1:20" ht="43.2" x14ac:dyDescent="0.3">
      <c r="A1771">
        <v>3732</v>
      </c>
      <c r="B1771" s="3" t="s">
        <v>3729</v>
      </c>
      <c r="C1771" s="3" t="s">
        <v>7842</v>
      </c>
      <c r="D1771">
        <v>850</v>
      </c>
      <c r="E1771">
        <v>131</v>
      </c>
      <c r="F1771" t="s">
        <v>8221</v>
      </c>
      <c r="G1771" t="s">
        <v>8233</v>
      </c>
      <c r="H1771" t="s">
        <v>8249</v>
      </c>
      <c r="I1771">
        <v>1422100800</v>
      </c>
      <c r="J1771">
        <v>1416932133</v>
      </c>
      <c r="K1771" t="b">
        <v>0</v>
      </c>
      <c r="L1771">
        <v>4</v>
      </c>
      <c r="M1771" t="b">
        <v>0</v>
      </c>
      <c r="N1771" t="s">
        <v>8271</v>
      </c>
      <c r="O1771" s="6">
        <f>(E1771/D1771)*100</f>
        <v>15.411764705882353</v>
      </c>
      <c r="P1771" s="7">
        <f>E1771/L1771</f>
        <v>32.75</v>
      </c>
      <c r="Q1771" t="s">
        <v>8317</v>
      </c>
      <c r="R1771" t="s">
        <v>8318</v>
      </c>
      <c r="S1771" s="11">
        <f>(J1771/86400)+25569+(-5/24)</f>
        <v>41968.469131944446</v>
      </c>
      <c r="T1771" s="11">
        <f>(I1771/86400)+25569+(-5/24)</f>
        <v>42028.291666666664</v>
      </c>
    </row>
    <row r="1772" spans="1:20" ht="57.6" x14ac:dyDescent="0.3">
      <c r="A1772">
        <v>3982</v>
      </c>
      <c r="B1772" s="3" t="s">
        <v>3978</v>
      </c>
      <c r="C1772" s="3" t="s">
        <v>8088</v>
      </c>
      <c r="D1772">
        <v>850</v>
      </c>
      <c r="E1772">
        <v>170</v>
      </c>
      <c r="F1772" t="s">
        <v>8221</v>
      </c>
      <c r="G1772" t="s">
        <v>8225</v>
      </c>
      <c r="H1772" t="s">
        <v>8247</v>
      </c>
      <c r="I1772">
        <v>1436297180</v>
      </c>
      <c r="J1772">
        <v>1431113180</v>
      </c>
      <c r="K1772" t="b">
        <v>0</v>
      </c>
      <c r="L1772">
        <v>5</v>
      </c>
      <c r="M1772" t="b">
        <v>0</v>
      </c>
      <c r="N1772" t="s">
        <v>8271</v>
      </c>
      <c r="O1772" s="6">
        <f>(E1772/D1772)*100</f>
        <v>20</v>
      </c>
      <c r="P1772" s="7">
        <f>E1772/L1772</f>
        <v>34</v>
      </c>
      <c r="Q1772" t="s">
        <v>8317</v>
      </c>
      <c r="R1772" t="s">
        <v>8318</v>
      </c>
      <c r="S1772" s="11">
        <f>(J1772/86400)+25569+(-5/24)</f>
        <v>42132.601620370369</v>
      </c>
      <c r="T1772" s="11">
        <f>(I1772/86400)+25569+(-5/24)</f>
        <v>42192.601620370369</v>
      </c>
    </row>
    <row r="1773" spans="1:20" ht="43.2" x14ac:dyDescent="0.3">
      <c r="A1773">
        <v>472</v>
      </c>
      <c r="B1773" s="3" t="s">
        <v>473</v>
      </c>
      <c r="C1773" s="3" t="s">
        <v>4582</v>
      </c>
      <c r="D1773">
        <v>800</v>
      </c>
      <c r="E1773">
        <v>141</v>
      </c>
      <c r="F1773" t="s">
        <v>8221</v>
      </c>
      <c r="G1773" t="s">
        <v>8224</v>
      </c>
      <c r="H1773" t="s">
        <v>8246</v>
      </c>
      <c r="I1773">
        <v>1408831718</v>
      </c>
      <c r="J1773">
        <v>1406239718</v>
      </c>
      <c r="K1773" t="b">
        <v>0</v>
      </c>
      <c r="L1773">
        <v>5</v>
      </c>
      <c r="M1773" t="b">
        <v>0</v>
      </c>
      <c r="N1773" t="s">
        <v>8270</v>
      </c>
      <c r="O1773" s="6">
        <f>(E1773/D1773)*100</f>
        <v>17.625</v>
      </c>
      <c r="P1773" s="7">
        <f>E1773/L1773</f>
        <v>28.2</v>
      </c>
      <c r="Q1773" t="s">
        <v>8310</v>
      </c>
      <c r="R1773" t="s">
        <v>8316</v>
      </c>
      <c r="S1773" s="11">
        <f>(J1773/86400)+25569+(-5/24)</f>
        <v>41844.714328703703</v>
      </c>
      <c r="T1773" s="11">
        <f>(I1773/86400)+25569+(-5/24)</f>
        <v>41874.714328703703</v>
      </c>
    </row>
    <row r="1774" spans="1:20" ht="57.6" x14ac:dyDescent="0.3">
      <c r="A1774">
        <v>1598</v>
      </c>
      <c r="B1774" s="3" t="s">
        <v>1599</v>
      </c>
      <c r="C1774" s="3" t="s">
        <v>5708</v>
      </c>
      <c r="D1774">
        <v>800</v>
      </c>
      <c r="E1774">
        <v>1</v>
      </c>
      <c r="F1774" t="s">
        <v>8221</v>
      </c>
      <c r="G1774" t="s">
        <v>8224</v>
      </c>
      <c r="H1774" t="s">
        <v>8246</v>
      </c>
      <c r="I1774">
        <v>1437926458</v>
      </c>
      <c r="J1774">
        <v>1432742458</v>
      </c>
      <c r="K1774" t="b">
        <v>0</v>
      </c>
      <c r="L1774">
        <v>1</v>
      </c>
      <c r="M1774" t="b">
        <v>0</v>
      </c>
      <c r="N1774" t="s">
        <v>8291</v>
      </c>
      <c r="O1774" s="6">
        <f>(E1774/D1774)*100</f>
        <v>0.125</v>
      </c>
      <c r="P1774" s="7">
        <f>E1774/L1774</f>
        <v>1</v>
      </c>
      <c r="Q1774" t="s">
        <v>8338</v>
      </c>
      <c r="R1774" t="s">
        <v>8345</v>
      </c>
      <c r="S1774" s="11">
        <f>(J1774/86400)+25569+(-5/24)</f>
        <v>42151.459004629629</v>
      </c>
      <c r="T1774" s="11">
        <f>(I1774/86400)+25569+(-5/24)</f>
        <v>42211.459004629629</v>
      </c>
    </row>
    <row r="1775" spans="1:20" ht="43.2" x14ac:dyDescent="0.3">
      <c r="A1775">
        <v>2769</v>
      </c>
      <c r="B1775" s="3" t="s">
        <v>2769</v>
      </c>
      <c r="C1775" s="3" t="s">
        <v>6879</v>
      </c>
      <c r="D1775">
        <v>800</v>
      </c>
      <c r="E1775">
        <v>2</v>
      </c>
      <c r="F1775" t="s">
        <v>8221</v>
      </c>
      <c r="G1775" t="s">
        <v>8225</v>
      </c>
      <c r="H1775" t="s">
        <v>8247</v>
      </c>
      <c r="I1775">
        <v>1401997790</v>
      </c>
      <c r="J1775">
        <v>1397677790</v>
      </c>
      <c r="K1775" t="b">
        <v>0</v>
      </c>
      <c r="L1775">
        <v>2</v>
      </c>
      <c r="M1775" t="b">
        <v>0</v>
      </c>
      <c r="N1775" t="s">
        <v>8304</v>
      </c>
      <c r="O1775" s="6">
        <f>(E1775/D1775)*100</f>
        <v>0.25</v>
      </c>
      <c r="P1775" s="7">
        <f>E1775/L1775</f>
        <v>1</v>
      </c>
      <c r="Q1775" t="s">
        <v>8322</v>
      </c>
      <c r="R1775" t="s">
        <v>8358</v>
      </c>
      <c r="S1775" s="11">
        <f>(J1775/86400)+25569+(-5/24)</f>
        <v>41745.617939814816</v>
      </c>
      <c r="T1775" s="11">
        <f>(I1775/86400)+25569+(-5/24)</f>
        <v>41795.617939814816</v>
      </c>
    </row>
    <row r="1776" spans="1:20" ht="28.8" x14ac:dyDescent="0.3">
      <c r="A1776">
        <v>3891</v>
      </c>
      <c r="B1776" s="3" t="s">
        <v>3888</v>
      </c>
      <c r="C1776" s="3" t="s">
        <v>7999</v>
      </c>
      <c r="D1776">
        <v>800</v>
      </c>
      <c r="E1776">
        <v>260</v>
      </c>
      <c r="F1776" t="s">
        <v>8221</v>
      </c>
      <c r="G1776" t="s">
        <v>8224</v>
      </c>
      <c r="H1776" t="s">
        <v>8246</v>
      </c>
      <c r="I1776">
        <v>1427086740</v>
      </c>
      <c r="J1776">
        <v>1424488244</v>
      </c>
      <c r="K1776" t="b">
        <v>0</v>
      </c>
      <c r="L1776">
        <v>7</v>
      </c>
      <c r="M1776" t="b">
        <v>0</v>
      </c>
      <c r="N1776" t="s">
        <v>8271</v>
      </c>
      <c r="O1776" s="6">
        <f>(E1776/D1776)*100</f>
        <v>32.5</v>
      </c>
      <c r="P1776" s="7">
        <f>E1776/L1776</f>
        <v>37.142857142857146</v>
      </c>
      <c r="Q1776" t="s">
        <v>8317</v>
      </c>
      <c r="R1776" t="s">
        <v>8318</v>
      </c>
      <c r="S1776" s="11">
        <f>(J1776/86400)+25569+(-5/24)</f>
        <v>42055.924120370364</v>
      </c>
      <c r="T1776" s="11">
        <f>(I1776/86400)+25569+(-5/24)</f>
        <v>42085.999305555553</v>
      </c>
    </row>
    <row r="1777" spans="1:20" ht="43.2" x14ac:dyDescent="0.3">
      <c r="A1777">
        <v>4024</v>
      </c>
      <c r="B1777" s="3" t="s">
        <v>4020</v>
      </c>
      <c r="C1777" s="3" t="s">
        <v>8129</v>
      </c>
      <c r="D1777">
        <v>800</v>
      </c>
      <c r="E1777">
        <v>10</v>
      </c>
      <c r="F1777" t="s">
        <v>8221</v>
      </c>
      <c r="G1777" t="s">
        <v>8224</v>
      </c>
      <c r="H1777" t="s">
        <v>8246</v>
      </c>
      <c r="I1777">
        <v>1441037097</v>
      </c>
      <c r="J1777">
        <v>1438445097</v>
      </c>
      <c r="K1777" t="b">
        <v>0</v>
      </c>
      <c r="L1777">
        <v>1</v>
      </c>
      <c r="M1777" t="b">
        <v>0</v>
      </c>
      <c r="N1777" t="s">
        <v>8271</v>
      </c>
      <c r="O1777" s="6">
        <f>(E1777/D1777)*100</f>
        <v>1.25</v>
      </c>
      <c r="P1777" s="7">
        <f>E1777/L1777</f>
        <v>10</v>
      </c>
      <c r="Q1777" t="s">
        <v>8317</v>
      </c>
      <c r="R1777" t="s">
        <v>8318</v>
      </c>
      <c r="S1777" s="11">
        <f>(J1777/86400)+25569+(-5/24)</f>
        <v>42217.461770833332</v>
      </c>
      <c r="T1777" s="11">
        <f>(I1777/86400)+25569+(-5/24)</f>
        <v>42247.461770833332</v>
      </c>
    </row>
    <row r="1778" spans="1:20" ht="28.8" x14ac:dyDescent="0.3">
      <c r="A1778">
        <v>452</v>
      </c>
      <c r="B1778" s="3" t="s">
        <v>453</v>
      </c>
      <c r="C1778" s="3" t="s">
        <v>4562</v>
      </c>
      <c r="D1778">
        <v>750</v>
      </c>
      <c r="E1778">
        <v>480</v>
      </c>
      <c r="F1778" t="s">
        <v>8221</v>
      </c>
      <c r="G1778" t="s">
        <v>8224</v>
      </c>
      <c r="H1778" t="s">
        <v>8246</v>
      </c>
      <c r="I1778">
        <v>1431536015</v>
      </c>
      <c r="J1778">
        <v>1428944015</v>
      </c>
      <c r="K1778" t="b">
        <v>0</v>
      </c>
      <c r="L1778">
        <v>12</v>
      </c>
      <c r="M1778" t="b">
        <v>0</v>
      </c>
      <c r="N1778" t="s">
        <v>8270</v>
      </c>
      <c r="O1778" s="6">
        <f>(E1778/D1778)*100</f>
        <v>64</v>
      </c>
      <c r="P1778" s="7">
        <f>E1778/L1778</f>
        <v>40</v>
      </c>
      <c r="Q1778" t="s">
        <v>8310</v>
      </c>
      <c r="R1778" t="s">
        <v>8316</v>
      </c>
      <c r="S1778" s="11">
        <f>(J1778/86400)+25569+(-5/24)</f>
        <v>42107.49554398148</v>
      </c>
      <c r="T1778" s="11">
        <f>(I1778/86400)+25569+(-5/24)</f>
        <v>42137.49554398148</v>
      </c>
    </row>
    <row r="1779" spans="1:20" ht="43.2" x14ac:dyDescent="0.3">
      <c r="A1779">
        <v>558</v>
      </c>
      <c r="B1779" s="3" t="s">
        <v>559</v>
      </c>
      <c r="C1779" s="3" t="s">
        <v>4668</v>
      </c>
      <c r="D1779">
        <v>750</v>
      </c>
      <c r="E1779">
        <v>0</v>
      </c>
      <c r="F1779" t="s">
        <v>8221</v>
      </c>
      <c r="G1779" t="s">
        <v>8224</v>
      </c>
      <c r="H1779" t="s">
        <v>8246</v>
      </c>
      <c r="I1779">
        <v>1427227905</v>
      </c>
      <c r="J1779">
        <v>1424639505</v>
      </c>
      <c r="K1779" t="b">
        <v>0</v>
      </c>
      <c r="L1779">
        <v>0</v>
      </c>
      <c r="M1779" t="b">
        <v>0</v>
      </c>
      <c r="N1779" t="s">
        <v>8272</v>
      </c>
      <c r="O1779" s="6">
        <f>(E1779/D1779)*100</f>
        <v>0</v>
      </c>
      <c r="P1779" s="7" t="e">
        <f>E1779/L1779</f>
        <v>#DIV/0!</v>
      </c>
      <c r="Q1779" t="s">
        <v>8319</v>
      </c>
      <c r="R1779" t="s">
        <v>8320</v>
      </c>
      <c r="S1779" s="11">
        <f>(J1779/86400)+25569+(-5/24)</f>
        <v>42057.674826388888</v>
      </c>
      <c r="T1779" s="11">
        <f>(I1779/86400)+25569+(-5/24)</f>
        <v>42087.633159722223</v>
      </c>
    </row>
    <row r="1780" spans="1:20" ht="43.2" x14ac:dyDescent="0.3">
      <c r="A1780">
        <v>899</v>
      </c>
      <c r="B1780" s="3" t="s">
        <v>900</v>
      </c>
      <c r="C1780" s="3" t="s">
        <v>5009</v>
      </c>
      <c r="D1780">
        <v>750</v>
      </c>
      <c r="E1780">
        <v>280</v>
      </c>
      <c r="F1780" t="s">
        <v>8221</v>
      </c>
      <c r="G1780" t="s">
        <v>8224</v>
      </c>
      <c r="H1780" t="s">
        <v>8246</v>
      </c>
      <c r="I1780">
        <v>1306549362</v>
      </c>
      <c r="J1780">
        <v>1302661362</v>
      </c>
      <c r="K1780" t="b">
        <v>0</v>
      </c>
      <c r="L1780">
        <v>8</v>
      </c>
      <c r="M1780" t="b">
        <v>0</v>
      </c>
      <c r="N1780" t="s">
        <v>8279</v>
      </c>
      <c r="O1780" s="6">
        <f>(E1780/D1780)*100</f>
        <v>37.333333333333336</v>
      </c>
      <c r="P1780" s="7">
        <f>E1780/L1780</f>
        <v>35</v>
      </c>
      <c r="Q1780" t="s">
        <v>8325</v>
      </c>
      <c r="R1780" t="s">
        <v>8329</v>
      </c>
      <c r="S1780" s="11">
        <f>(J1780/86400)+25569+(-5/24)</f>
        <v>40645.890763888885</v>
      </c>
      <c r="T1780" s="11">
        <f>(I1780/86400)+25569+(-5/24)</f>
        <v>40690.890763888885</v>
      </c>
    </row>
    <row r="1781" spans="1:20" ht="28.8" x14ac:dyDescent="0.3">
      <c r="A1781">
        <v>1073</v>
      </c>
      <c r="B1781" s="3" t="s">
        <v>1074</v>
      </c>
      <c r="C1781" s="3" t="s">
        <v>5183</v>
      </c>
      <c r="D1781">
        <v>750</v>
      </c>
      <c r="E1781">
        <v>10</v>
      </c>
      <c r="F1781" t="s">
        <v>8221</v>
      </c>
      <c r="G1781" t="s">
        <v>8224</v>
      </c>
      <c r="H1781" t="s">
        <v>8246</v>
      </c>
      <c r="I1781">
        <v>1318806541</v>
      </c>
      <c r="J1781">
        <v>1316214541</v>
      </c>
      <c r="K1781" t="b">
        <v>0</v>
      </c>
      <c r="L1781">
        <v>1</v>
      </c>
      <c r="M1781" t="b">
        <v>0</v>
      </c>
      <c r="N1781" t="s">
        <v>8282</v>
      </c>
      <c r="O1781" s="6">
        <f>(E1781/D1781)*100</f>
        <v>1.3333333333333335</v>
      </c>
      <c r="P1781" s="7">
        <f>E1781/L1781</f>
        <v>10</v>
      </c>
      <c r="Q1781" t="s">
        <v>8333</v>
      </c>
      <c r="R1781" t="s">
        <v>8334</v>
      </c>
      <c r="S1781" s="11">
        <f>(J1781/86400)+25569+(-5/24)</f>
        <v>40802.756261574068</v>
      </c>
      <c r="T1781" s="11">
        <f>(I1781/86400)+25569+(-5/24)</f>
        <v>40832.756261574068</v>
      </c>
    </row>
    <row r="1782" spans="1:20" ht="57.6" x14ac:dyDescent="0.3">
      <c r="A1782">
        <v>1550</v>
      </c>
      <c r="B1782" s="3" t="s">
        <v>1551</v>
      </c>
      <c r="C1782" s="3" t="s">
        <v>5660</v>
      </c>
      <c r="D1782">
        <v>750</v>
      </c>
      <c r="E1782">
        <v>101</v>
      </c>
      <c r="F1782" t="s">
        <v>8221</v>
      </c>
      <c r="G1782" t="s">
        <v>8225</v>
      </c>
      <c r="H1782" t="s">
        <v>8247</v>
      </c>
      <c r="I1782">
        <v>1463050034</v>
      </c>
      <c r="J1782">
        <v>1460458034</v>
      </c>
      <c r="K1782" t="b">
        <v>0</v>
      </c>
      <c r="L1782">
        <v>7</v>
      </c>
      <c r="M1782" t="b">
        <v>0</v>
      </c>
      <c r="N1782" t="s">
        <v>8289</v>
      </c>
      <c r="O1782" s="6">
        <f>(E1782/D1782)*100</f>
        <v>13.466666666666665</v>
      </c>
      <c r="P1782" s="7">
        <f>E1782/L1782</f>
        <v>14.428571428571429</v>
      </c>
      <c r="Q1782" t="s">
        <v>8338</v>
      </c>
      <c r="R1782" t="s">
        <v>8343</v>
      </c>
      <c r="S1782" s="11">
        <f>(J1782/86400)+25569+(-5/24)</f>
        <v>42472.24113425926</v>
      </c>
      <c r="T1782" s="11">
        <f>(I1782/86400)+25569+(-5/24)</f>
        <v>42502.24113425926</v>
      </c>
    </row>
    <row r="1783" spans="1:20" ht="43.2" x14ac:dyDescent="0.3">
      <c r="A1783">
        <v>1555</v>
      </c>
      <c r="B1783" s="3" t="s">
        <v>1556</v>
      </c>
      <c r="C1783" s="3" t="s">
        <v>5665</v>
      </c>
      <c r="D1783">
        <v>750</v>
      </c>
      <c r="E1783">
        <v>0</v>
      </c>
      <c r="F1783" t="s">
        <v>8221</v>
      </c>
      <c r="G1783" t="s">
        <v>8224</v>
      </c>
      <c r="H1783" t="s">
        <v>8246</v>
      </c>
      <c r="I1783">
        <v>1442509200</v>
      </c>
      <c r="J1783">
        <v>1440513832</v>
      </c>
      <c r="K1783" t="b">
        <v>0</v>
      </c>
      <c r="L1783">
        <v>0</v>
      </c>
      <c r="M1783" t="b">
        <v>0</v>
      </c>
      <c r="N1783" t="s">
        <v>8289</v>
      </c>
      <c r="O1783" s="6">
        <f>(E1783/D1783)*100</f>
        <v>0</v>
      </c>
      <c r="P1783" s="7" t="e">
        <f>E1783/L1783</f>
        <v>#DIV/0!</v>
      </c>
      <c r="Q1783" t="s">
        <v>8338</v>
      </c>
      <c r="R1783" t="s">
        <v>8343</v>
      </c>
      <c r="S1783" s="11">
        <f>(J1783/86400)+25569+(-5/24)</f>
        <v>42241.405462962961</v>
      </c>
      <c r="T1783" s="11">
        <f>(I1783/86400)+25569+(-5/24)</f>
        <v>42264.499999999993</v>
      </c>
    </row>
    <row r="1784" spans="1:20" ht="43.2" x14ac:dyDescent="0.3">
      <c r="A1784">
        <v>1558</v>
      </c>
      <c r="B1784" s="3" t="s">
        <v>1559</v>
      </c>
      <c r="C1784" s="3" t="s">
        <v>5668</v>
      </c>
      <c r="D1784">
        <v>750</v>
      </c>
      <c r="E1784">
        <v>35</v>
      </c>
      <c r="F1784" t="s">
        <v>8221</v>
      </c>
      <c r="G1784" t="s">
        <v>8225</v>
      </c>
      <c r="H1784" t="s">
        <v>8247</v>
      </c>
      <c r="I1784">
        <v>1440763920</v>
      </c>
      <c r="J1784">
        <v>1435656759</v>
      </c>
      <c r="K1784" t="b">
        <v>0</v>
      </c>
      <c r="L1784">
        <v>3</v>
      </c>
      <c r="M1784" t="b">
        <v>0</v>
      </c>
      <c r="N1784" t="s">
        <v>8289</v>
      </c>
      <c r="O1784" s="6">
        <f>(E1784/D1784)*100</f>
        <v>4.666666666666667</v>
      </c>
      <c r="P1784" s="7">
        <f>E1784/L1784</f>
        <v>11.666666666666666</v>
      </c>
      <c r="Q1784" t="s">
        <v>8338</v>
      </c>
      <c r="R1784" t="s">
        <v>8343</v>
      </c>
      <c r="S1784" s="11">
        <f>(J1784/86400)+25569+(-5/24)</f>
        <v>42185.189340277771</v>
      </c>
      <c r="T1784" s="11">
        <f>(I1784/86400)+25569+(-5/24)</f>
        <v>42244.299999999996</v>
      </c>
    </row>
    <row r="1785" spans="1:20" ht="43.2" x14ac:dyDescent="0.3">
      <c r="A1785">
        <v>2882</v>
      </c>
      <c r="B1785" s="3" t="s">
        <v>2882</v>
      </c>
      <c r="C1785" s="3" t="s">
        <v>6992</v>
      </c>
      <c r="D1785">
        <v>750</v>
      </c>
      <c r="E1785">
        <v>252</v>
      </c>
      <c r="F1785" t="s">
        <v>8221</v>
      </c>
      <c r="G1785" t="s">
        <v>8224</v>
      </c>
      <c r="H1785" t="s">
        <v>8246</v>
      </c>
      <c r="I1785">
        <v>1462112318</v>
      </c>
      <c r="J1785">
        <v>1459520318</v>
      </c>
      <c r="K1785" t="b">
        <v>0</v>
      </c>
      <c r="L1785">
        <v>4</v>
      </c>
      <c r="M1785" t="b">
        <v>0</v>
      </c>
      <c r="N1785" t="s">
        <v>8271</v>
      </c>
      <c r="O1785" s="6">
        <f>(E1785/D1785)*100</f>
        <v>33.6</v>
      </c>
      <c r="P1785" s="7">
        <f>E1785/L1785</f>
        <v>63</v>
      </c>
      <c r="Q1785" t="s">
        <v>8317</v>
      </c>
      <c r="R1785" t="s">
        <v>8318</v>
      </c>
      <c r="S1785" s="11">
        <f>(J1785/86400)+25569+(-5/24)</f>
        <v>42461.387939814813</v>
      </c>
      <c r="T1785" s="11">
        <f>(I1785/86400)+25569+(-5/24)</f>
        <v>42491.387939814813</v>
      </c>
    </row>
    <row r="1786" spans="1:20" ht="43.2" x14ac:dyDescent="0.3">
      <c r="A1786">
        <v>2901</v>
      </c>
      <c r="B1786" s="3" t="s">
        <v>2901</v>
      </c>
      <c r="C1786" s="3" t="s">
        <v>7011</v>
      </c>
      <c r="D1786">
        <v>750</v>
      </c>
      <c r="E1786">
        <v>6</v>
      </c>
      <c r="F1786" t="s">
        <v>8221</v>
      </c>
      <c r="G1786" t="s">
        <v>8224</v>
      </c>
      <c r="H1786" t="s">
        <v>8246</v>
      </c>
      <c r="I1786">
        <v>1423345339</v>
      </c>
      <c r="J1786">
        <v>1418161339</v>
      </c>
      <c r="K1786" t="b">
        <v>0</v>
      </c>
      <c r="L1786">
        <v>2</v>
      </c>
      <c r="M1786" t="b">
        <v>0</v>
      </c>
      <c r="N1786" t="s">
        <v>8271</v>
      </c>
      <c r="O1786" s="6">
        <f>(E1786/D1786)*100</f>
        <v>0.8</v>
      </c>
      <c r="P1786" s="7">
        <f>E1786/L1786</f>
        <v>3</v>
      </c>
      <c r="Q1786" t="s">
        <v>8317</v>
      </c>
      <c r="R1786" t="s">
        <v>8318</v>
      </c>
      <c r="S1786" s="11">
        <f>(J1786/86400)+25569+(-5/24)</f>
        <v>41982.696053240739</v>
      </c>
      <c r="T1786" s="11">
        <f>(I1786/86400)+25569+(-5/24)</f>
        <v>42042.696053240739</v>
      </c>
    </row>
    <row r="1787" spans="1:20" ht="43.2" x14ac:dyDescent="0.3">
      <c r="A1787">
        <v>3116</v>
      </c>
      <c r="B1787" s="3" t="s">
        <v>3116</v>
      </c>
      <c r="C1787" s="3" t="s">
        <v>7226</v>
      </c>
      <c r="D1787">
        <v>750</v>
      </c>
      <c r="E1787">
        <v>430</v>
      </c>
      <c r="F1787" t="s">
        <v>8221</v>
      </c>
      <c r="G1787" t="s">
        <v>8224</v>
      </c>
      <c r="H1787" t="s">
        <v>8246</v>
      </c>
      <c r="I1787">
        <v>1427890925</v>
      </c>
      <c r="J1787">
        <v>1426681325</v>
      </c>
      <c r="K1787" t="b">
        <v>0</v>
      </c>
      <c r="L1787">
        <v>10</v>
      </c>
      <c r="M1787" t="b">
        <v>0</v>
      </c>
      <c r="N1787" t="s">
        <v>8303</v>
      </c>
      <c r="O1787" s="6">
        <f>(E1787/D1787)*100</f>
        <v>57.333333333333336</v>
      </c>
      <c r="P1787" s="7">
        <f>E1787/L1787</f>
        <v>43</v>
      </c>
      <c r="Q1787" t="s">
        <v>8317</v>
      </c>
      <c r="R1787" t="s">
        <v>8357</v>
      </c>
      <c r="S1787" s="11">
        <f>(J1787/86400)+25569+(-5/24)</f>
        <v>42081.30700231481</v>
      </c>
      <c r="T1787" s="11">
        <f>(I1787/86400)+25569+(-5/24)</f>
        <v>42095.30700231481</v>
      </c>
    </row>
    <row r="1788" spans="1:20" ht="43.2" x14ac:dyDescent="0.3">
      <c r="A1788">
        <v>3908</v>
      </c>
      <c r="B1788" s="3" t="s">
        <v>3905</v>
      </c>
      <c r="C1788" s="3" t="s">
        <v>8016</v>
      </c>
      <c r="D1788">
        <v>750</v>
      </c>
      <c r="E1788">
        <v>65</v>
      </c>
      <c r="F1788" t="s">
        <v>8221</v>
      </c>
      <c r="G1788" t="s">
        <v>8224</v>
      </c>
      <c r="H1788" t="s">
        <v>8246</v>
      </c>
      <c r="I1788">
        <v>1406603696</v>
      </c>
      <c r="J1788">
        <v>1405307696</v>
      </c>
      <c r="K1788" t="b">
        <v>0</v>
      </c>
      <c r="L1788">
        <v>4</v>
      </c>
      <c r="M1788" t="b">
        <v>0</v>
      </c>
      <c r="N1788" t="s">
        <v>8271</v>
      </c>
      <c r="O1788" s="6">
        <f>(E1788/D1788)*100</f>
        <v>8.6666666666666679</v>
      </c>
      <c r="P1788" s="7">
        <f>E1788/L1788</f>
        <v>16.25</v>
      </c>
      <c r="Q1788" t="s">
        <v>8317</v>
      </c>
      <c r="R1788" t="s">
        <v>8318</v>
      </c>
      <c r="S1788" s="11">
        <f>(J1788/86400)+25569+(-5/24)</f>
        <v>41833.927037037036</v>
      </c>
      <c r="T1788" s="11">
        <f>(I1788/86400)+25569+(-5/24)</f>
        <v>41848.927037037036</v>
      </c>
    </row>
    <row r="1789" spans="1:20" ht="43.2" x14ac:dyDescent="0.3">
      <c r="A1789">
        <v>3922</v>
      </c>
      <c r="B1789" s="3" t="s">
        <v>3919</v>
      </c>
      <c r="C1789" s="3" t="s">
        <v>8030</v>
      </c>
      <c r="D1789">
        <v>750</v>
      </c>
      <c r="E1789">
        <v>61</v>
      </c>
      <c r="F1789" t="s">
        <v>8221</v>
      </c>
      <c r="G1789" t="s">
        <v>8224</v>
      </c>
      <c r="H1789" t="s">
        <v>8246</v>
      </c>
      <c r="I1789">
        <v>1425337200</v>
      </c>
      <c r="J1789">
        <v>1421432810</v>
      </c>
      <c r="K1789" t="b">
        <v>0</v>
      </c>
      <c r="L1789">
        <v>6</v>
      </c>
      <c r="M1789" t="b">
        <v>0</v>
      </c>
      <c r="N1789" t="s">
        <v>8271</v>
      </c>
      <c r="O1789" s="6">
        <f>(E1789/D1789)*100</f>
        <v>8.1333333333333329</v>
      </c>
      <c r="P1789" s="7">
        <f>E1789/L1789</f>
        <v>10.166666666666666</v>
      </c>
      <c r="Q1789" t="s">
        <v>8317</v>
      </c>
      <c r="R1789" t="s">
        <v>8318</v>
      </c>
      <c r="S1789" s="11">
        <f>(J1789/86400)+25569+(-5/24)</f>
        <v>42020.560300925928</v>
      </c>
      <c r="T1789" s="11">
        <f>(I1789/86400)+25569+(-5/24)</f>
        <v>42065.749999999993</v>
      </c>
    </row>
    <row r="1790" spans="1:20" ht="28.8" x14ac:dyDescent="0.3">
      <c r="A1790">
        <v>1548</v>
      </c>
      <c r="B1790" s="3" t="s">
        <v>1549</v>
      </c>
      <c r="C1790" s="3" t="s">
        <v>5658</v>
      </c>
      <c r="D1790">
        <v>700</v>
      </c>
      <c r="E1790">
        <v>60</v>
      </c>
      <c r="F1790" t="s">
        <v>8221</v>
      </c>
      <c r="G1790" t="s">
        <v>8224</v>
      </c>
      <c r="H1790" t="s">
        <v>8246</v>
      </c>
      <c r="I1790">
        <v>1447020620</v>
      </c>
      <c r="J1790">
        <v>1444425020</v>
      </c>
      <c r="K1790" t="b">
        <v>0</v>
      </c>
      <c r="L1790">
        <v>1</v>
      </c>
      <c r="M1790" t="b">
        <v>0</v>
      </c>
      <c r="N1790" t="s">
        <v>8289</v>
      </c>
      <c r="O1790" s="6">
        <f>(E1790/D1790)*100</f>
        <v>8.5714285714285712</v>
      </c>
      <c r="P1790" s="7">
        <f>E1790/L1790</f>
        <v>60</v>
      </c>
      <c r="Q1790" t="s">
        <v>8338</v>
      </c>
      <c r="R1790" t="s">
        <v>8343</v>
      </c>
      <c r="S1790" s="11">
        <f>(J1790/86400)+25569+(-5/24)</f>
        <v>42286.673842592594</v>
      </c>
      <c r="T1790" s="11">
        <f>(I1790/86400)+25569+(-5/24)</f>
        <v>42316.715509259258</v>
      </c>
    </row>
    <row r="1791" spans="1:20" ht="57.6" x14ac:dyDescent="0.3">
      <c r="A1791">
        <v>3642</v>
      </c>
      <c r="B1791" s="3" t="s">
        <v>3640</v>
      </c>
      <c r="C1791" s="3" t="s">
        <v>7752</v>
      </c>
      <c r="D1791">
        <v>700</v>
      </c>
      <c r="E1791">
        <v>15</v>
      </c>
      <c r="F1791" t="s">
        <v>8221</v>
      </c>
      <c r="G1791" t="s">
        <v>8236</v>
      </c>
      <c r="H1791" t="s">
        <v>8249</v>
      </c>
      <c r="I1791">
        <v>1448902800</v>
      </c>
      <c r="J1791">
        <v>1445369727</v>
      </c>
      <c r="K1791" t="b">
        <v>0</v>
      </c>
      <c r="L1791">
        <v>2</v>
      </c>
      <c r="M1791" t="b">
        <v>0</v>
      </c>
      <c r="N1791" t="s">
        <v>8305</v>
      </c>
      <c r="O1791" s="6">
        <f>(E1791/D1791)*100</f>
        <v>2.1428571428571428</v>
      </c>
      <c r="P1791" s="7">
        <f>E1791/L1791</f>
        <v>7.5</v>
      </c>
      <c r="Q1791" t="s">
        <v>8317</v>
      </c>
      <c r="R1791" t="s">
        <v>8359</v>
      </c>
      <c r="S1791" s="11">
        <f>(J1791/86400)+25569+(-5/24)</f>
        <v>42297.607951388891</v>
      </c>
      <c r="T1791" s="11">
        <f>(I1791/86400)+25569+(-5/24)</f>
        <v>42338.499999999993</v>
      </c>
    </row>
    <row r="1792" spans="1:20" ht="43.2" x14ac:dyDescent="0.3">
      <c r="A1792">
        <v>3737</v>
      </c>
      <c r="B1792" s="3" t="s">
        <v>3734</v>
      </c>
      <c r="C1792" s="3" t="s">
        <v>7847</v>
      </c>
      <c r="D1792">
        <v>700</v>
      </c>
      <c r="E1792">
        <v>150</v>
      </c>
      <c r="F1792" t="s">
        <v>8221</v>
      </c>
      <c r="G1792" t="s">
        <v>8224</v>
      </c>
      <c r="H1792" t="s">
        <v>8246</v>
      </c>
      <c r="I1792">
        <v>1447311540</v>
      </c>
      <c r="J1792">
        <v>1445358903</v>
      </c>
      <c r="K1792" t="b">
        <v>0</v>
      </c>
      <c r="L1792">
        <v>4</v>
      </c>
      <c r="M1792" t="b">
        <v>0</v>
      </c>
      <c r="N1792" t="s">
        <v>8271</v>
      </c>
      <c r="O1792" s="6">
        <f>(E1792/D1792)*100</f>
        <v>21.428571428571427</v>
      </c>
      <c r="P1792" s="7">
        <f>E1792/L1792</f>
        <v>37.5</v>
      </c>
      <c r="Q1792" t="s">
        <v>8317</v>
      </c>
      <c r="R1792" t="s">
        <v>8318</v>
      </c>
      <c r="S1792" s="11">
        <f>(J1792/86400)+25569+(-5/24)</f>
        <v>42297.482673611106</v>
      </c>
      <c r="T1792" s="11">
        <f>(I1792/86400)+25569+(-5/24)</f>
        <v>42320.082638888889</v>
      </c>
    </row>
    <row r="1793" spans="1:20" ht="57.6" x14ac:dyDescent="0.3">
      <c r="A1793">
        <v>4037</v>
      </c>
      <c r="B1793" s="3" t="s">
        <v>4033</v>
      </c>
      <c r="C1793" s="3" t="s">
        <v>8141</v>
      </c>
      <c r="D1793">
        <v>700</v>
      </c>
      <c r="E1793">
        <v>80</v>
      </c>
      <c r="F1793" t="s">
        <v>8221</v>
      </c>
      <c r="G1793" t="s">
        <v>8224</v>
      </c>
      <c r="H1793" t="s">
        <v>8246</v>
      </c>
      <c r="I1793">
        <v>1464099900</v>
      </c>
      <c r="J1793">
        <v>1462585315</v>
      </c>
      <c r="K1793" t="b">
        <v>0</v>
      </c>
      <c r="L1793">
        <v>2</v>
      </c>
      <c r="M1793" t="b">
        <v>0</v>
      </c>
      <c r="N1793" t="s">
        <v>8271</v>
      </c>
      <c r="O1793" s="6">
        <f>(E1793/D1793)*100</f>
        <v>11.428571428571429</v>
      </c>
      <c r="P1793" s="7">
        <f>E1793/L1793</f>
        <v>40</v>
      </c>
      <c r="Q1793" t="s">
        <v>8317</v>
      </c>
      <c r="R1793" t="s">
        <v>8318</v>
      </c>
      <c r="S1793" s="11">
        <f>(J1793/86400)+25569+(-5/24)</f>
        <v>42496.862442129626</v>
      </c>
      <c r="T1793" s="11">
        <f>(I1793/86400)+25569+(-5/24)</f>
        <v>42514.392361111109</v>
      </c>
    </row>
    <row r="1794" spans="1:20" ht="43.2" x14ac:dyDescent="0.3">
      <c r="A1794">
        <v>4076</v>
      </c>
      <c r="B1794" s="3" t="s">
        <v>4072</v>
      </c>
      <c r="C1794" s="3" t="s">
        <v>8179</v>
      </c>
      <c r="D1794">
        <v>700</v>
      </c>
      <c r="E1794">
        <v>0</v>
      </c>
      <c r="F1794" t="s">
        <v>8221</v>
      </c>
      <c r="G1794" t="s">
        <v>8224</v>
      </c>
      <c r="H1794" t="s">
        <v>8246</v>
      </c>
      <c r="I1794">
        <v>1413921060</v>
      </c>
      <c r="J1794">
        <v>1411499149</v>
      </c>
      <c r="K1794" t="b">
        <v>0</v>
      </c>
      <c r="L1794">
        <v>0</v>
      </c>
      <c r="M1794" t="b">
        <v>0</v>
      </c>
      <c r="N1794" t="s">
        <v>8271</v>
      </c>
      <c r="O1794" s="6">
        <f>(E1794/D1794)*100</f>
        <v>0</v>
      </c>
      <c r="P1794" s="7" t="e">
        <f>E1794/L1794</f>
        <v>#DIV/0!</v>
      </c>
      <c r="Q1794" t="s">
        <v>8317</v>
      </c>
      <c r="R1794" t="s">
        <v>8318</v>
      </c>
      <c r="S1794" s="11">
        <f>(J1794/86400)+25569+(-5/24)</f>
        <v>41905.587372685179</v>
      </c>
      <c r="T1794" s="11">
        <f>(I1794/86400)+25569+(-5/24)</f>
        <v>41933.618750000001</v>
      </c>
    </row>
    <row r="1795" spans="1:20" ht="43.2" x14ac:dyDescent="0.3">
      <c r="A1795">
        <v>3975</v>
      </c>
      <c r="B1795" s="3" t="s">
        <v>3972</v>
      </c>
      <c r="C1795" s="3" t="s">
        <v>8082</v>
      </c>
      <c r="D1795">
        <v>678</v>
      </c>
      <c r="E1795">
        <v>0</v>
      </c>
      <c r="F1795" t="s">
        <v>8221</v>
      </c>
      <c r="G1795" t="s">
        <v>8224</v>
      </c>
      <c r="H1795" t="s">
        <v>8246</v>
      </c>
      <c r="I1795">
        <v>1468442898</v>
      </c>
      <c r="J1795">
        <v>1465850898</v>
      </c>
      <c r="K1795" t="b">
        <v>0</v>
      </c>
      <c r="L1795">
        <v>0</v>
      </c>
      <c r="M1795" t="b">
        <v>0</v>
      </c>
      <c r="N1795" t="s">
        <v>8271</v>
      </c>
      <c r="O1795" s="6">
        <f>(E1795/D1795)*100</f>
        <v>0</v>
      </c>
      <c r="P1795" s="7" t="e">
        <f>E1795/L1795</f>
        <v>#DIV/0!</v>
      </c>
      <c r="Q1795" t="s">
        <v>8317</v>
      </c>
      <c r="R1795" t="s">
        <v>8318</v>
      </c>
      <c r="S1795" s="11">
        <f>(J1795/86400)+25569+(-5/24)</f>
        <v>42534.658541666664</v>
      </c>
      <c r="T1795" s="11">
        <f>(I1795/86400)+25569+(-5/24)</f>
        <v>42564.658541666664</v>
      </c>
    </row>
    <row r="1796" spans="1:20" ht="43.2" x14ac:dyDescent="0.3">
      <c r="A1796">
        <v>1914</v>
      </c>
      <c r="B1796" s="3" t="s">
        <v>1915</v>
      </c>
      <c r="C1796" s="3" t="s">
        <v>6024</v>
      </c>
      <c r="D1796">
        <v>666</v>
      </c>
      <c r="E1796">
        <v>60</v>
      </c>
      <c r="F1796" t="s">
        <v>8221</v>
      </c>
      <c r="G1796" t="s">
        <v>8224</v>
      </c>
      <c r="H1796" t="s">
        <v>8246</v>
      </c>
      <c r="I1796">
        <v>1414814340</v>
      </c>
      <c r="J1796">
        <v>1413519073</v>
      </c>
      <c r="K1796" t="b">
        <v>0</v>
      </c>
      <c r="L1796">
        <v>2</v>
      </c>
      <c r="M1796" t="b">
        <v>0</v>
      </c>
      <c r="N1796" t="s">
        <v>8294</v>
      </c>
      <c r="O1796" s="6">
        <f>(E1796/D1796)*100</f>
        <v>9.0090090090090094</v>
      </c>
      <c r="P1796" s="7">
        <f>E1796/L1796</f>
        <v>30</v>
      </c>
      <c r="Q1796" t="s">
        <v>8319</v>
      </c>
      <c r="R1796" t="s">
        <v>8348</v>
      </c>
      <c r="S1796" s="11">
        <f>(J1796/86400)+25569+(-5/24)</f>
        <v>41928.966122685182</v>
      </c>
      <c r="T1796" s="11">
        <f>(I1796/86400)+25569+(-5/24)</f>
        <v>41943.957638888889</v>
      </c>
    </row>
    <row r="1797" spans="1:20" ht="43.2" x14ac:dyDescent="0.3">
      <c r="A1797">
        <v>201</v>
      </c>
      <c r="B1797" s="3" t="s">
        <v>203</v>
      </c>
      <c r="C1797" s="3" t="s">
        <v>4311</v>
      </c>
      <c r="D1797">
        <v>650</v>
      </c>
      <c r="E1797">
        <v>380</v>
      </c>
      <c r="F1797" t="s">
        <v>8221</v>
      </c>
      <c r="G1797" t="s">
        <v>8224</v>
      </c>
      <c r="H1797" t="s">
        <v>8246</v>
      </c>
      <c r="I1797">
        <v>1423424329</v>
      </c>
      <c r="J1797">
        <v>1421696329</v>
      </c>
      <c r="K1797" t="b">
        <v>0</v>
      </c>
      <c r="L1797">
        <v>7</v>
      </c>
      <c r="M1797" t="b">
        <v>0</v>
      </c>
      <c r="N1797" t="s">
        <v>8268</v>
      </c>
      <c r="O1797" s="6">
        <f>(E1797/D1797)*100</f>
        <v>58.461538461538467</v>
      </c>
      <c r="P1797" s="7">
        <f>E1797/L1797</f>
        <v>54.285714285714285</v>
      </c>
      <c r="Q1797" t="s">
        <v>8310</v>
      </c>
      <c r="R1797" t="s">
        <v>8314</v>
      </c>
      <c r="S1797" s="11">
        <f>(J1797/86400)+25569+(-5/24)</f>
        <v>42023.610289351847</v>
      </c>
      <c r="T1797" s="11">
        <f>(I1797/86400)+25569+(-5/24)</f>
        <v>42043.610289351847</v>
      </c>
    </row>
    <row r="1798" spans="1:20" ht="57.6" x14ac:dyDescent="0.3">
      <c r="A1798">
        <v>1078</v>
      </c>
      <c r="B1798" s="3" t="s">
        <v>1079</v>
      </c>
      <c r="C1798" s="3" t="s">
        <v>5188</v>
      </c>
      <c r="D1798">
        <v>600</v>
      </c>
      <c r="E1798">
        <v>45</v>
      </c>
      <c r="F1798" t="s">
        <v>8221</v>
      </c>
      <c r="G1798" t="s">
        <v>8224</v>
      </c>
      <c r="H1798" t="s">
        <v>8246</v>
      </c>
      <c r="I1798">
        <v>1311309721</v>
      </c>
      <c r="J1798">
        <v>1307421721</v>
      </c>
      <c r="K1798" t="b">
        <v>0</v>
      </c>
      <c r="L1798">
        <v>5</v>
      </c>
      <c r="M1798" t="b">
        <v>0</v>
      </c>
      <c r="N1798" t="s">
        <v>8282</v>
      </c>
      <c r="O1798" s="6">
        <f>(E1798/D1798)*100</f>
        <v>7.5</v>
      </c>
      <c r="P1798" s="7">
        <f>E1798/L1798</f>
        <v>9</v>
      </c>
      <c r="Q1798" t="s">
        <v>8333</v>
      </c>
      <c r="R1798" t="s">
        <v>8334</v>
      </c>
      <c r="S1798" s="11">
        <f>(J1798/86400)+25569+(-5/24)</f>
        <v>40700.987511574072</v>
      </c>
      <c r="T1798" s="11">
        <f>(I1798/86400)+25569+(-5/24)</f>
        <v>40745.987511574072</v>
      </c>
    </row>
    <row r="1799" spans="1:20" ht="57.6" x14ac:dyDescent="0.3">
      <c r="A1799">
        <v>2855</v>
      </c>
      <c r="B1799" s="3" t="s">
        <v>2855</v>
      </c>
      <c r="C1799" s="3" t="s">
        <v>6965</v>
      </c>
      <c r="D1799">
        <v>600</v>
      </c>
      <c r="E1799">
        <v>300</v>
      </c>
      <c r="F1799" t="s">
        <v>8221</v>
      </c>
      <c r="G1799" t="s">
        <v>8224</v>
      </c>
      <c r="H1799" t="s">
        <v>8246</v>
      </c>
      <c r="I1799">
        <v>1454110440</v>
      </c>
      <c r="J1799">
        <v>1451607071</v>
      </c>
      <c r="K1799" t="b">
        <v>0</v>
      </c>
      <c r="L1799">
        <v>5</v>
      </c>
      <c r="M1799" t="b">
        <v>0</v>
      </c>
      <c r="N1799" t="s">
        <v>8271</v>
      </c>
      <c r="O1799" s="6">
        <f>(E1799/D1799)*100</f>
        <v>50</v>
      </c>
      <c r="P1799" s="7">
        <f>E1799/L1799</f>
        <v>60</v>
      </c>
      <c r="Q1799" t="s">
        <v>8317</v>
      </c>
      <c r="R1799" t="s">
        <v>8318</v>
      </c>
      <c r="S1799" s="11">
        <f>(J1799/86400)+25569+(-5/24)</f>
        <v>42369.799432870372</v>
      </c>
      <c r="T1799" s="11">
        <f>(I1799/86400)+25569+(-5/24)</f>
        <v>42398.773611111108</v>
      </c>
    </row>
    <row r="1800" spans="1:20" ht="43.2" x14ac:dyDescent="0.3">
      <c r="A1800">
        <v>2919</v>
      </c>
      <c r="B1800" s="3" t="s">
        <v>2919</v>
      </c>
      <c r="C1800" s="3" t="s">
        <v>7029</v>
      </c>
      <c r="D1800">
        <v>600</v>
      </c>
      <c r="E1800">
        <v>51</v>
      </c>
      <c r="F1800" t="s">
        <v>8221</v>
      </c>
      <c r="G1800" t="s">
        <v>8224</v>
      </c>
      <c r="H1800" t="s">
        <v>8246</v>
      </c>
      <c r="I1800">
        <v>1407250329</v>
      </c>
      <c r="J1800">
        <v>1404658329</v>
      </c>
      <c r="K1800" t="b">
        <v>0</v>
      </c>
      <c r="L1800">
        <v>6</v>
      </c>
      <c r="M1800" t="b">
        <v>0</v>
      </c>
      <c r="N1800" t="s">
        <v>8271</v>
      </c>
      <c r="O1800" s="6">
        <f>(E1800/D1800)*100</f>
        <v>8.5</v>
      </c>
      <c r="P1800" s="7">
        <f>E1800/L1800</f>
        <v>8.5</v>
      </c>
      <c r="Q1800" t="s">
        <v>8317</v>
      </c>
      <c r="R1800" t="s">
        <v>8318</v>
      </c>
      <c r="S1800" s="11">
        <f>(J1800/86400)+25569+(-5/24)</f>
        <v>41826.411215277774</v>
      </c>
      <c r="T1800" s="11">
        <f>(I1800/86400)+25569+(-5/24)</f>
        <v>41856.411215277774</v>
      </c>
    </row>
    <row r="1801" spans="1:20" ht="43.2" x14ac:dyDescent="0.3">
      <c r="A1801">
        <v>3795</v>
      </c>
      <c r="B1801" s="3" t="s">
        <v>3792</v>
      </c>
      <c r="C1801" s="3" t="s">
        <v>7905</v>
      </c>
      <c r="D1801">
        <v>600</v>
      </c>
      <c r="E1801">
        <v>10</v>
      </c>
      <c r="F1801" t="s">
        <v>8221</v>
      </c>
      <c r="G1801" t="s">
        <v>8225</v>
      </c>
      <c r="H1801" t="s">
        <v>8247</v>
      </c>
      <c r="I1801">
        <v>1440801000</v>
      </c>
      <c r="J1801">
        <v>1437042490</v>
      </c>
      <c r="K1801" t="b">
        <v>0</v>
      </c>
      <c r="L1801">
        <v>2</v>
      </c>
      <c r="M1801" t="b">
        <v>0</v>
      </c>
      <c r="N1801" t="s">
        <v>8305</v>
      </c>
      <c r="O1801" s="6">
        <f>(E1801/D1801)*100</f>
        <v>1.6666666666666667</v>
      </c>
      <c r="P1801" s="7">
        <f>E1801/L1801</f>
        <v>5</v>
      </c>
      <c r="Q1801" t="s">
        <v>8317</v>
      </c>
      <c r="R1801" t="s">
        <v>8359</v>
      </c>
      <c r="S1801" s="11">
        <f>(J1801/86400)+25569+(-5/24)</f>
        <v>42201.227893518517</v>
      </c>
      <c r="T1801" s="11">
        <f>(I1801/86400)+25569+(-5/24)</f>
        <v>42244.729166666664</v>
      </c>
    </row>
    <row r="1802" spans="1:20" ht="43.2" x14ac:dyDescent="0.3">
      <c r="A1802">
        <v>4020</v>
      </c>
      <c r="B1802" s="3" t="s">
        <v>4016</v>
      </c>
      <c r="C1802" s="3" t="s">
        <v>8125</v>
      </c>
      <c r="D1802">
        <v>600</v>
      </c>
      <c r="E1802">
        <v>100</v>
      </c>
      <c r="F1802" t="s">
        <v>8221</v>
      </c>
      <c r="G1802" t="s">
        <v>8224</v>
      </c>
      <c r="H1802" t="s">
        <v>8246</v>
      </c>
      <c r="I1802">
        <v>1427168099</v>
      </c>
      <c r="J1802">
        <v>1424579699</v>
      </c>
      <c r="K1802" t="b">
        <v>0</v>
      </c>
      <c r="L1802">
        <v>3</v>
      </c>
      <c r="M1802" t="b">
        <v>0</v>
      </c>
      <c r="N1802" t="s">
        <v>8271</v>
      </c>
      <c r="O1802" s="6">
        <f>(E1802/D1802)*100</f>
        <v>16.666666666666664</v>
      </c>
      <c r="P1802" s="7">
        <f>E1802/L1802</f>
        <v>33.333333333333336</v>
      </c>
      <c r="Q1802" t="s">
        <v>8317</v>
      </c>
      <c r="R1802" t="s">
        <v>8318</v>
      </c>
      <c r="S1802" s="11">
        <f>(J1802/86400)+25569+(-5/24)</f>
        <v>42056.982627314814</v>
      </c>
      <c r="T1802" s="11">
        <f>(I1802/86400)+25569+(-5/24)</f>
        <v>42086.940960648142</v>
      </c>
    </row>
    <row r="1803" spans="1:20" ht="43.2" x14ac:dyDescent="0.3">
      <c r="A1803">
        <v>4044</v>
      </c>
      <c r="B1803" s="3" t="s">
        <v>4040</v>
      </c>
      <c r="C1803" s="3" t="s">
        <v>8148</v>
      </c>
      <c r="D1803">
        <v>600</v>
      </c>
      <c r="E1803">
        <v>225</v>
      </c>
      <c r="F1803" t="s">
        <v>8221</v>
      </c>
      <c r="G1803" t="s">
        <v>8224</v>
      </c>
      <c r="H1803" t="s">
        <v>8246</v>
      </c>
      <c r="I1803">
        <v>1428642000</v>
      </c>
      <c r="J1803">
        <v>1426050982</v>
      </c>
      <c r="K1803" t="b">
        <v>0</v>
      </c>
      <c r="L1803">
        <v>4</v>
      </c>
      <c r="M1803" t="b">
        <v>0</v>
      </c>
      <c r="N1803" t="s">
        <v>8271</v>
      </c>
      <c r="O1803" s="6">
        <f>(E1803/D1803)*100</f>
        <v>37.5</v>
      </c>
      <c r="P1803" s="7">
        <f>E1803/L1803</f>
        <v>56.25</v>
      </c>
      <c r="Q1803" t="s">
        <v>8317</v>
      </c>
      <c r="R1803" t="s">
        <v>8318</v>
      </c>
      <c r="S1803" s="11">
        <f>(J1803/86400)+25569+(-5/24)</f>
        <v>42074.011365740742</v>
      </c>
      <c r="T1803" s="11">
        <f>(I1803/86400)+25569+(-5/24)</f>
        <v>42103.999999999993</v>
      </c>
    </row>
    <row r="1804" spans="1:20" ht="43.2" x14ac:dyDescent="0.3">
      <c r="A1804">
        <v>4101</v>
      </c>
      <c r="B1804" s="3" t="s">
        <v>4097</v>
      </c>
      <c r="C1804" s="3" t="s">
        <v>8204</v>
      </c>
      <c r="D1804">
        <v>600</v>
      </c>
      <c r="E1804">
        <v>0</v>
      </c>
      <c r="F1804" t="s">
        <v>8221</v>
      </c>
      <c r="G1804" t="s">
        <v>8224</v>
      </c>
      <c r="H1804" t="s">
        <v>8246</v>
      </c>
      <c r="I1804">
        <v>1485380482</v>
      </c>
      <c r="J1804">
        <v>1482788482</v>
      </c>
      <c r="K1804" t="b">
        <v>0</v>
      </c>
      <c r="L1804">
        <v>0</v>
      </c>
      <c r="M1804" t="b">
        <v>0</v>
      </c>
      <c r="N1804" t="s">
        <v>8271</v>
      </c>
      <c r="O1804" s="6">
        <f>(E1804/D1804)*100</f>
        <v>0</v>
      </c>
      <c r="P1804" s="7" t="e">
        <f>E1804/L1804</f>
        <v>#DIV/0!</v>
      </c>
      <c r="Q1804" t="s">
        <v>8317</v>
      </c>
      <c r="R1804" t="s">
        <v>8318</v>
      </c>
      <c r="S1804" s="11">
        <f>(J1804/86400)+25569+(-5/24)</f>
        <v>42730.695393518516</v>
      </c>
      <c r="T1804" s="11">
        <f>(I1804/86400)+25569+(-5/24)</f>
        <v>42760.695393518516</v>
      </c>
    </row>
    <row r="1805" spans="1:20" ht="57.6" x14ac:dyDescent="0.3">
      <c r="A1805">
        <v>4012</v>
      </c>
      <c r="B1805" s="3" t="s">
        <v>4008</v>
      </c>
      <c r="C1805" s="3" t="s">
        <v>8117</v>
      </c>
      <c r="D1805">
        <v>575</v>
      </c>
      <c r="E1805">
        <v>0</v>
      </c>
      <c r="F1805" t="s">
        <v>8221</v>
      </c>
      <c r="G1805" t="s">
        <v>8225</v>
      </c>
      <c r="H1805" t="s">
        <v>8247</v>
      </c>
      <c r="I1805">
        <v>1430571849</v>
      </c>
      <c r="J1805">
        <v>1427979849</v>
      </c>
      <c r="K1805" t="b">
        <v>0</v>
      </c>
      <c r="L1805">
        <v>0</v>
      </c>
      <c r="M1805" t="b">
        <v>0</v>
      </c>
      <c r="N1805" t="s">
        <v>8271</v>
      </c>
      <c r="O1805" s="6">
        <f>(E1805/D1805)*100</f>
        <v>0</v>
      </c>
      <c r="P1805" s="7" t="e">
        <f>E1805/L1805</f>
        <v>#DIV/0!</v>
      </c>
      <c r="Q1805" t="s">
        <v>8317</v>
      </c>
      <c r="R1805" t="s">
        <v>8318</v>
      </c>
      <c r="S1805" s="11">
        <f>(J1805/86400)+25569+(-5/24)</f>
        <v>42096.336215277777</v>
      </c>
      <c r="T1805" s="11">
        <f>(I1805/86400)+25569+(-5/24)</f>
        <v>42126.336215277777</v>
      </c>
    </row>
    <row r="1806" spans="1:20" ht="43.2" x14ac:dyDescent="0.3">
      <c r="A1806">
        <v>461</v>
      </c>
      <c r="B1806" s="3" t="s">
        <v>462</v>
      </c>
      <c r="C1806" s="3" t="s">
        <v>4571</v>
      </c>
      <c r="D1806">
        <v>550</v>
      </c>
      <c r="E1806">
        <v>0</v>
      </c>
      <c r="F1806" t="s">
        <v>8221</v>
      </c>
      <c r="G1806" t="s">
        <v>8225</v>
      </c>
      <c r="H1806" t="s">
        <v>8247</v>
      </c>
      <c r="I1806">
        <v>1370204367</v>
      </c>
      <c r="J1806">
        <v>1368476367</v>
      </c>
      <c r="K1806" t="b">
        <v>0</v>
      </c>
      <c r="L1806">
        <v>0</v>
      </c>
      <c r="M1806" t="b">
        <v>0</v>
      </c>
      <c r="N1806" t="s">
        <v>8270</v>
      </c>
      <c r="O1806" s="6">
        <f>(E1806/D1806)*100</f>
        <v>0</v>
      </c>
      <c r="P1806" s="7" t="e">
        <f>E1806/L1806</f>
        <v>#DIV/0!</v>
      </c>
      <c r="Q1806" t="s">
        <v>8310</v>
      </c>
      <c r="R1806" t="s">
        <v>8316</v>
      </c>
      <c r="S1806" s="11">
        <f>(J1806/86400)+25569+(-5/24)</f>
        <v>41407.638506944444</v>
      </c>
      <c r="T1806" s="11">
        <f>(I1806/86400)+25569+(-5/24)</f>
        <v>41427.638506944444</v>
      </c>
    </row>
    <row r="1807" spans="1:20" ht="43.2" x14ac:dyDescent="0.3">
      <c r="A1807">
        <v>910</v>
      </c>
      <c r="B1807" s="3" t="s">
        <v>911</v>
      </c>
      <c r="C1807" s="3" t="s">
        <v>5020</v>
      </c>
      <c r="D1807">
        <v>550</v>
      </c>
      <c r="E1807">
        <v>123</v>
      </c>
      <c r="F1807" t="s">
        <v>8221</v>
      </c>
      <c r="G1807" t="s">
        <v>8225</v>
      </c>
      <c r="H1807" t="s">
        <v>8247</v>
      </c>
      <c r="I1807">
        <v>1488546319</v>
      </c>
      <c r="J1807">
        <v>1483362319</v>
      </c>
      <c r="K1807" t="b">
        <v>0</v>
      </c>
      <c r="L1807">
        <v>5</v>
      </c>
      <c r="M1807" t="b">
        <v>0</v>
      </c>
      <c r="N1807" t="s">
        <v>8278</v>
      </c>
      <c r="O1807" s="6">
        <f>(E1807/D1807)*100</f>
        <v>22.363636363636363</v>
      </c>
      <c r="P1807" s="7">
        <f>E1807/L1807</f>
        <v>24.6</v>
      </c>
      <c r="Q1807" t="s">
        <v>8325</v>
      </c>
      <c r="R1807" t="s">
        <v>8328</v>
      </c>
      <c r="S1807" s="11">
        <f>(J1807/86400)+25569+(-5/24)</f>
        <v>42737.337025462963</v>
      </c>
      <c r="T1807" s="11">
        <f>(I1807/86400)+25569+(-5/24)</f>
        <v>42797.337025462963</v>
      </c>
    </row>
    <row r="1808" spans="1:20" x14ac:dyDescent="0.3">
      <c r="A1808">
        <v>1084</v>
      </c>
      <c r="B1808" s="3" t="s">
        <v>1085</v>
      </c>
      <c r="C1808" s="3" t="s">
        <v>5194</v>
      </c>
      <c r="D1808">
        <v>550</v>
      </c>
      <c r="E1808">
        <v>0</v>
      </c>
      <c r="F1808" t="s">
        <v>8221</v>
      </c>
      <c r="G1808" t="s">
        <v>8224</v>
      </c>
      <c r="H1808" t="s">
        <v>8246</v>
      </c>
      <c r="I1808">
        <v>1407534804</v>
      </c>
      <c r="J1808">
        <v>1404942804</v>
      </c>
      <c r="K1808" t="b">
        <v>0</v>
      </c>
      <c r="L1808">
        <v>0</v>
      </c>
      <c r="M1808" t="b">
        <v>0</v>
      </c>
      <c r="N1808" t="s">
        <v>8282</v>
      </c>
      <c r="O1808" s="6">
        <f>(E1808/D1808)*100</f>
        <v>0</v>
      </c>
      <c r="P1808" s="7" t="e">
        <f>E1808/L1808</f>
        <v>#DIV/0!</v>
      </c>
      <c r="Q1808" t="s">
        <v>8333</v>
      </c>
      <c r="R1808" t="s">
        <v>8334</v>
      </c>
      <c r="S1808" s="11">
        <f>(J1808/86400)+25569+(-5/24)</f>
        <v>41829.703749999993</v>
      </c>
      <c r="T1808" s="11">
        <f>(I1808/86400)+25569+(-5/24)</f>
        <v>41859.703749999993</v>
      </c>
    </row>
    <row r="1809" spans="1:20" ht="43.2" x14ac:dyDescent="0.3">
      <c r="A1809">
        <v>2844</v>
      </c>
      <c r="B1809" s="3" t="s">
        <v>2844</v>
      </c>
      <c r="C1809" s="3" t="s">
        <v>6954</v>
      </c>
      <c r="D1809">
        <v>550</v>
      </c>
      <c r="E1809">
        <v>30</v>
      </c>
      <c r="F1809" t="s">
        <v>8221</v>
      </c>
      <c r="G1809" t="s">
        <v>8239</v>
      </c>
      <c r="H1809" t="s">
        <v>8249</v>
      </c>
      <c r="I1809">
        <v>1483535180</v>
      </c>
      <c r="J1809">
        <v>1480943180</v>
      </c>
      <c r="K1809" t="b">
        <v>0</v>
      </c>
      <c r="L1809">
        <v>1</v>
      </c>
      <c r="M1809" t="b">
        <v>0</v>
      </c>
      <c r="N1809" t="s">
        <v>8271</v>
      </c>
      <c r="O1809" s="6">
        <f>(E1809/D1809)*100</f>
        <v>5.4545454545454541</v>
      </c>
      <c r="P1809" s="7">
        <f>E1809/L1809</f>
        <v>30</v>
      </c>
      <c r="Q1809" t="s">
        <v>8317</v>
      </c>
      <c r="R1809" t="s">
        <v>8318</v>
      </c>
      <c r="S1809" s="11">
        <f>(J1809/86400)+25569+(-5/24)</f>
        <v>42709.337731481479</v>
      </c>
      <c r="T1809" s="11">
        <f>(I1809/86400)+25569+(-5/24)</f>
        <v>42739.337731481479</v>
      </c>
    </row>
    <row r="1810" spans="1:20" ht="43.2" x14ac:dyDescent="0.3">
      <c r="A1810">
        <v>2773</v>
      </c>
      <c r="B1810" s="3" t="s">
        <v>2773</v>
      </c>
      <c r="C1810" s="3" t="s">
        <v>6883</v>
      </c>
      <c r="D1810">
        <v>530</v>
      </c>
      <c r="E1810">
        <v>1</v>
      </c>
      <c r="F1810" t="s">
        <v>8221</v>
      </c>
      <c r="G1810" t="s">
        <v>8229</v>
      </c>
      <c r="H1810" t="s">
        <v>8251</v>
      </c>
      <c r="I1810">
        <v>1461530721</v>
      </c>
      <c r="J1810">
        <v>1460666721</v>
      </c>
      <c r="K1810" t="b">
        <v>0</v>
      </c>
      <c r="L1810">
        <v>1</v>
      </c>
      <c r="M1810" t="b">
        <v>0</v>
      </c>
      <c r="N1810" t="s">
        <v>8304</v>
      </c>
      <c r="O1810" s="6">
        <f>(E1810/D1810)*100</f>
        <v>0.18867924528301888</v>
      </c>
      <c r="P1810" s="7">
        <f>E1810/L1810</f>
        <v>1</v>
      </c>
      <c r="Q1810" t="s">
        <v>8322</v>
      </c>
      <c r="R1810" t="s">
        <v>8358</v>
      </c>
      <c r="S1810" s="11">
        <f>(J1810/86400)+25569+(-5/24)</f>
        <v>42474.656493055554</v>
      </c>
      <c r="T1810" s="11">
        <f>(I1810/86400)+25569+(-5/24)</f>
        <v>42484.656493055554</v>
      </c>
    </row>
    <row r="1811" spans="1:20" ht="43.2" x14ac:dyDescent="0.3">
      <c r="A1811">
        <v>4061</v>
      </c>
      <c r="B1811" s="3" t="s">
        <v>4057</v>
      </c>
      <c r="C1811" s="3" t="s">
        <v>8165</v>
      </c>
      <c r="D1811">
        <v>525</v>
      </c>
      <c r="E1811">
        <v>0</v>
      </c>
      <c r="F1811" t="s">
        <v>8221</v>
      </c>
      <c r="G1811" t="s">
        <v>8224</v>
      </c>
      <c r="H1811" t="s">
        <v>8246</v>
      </c>
      <c r="I1811">
        <v>1461205423</v>
      </c>
      <c r="J1811">
        <v>1456025023</v>
      </c>
      <c r="K1811" t="b">
        <v>0</v>
      </c>
      <c r="L1811">
        <v>0</v>
      </c>
      <c r="M1811" t="b">
        <v>0</v>
      </c>
      <c r="N1811" t="s">
        <v>8271</v>
      </c>
      <c r="O1811" s="6">
        <f>(E1811/D1811)*100</f>
        <v>0</v>
      </c>
      <c r="P1811" s="7" t="e">
        <f>E1811/L1811</f>
        <v>#DIV/0!</v>
      </c>
      <c r="Q1811" t="s">
        <v>8317</v>
      </c>
      <c r="R1811" t="s">
        <v>8318</v>
      </c>
      <c r="S1811" s="11">
        <f>(J1811/86400)+25569+(-5/24)</f>
        <v>42420.933136574073</v>
      </c>
      <c r="T1811" s="11">
        <f>(I1811/86400)+25569+(-5/24)</f>
        <v>42480.891469907401</v>
      </c>
    </row>
    <row r="1812" spans="1:20" ht="28.8" x14ac:dyDescent="0.3">
      <c r="A1812">
        <v>1588</v>
      </c>
      <c r="B1812" s="3" t="s">
        <v>1589</v>
      </c>
      <c r="C1812" s="3" t="s">
        <v>5698</v>
      </c>
      <c r="D1812">
        <v>516</v>
      </c>
      <c r="E1812">
        <v>0</v>
      </c>
      <c r="F1812" t="s">
        <v>8221</v>
      </c>
      <c r="G1812" t="s">
        <v>8224</v>
      </c>
      <c r="H1812" t="s">
        <v>8246</v>
      </c>
      <c r="I1812">
        <v>1422735120</v>
      </c>
      <c r="J1812">
        <v>1420091999</v>
      </c>
      <c r="K1812" t="b">
        <v>0</v>
      </c>
      <c r="L1812">
        <v>0</v>
      </c>
      <c r="M1812" t="b">
        <v>0</v>
      </c>
      <c r="N1812" t="s">
        <v>8291</v>
      </c>
      <c r="O1812" s="6">
        <f>(E1812/D1812)*100</f>
        <v>0</v>
      </c>
      <c r="P1812" s="7" t="e">
        <f>E1812/L1812</f>
        <v>#DIV/0!</v>
      </c>
      <c r="Q1812" t="s">
        <v>8338</v>
      </c>
      <c r="R1812" t="s">
        <v>8345</v>
      </c>
      <c r="S1812" s="11">
        <f>(J1812/86400)+25569+(-5/24)</f>
        <v>42005.041655092595</v>
      </c>
      <c r="T1812" s="11">
        <f>(I1812/86400)+25569+(-5/24)</f>
        <v>42035.633333333331</v>
      </c>
    </row>
    <row r="1813" spans="1:20" x14ac:dyDescent="0.3">
      <c r="A1813">
        <v>465</v>
      </c>
      <c r="B1813" s="3" t="s">
        <v>466</v>
      </c>
      <c r="C1813" s="3" t="s">
        <v>4575</v>
      </c>
      <c r="D1813">
        <v>512</v>
      </c>
      <c r="E1813">
        <v>138</v>
      </c>
      <c r="F1813" t="s">
        <v>8221</v>
      </c>
      <c r="G1813" t="s">
        <v>8224</v>
      </c>
      <c r="H1813" t="s">
        <v>8246</v>
      </c>
      <c r="I1813">
        <v>1403837574</v>
      </c>
      <c r="J1813">
        <v>1402455174</v>
      </c>
      <c r="K1813" t="b">
        <v>0</v>
      </c>
      <c r="L1813">
        <v>8</v>
      </c>
      <c r="M1813" t="b">
        <v>0</v>
      </c>
      <c r="N1813" t="s">
        <v>8270</v>
      </c>
      <c r="O1813" s="6">
        <f>(E1813/D1813)*100</f>
        <v>26.953125</v>
      </c>
      <c r="P1813" s="7">
        <f>E1813/L1813</f>
        <v>17.25</v>
      </c>
      <c r="Q1813" t="s">
        <v>8310</v>
      </c>
      <c r="R1813" t="s">
        <v>8316</v>
      </c>
      <c r="S1813" s="11">
        <f>(J1813/86400)+25569+(-5/24)</f>
        <v>41800.911736111106</v>
      </c>
      <c r="T1813" s="11">
        <f>(I1813/86400)+25569+(-5/24)</f>
        <v>41816.911736111106</v>
      </c>
    </row>
    <row r="1814" spans="1:20" ht="43.2" x14ac:dyDescent="0.3">
      <c r="A1814">
        <v>544</v>
      </c>
      <c r="B1814" s="3" t="s">
        <v>545</v>
      </c>
      <c r="C1814" s="3" t="s">
        <v>4654</v>
      </c>
      <c r="D1814">
        <v>500</v>
      </c>
      <c r="E1814">
        <v>6</v>
      </c>
      <c r="F1814" t="s">
        <v>8221</v>
      </c>
      <c r="G1814" t="s">
        <v>8224</v>
      </c>
      <c r="H1814" t="s">
        <v>8246</v>
      </c>
      <c r="I1814">
        <v>1467647160</v>
      </c>
      <c r="J1814">
        <v>1465055160</v>
      </c>
      <c r="K1814" t="b">
        <v>0</v>
      </c>
      <c r="L1814">
        <v>2</v>
      </c>
      <c r="M1814" t="b">
        <v>0</v>
      </c>
      <c r="N1814" t="s">
        <v>8272</v>
      </c>
      <c r="O1814" s="6">
        <f>(E1814/D1814)*100</f>
        <v>1.2</v>
      </c>
      <c r="P1814" s="7">
        <f>E1814/L1814</f>
        <v>3</v>
      </c>
      <c r="Q1814" t="s">
        <v>8319</v>
      </c>
      <c r="R1814" t="s">
        <v>8320</v>
      </c>
      <c r="S1814" s="11">
        <f>(J1814/86400)+25569+(-5/24)</f>
        <v>42525.448611111111</v>
      </c>
      <c r="T1814" s="11">
        <f>(I1814/86400)+25569+(-5/24)</f>
        <v>42555.448611111111</v>
      </c>
    </row>
    <row r="1815" spans="1:20" ht="57.6" x14ac:dyDescent="0.3">
      <c r="A1815">
        <v>593</v>
      </c>
      <c r="B1815" s="3" t="s">
        <v>594</v>
      </c>
      <c r="C1815" s="3" t="s">
        <v>4703</v>
      </c>
      <c r="D1815">
        <v>500</v>
      </c>
      <c r="E1815">
        <v>115</v>
      </c>
      <c r="F1815" t="s">
        <v>8221</v>
      </c>
      <c r="G1815" t="s">
        <v>8225</v>
      </c>
      <c r="H1815" t="s">
        <v>8247</v>
      </c>
      <c r="I1815">
        <v>1428333345</v>
      </c>
      <c r="J1815">
        <v>1425744945</v>
      </c>
      <c r="K1815" t="b">
        <v>0</v>
      </c>
      <c r="L1815">
        <v>7</v>
      </c>
      <c r="M1815" t="b">
        <v>0</v>
      </c>
      <c r="N1815" t="s">
        <v>8272</v>
      </c>
      <c r="O1815" s="6">
        <f>(E1815/D1815)*100</f>
        <v>23</v>
      </c>
      <c r="P1815" s="7">
        <f>E1815/L1815</f>
        <v>16.428571428571427</v>
      </c>
      <c r="Q1815" t="s">
        <v>8319</v>
      </c>
      <c r="R1815" t="s">
        <v>8320</v>
      </c>
      <c r="S1815" s="11">
        <f>(J1815/86400)+25569+(-5/24)</f>
        <v>42070.469270833331</v>
      </c>
      <c r="T1815" s="11">
        <f>(I1815/86400)+25569+(-5/24)</f>
        <v>42100.427604166667</v>
      </c>
    </row>
    <row r="1816" spans="1:20" ht="43.2" x14ac:dyDescent="0.3">
      <c r="A1816">
        <v>774</v>
      </c>
      <c r="B1816" s="3" t="s">
        <v>775</v>
      </c>
      <c r="C1816" s="3" t="s">
        <v>4884</v>
      </c>
      <c r="D1816">
        <v>500</v>
      </c>
      <c r="E1816">
        <v>351</v>
      </c>
      <c r="F1816" t="s">
        <v>8221</v>
      </c>
      <c r="G1816" t="s">
        <v>8224</v>
      </c>
      <c r="H1816" t="s">
        <v>8246</v>
      </c>
      <c r="I1816">
        <v>1393181018</v>
      </c>
      <c r="J1816">
        <v>1390589018</v>
      </c>
      <c r="K1816" t="b">
        <v>0</v>
      </c>
      <c r="L1816">
        <v>9</v>
      </c>
      <c r="M1816" t="b">
        <v>0</v>
      </c>
      <c r="N1816" t="s">
        <v>8275</v>
      </c>
      <c r="O1816" s="6">
        <f>(E1816/D1816)*100</f>
        <v>70.199999999999989</v>
      </c>
      <c r="P1816" s="7">
        <f>E1816/L1816</f>
        <v>39</v>
      </c>
      <c r="Q1816" t="s">
        <v>8322</v>
      </c>
      <c r="R1816" t="s">
        <v>8324</v>
      </c>
      <c r="S1816" s="11">
        <f>(J1816/86400)+25569+(-5/24)</f>
        <v>41663.571967592587</v>
      </c>
      <c r="T1816" s="11">
        <f>(I1816/86400)+25569+(-5/24)</f>
        <v>41693.571967592587</v>
      </c>
    </row>
    <row r="1817" spans="1:20" ht="43.2" x14ac:dyDescent="0.3">
      <c r="A1817">
        <v>778</v>
      </c>
      <c r="B1817" s="3" t="s">
        <v>779</v>
      </c>
      <c r="C1817" s="3" t="s">
        <v>4888</v>
      </c>
      <c r="D1817">
        <v>500</v>
      </c>
      <c r="E1817">
        <v>2</v>
      </c>
      <c r="F1817" t="s">
        <v>8221</v>
      </c>
      <c r="G1817" t="s">
        <v>8224</v>
      </c>
      <c r="H1817" t="s">
        <v>8246</v>
      </c>
      <c r="I1817">
        <v>1398876680</v>
      </c>
      <c r="J1817">
        <v>1396284680</v>
      </c>
      <c r="K1817" t="b">
        <v>0</v>
      </c>
      <c r="L1817">
        <v>1</v>
      </c>
      <c r="M1817" t="b">
        <v>0</v>
      </c>
      <c r="N1817" t="s">
        <v>8275</v>
      </c>
      <c r="O1817" s="6">
        <f>(E1817/D1817)*100</f>
        <v>0.4</v>
      </c>
      <c r="P1817" s="7">
        <f>E1817/L1817</f>
        <v>2</v>
      </c>
      <c r="Q1817" t="s">
        <v>8322</v>
      </c>
      <c r="R1817" t="s">
        <v>8324</v>
      </c>
      <c r="S1817" s="11">
        <f>(J1817/86400)+25569+(-5/24)</f>
        <v>41729.493981481479</v>
      </c>
      <c r="T1817" s="11">
        <f>(I1817/86400)+25569+(-5/24)</f>
        <v>41759.493981481479</v>
      </c>
    </row>
    <row r="1818" spans="1:20" ht="43.2" x14ac:dyDescent="0.3">
      <c r="A1818">
        <v>886</v>
      </c>
      <c r="B1818" s="3" t="s">
        <v>887</v>
      </c>
      <c r="C1818" s="3" t="s">
        <v>4996</v>
      </c>
      <c r="D1818">
        <v>500</v>
      </c>
      <c r="E1818">
        <v>205</v>
      </c>
      <c r="F1818" t="s">
        <v>8221</v>
      </c>
      <c r="G1818" t="s">
        <v>8224</v>
      </c>
      <c r="H1818" t="s">
        <v>8246</v>
      </c>
      <c r="I1818">
        <v>1473972813</v>
      </c>
      <c r="J1818">
        <v>1471812813</v>
      </c>
      <c r="K1818" t="b">
        <v>0</v>
      </c>
      <c r="L1818">
        <v>7</v>
      </c>
      <c r="M1818" t="b">
        <v>0</v>
      </c>
      <c r="N1818" t="s">
        <v>8279</v>
      </c>
      <c r="O1818" s="6">
        <f>(E1818/D1818)*100</f>
        <v>41</v>
      </c>
      <c r="P1818" s="7">
        <f>E1818/L1818</f>
        <v>29.285714285714285</v>
      </c>
      <c r="Q1818" t="s">
        <v>8325</v>
      </c>
      <c r="R1818" t="s">
        <v>8329</v>
      </c>
      <c r="S1818" s="11">
        <f>(J1818/86400)+25569+(-5/24)</f>
        <v>42603.662187499998</v>
      </c>
      <c r="T1818" s="11">
        <f>(I1818/86400)+25569+(-5/24)</f>
        <v>42628.662187499998</v>
      </c>
    </row>
    <row r="1819" spans="1:20" ht="43.2" x14ac:dyDescent="0.3">
      <c r="A1819">
        <v>929</v>
      </c>
      <c r="B1819" s="3" t="s">
        <v>930</v>
      </c>
      <c r="C1819" s="3" t="s">
        <v>5039</v>
      </c>
      <c r="D1819">
        <v>500</v>
      </c>
      <c r="E1819">
        <v>0</v>
      </c>
      <c r="F1819" t="s">
        <v>8221</v>
      </c>
      <c r="G1819" t="s">
        <v>8224</v>
      </c>
      <c r="H1819" t="s">
        <v>8246</v>
      </c>
      <c r="I1819">
        <v>1333946569</v>
      </c>
      <c r="J1819">
        <v>1331358169</v>
      </c>
      <c r="K1819" t="b">
        <v>0</v>
      </c>
      <c r="L1819">
        <v>0</v>
      </c>
      <c r="M1819" t="b">
        <v>0</v>
      </c>
      <c r="N1819" t="s">
        <v>8278</v>
      </c>
      <c r="O1819" s="6">
        <f>(E1819/D1819)*100</f>
        <v>0</v>
      </c>
      <c r="P1819" s="7" t="e">
        <f>E1819/L1819</f>
        <v>#DIV/0!</v>
      </c>
      <c r="Q1819" t="s">
        <v>8325</v>
      </c>
      <c r="R1819" t="s">
        <v>8328</v>
      </c>
      <c r="S1819" s="11">
        <f>(J1819/86400)+25569+(-5/24)</f>
        <v>40978.029733796291</v>
      </c>
      <c r="T1819" s="11">
        <f>(I1819/86400)+25569+(-5/24)</f>
        <v>41007.988067129627</v>
      </c>
    </row>
    <row r="1820" spans="1:20" ht="43.2" x14ac:dyDescent="0.3">
      <c r="A1820">
        <v>1067</v>
      </c>
      <c r="B1820" s="3" t="s">
        <v>1068</v>
      </c>
      <c r="C1820" s="3" t="s">
        <v>5177</v>
      </c>
      <c r="D1820">
        <v>500</v>
      </c>
      <c r="E1820">
        <v>130</v>
      </c>
      <c r="F1820" t="s">
        <v>8221</v>
      </c>
      <c r="G1820" t="s">
        <v>8224</v>
      </c>
      <c r="H1820" t="s">
        <v>8246</v>
      </c>
      <c r="I1820">
        <v>1387657931</v>
      </c>
      <c r="J1820">
        <v>1385065931</v>
      </c>
      <c r="K1820" t="b">
        <v>0</v>
      </c>
      <c r="L1820">
        <v>10</v>
      </c>
      <c r="M1820" t="b">
        <v>0</v>
      </c>
      <c r="N1820" t="s">
        <v>8282</v>
      </c>
      <c r="O1820" s="6">
        <f>(E1820/D1820)*100</f>
        <v>26</v>
      </c>
      <c r="P1820" s="7">
        <f>E1820/L1820</f>
        <v>13</v>
      </c>
      <c r="Q1820" t="s">
        <v>8333</v>
      </c>
      <c r="R1820" t="s">
        <v>8334</v>
      </c>
      <c r="S1820" s="11">
        <f>(J1820/86400)+25569+(-5/24)</f>
        <v>41599.647349537037</v>
      </c>
      <c r="T1820" s="11">
        <f>(I1820/86400)+25569+(-5/24)</f>
        <v>41629.647349537037</v>
      </c>
    </row>
    <row r="1821" spans="1:20" x14ac:dyDescent="0.3">
      <c r="A1821">
        <v>1141</v>
      </c>
      <c r="B1821" s="3" t="s">
        <v>1142</v>
      </c>
      <c r="C1821" s="3" t="s">
        <v>5251</v>
      </c>
      <c r="D1821">
        <v>500</v>
      </c>
      <c r="E1821">
        <v>0</v>
      </c>
      <c r="F1821" t="s">
        <v>8221</v>
      </c>
      <c r="G1821" t="s">
        <v>8236</v>
      </c>
      <c r="H1821" t="s">
        <v>8249</v>
      </c>
      <c r="I1821">
        <v>1436460450</v>
      </c>
      <c r="J1821">
        <v>1433868450</v>
      </c>
      <c r="K1821" t="b">
        <v>0</v>
      </c>
      <c r="L1821">
        <v>0</v>
      </c>
      <c r="M1821" t="b">
        <v>0</v>
      </c>
      <c r="N1821" t="s">
        <v>8283</v>
      </c>
      <c r="O1821" s="6">
        <f>(E1821/D1821)*100</f>
        <v>0</v>
      </c>
      <c r="P1821" s="7" t="e">
        <f>E1821/L1821</f>
        <v>#DIV/0!</v>
      </c>
      <c r="Q1821" t="s">
        <v>8333</v>
      </c>
      <c r="R1821" t="s">
        <v>8335</v>
      </c>
      <c r="S1821" s="11">
        <f>(J1821/86400)+25569+(-5/24)</f>
        <v>42164.491319444445</v>
      </c>
      <c r="T1821" s="11">
        <f>(I1821/86400)+25569+(-5/24)</f>
        <v>42194.491319444445</v>
      </c>
    </row>
    <row r="1822" spans="1:20" ht="43.2" x14ac:dyDescent="0.3">
      <c r="A1822">
        <v>1414</v>
      </c>
      <c r="B1822" s="3" t="s">
        <v>1415</v>
      </c>
      <c r="C1822" s="3" t="s">
        <v>5524</v>
      </c>
      <c r="D1822">
        <v>500</v>
      </c>
      <c r="E1822">
        <v>1</v>
      </c>
      <c r="F1822" t="s">
        <v>8221</v>
      </c>
      <c r="G1822" t="s">
        <v>8224</v>
      </c>
      <c r="H1822" t="s">
        <v>8246</v>
      </c>
      <c r="I1822">
        <v>1483423467</v>
      </c>
      <c r="J1822">
        <v>1480831467</v>
      </c>
      <c r="K1822" t="b">
        <v>0</v>
      </c>
      <c r="L1822">
        <v>1</v>
      </c>
      <c r="M1822" t="b">
        <v>0</v>
      </c>
      <c r="N1822" t="s">
        <v>8287</v>
      </c>
      <c r="O1822" s="6">
        <f>(E1822/D1822)*100</f>
        <v>0.2</v>
      </c>
      <c r="P1822" s="7">
        <f>E1822/L1822</f>
        <v>1</v>
      </c>
      <c r="Q1822" t="s">
        <v>8322</v>
      </c>
      <c r="R1822" t="s">
        <v>8341</v>
      </c>
      <c r="S1822" s="11">
        <f>(J1822/86400)+25569+(-5/24)</f>
        <v>42708.044756944444</v>
      </c>
      <c r="T1822" s="11">
        <f>(I1822/86400)+25569+(-5/24)</f>
        <v>42738.044756944444</v>
      </c>
    </row>
    <row r="1823" spans="1:20" ht="43.2" x14ac:dyDescent="0.3">
      <c r="A1823">
        <v>1542</v>
      </c>
      <c r="B1823" s="3" t="s">
        <v>1543</v>
      </c>
      <c r="C1823" s="3" t="s">
        <v>5652</v>
      </c>
      <c r="D1823">
        <v>500</v>
      </c>
      <c r="E1823">
        <v>20</v>
      </c>
      <c r="F1823" t="s">
        <v>8221</v>
      </c>
      <c r="G1823" t="s">
        <v>8229</v>
      </c>
      <c r="H1823" t="s">
        <v>8251</v>
      </c>
      <c r="I1823">
        <v>1435708500</v>
      </c>
      <c r="J1823">
        <v>1434412500</v>
      </c>
      <c r="K1823" t="b">
        <v>0</v>
      </c>
      <c r="L1823">
        <v>1</v>
      </c>
      <c r="M1823" t="b">
        <v>0</v>
      </c>
      <c r="N1823" t="s">
        <v>8289</v>
      </c>
      <c r="O1823" s="6">
        <f>(E1823/D1823)*100</f>
        <v>4</v>
      </c>
      <c r="P1823" s="7">
        <f>E1823/L1823</f>
        <v>20</v>
      </c>
      <c r="Q1823" t="s">
        <v>8338</v>
      </c>
      <c r="R1823" t="s">
        <v>8343</v>
      </c>
      <c r="S1823" s="11">
        <f>(J1823/86400)+25569+(-5/24)</f>
        <v>42170.788194444445</v>
      </c>
      <c r="T1823" s="11">
        <f>(I1823/86400)+25569+(-5/24)</f>
        <v>42185.788194444445</v>
      </c>
    </row>
    <row r="1824" spans="1:20" ht="43.2" x14ac:dyDescent="0.3">
      <c r="A1824">
        <v>1549</v>
      </c>
      <c r="B1824" s="3" t="s">
        <v>1550</v>
      </c>
      <c r="C1824" s="3" t="s">
        <v>5659</v>
      </c>
      <c r="D1824">
        <v>500</v>
      </c>
      <c r="E1824">
        <v>170</v>
      </c>
      <c r="F1824" t="s">
        <v>8221</v>
      </c>
      <c r="G1824" t="s">
        <v>8224</v>
      </c>
      <c r="H1824" t="s">
        <v>8246</v>
      </c>
      <c r="I1824">
        <v>1446524159</v>
      </c>
      <c r="J1824">
        <v>1443928559</v>
      </c>
      <c r="K1824" t="b">
        <v>0</v>
      </c>
      <c r="L1824">
        <v>6</v>
      </c>
      <c r="M1824" t="b">
        <v>0</v>
      </c>
      <c r="N1824" t="s">
        <v>8289</v>
      </c>
      <c r="O1824" s="6">
        <f>(E1824/D1824)*100</f>
        <v>34</v>
      </c>
      <c r="P1824" s="7">
        <f>E1824/L1824</f>
        <v>28.333333333333332</v>
      </c>
      <c r="Q1824" t="s">
        <v>8338</v>
      </c>
      <c r="R1824" t="s">
        <v>8343</v>
      </c>
      <c r="S1824" s="11">
        <f>(J1824/86400)+25569+(-5/24)</f>
        <v>42280.927766203698</v>
      </c>
      <c r="T1824" s="11">
        <f>(I1824/86400)+25569+(-5/24)</f>
        <v>42310.96943287037</v>
      </c>
    </row>
    <row r="1825" spans="1:20" ht="43.2" x14ac:dyDescent="0.3">
      <c r="A1825">
        <v>1599</v>
      </c>
      <c r="B1825" s="3" t="s">
        <v>1600</v>
      </c>
      <c r="C1825" s="3" t="s">
        <v>5709</v>
      </c>
      <c r="D1825">
        <v>500</v>
      </c>
      <c r="E1825">
        <v>0</v>
      </c>
      <c r="F1825" t="s">
        <v>8221</v>
      </c>
      <c r="G1825" t="s">
        <v>8225</v>
      </c>
      <c r="H1825" t="s">
        <v>8247</v>
      </c>
      <c r="I1825">
        <v>1460116576</v>
      </c>
      <c r="J1825">
        <v>1457528176</v>
      </c>
      <c r="K1825" t="b">
        <v>0</v>
      </c>
      <c r="L1825">
        <v>0</v>
      </c>
      <c r="M1825" t="b">
        <v>0</v>
      </c>
      <c r="N1825" t="s">
        <v>8291</v>
      </c>
      <c r="O1825" s="6">
        <f>(E1825/D1825)*100</f>
        <v>0</v>
      </c>
      <c r="P1825" s="7" t="e">
        <f>E1825/L1825</f>
        <v>#DIV/0!</v>
      </c>
      <c r="Q1825" t="s">
        <v>8338</v>
      </c>
      <c r="R1825" t="s">
        <v>8345</v>
      </c>
      <c r="S1825" s="11">
        <f>(J1825/86400)+25569+(-5/24)</f>
        <v>42438.330740740734</v>
      </c>
      <c r="T1825" s="11">
        <f>(I1825/86400)+25569+(-5/24)</f>
        <v>42468.289074074077</v>
      </c>
    </row>
    <row r="1826" spans="1:20" ht="43.2" x14ac:dyDescent="0.3">
      <c r="A1826">
        <v>1915</v>
      </c>
      <c r="B1826" s="3" t="s">
        <v>1916</v>
      </c>
      <c r="C1826" s="3" t="s">
        <v>6025</v>
      </c>
      <c r="D1826">
        <v>500</v>
      </c>
      <c r="E1826">
        <v>8</v>
      </c>
      <c r="F1826" t="s">
        <v>8221</v>
      </c>
      <c r="G1826" t="s">
        <v>8224</v>
      </c>
      <c r="H1826" t="s">
        <v>8246</v>
      </c>
      <c r="I1826">
        <v>1409620222</v>
      </c>
      <c r="J1826">
        <v>1407892222</v>
      </c>
      <c r="K1826" t="b">
        <v>0</v>
      </c>
      <c r="L1826">
        <v>4</v>
      </c>
      <c r="M1826" t="b">
        <v>0</v>
      </c>
      <c r="N1826" t="s">
        <v>8294</v>
      </c>
      <c r="O1826" s="6">
        <f>(E1826/D1826)*100</f>
        <v>1.6</v>
      </c>
      <c r="P1826" s="7">
        <f>E1826/L1826</f>
        <v>2</v>
      </c>
      <c r="Q1826" t="s">
        <v>8319</v>
      </c>
      <c r="R1826" t="s">
        <v>8348</v>
      </c>
      <c r="S1826" s="11">
        <f>(J1826/86400)+25569+(-5/24)</f>
        <v>41863.840532407405</v>
      </c>
      <c r="T1826" s="11">
        <f>(I1826/86400)+25569+(-5/24)</f>
        <v>41883.840532407405</v>
      </c>
    </row>
    <row r="1827" spans="1:20" ht="43.2" x14ac:dyDescent="0.3">
      <c r="A1827">
        <v>1919</v>
      </c>
      <c r="B1827" s="3" t="s">
        <v>1920</v>
      </c>
      <c r="C1827" s="3" t="s">
        <v>6029</v>
      </c>
      <c r="D1827">
        <v>500</v>
      </c>
      <c r="E1827">
        <v>237</v>
      </c>
      <c r="F1827" t="s">
        <v>8221</v>
      </c>
      <c r="G1827" t="s">
        <v>8224</v>
      </c>
      <c r="H1827" t="s">
        <v>8246</v>
      </c>
      <c r="I1827">
        <v>1432069249</v>
      </c>
      <c r="J1827">
        <v>1429477249</v>
      </c>
      <c r="K1827" t="b">
        <v>0</v>
      </c>
      <c r="L1827">
        <v>8</v>
      </c>
      <c r="M1827" t="b">
        <v>0</v>
      </c>
      <c r="N1827" t="s">
        <v>8294</v>
      </c>
      <c r="O1827" s="6">
        <f>(E1827/D1827)*100</f>
        <v>47.4</v>
      </c>
      <c r="P1827" s="7">
        <f>E1827/L1827</f>
        <v>29.625</v>
      </c>
      <c r="Q1827" t="s">
        <v>8319</v>
      </c>
      <c r="R1827" t="s">
        <v>8348</v>
      </c>
      <c r="S1827" s="11">
        <f>(J1827/86400)+25569+(-5/24)</f>
        <v>42113.667233796295</v>
      </c>
      <c r="T1827" s="11">
        <f>(I1827/86400)+25569+(-5/24)</f>
        <v>42143.667233796295</v>
      </c>
    </row>
    <row r="1828" spans="1:20" ht="57.6" x14ac:dyDescent="0.3">
      <c r="A1828">
        <v>2123</v>
      </c>
      <c r="B1828" s="3" t="s">
        <v>2124</v>
      </c>
      <c r="C1828" s="3" t="s">
        <v>6233</v>
      </c>
      <c r="D1828">
        <v>500</v>
      </c>
      <c r="E1828">
        <v>50</v>
      </c>
      <c r="F1828" t="s">
        <v>8221</v>
      </c>
      <c r="G1828" t="s">
        <v>8224</v>
      </c>
      <c r="H1828" t="s">
        <v>8246</v>
      </c>
      <c r="I1828">
        <v>1268636340</v>
      </c>
      <c r="J1828">
        <v>1263982307</v>
      </c>
      <c r="K1828" t="b">
        <v>0</v>
      </c>
      <c r="L1828">
        <v>5</v>
      </c>
      <c r="M1828" t="b">
        <v>0</v>
      </c>
      <c r="N1828" t="s">
        <v>8282</v>
      </c>
      <c r="O1828" s="6">
        <f>(E1828/D1828)*100</f>
        <v>10</v>
      </c>
      <c r="P1828" s="7">
        <f>E1828/L1828</f>
        <v>10</v>
      </c>
      <c r="Q1828" t="s">
        <v>8333</v>
      </c>
      <c r="R1828" t="s">
        <v>8334</v>
      </c>
      <c r="S1828" s="11">
        <f>(J1828/86400)+25569+(-5/24)</f>
        <v>40198.216516203705</v>
      </c>
      <c r="T1828" s="11">
        <f>(I1828/86400)+25569+(-5/24)</f>
        <v>40252.082638888889</v>
      </c>
    </row>
    <row r="1829" spans="1:20" ht="43.2" x14ac:dyDescent="0.3">
      <c r="A1829">
        <v>2131</v>
      </c>
      <c r="B1829" s="3" t="s">
        <v>2132</v>
      </c>
      <c r="C1829" s="3" t="s">
        <v>6241</v>
      </c>
      <c r="D1829">
        <v>500</v>
      </c>
      <c r="E1829">
        <v>25</v>
      </c>
      <c r="F1829" t="s">
        <v>8221</v>
      </c>
      <c r="G1829" t="s">
        <v>8224</v>
      </c>
      <c r="H1829" t="s">
        <v>8246</v>
      </c>
      <c r="I1829">
        <v>1436677091</v>
      </c>
      <c r="J1829">
        <v>1434085091</v>
      </c>
      <c r="K1829" t="b">
        <v>0</v>
      </c>
      <c r="L1829">
        <v>3</v>
      </c>
      <c r="M1829" t="b">
        <v>0</v>
      </c>
      <c r="N1829" t="s">
        <v>8282</v>
      </c>
      <c r="O1829" s="6">
        <f>(E1829/D1829)*100</f>
        <v>5</v>
      </c>
      <c r="P1829" s="7">
        <f>E1829/L1829</f>
        <v>8.3333333333333339</v>
      </c>
      <c r="Q1829" t="s">
        <v>8333</v>
      </c>
      <c r="R1829" t="s">
        <v>8334</v>
      </c>
      <c r="S1829" s="11">
        <f>(J1829/86400)+25569+(-5/24)</f>
        <v>42166.998738425922</v>
      </c>
      <c r="T1829" s="11">
        <f>(I1829/86400)+25569+(-5/24)</f>
        <v>42196.998738425922</v>
      </c>
    </row>
    <row r="1830" spans="1:20" ht="28.8" x14ac:dyDescent="0.3">
      <c r="A1830">
        <v>2422</v>
      </c>
      <c r="B1830" s="3" t="s">
        <v>2423</v>
      </c>
      <c r="C1830" s="3" t="s">
        <v>6532</v>
      </c>
      <c r="D1830">
        <v>500</v>
      </c>
      <c r="E1830">
        <v>1</v>
      </c>
      <c r="F1830" t="s">
        <v>8221</v>
      </c>
      <c r="G1830" t="s">
        <v>8224</v>
      </c>
      <c r="H1830" t="s">
        <v>8246</v>
      </c>
      <c r="I1830">
        <v>1426091036</v>
      </c>
      <c r="J1830">
        <v>1423502636</v>
      </c>
      <c r="K1830" t="b">
        <v>0</v>
      </c>
      <c r="L1830">
        <v>1</v>
      </c>
      <c r="M1830" t="b">
        <v>0</v>
      </c>
      <c r="N1830" t="s">
        <v>8284</v>
      </c>
      <c r="O1830" s="6">
        <f>(E1830/D1830)*100</f>
        <v>0.2</v>
      </c>
      <c r="P1830" s="7">
        <f>E1830/L1830</f>
        <v>1</v>
      </c>
      <c r="Q1830" t="s">
        <v>8336</v>
      </c>
      <c r="R1830" t="s">
        <v>8337</v>
      </c>
      <c r="S1830" s="11">
        <f>(J1830/86400)+25569+(-5/24)</f>
        <v>42044.516620370363</v>
      </c>
      <c r="T1830" s="11">
        <f>(I1830/86400)+25569+(-5/24)</f>
        <v>42074.474953703706</v>
      </c>
    </row>
    <row r="1831" spans="1:20" ht="43.2" x14ac:dyDescent="0.3">
      <c r="A1831">
        <v>2747</v>
      </c>
      <c r="B1831" s="3" t="s">
        <v>2747</v>
      </c>
      <c r="C1831" s="3" t="s">
        <v>6857</v>
      </c>
      <c r="D1831">
        <v>500</v>
      </c>
      <c r="E1831">
        <v>140</v>
      </c>
      <c r="F1831" t="s">
        <v>8221</v>
      </c>
      <c r="G1831" t="s">
        <v>8224</v>
      </c>
      <c r="H1831" t="s">
        <v>8246</v>
      </c>
      <c r="I1831">
        <v>1339816200</v>
      </c>
      <c r="J1831">
        <v>1337095997</v>
      </c>
      <c r="K1831" t="b">
        <v>0</v>
      </c>
      <c r="L1831">
        <v>4</v>
      </c>
      <c r="M1831" t="b">
        <v>0</v>
      </c>
      <c r="N1831" t="s">
        <v>8304</v>
      </c>
      <c r="O1831" s="6">
        <f>(E1831/D1831)*100</f>
        <v>28.000000000000004</v>
      </c>
      <c r="P1831" s="7">
        <f>E1831/L1831</f>
        <v>35</v>
      </c>
      <c r="Q1831" t="s">
        <v>8322</v>
      </c>
      <c r="R1831" t="s">
        <v>8358</v>
      </c>
      <c r="S1831" s="11">
        <f>(J1831/86400)+25569+(-5/24)</f>
        <v>41044.439780092587</v>
      </c>
      <c r="T1831" s="11">
        <f>(I1831/86400)+25569+(-5/24)</f>
        <v>41075.923611111109</v>
      </c>
    </row>
    <row r="1832" spans="1:20" ht="43.2" x14ac:dyDescent="0.3">
      <c r="A1832">
        <v>2755</v>
      </c>
      <c r="B1832" s="3" t="s">
        <v>2755</v>
      </c>
      <c r="C1832" s="3" t="s">
        <v>6865</v>
      </c>
      <c r="D1832">
        <v>500</v>
      </c>
      <c r="E1832">
        <v>260</v>
      </c>
      <c r="F1832" t="s">
        <v>8221</v>
      </c>
      <c r="G1832" t="s">
        <v>8241</v>
      </c>
      <c r="H1832" t="s">
        <v>8249</v>
      </c>
      <c r="I1832">
        <v>1428519527</v>
      </c>
      <c r="J1832">
        <v>1425927527</v>
      </c>
      <c r="K1832" t="b">
        <v>0</v>
      </c>
      <c r="L1832">
        <v>15</v>
      </c>
      <c r="M1832" t="b">
        <v>0</v>
      </c>
      <c r="N1832" t="s">
        <v>8304</v>
      </c>
      <c r="O1832" s="6">
        <f>(E1832/D1832)*100</f>
        <v>52</v>
      </c>
      <c r="P1832" s="7">
        <f>E1832/L1832</f>
        <v>17.333333333333332</v>
      </c>
      <c r="Q1832" t="s">
        <v>8322</v>
      </c>
      <c r="R1832" t="s">
        <v>8358</v>
      </c>
      <c r="S1832" s="11">
        <f>(J1832/86400)+25569+(-5/24)</f>
        <v>42072.582488425927</v>
      </c>
      <c r="T1832" s="11">
        <f>(I1832/86400)+25569+(-5/24)</f>
        <v>42102.582488425927</v>
      </c>
    </row>
    <row r="1833" spans="1:20" ht="43.2" x14ac:dyDescent="0.3">
      <c r="A1833">
        <v>2849</v>
      </c>
      <c r="B1833" s="3" t="s">
        <v>2849</v>
      </c>
      <c r="C1833" s="3" t="s">
        <v>6959</v>
      </c>
      <c r="D1833">
        <v>500</v>
      </c>
      <c r="E1833">
        <v>5</v>
      </c>
      <c r="F1833" t="s">
        <v>8221</v>
      </c>
      <c r="G1833" t="s">
        <v>8225</v>
      </c>
      <c r="H1833" t="s">
        <v>8247</v>
      </c>
      <c r="I1833">
        <v>1461406600</v>
      </c>
      <c r="J1833">
        <v>1458814600</v>
      </c>
      <c r="K1833" t="b">
        <v>0</v>
      </c>
      <c r="L1833">
        <v>1</v>
      </c>
      <c r="M1833" t="b">
        <v>0</v>
      </c>
      <c r="N1833" t="s">
        <v>8271</v>
      </c>
      <c r="O1833" s="6">
        <f>(E1833/D1833)*100</f>
        <v>1</v>
      </c>
      <c r="P1833" s="7">
        <f>E1833/L1833</f>
        <v>5</v>
      </c>
      <c r="Q1833" t="s">
        <v>8317</v>
      </c>
      <c r="R1833" t="s">
        <v>8318</v>
      </c>
      <c r="S1833" s="11">
        <f>(J1833/86400)+25569+(-5/24)</f>
        <v>42453.219907407409</v>
      </c>
      <c r="T1833" s="11">
        <f>(I1833/86400)+25569+(-5/24)</f>
        <v>42483.219907407409</v>
      </c>
    </row>
    <row r="1834" spans="1:20" ht="43.2" x14ac:dyDescent="0.3">
      <c r="A1834">
        <v>2895</v>
      </c>
      <c r="B1834" s="3" t="s">
        <v>2895</v>
      </c>
      <c r="C1834" s="3" t="s">
        <v>7005</v>
      </c>
      <c r="D1834">
        <v>500</v>
      </c>
      <c r="E1834">
        <v>23</v>
      </c>
      <c r="F1834" t="s">
        <v>8221</v>
      </c>
      <c r="G1834" t="s">
        <v>8224</v>
      </c>
      <c r="H1834" t="s">
        <v>8246</v>
      </c>
      <c r="I1834">
        <v>1403470800</v>
      </c>
      <c r="J1834">
        <v>1403356792</v>
      </c>
      <c r="K1834" t="b">
        <v>0</v>
      </c>
      <c r="L1834">
        <v>4</v>
      </c>
      <c r="M1834" t="b">
        <v>0</v>
      </c>
      <c r="N1834" t="s">
        <v>8271</v>
      </c>
      <c r="O1834" s="6">
        <f>(E1834/D1834)*100</f>
        <v>4.5999999999999996</v>
      </c>
      <c r="P1834" s="7">
        <f>E1834/L1834</f>
        <v>5.75</v>
      </c>
      <c r="Q1834" t="s">
        <v>8317</v>
      </c>
      <c r="R1834" t="s">
        <v>8318</v>
      </c>
      <c r="S1834" s="11">
        <f>(J1834/86400)+25569+(-5/24)</f>
        <v>41811.347129629627</v>
      </c>
      <c r="T1834" s="11">
        <f>(I1834/86400)+25569+(-5/24)</f>
        <v>41812.666666666664</v>
      </c>
    </row>
    <row r="1835" spans="1:20" ht="43.2" x14ac:dyDescent="0.3">
      <c r="A1835">
        <v>3204</v>
      </c>
      <c r="B1835" s="3" t="s">
        <v>3204</v>
      </c>
      <c r="C1835" s="3" t="s">
        <v>7314</v>
      </c>
      <c r="D1835">
        <v>500</v>
      </c>
      <c r="E1835">
        <v>0</v>
      </c>
      <c r="F1835" t="s">
        <v>8221</v>
      </c>
      <c r="G1835" t="s">
        <v>8224</v>
      </c>
      <c r="H1835" t="s">
        <v>8246</v>
      </c>
      <c r="I1835">
        <v>1437149640</v>
      </c>
      <c r="J1835">
        <v>1434558479</v>
      </c>
      <c r="K1835" t="b">
        <v>0</v>
      </c>
      <c r="L1835">
        <v>0</v>
      </c>
      <c r="M1835" t="b">
        <v>0</v>
      </c>
      <c r="N1835" t="s">
        <v>8305</v>
      </c>
      <c r="O1835" s="6">
        <f>(E1835/D1835)*100</f>
        <v>0</v>
      </c>
      <c r="P1835" s="7" t="e">
        <f>E1835/L1835</f>
        <v>#DIV/0!</v>
      </c>
      <c r="Q1835" t="s">
        <v>8317</v>
      </c>
      <c r="R1835" t="s">
        <v>8359</v>
      </c>
      <c r="S1835" s="11">
        <f>(J1835/86400)+25569+(-5/24)</f>
        <v>42172.477766203701</v>
      </c>
      <c r="T1835" s="11">
        <f>(I1835/86400)+25569+(-5/24)</f>
        <v>42202.468055555553</v>
      </c>
    </row>
    <row r="1836" spans="1:20" ht="43.2" x14ac:dyDescent="0.3">
      <c r="A1836">
        <v>3632</v>
      </c>
      <c r="B1836" s="3" t="s">
        <v>3630</v>
      </c>
      <c r="C1836" s="3" t="s">
        <v>7742</v>
      </c>
      <c r="D1836">
        <v>500</v>
      </c>
      <c r="E1836">
        <v>100</v>
      </c>
      <c r="F1836" t="s">
        <v>8221</v>
      </c>
      <c r="G1836" t="s">
        <v>8225</v>
      </c>
      <c r="H1836" t="s">
        <v>8247</v>
      </c>
      <c r="I1836">
        <v>1416781749</v>
      </c>
      <c r="J1836">
        <v>1415053749</v>
      </c>
      <c r="K1836" t="b">
        <v>0</v>
      </c>
      <c r="L1836">
        <v>1</v>
      </c>
      <c r="M1836" t="b">
        <v>0</v>
      </c>
      <c r="N1836" t="s">
        <v>8305</v>
      </c>
      <c r="O1836" s="6">
        <f>(E1836/D1836)*100</f>
        <v>20</v>
      </c>
      <c r="P1836" s="7">
        <f>E1836/L1836</f>
        <v>100</v>
      </c>
      <c r="Q1836" t="s">
        <v>8317</v>
      </c>
      <c r="R1836" t="s">
        <v>8359</v>
      </c>
      <c r="S1836" s="11">
        <f>(J1836/86400)+25569+(-5/24)</f>
        <v>41946.728576388887</v>
      </c>
      <c r="T1836" s="11">
        <f>(I1836/86400)+25569+(-5/24)</f>
        <v>41966.728576388887</v>
      </c>
    </row>
    <row r="1837" spans="1:20" ht="43.2" x14ac:dyDescent="0.3">
      <c r="A1837">
        <v>3647</v>
      </c>
      <c r="B1837" s="3" t="s">
        <v>3645</v>
      </c>
      <c r="C1837" s="3" t="s">
        <v>7757</v>
      </c>
      <c r="D1837">
        <v>500</v>
      </c>
      <c r="E1837">
        <v>30</v>
      </c>
      <c r="F1837" t="s">
        <v>8221</v>
      </c>
      <c r="G1837" t="s">
        <v>8225</v>
      </c>
      <c r="H1837" t="s">
        <v>8247</v>
      </c>
      <c r="I1837">
        <v>1475258327</v>
      </c>
      <c r="J1837">
        <v>1471370327</v>
      </c>
      <c r="K1837" t="b">
        <v>0</v>
      </c>
      <c r="L1837">
        <v>2</v>
      </c>
      <c r="M1837" t="b">
        <v>0</v>
      </c>
      <c r="N1837" t="s">
        <v>8305</v>
      </c>
      <c r="O1837" s="6">
        <f>(E1837/D1837)*100</f>
        <v>6</v>
      </c>
      <c r="P1837" s="7">
        <f>E1837/L1837</f>
        <v>15</v>
      </c>
      <c r="Q1837" t="s">
        <v>8317</v>
      </c>
      <c r="R1837" t="s">
        <v>8359</v>
      </c>
      <c r="S1837" s="11">
        <f>(J1837/86400)+25569+(-5/24)</f>
        <v>42598.540821759256</v>
      </c>
      <c r="T1837" s="11">
        <f>(I1837/86400)+25569+(-5/24)</f>
        <v>42643.540821759256</v>
      </c>
    </row>
    <row r="1838" spans="1:20" ht="57.6" x14ac:dyDescent="0.3">
      <c r="A1838">
        <v>3858</v>
      </c>
      <c r="B1838" s="3" t="s">
        <v>3855</v>
      </c>
      <c r="C1838" s="3" t="s">
        <v>7967</v>
      </c>
      <c r="D1838">
        <v>500</v>
      </c>
      <c r="E1838">
        <v>10</v>
      </c>
      <c r="F1838" t="s">
        <v>8221</v>
      </c>
      <c r="G1838" t="s">
        <v>8225</v>
      </c>
      <c r="H1838" t="s">
        <v>8247</v>
      </c>
      <c r="I1838">
        <v>1432328400</v>
      </c>
      <c r="J1838">
        <v>1430734844</v>
      </c>
      <c r="K1838" t="b">
        <v>0</v>
      </c>
      <c r="L1838">
        <v>1</v>
      </c>
      <c r="M1838" t="b">
        <v>0</v>
      </c>
      <c r="N1838" t="s">
        <v>8271</v>
      </c>
      <c r="O1838" s="6">
        <f>(E1838/D1838)*100</f>
        <v>2</v>
      </c>
      <c r="P1838" s="7">
        <f>E1838/L1838</f>
        <v>10</v>
      </c>
      <c r="Q1838" t="s">
        <v>8317</v>
      </c>
      <c r="R1838" t="s">
        <v>8318</v>
      </c>
      <c r="S1838" s="11">
        <f>(J1838/86400)+25569+(-5/24)</f>
        <v>42128.222731481474</v>
      </c>
      <c r="T1838" s="11">
        <f>(I1838/86400)+25569+(-5/24)</f>
        <v>42146.666666666664</v>
      </c>
    </row>
    <row r="1839" spans="1:20" ht="28.8" x14ac:dyDescent="0.3">
      <c r="A1839">
        <v>3991</v>
      </c>
      <c r="B1839" s="3" t="s">
        <v>3987</v>
      </c>
      <c r="C1839" s="3" t="s">
        <v>8097</v>
      </c>
      <c r="D1839">
        <v>500</v>
      </c>
      <c r="E1839">
        <v>100</v>
      </c>
      <c r="F1839" t="s">
        <v>8221</v>
      </c>
      <c r="G1839" t="s">
        <v>8224</v>
      </c>
      <c r="H1839" t="s">
        <v>8246</v>
      </c>
      <c r="I1839">
        <v>1433086082</v>
      </c>
      <c r="J1839">
        <v>1430494082</v>
      </c>
      <c r="K1839" t="b">
        <v>0</v>
      </c>
      <c r="L1839">
        <v>1</v>
      </c>
      <c r="M1839" t="b">
        <v>0</v>
      </c>
      <c r="N1839" t="s">
        <v>8271</v>
      </c>
      <c r="O1839" s="6">
        <f>(E1839/D1839)*100</f>
        <v>20</v>
      </c>
      <c r="P1839" s="7">
        <f>E1839/L1839</f>
        <v>100</v>
      </c>
      <c r="Q1839" t="s">
        <v>8317</v>
      </c>
      <c r="R1839" t="s">
        <v>8318</v>
      </c>
      <c r="S1839" s="11">
        <f>(J1839/86400)+25569+(-5/24)</f>
        <v>42125.436134259253</v>
      </c>
      <c r="T1839" s="11">
        <f>(I1839/86400)+25569+(-5/24)</f>
        <v>42155.436134259253</v>
      </c>
    </row>
    <row r="1840" spans="1:20" x14ac:dyDescent="0.3">
      <c r="A1840">
        <v>4004</v>
      </c>
      <c r="B1840" s="3" t="s">
        <v>4000</v>
      </c>
      <c r="C1840" s="3" t="s">
        <v>8109</v>
      </c>
      <c r="D1840">
        <v>500</v>
      </c>
      <c r="E1840">
        <v>1</v>
      </c>
      <c r="F1840" t="s">
        <v>8221</v>
      </c>
      <c r="G1840" t="s">
        <v>8224</v>
      </c>
      <c r="H1840" t="s">
        <v>8246</v>
      </c>
      <c r="I1840">
        <v>1412740457</v>
      </c>
      <c r="J1840">
        <v>1410148457</v>
      </c>
      <c r="K1840" t="b">
        <v>0</v>
      </c>
      <c r="L1840">
        <v>1</v>
      </c>
      <c r="M1840" t="b">
        <v>0</v>
      </c>
      <c r="N1840" t="s">
        <v>8271</v>
      </c>
      <c r="O1840" s="6">
        <f>(E1840/D1840)*100</f>
        <v>0.2</v>
      </c>
      <c r="P1840" s="7">
        <f>E1840/L1840</f>
        <v>1</v>
      </c>
      <c r="Q1840" t="s">
        <v>8317</v>
      </c>
      <c r="R1840" t="s">
        <v>8318</v>
      </c>
      <c r="S1840" s="11">
        <f>(J1840/86400)+25569+(-5/24)</f>
        <v>41889.954363425924</v>
      </c>
      <c r="T1840" s="11">
        <f>(I1840/86400)+25569+(-5/24)</f>
        <v>41919.954363425924</v>
      </c>
    </row>
    <row r="1841" spans="1:20" ht="43.2" x14ac:dyDescent="0.3">
      <c r="A1841">
        <v>4016</v>
      </c>
      <c r="B1841" s="3" t="s">
        <v>4012</v>
      </c>
      <c r="C1841" s="3" t="s">
        <v>8121</v>
      </c>
      <c r="D1841">
        <v>500</v>
      </c>
      <c r="E1841">
        <v>70</v>
      </c>
      <c r="F1841" t="s">
        <v>8221</v>
      </c>
      <c r="G1841" t="s">
        <v>8225</v>
      </c>
      <c r="H1841" t="s">
        <v>8247</v>
      </c>
      <c r="I1841">
        <v>1410987400</v>
      </c>
      <c r="J1841">
        <v>1408395400</v>
      </c>
      <c r="K1841" t="b">
        <v>0</v>
      </c>
      <c r="L1841">
        <v>7</v>
      </c>
      <c r="M1841" t="b">
        <v>0</v>
      </c>
      <c r="N1841" t="s">
        <v>8271</v>
      </c>
      <c r="O1841" s="6">
        <f>(E1841/D1841)*100</f>
        <v>14.000000000000002</v>
      </c>
      <c r="P1841" s="7">
        <f>E1841/L1841</f>
        <v>10</v>
      </c>
      <c r="Q1841" t="s">
        <v>8317</v>
      </c>
      <c r="R1841" t="s">
        <v>8318</v>
      </c>
      <c r="S1841" s="11">
        <f>(J1841/86400)+25569+(-5/24)</f>
        <v>41869.664351851847</v>
      </c>
      <c r="T1841" s="11">
        <f>(I1841/86400)+25569+(-5/24)</f>
        <v>41899.664351851847</v>
      </c>
    </row>
    <row r="1842" spans="1:20" ht="43.2" x14ac:dyDescent="0.3">
      <c r="A1842">
        <v>4039</v>
      </c>
      <c r="B1842" s="3" t="s">
        <v>4035</v>
      </c>
      <c r="C1842" s="3" t="s">
        <v>8143</v>
      </c>
      <c r="D1842">
        <v>500</v>
      </c>
      <c r="E1842">
        <v>300</v>
      </c>
      <c r="F1842" t="s">
        <v>8221</v>
      </c>
      <c r="G1842" t="s">
        <v>8224</v>
      </c>
      <c r="H1842" t="s">
        <v>8246</v>
      </c>
      <c r="I1842">
        <v>1448949540</v>
      </c>
      <c r="J1842">
        <v>1446048367</v>
      </c>
      <c r="K1842" t="b">
        <v>0</v>
      </c>
      <c r="L1842">
        <v>5</v>
      </c>
      <c r="M1842" t="b">
        <v>0</v>
      </c>
      <c r="N1842" t="s">
        <v>8271</v>
      </c>
      <c r="O1842" s="6">
        <f>(E1842/D1842)*100</f>
        <v>60</v>
      </c>
      <c r="P1842" s="7">
        <f>E1842/L1842</f>
        <v>60</v>
      </c>
      <c r="Q1842" t="s">
        <v>8317</v>
      </c>
      <c r="R1842" t="s">
        <v>8318</v>
      </c>
      <c r="S1842" s="11">
        <f>(J1842/86400)+25569+(-5/24)</f>
        <v>42305.462581018517</v>
      </c>
      <c r="T1842" s="11">
        <f>(I1842/86400)+25569+(-5/24)</f>
        <v>42339.040972222218</v>
      </c>
    </row>
    <row r="1843" spans="1:20" ht="43.2" x14ac:dyDescent="0.3">
      <c r="A1843">
        <v>4051</v>
      </c>
      <c r="B1843" s="3" t="s">
        <v>4047</v>
      </c>
      <c r="C1843" s="3" t="s">
        <v>8155</v>
      </c>
      <c r="D1843">
        <v>500</v>
      </c>
      <c r="E1843">
        <v>0</v>
      </c>
      <c r="F1843" t="s">
        <v>8221</v>
      </c>
      <c r="G1843" t="s">
        <v>8224</v>
      </c>
      <c r="H1843" t="s">
        <v>8246</v>
      </c>
      <c r="I1843">
        <v>1399618380</v>
      </c>
      <c r="J1843">
        <v>1399058797</v>
      </c>
      <c r="K1843" t="b">
        <v>0</v>
      </c>
      <c r="L1843">
        <v>0</v>
      </c>
      <c r="M1843" t="b">
        <v>0</v>
      </c>
      <c r="N1843" t="s">
        <v>8271</v>
      </c>
      <c r="O1843" s="6">
        <f>(E1843/D1843)*100</f>
        <v>0</v>
      </c>
      <c r="P1843" s="7" t="e">
        <f>E1843/L1843</f>
        <v>#DIV/0!</v>
      </c>
      <c r="Q1843" t="s">
        <v>8317</v>
      </c>
      <c r="R1843" t="s">
        <v>8318</v>
      </c>
      <c r="S1843" s="11">
        <f>(J1843/86400)+25569+(-5/24)</f>
        <v>41761.601817129624</v>
      </c>
      <c r="T1843" s="11">
        <f>(I1843/86400)+25569+(-5/24)</f>
        <v>41768.078472222223</v>
      </c>
    </row>
    <row r="1844" spans="1:20" ht="43.2" x14ac:dyDescent="0.3">
      <c r="A1844">
        <v>4053</v>
      </c>
      <c r="B1844" s="3" t="s">
        <v>4049</v>
      </c>
      <c r="C1844" s="3" t="s">
        <v>8157</v>
      </c>
      <c r="D1844">
        <v>500</v>
      </c>
      <c r="E1844">
        <v>110</v>
      </c>
      <c r="F1844" t="s">
        <v>8221</v>
      </c>
      <c r="G1844" t="s">
        <v>8225</v>
      </c>
      <c r="H1844" t="s">
        <v>8247</v>
      </c>
      <c r="I1844">
        <v>1416081600</v>
      </c>
      <c r="J1844">
        <v>1413477228</v>
      </c>
      <c r="K1844" t="b">
        <v>0</v>
      </c>
      <c r="L1844">
        <v>2</v>
      </c>
      <c r="M1844" t="b">
        <v>0</v>
      </c>
      <c r="N1844" t="s">
        <v>8271</v>
      </c>
      <c r="O1844" s="6">
        <f>(E1844/D1844)*100</f>
        <v>22</v>
      </c>
      <c r="P1844" s="7">
        <f>E1844/L1844</f>
        <v>55</v>
      </c>
      <c r="Q1844" t="s">
        <v>8317</v>
      </c>
      <c r="R1844" t="s">
        <v>8318</v>
      </c>
      <c r="S1844" s="11">
        <f>(J1844/86400)+25569+(-5/24)</f>
        <v>41928.481805555552</v>
      </c>
      <c r="T1844" s="11">
        <f>(I1844/86400)+25569+(-5/24)</f>
        <v>41958.624999999993</v>
      </c>
    </row>
    <row r="1845" spans="1:20" ht="43.2" x14ac:dyDescent="0.3">
      <c r="A1845">
        <v>4102</v>
      </c>
      <c r="B1845" s="3" t="s">
        <v>4098</v>
      </c>
      <c r="C1845" s="3" t="s">
        <v>8205</v>
      </c>
      <c r="D1845">
        <v>500</v>
      </c>
      <c r="E1845">
        <v>137</v>
      </c>
      <c r="F1845" t="s">
        <v>8221</v>
      </c>
      <c r="G1845" t="s">
        <v>8224</v>
      </c>
      <c r="H1845" t="s">
        <v>8246</v>
      </c>
      <c r="I1845">
        <v>1463343673</v>
      </c>
      <c r="J1845">
        <v>1460751673</v>
      </c>
      <c r="K1845" t="b">
        <v>0</v>
      </c>
      <c r="L1845">
        <v>6</v>
      </c>
      <c r="M1845" t="b">
        <v>0</v>
      </c>
      <c r="N1845" t="s">
        <v>8271</v>
      </c>
      <c r="O1845" s="6">
        <f>(E1845/D1845)*100</f>
        <v>27.400000000000002</v>
      </c>
      <c r="P1845" s="7">
        <f>E1845/L1845</f>
        <v>22.833333333333332</v>
      </c>
      <c r="Q1845" t="s">
        <v>8317</v>
      </c>
      <c r="R1845" t="s">
        <v>8318</v>
      </c>
      <c r="S1845" s="11">
        <f>(J1845/86400)+25569+(-5/24)</f>
        <v>42475.639733796292</v>
      </c>
      <c r="T1845" s="11">
        <f>(I1845/86400)+25569+(-5/24)</f>
        <v>42505.639733796292</v>
      </c>
    </row>
    <row r="1846" spans="1:20" ht="43.2" x14ac:dyDescent="0.3">
      <c r="A1846">
        <v>4109</v>
      </c>
      <c r="B1846" s="3" t="s">
        <v>4105</v>
      </c>
      <c r="C1846" s="3" t="s">
        <v>8212</v>
      </c>
      <c r="D1846">
        <v>500</v>
      </c>
      <c r="E1846">
        <v>0</v>
      </c>
      <c r="F1846" t="s">
        <v>8221</v>
      </c>
      <c r="G1846" t="s">
        <v>8225</v>
      </c>
      <c r="H1846" t="s">
        <v>8247</v>
      </c>
      <c r="I1846">
        <v>1448805404</v>
      </c>
      <c r="J1846">
        <v>1446209804</v>
      </c>
      <c r="K1846" t="b">
        <v>0</v>
      </c>
      <c r="L1846">
        <v>0</v>
      </c>
      <c r="M1846" t="b">
        <v>0</v>
      </c>
      <c r="N1846" t="s">
        <v>8271</v>
      </c>
      <c r="O1846" s="6">
        <f>(E1846/D1846)*100</f>
        <v>0</v>
      </c>
      <c r="P1846" s="7" t="e">
        <f>E1846/L1846</f>
        <v>#DIV/0!</v>
      </c>
      <c r="Q1846" t="s">
        <v>8317</v>
      </c>
      <c r="R1846" t="s">
        <v>8318</v>
      </c>
      <c r="S1846" s="11">
        <f>(J1846/86400)+25569+(-5/24)</f>
        <v>42307.331064814811</v>
      </c>
      <c r="T1846" s="11">
        <f>(I1846/86400)+25569+(-5/24)</f>
        <v>42337.372731481482</v>
      </c>
    </row>
    <row r="1847" spans="1:20" ht="28.8" x14ac:dyDescent="0.3">
      <c r="A1847">
        <v>177</v>
      </c>
      <c r="B1847" s="3" t="s">
        <v>179</v>
      </c>
      <c r="C1847" s="3" t="s">
        <v>4287</v>
      </c>
      <c r="D1847">
        <v>450</v>
      </c>
      <c r="E1847">
        <v>180</v>
      </c>
      <c r="F1847" t="s">
        <v>8221</v>
      </c>
      <c r="G1847" t="s">
        <v>8224</v>
      </c>
      <c r="H1847" t="s">
        <v>8246</v>
      </c>
      <c r="I1847">
        <v>1427155726</v>
      </c>
      <c r="J1847">
        <v>1425690526</v>
      </c>
      <c r="K1847" t="b">
        <v>0</v>
      </c>
      <c r="L1847">
        <v>7</v>
      </c>
      <c r="M1847" t="b">
        <v>0</v>
      </c>
      <c r="N1847" t="s">
        <v>8268</v>
      </c>
      <c r="O1847" s="6">
        <f>(E1847/D1847)*100</f>
        <v>40</v>
      </c>
      <c r="P1847" s="7">
        <f>E1847/L1847</f>
        <v>25.714285714285715</v>
      </c>
      <c r="Q1847" t="s">
        <v>8310</v>
      </c>
      <c r="R1847" t="s">
        <v>8314</v>
      </c>
      <c r="S1847" s="11">
        <f>(J1847/86400)+25569+(-5/24)</f>
        <v>42069.839421296296</v>
      </c>
      <c r="T1847" s="11">
        <f>(I1847/86400)+25569+(-5/24)</f>
        <v>42086.797754629624</v>
      </c>
    </row>
    <row r="1848" spans="1:20" ht="43.2" x14ac:dyDescent="0.3">
      <c r="A1848">
        <v>439</v>
      </c>
      <c r="B1848" s="3" t="s">
        <v>440</v>
      </c>
      <c r="C1848" s="3" t="s">
        <v>4549</v>
      </c>
      <c r="D1848">
        <v>450</v>
      </c>
      <c r="E1848">
        <v>0</v>
      </c>
      <c r="F1848" t="s">
        <v>8221</v>
      </c>
      <c r="G1848" t="s">
        <v>8224</v>
      </c>
      <c r="H1848" t="s">
        <v>8246</v>
      </c>
      <c r="I1848">
        <v>1413569818</v>
      </c>
      <c r="J1848">
        <v>1412705818</v>
      </c>
      <c r="K1848" t="b">
        <v>0</v>
      </c>
      <c r="L1848">
        <v>0</v>
      </c>
      <c r="M1848" t="b">
        <v>0</v>
      </c>
      <c r="N1848" t="s">
        <v>8270</v>
      </c>
      <c r="O1848" s="6">
        <f>(E1848/D1848)*100</f>
        <v>0</v>
      </c>
      <c r="P1848" s="7" t="e">
        <f>E1848/L1848</f>
        <v>#DIV/0!</v>
      </c>
      <c r="Q1848" t="s">
        <v>8310</v>
      </c>
      <c r="R1848" t="s">
        <v>8316</v>
      </c>
      <c r="S1848" s="11">
        <f>(J1848/86400)+25569+(-5/24)</f>
        <v>41919.553449074076</v>
      </c>
      <c r="T1848" s="11">
        <f>(I1848/86400)+25569+(-5/24)</f>
        <v>41929.553449074076</v>
      </c>
    </row>
    <row r="1849" spans="1:20" ht="43.2" x14ac:dyDescent="0.3">
      <c r="A1849">
        <v>1810</v>
      </c>
      <c r="B1849" s="3" t="s">
        <v>1811</v>
      </c>
      <c r="C1849" s="3" t="s">
        <v>5920</v>
      </c>
      <c r="D1849">
        <v>450</v>
      </c>
      <c r="E1849">
        <v>15</v>
      </c>
      <c r="F1849" t="s">
        <v>8221</v>
      </c>
      <c r="G1849" t="s">
        <v>8224</v>
      </c>
      <c r="H1849" t="s">
        <v>8246</v>
      </c>
      <c r="I1849">
        <v>1408657826</v>
      </c>
      <c r="J1849">
        <v>1407621026</v>
      </c>
      <c r="K1849" t="b">
        <v>0</v>
      </c>
      <c r="L1849">
        <v>2</v>
      </c>
      <c r="M1849" t="b">
        <v>0</v>
      </c>
      <c r="N1849" t="s">
        <v>8285</v>
      </c>
      <c r="O1849" s="6">
        <f>(E1849/D1849)*100</f>
        <v>3.3333333333333335</v>
      </c>
      <c r="P1849" s="7">
        <f>E1849/L1849</f>
        <v>7.5</v>
      </c>
      <c r="Q1849" t="s">
        <v>8338</v>
      </c>
      <c r="R1849" t="s">
        <v>8339</v>
      </c>
      <c r="S1849" s="11">
        <f>(J1849/86400)+25569+(-5/24)</f>
        <v>41860.701689814814</v>
      </c>
      <c r="T1849" s="11">
        <f>(I1849/86400)+25569+(-5/24)</f>
        <v>41872.701689814814</v>
      </c>
    </row>
    <row r="1850" spans="1:20" ht="43.2" x14ac:dyDescent="0.3">
      <c r="A1850">
        <v>441</v>
      </c>
      <c r="B1850" s="3" t="s">
        <v>442</v>
      </c>
      <c r="C1850" s="3" t="s">
        <v>4551</v>
      </c>
      <c r="D1850">
        <v>400</v>
      </c>
      <c r="E1850">
        <v>0</v>
      </c>
      <c r="F1850" t="s">
        <v>8221</v>
      </c>
      <c r="G1850" t="s">
        <v>8225</v>
      </c>
      <c r="H1850" t="s">
        <v>8247</v>
      </c>
      <c r="I1850">
        <v>1383418996</v>
      </c>
      <c r="J1850">
        <v>1380826996</v>
      </c>
      <c r="K1850" t="b">
        <v>0</v>
      </c>
      <c r="L1850">
        <v>0</v>
      </c>
      <c r="M1850" t="b">
        <v>0</v>
      </c>
      <c r="N1850" t="s">
        <v>8270</v>
      </c>
      <c r="O1850" s="6">
        <f>(E1850/D1850)*100</f>
        <v>0</v>
      </c>
      <c r="P1850" s="7" t="e">
        <f>E1850/L1850</f>
        <v>#DIV/0!</v>
      </c>
      <c r="Q1850" t="s">
        <v>8310</v>
      </c>
      <c r="R1850" t="s">
        <v>8316</v>
      </c>
      <c r="S1850" s="11">
        <f>(J1850/86400)+25569+(-5/24)</f>
        <v>41550.585601851846</v>
      </c>
      <c r="T1850" s="11">
        <f>(I1850/86400)+25569+(-5/24)</f>
        <v>41580.585601851846</v>
      </c>
    </row>
    <row r="1851" spans="1:20" ht="43.2" x14ac:dyDescent="0.3">
      <c r="A1851">
        <v>581</v>
      </c>
      <c r="B1851" s="3" t="s">
        <v>582</v>
      </c>
      <c r="C1851" s="3" t="s">
        <v>4691</v>
      </c>
      <c r="D1851">
        <v>400</v>
      </c>
      <c r="E1851">
        <v>0</v>
      </c>
      <c r="F1851" t="s">
        <v>8221</v>
      </c>
      <c r="G1851" t="s">
        <v>8224</v>
      </c>
      <c r="H1851" t="s">
        <v>8246</v>
      </c>
      <c r="I1851">
        <v>1438474704</v>
      </c>
      <c r="J1851">
        <v>1435882704</v>
      </c>
      <c r="K1851" t="b">
        <v>0</v>
      </c>
      <c r="L1851">
        <v>0</v>
      </c>
      <c r="M1851" t="b">
        <v>0</v>
      </c>
      <c r="N1851" t="s">
        <v>8272</v>
      </c>
      <c r="O1851" s="6">
        <f>(E1851/D1851)*100</f>
        <v>0</v>
      </c>
      <c r="P1851" s="7" t="e">
        <f>E1851/L1851</f>
        <v>#DIV/0!</v>
      </c>
      <c r="Q1851" t="s">
        <v>8319</v>
      </c>
      <c r="R1851" t="s">
        <v>8320</v>
      </c>
      <c r="S1851" s="11">
        <f>(J1851/86400)+25569+(-5/24)</f>
        <v>42187.804444444446</v>
      </c>
      <c r="T1851" s="11">
        <f>(I1851/86400)+25569+(-5/24)</f>
        <v>42217.804444444446</v>
      </c>
    </row>
    <row r="1852" spans="1:20" ht="43.2" x14ac:dyDescent="0.3">
      <c r="A1852">
        <v>1106</v>
      </c>
      <c r="B1852" s="3" t="s">
        <v>1107</v>
      </c>
      <c r="C1852" s="3" t="s">
        <v>5216</v>
      </c>
      <c r="D1852">
        <v>400</v>
      </c>
      <c r="E1852">
        <v>165</v>
      </c>
      <c r="F1852" t="s">
        <v>8221</v>
      </c>
      <c r="G1852" t="s">
        <v>8224</v>
      </c>
      <c r="H1852" t="s">
        <v>8246</v>
      </c>
      <c r="I1852">
        <v>1333557975</v>
      </c>
      <c r="J1852">
        <v>1330969575</v>
      </c>
      <c r="K1852" t="b">
        <v>0</v>
      </c>
      <c r="L1852">
        <v>7</v>
      </c>
      <c r="M1852" t="b">
        <v>0</v>
      </c>
      <c r="N1852" t="s">
        <v>8282</v>
      </c>
      <c r="O1852" s="6">
        <f>(E1852/D1852)*100</f>
        <v>41.25</v>
      </c>
      <c r="P1852" s="7">
        <f>E1852/L1852</f>
        <v>23.571428571428573</v>
      </c>
      <c r="Q1852" t="s">
        <v>8333</v>
      </c>
      <c r="R1852" t="s">
        <v>8334</v>
      </c>
      <c r="S1852" s="11">
        <f>(J1852/86400)+25569+(-5/24)</f>
        <v>40973.532118055555</v>
      </c>
      <c r="T1852" s="11">
        <f>(I1852/86400)+25569+(-5/24)</f>
        <v>41003.490451388883</v>
      </c>
    </row>
    <row r="1853" spans="1:20" ht="28.8" x14ac:dyDescent="0.3">
      <c r="A1853">
        <v>2885</v>
      </c>
      <c r="B1853" s="3" t="s">
        <v>2885</v>
      </c>
      <c r="C1853" s="3" t="s">
        <v>6995</v>
      </c>
      <c r="D1853">
        <v>400</v>
      </c>
      <c r="E1853">
        <v>130</v>
      </c>
      <c r="F1853" t="s">
        <v>8221</v>
      </c>
      <c r="G1853" t="s">
        <v>8224</v>
      </c>
      <c r="H1853" t="s">
        <v>8246</v>
      </c>
      <c r="I1853">
        <v>1426294201</v>
      </c>
      <c r="J1853">
        <v>1423705801</v>
      </c>
      <c r="K1853" t="b">
        <v>0</v>
      </c>
      <c r="L1853">
        <v>5</v>
      </c>
      <c r="M1853" t="b">
        <v>0</v>
      </c>
      <c r="N1853" t="s">
        <v>8271</v>
      </c>
      <c r="O1853" s="6">
        <f>(E1853/D1853)*100</f>
        <v>32.5</v>
      </c>
      <c r="P1853" s="7">
        <f>E1853/L1853</f>
        <v>26</v>
      </c>
      <c r="Q1853" t="s">
        <v>8317</v>
      </c>
      <c r="R1853" t="s">
        <v>8318</v>
      </c>
      <c r="S1853" s="11">
        <f>(J1853/86400)+25569+(-5/24)</f>
        <v>42046.868067129624</v>
      </c>
      <c r="T1853" s="11">
        <f>(I1853/86400)+25569+(-5/24)</f>
        <v>42076.82640046296</v>
      </c>
    </row>
    <row r="1854" spans="1:20" ht="43.2" x14ac:dyDescent="0.3">
      <c r="A1854">
        <v>3987</v>
      </c>
      <c r="B1854" s="3" t="s">
        <v>3983</v>
      </c>
      <c r="C1854" s="3" t="s">
        <v>8093</v>
      </c>
      <c r="D1854">
        <v>400</v>
      </c>
      <c r="E1854">
        <v>151</v>
      </c>
      <c r="F1854" t="s">
        <v>8221</v>
      </c>
      <c r="G1854" t="s">
        <v>8225</v>
      </c>
      <c r="H1854" t="s">
        <v>8247</v>
      </c>
      <c r="I1854">
        <v>1400278290</v>
      </c>
      <c r="J1854">
        <v>1399414290</v>
      </c>
      <c r="K1854" t="b">
        <v>0</v>
      </c>
      <c r="L1854">
        <v>13</v>
      </c>
      <c r="M1854" t="b">
        <v>0</v>
      </c>
      <c r="N1854" t="s">
        <v>8271</v>
      </c>
      <c r="O1854" s="6">
        <f>(E1854/D1854)*100</f>
        <v>37.75</v>
      </c>
      <c r="P1854" s="7">
        <f>E1854/L1854</f>
        <v>11.615384615384615</v>
      </c>
      <c r="Q1854" t="s">
        <v>8317</v>
      </c>
      <c r="R1854" t="s">
        <v>8318</v>
      </c>
      <c r="S1854" s="11">
        <f>(J1854/86400)+25569+(-5/24)</f>
        <v>41765.716319444444</v>
      </c>
      <c r="T1854" s="11">
        <f>(I1854/86400)+25569+(-5/24)</f>
        <v>41775.716319444444</v>
      </c>
    </row>
    <row r="1855" spans="1:20" ht="43.2" x14ac:dyDescent="0.3">
      <c r="A1855">
        <v>1093</v>
      </c>
      <c r="B1855" s="3" t="s">
        <v>1094</v>
      </c>
      <c r="C1855" s="3" t="s">
        <v>5203</v>
      </c>
      <c r="D1855">
        <v>300</v>
      </c>
      <c r="E1855">
        <v>42.25</v>
      </c>
      <c r="F1855" t="s">
        <v>8221</v>
      </c>
      <c r="G1855" t="s">
        <v>8229</v>
      </c>
      <c r="H1855" t="s">
        <v>8251</v>
      </c>
      <c r="I1855">
        <v>1455232937</v>
      </c>
      <c r="J1855">
        <v>1453936937</v>
      </c>
      <c r="K1855" t="b">
        <v>0</v>
      </c>
      <c r="L1855">
        <v>4</v>
      </c>
      <c r="M1855" t="b">
        <v>0</v>
      </c>
      <c r="N1855" t="s">
        <v>8282</v>
      </c>
      <c r="O1855" s="6">
        <f>(E1855/D1855)*100</f>
        <v>14.083333333333334</v>
      </c>
      <c r="P1855" s="7">
        <f>E1855/L1855</f>
        <v>10.5625</v>
      </c>
      <c r="Q1855" t="s">
        <v>8333</v>
      </c>
      <c r="R1855" t="s">
        <v>8334</v>
      </c>
      <c r="S1855" s="11">
        <f>(J1855/86400)+25569+(-5/24)</f>
        <v>42396.765474537031</v>
      </c>
      <c r="T1855" s="11">
        <f>(I1855/86400)+25569+(-5/24)</f>
        <v>42411.765474537031</v>
      </c>
    </row>
    <row r="1856" spans="1:20" ht="43.2" x14ac:dyDescent="0.3">
      <c r="A1856">
        <v>3054</v>
      </c>
      <c r="B1856" s="3" t="s">
        <v>3054</v>
      </c>
      <c r="C1856" s="3" t="s">
        <v>7164</v>
      </c>
      <c r="D1856">
        <v>300</v>
      </c>
      <c r="E1856">
        <v>0</v>
      </c>
      <c r="F1856" t="s">
        <v>8221</v>
      </c>
      <c r="G1856" t="s">
        <v>8224</v>
      </c>
      <c r="H1856" t="s">
        <v>8246</v>
      </c>
      <c r="I1856">
        <v>1425258240</v>
      </c>
      <c r="J1856">
        <v>1422043154</v>
      </c>
      <c r="K1856" t="b">
        <v>0</v>
      </c>
      <c r="L1856">
        <v>0</v>
      </c>
      <c r="M1856" t="b">
        <v>0</v>
      </c>
      <c r="N1856" t="s">
        <v>8303</v>
      </c>
      <c r="O1856" s="6">
        <f>(E1856/D1856)*100</f>
        <v>0</v>
      </c>
      <c r="P1856" s="7" t="e">
        <f>E1856/L1856</f>
        <v>#DIV/0!</v>
      </c>
      <c r="Q1856" t="s">
        <v>8317</v>
      </c>
      <c r="R1856" t="s">
        <v>8357</v>
      </c>
      <c r="S1856" s="11">
        <f>(J1856/86400)+25569+(-5/24)</f>
        <v>42027.624467592592</v>
      </c>
      <c r="T1856" s="11">
        <f>(I1856/86400)+25569+(-5/24)</f>
        <v>42064.836111111108</v>
      </c>
    </row>
    <row r="1857" spans="1:20" ht="43.2" x14ac:dyDescent="0.3">
      <c r="A1857">
        <v>4043</v>
      </c>
      <c r="B1857" s="3" t="s">
        <v>4039</v>
      </c>
      <c r="C1857" s="3" t="s">
        <v>8147</v>
      </c>
      <c r="D1857">
        <v>300</v>
      </c>
      <c r="E1857">
        <v>0</v>
      </c>
      <c r="F1857" t="s">
        <v>8221</v>
      </c>
      <c r="G1857" t="s">
        <v>8229</v>
      </c>
      <c r="H1857" t="s">
        <v>8251</v>
      </c>
      <c r="I1857">
        <v>1416524325</v>
      </c>
      <c r="J1857">
        <v>1415228325</v>
      </c>
      <c r="K1857" t="b">
        <v>0</v>
      </c>
      <c r="L1857">
        <v>0</v>
      </c>
      <c r="M1857" t="b">
        <v>0</v>
      </c>
      <c r="N1857" t="s">
        <v>8271</v>
      </c>
      <c r="O1857" s="6">
        <f>(E1857/D1857)*100</f>
        <v>0</v>
      </c>
      <c r="P1857" s="7" t="e">
        <f>E1857/L1857</f>
        <v>#DIV/0!</v>
      </c>
      <c r="Q1857" t="s">
        <v>8317</v>
      </c>
      <c r="R1857" t="s">
        <v>8318</v>
      </c>
      <c r="S1857" s="11">
        <f>(J1857/86400)+25569+(-5/24)</f>
        <v>41948.749131944445</v>
      </c>
      <c r="T1857" s="11">
        <f>(I1857/86400)+25569+(-5/24)</f>
        <v>41963.749131944445</v>
      </c>
    </row>
    <row r="1858" spans="1:20" ht="43.2" x14ac:dyDescent="0.3">
      <c r="A1858">
        <v>4110</v>
      </c>
      <c r="B1858" s="3" t="s">
        <v>4106</v>
      </c>
      <c r="C1858" s="3" t="s">
        <v>8213</v>
      </c>
      <c r="D1858">
        <v>300</v>
      </c>
      <c r="E1858">
        <v>86</v>
      </c>
      <c r="F1858" t="s">
        <v>8221</v>
      </c>
      <c r="G1858" t="s">
        <v>8225</v>
      </c>
      <c r="H1858" t="s">
        <v>8247</v>
      </c>
      <c r="I1858">
        <v>1469113351</v>
      </c>
      <c r="J1858">
        <v>1463929351</v>
      </c>
      <c r="K1858" t="b">
        <v>0</v>
      </c>
      <c r="L1858">
        <v>6</v>
      </c>
      <c r="M1858" t="b">
        <v>0</v>
      </c>
      <c r="N1858" t="s">
        <v>8271</v>
      </c>
      <c r="O1858" s="6">
        <f>(E1858/D1858)*100</f>
        <v>28.666666666666668</v>
      </c>
      <c r="P1858" s="7">
        <f>E1858/L1858</f>
        <v>14.333333333333334</v>
      </c>
      <c r="Q1858" t="s">
        <v>8317</v>
      </c>
      <c r="R1858" t="s">
        <v>8318</v>
      </c>
      <c r="S1858" s="11">
        <f>(J1858/86400)+25569+(-5/24)</f>
        <v>42512.418414351851</v>
      </c>
      <c r="T1858" s="11">
        <f>(I1858/86400)+25569+(-5/24)</f>
        <v>42572.418414351851</v>
      </c>
    </row>
    <row r="1859" spans="1:20" ht="43.2" x14ac:dyDescent="0.3">
      <c r="A1859">
        <v>1876</v>
      </c>
      <c r="B1859" s="3" t="s">
        <v>1877</v>
      </c>
      <c r="C1859" s="3" t="s">
        <v>5986</v>
      </c>
      <c r="D1859">
        <v>280</v>
      </c>
      <c r="E1859">
        <v>0</v>
      </c>
      <c r="F1859" t="s">
        <v>8221</v>
      </c>
      <c r="G1859" t="s">
        <v>8226</v>
      </c>
      <c r="H1859" t="s">
        <v>8248</v>
      </c>
      <c r="I1859">
        <v>1402901405</v>
      </c>
      <c r="J1859">
        <v>1400309405</v>
      </c>
      <c r="K1859" t="b">
        <v>0</v>
      </c>
      <c r="L1859">
        <v>0</v>
      </c>
      <c r="M1859" t="b">
        <v>0</v>
      </c>
      <c r="N1859" t="s">
        <v>8283</v>
      </c>
      <c r="O1859" s="6">
        <f>(E1859/D1859)*100</f>
        <v>0</v>
      </c>
      <c r="P1859" s="7" t="e">
        <f>E1859/L1859</f>
        <v>#DIV/0!</v>
      </c>
      <c r="Q1859" t="s">
        <v>8333</v>
      </c>
      <c r="R1859" t="s">
        <v>8335</v>
      </c>
      <c r="S1859" s="11">
        <f>(J1859/86400)+25569+(-5/24)</f>
        <v>41776.07644675926</v>
      </c>
      <c r="T1859" s="11">
        <f>(I1859/86400)+25569+(-5/24)</f>
        <v>41806.07644675926</v>
      </c>
    </row>
    <row r="1860" spans="1:20" ht="43.2" x14ac:dyDescent="0.3">
      <c r="A1860">
        <v>4100</v>
      </c>
      <c r="B1860" s="3" t="s">
        <v>4096</v>
      </c>
      <c r="C1860" s="3" t="s">
        <v>8203</v>
      </c>
      <c r="D1860">
        <v>270</v>
      </c>
      <c r="E1860">
        <v>0</v>
      </c>
      <c r="F1860" t="s">
        <v>8221</v>
      </c>
      <c r="G1860" t="s">
        <v>8224</v>
      </c>
      <c r="H1860" t="s">
        <v>8246</v>
      </c>
      <c r="I1860">
        <v>1414205990</v>
      </c>
      <c r="J1860">
        <v>1413341990</v>
      </c>
      <c r="K1860" t="b">
        <v>0</v>
      </c>
      <c r="L1860">
        <v>0</v>
      </c>
      <c r="M1860" t="b">
        <v>0</v>
      </c>
      <c r="N1860" t="s">
        <v>8271</v>
      </c>
      <c r="O1860" s="6">
        <f>(E1860/D1860)*100</f>
        <v>0</v>
      </c>
      <c r="P1860" s="7" t="e">
        <f>E1860/L1860</f>
        <v>#DIV/0!</v>
      </c>
      <c r="Q1860" t="s">
        <v>8317</v>
      </c>
      <c r="R1860" t="s">
        <v>8318</v>
      </c>
      <c r="S1860" s="11">
        <f>(J1860/86400)+25569+(-5/24)</f>
        <v>41926.916550925926</v>
      </c>
      <c r="T1860" s="11">
        <f>(I1860/86400)+25569+(-5/24)</f>
        <v>41936.916550925926</v>
      </c>
    </row>
    <row r="1861" spans="1:20" ht="28.8" x14ac:dyDescent="0.3">
      <c r="A1861">
        <v>2154</v>
      </c>
      <c r="B1861" s="3" t="s">
        <v>2155</v>
      </c>
      <c r="C1861" s="3" t="s">
        <v>6264</v>
      </c>
      <c r="D1861">
        <v>250</v>
      </c>
      <c r="E1861">
        <v>2</v>
      </c>
      <c r="F1861" t="s">
        <v>8221</v>
      </c>
      <c r="G1861" t="s">
        <v>8224</v>
      </c>
      <c r="H1861" t="s">
        <v>8246</v>
      </c>
      <c r="I1861">
        <v>1390921827</v>
      </c>
      <c r="J1861">
        <v>1389193827</v>
      </c>
      <c r="K1861" t="b">
        <v>0</v>
      </c>
      <c r="L1861">
        <v>2</v>
      </c>
      <c r="M1861" t="b">
        <v>0</v>
      </c>
      <c r="N1861" t="s">
        <v>8282</v>
      </c>
      <c r="O1861" s="6">
        <f>(E1861/D1861)*100</f>
        <v>0.8</v>
      </c>
      <c r="P1861" s="7">
        <f>E1861/L1861</f>
        <v>1</v>
      </c>
      <c r="Q1861" t="s">
        <v>8333</v>
      </c>
      <c r="R1861" t="s">
        <v>8334</v>
      </c>
      <c r="S1861" s="11">
        <f>(J1861/86400)+25569+(-5/24)</f>
        <v>41647.42392361111</v>
      </c>
      <c r="T1861" s="11">
        <f>(I1861/86400)+25569+(-5/24)</f>
        <v>41667.42392361111</v>
      </c>
    </row>
    <row r="1862" spans="1:20" ht="43.2" x14ac:dyDescent="0.3">
      <c r="A1862">
        <v>2861</v>
      </c>
      <c r="B1862" s="3" t="s">
        <v>2861</v>
      </c>
      <c r="C1862" s="3" t="s">
        <v>6971</v>
      </c>
      <c r="D1862">
        <v>250</v>
      </c>
      <c r="E1862">
        <v>80</v>
      </c>
      <c r="F1862" t="s">
        <v>8221</v>
      </c>
      <c r="G1862" t="s">
        <v>8226</v>
      </c>
      <c r="H1862" t="s">
        <v>8248</v>
      </c>
      <c r="I1862">
        <v>1443103848</v>
      </c>
      <c r="J1862">
        <v>1441894248</v>
      </c>
      <c r="K1862" t="b">
        <v>0</v>
      </c>
      <c r="L1862">
        <v>3</v>
      </c>
      <c r="M1862" t="b">
        <v>0</v>
      </c>
      <c r="N1862" t="s">
        <v>8271</v>
      </c>
      <c r="O1862" s="6">
        <f>(E1862/D1862)*100</f>
        <v>32</v>
      </c>
      <c r="P1862" s="7">
        <f>E1862/L1862</f>
        <v>26.666666666666668</v>
      </c>
      <c r="Q1862" t="s">
        <v>8317</v>
      </c>
      <c r="R1862" t="s">
        <v>8318</v>
      </c>
      <c r="S1862" s="11">
        <f>(J1862/86400)+25569+(-5/24)</f>
        <v>42257.3825</v>
      </c>
      <c r="T1862" s="11">
        <f>(I1862/86400)+25569+(-5/24)</f>
        <v>42271.3825</v>
      </c>
    </row>
    <row r="1863" spans="1:20" ht="43.2" x14ac:dyDescent="0.3">
      <c r="A1863">
        <v>4011</v>
      </c>
      <c r="B1863" s="3" t="s">
        <v>4007</v>
      </c>
      <c r="C1863" s="3" t="s">
        <v>8116</v>
      </c>
      <c r="D1863">
        <v>250</v>
      </c>
      <c r="E1863">
        <v>19</v>
      </c>
      <c r="F1863" t="s">
        <v>8221</v>
      </c>
      <c r="G1863" t="s">
        <v>8225</v>
      </c>
      <c r="H1863" t="s">
        <v>8247</v>
      </c>
      <c r="I1863">
        <v>1422450278</v>
      </c>
      <c r="J1863">
        <v>1419858278</v>
      </c>
      <c r="K1863" t="b">
        <v>0</v>
      </c>
      <c r="L1863">
        <v>4</v>
      </c>
      <c r="M1863" t="b">
        <v>0</v>
      </c>
      <c r="N1863" t="s">
        <v>8271</v>
      </c>
      <c r="O1863" s="6">
        <f>(E1863/D1863)*100</f>
        <v>7.6</v>
      </c>
      <c r="P1863" s="7">
        <f>E1863/L1863</f>
        <v>4.75</v>
      </c>
      <c r="Q1863" t="s">
        <v>8317</v>
      </c>
      <c r="R1863" t="s">
        <v>8318</v>
      </c>
      <c r="S1863" s="11">
        <f>(J1863/86400)+25569+(-5/24)</f>
        <v>42002.336550925924</v>
      </c>
      <c r="T1863" s="11">
        <f>(I1863/86400)+25569+(-5/24)</f>
        <v>42032.336550925924</v>
      </c>
    </row>
    <row r="1864" spans="1:20" ht="43.2" x14ac:dyDescent="0.3">
      <c r="A1864">
        <v>4078</v>
      </c>
      <c r="B1864" s="3" t="s">
        <v>4074</v>
      </c>
      <c r="C1864" s="3" t="s">
        <v>8181</v>
      </c>
      <c r="D1864">
        <v>250</v>
      </c>
      <c r="E1864">
        <v>0</v>
      </c>
      <c r="F1864" t="s">
        <v>8221</v>
      </c>
      <c r="G1864" t="s">
        <v>8225</v>
      </c>
      <c r="H1864" t="s">
        <v>8247</v>
      </c>
      <c r="I1864">
        <v>1485543242</v>
      </c>
      <c r="J1864">
        <v>1482951242</v>
      </c>
      <c r="K1864" t="b">
        <v>0</v>
      </c>
      <c r="L1864">
        <v>0</v>
      </c>
      <c r="M1864" t="b">
        <v>0</v>
      </c>
      <c r="N1864" t="s">
        <v>8271</v>
      </c>
      <c r="O1864" s="6">
        <f>(E1864/D1864)*100</f>
        <v>0</v>
      </c>
      <c r="P1864" s="7" t="e">
        <f>E1864/L1864</f>
        <v>#DIV/0!</v>
      </c>
      <c r="Q1864" t="s">
        <v>8317</v>
      </c>
      <c r="R1864" t="s">
        <v>8318</v>
      </c>
      <c r="S1864" s="11">
        <f>(J1864/86400)+25569+(-5/24)</f>
        <v>42732.579189814809</v>
      </c>
      <c r="T1864" s="11">
        <f>(I1864/86400)+25569+(-5/24)</f>
        <v>42762.579189814809</v>
      </c>
    </row>
    <row r="1865" spans="1:20" ht="43.2" x14ac:dyDescent="0.3">
      <c r="A1865">
        <v>225</v>
      </c>
      <c r="B1865" s="3" t="s">
        <v>227</v>
      </c>
      <c r="C1865" s="3" t="s">
        <v>4335</v>
      </c>
      <c r="D1865">
        <v>200</v>
      </c>
      <c r="E1865">
        <v>0</v>
      </c>
      <c r="F1865" t="s">
        <v>8221</v>
      </c>
      <c r="G1865" t="s">
        <v>8224</v>
      </c>
      <c r="H1865" t="s">
        <v>8246</v>
      </c>
      <c r="I1865">
        <v>1460153054</v>
      </c>
      <c r="J1865">
        <v>1457564654</v>
      </c>
      <c r="K1865" t="b">
        <v>0</v>
      </c>
      <c r="L1865">
        <v>0</v>
      </c>
      <c r="M1865" t="b">
        <v>0</v>
      </c>
      <c r="N1865" t="s">
        <v>8268</v>
      </c>
      <c r="O1865" s="6">
        <f>(E1865/D1865)*100</f>
        <v>0</v>
      </c>
      <c r="P1865" s="7" t="e">
        <f>E1865/L1865</f>
        <v>#DIV/0!</v>
      </c>
      <c r="Q1865" t="s">
        <v>8310</v>
      </c>
      <c r="R1865" t="s">
        <v>8314</v>
      </c>
      <c r="S1865" s="11">
        <f>(J1865/86400)+25569+(-5/24)</f>
        <v>42438.752939814811</v>
      </c>
      <c r="T1865" s="11">
        <f>(I1865/86400)+25569+(-5/24)</f>
        <v>42468.711273148147</v>
      </c>
    </row>
    <row r="1866" spans="1:20" ht="43.2" x14ac:dyDescent="0.3">
      <c r="A1866">
        <v>1091</v>
      </c>
      <c r="B1866" s="3" t="s">
        <v>1092</v>
      </c>
      <c r="C1866" s="3" t="s">
        <v>5201</v>
      </c>
      <c r="D1866">
        <v>200</v>
      </c>
      <c r="E1866">
        <v>25</v>
      </c>
      <c r="F1866" t="s">
        <v>8221</v>
      </c>
      <c r="G1866" t="s">
        <v>8225</v>
      </c>
      <c r="H1866" t="s">
        <v>8247</v>
      </c>
      <c r="I1866">
        <v>1460313672</v>
      </c>
      <c r="J1866">
        <v>1457725272</v>
      </c>
      <c r="K1866" t="b">
        <v>0</v>
      </c>
      <c r="L1866">
        <v>2</v>
      </c>
      <c r="M1866" t="b">
        <v>0</v>
      </c>
      <c r="N1866" t="s">
        <v>8282</v>
      </c>
      <c r="O1866" s="6">
        <f>(E1866/D1866)*100</f>
        <v>12.5</v>
      </c>
      <c r="P1866" s="7">
        <f>E1866/L1866</f>
        <v>12.5</v>
      </c>
      <c r="Q1866" t="s">
        <v>8333</v>
      </c>
      <c r="R1866" t="s">
        <v>8334</v>
      </c>
      <c r="S1866" s="11">
        <f>(J1866/86400)+25569+(-5/24)</f>
        <v>42440.611944444441</v>
      </c>
      <c r="T1866" s="11">
        <f>(I1866/86400)+25569+(-5/24)</f>
        <v>42470.570277777777</v>
      </c>
    </row>
    <row r="1867" spans="1:20" ht="43.2" x14ac:dyDescent="0.3">
      <c r="A1867">
        <v>2886</v>
      </c>
      <c r="B1867" s="3" t="s">
        <v>2886</v>
      </c>
      <c r="C1867" s="3" t="s">
        <v>6996</v>
      </c>
      <c r="D1867">
        <v>200</v>
      </c>
      <c r="E1867">
        <v>10</v>
      </c>
      <c r="F1867" t="s">
        <v>8221</v>
      </c>
      <c r="G1867" t="s">
        <v>8224</v>
      </c>
      <c r="H1867" t="s">
        <v>8246</v>
      </c>
      <c r="I1867">
        <v>1442635140</v>
      </c>
      <c r="J1867">
        <v>1442243484</v>
      </c>
      <c r="K1867" t="b">
        <v>0</v>
      </c>
      <c r="L1867">
        <v>1</v>
      </c>
      <c r="M1867" t="b">
        <v>0</v>
      </c>
      <c r="N1867" t="s">
        <v>8271</v>
      </c>
      <c r="O1867" s="6">
        <f>(E1867/D1867)*100</f>
        <v>5</v>
      </c>
      <c r="P1867" s="7">
        <f>E1867/L1867</f>
        <v>10</v>
      </c>
      <c r="Q1867" t="s">
        <v>8317</v>
      </c>
      <c r="R1867" t="s">
        <v>8318</v>
      </c>
      <c r="S1867" s="11">
        <f>(J1867/86400)+25569+(-5/24)</f>
        <v>42261.424583333333</v>
      </c>
      <c r="T1867" s="11">
        <f>(I1867/86400)+25569+(-5/24)</f>
        <v>42265.957638888889</v>
      </c>
    </row>
    <row r="1868" spans="1:20" ht="43.2" x14ac:dyDescent="0.3">
      <c r="A1868">
        <v>3188</v>
      </c>
      <c r="B1868" s="3" t="s">
        <v>3188</v>
      </c>
      <c r="C1868" s="3" t="s">
        <v>7298</v>
      </c>
      <c r="D1868">
        <v>200</v>
      </c>
      <c r="E1868">
        <v>130</v>
      </c>
      <c r="F1868" t="s">
        <v>8221</v>
      </c>
      <c r="G1868" t="s">
        <v>8225</v>
      </c>
      <c r="H1868" t="s">
        <v>8247</v>
      </c>
      <c r="I1868">
        <v>1433930302</v>
      </c>
      <c r="J1868">
        <v>1432115902</v>
      </c>
      <c r="K1868" t="b">
        <v>0</v>
      </c>
      <c r="L1868">
        <v>9</v>
      </c>
      <c r="M1868" t="b">
        <v>0</v>
      </c>
      <c r="N1868" t="s">
        <v>8305</v>
      </c>
      <c r="O1868" s="6">
        <f>(E1868/D1868)*100</f>
        <v>65</v>
      </c>
      <c r="P1868" s="7">
        <f>E1868/L1868</f>
        <v>14.444444444444445</v>
      </c>
      <c r="Q1868" t="s">
        <v>8317</v>
      </c>
      <c r="R1868" t="s">
        <v>8359</v>
      </c>
      <c r="S1868" s="11">
        <f>(J1868/86400)+25569+(-5/24)</f>
        <v>42144.207199074073</v>
      </c>
      <c r="T1868" s="11">
        <f>(I1868/86400)+25569+(-5/24)</f>
        <v>42165.207199074073</v>
      </c>
    </row>
    <row r="1869" spans="1:20" ht="43.2" x14ac:dyDescent="0.3">
      <c r="A1869">
        <v>3995</v>
      </c>
      <c r="B1869" s="3" t="s">
        <v>3991</v>
      </c>
      <c r="C1869" s="3" t="s">
        <v>8101</v>
      </c>
      <c r="D1869">
        <v>200</v>
      </c>
      <c r="E1869">
        <v>70</v>
      </c>
      <c r="F1869" t="s">
        <v>8221</v>
      </c>
      <c r="G1869" t="s">
        <v>8225</v>
      </c>
      <c r="H1869" t="s">
        <v>8247</v>
      </c>
      <c r="I1869">
        <v>1423913220</v>
      </c>
      <c r="J1869">
        <v>1421339077</v>
      </c>
      <c r="K1869" t="b">
        <v>0</v>
      </c>
      <c r="L1869">
        <v>4</v>
      </c>
      <c r="M1869" t="b">
        <v>0</v>
      </c>
      <c r="N1869" t="s">
        <v>8271</v>
      </c>
      <c r="O1869" s="6">
        <f>(E1869/D1869)*100</f>
        <v>35</v>
      </c>
      <c r="P1869" s="7">
        <f>E1869/L1869</f>
        <v>17.5</v>
      </c>
      <c r="Q1869" t="s">
        <v>8317</v>
      </c>
      <c r="R1869" t="s">
        <v>8318</v>
      </c>
      <c r="S1869" s="11">
        <f>(J1869/86400)+25569+(-5/24)</f>
        <v>42019.475428240738</v>
      </c>
      <c r="T1869" s="11">
        <f>(I1869/86400)+25569+(-5/24)</f>
        <v>42049.268749999996</v>
      </c>
    </row>
    <row r="1870" spans="1:20" ht="28.8" x14ac:dyDescent="0.3">
      <c r="A1870">
        <v>3735</v>
      </c>
      <c r="B1870" s="3" t="s">
        <v>3732</v>
      </c>
      <c r="C1870" s="3" t="s">
        <v>7845</v>
      </c>
      <c r="D1870">
        <v>150</v>
      </c>
      <c r="E1870">
        <v>20</v>
      </c>
      <c r="F1870" t="s">
        <v>8221</v>
      </c>
      <c r="G1870" t="s">
        <v>8225</v>
      </c>
      <c r="H1870" t="s">
        <v>8247</v>
      </c>
      <c r="I1870">
        <v>1432831089</v>
      </c>
      <c r="J1870">
        <v>1430239089</v>
      </c>
      <c r="K1870" t="b">
        <v>0</v>
      </c>
      <c r="L1870">
        <v>2</v>
      </c>
      <c r="M1870" t="b">
        <v>0</v>
      </c>
      <c r="N1870" t="s">
        <v>8271</v>
      </c>
      <c r="O1870" s="6">
        <f>(E1870/D1870)*100</f>
        <v>13.333333333333334</v>
      </c>
      <c r="P1870" s="7">
        <f>E1870/L1870</f>
        <v>10</v>
      </c>
      <c r="Q1870" t="s">
        <v>8317</v>
      </c>
      <c r="R1870" t="s">
        <v>8318</v>
      </c>
      <c r="S1870" s="11">
        <f>(J1870/86400)+25569+(-5/24)</f>
        <v>42122.484826388885</v>
      </c>
      <c r="T1870" s="11">
        <f>(I1870/86400)+25569+(-5/24)</f>
        <v>42152.484826388885</v>
      </c>
    </row>
    <row r="1871" spans="1:20" ht="43.2" x14ac:dyDescent="0.3">
      <c r="A1871">
        <v>3925</v>
      </c>
      <c r="B1871" s="3" t="s">
        <v>3922</v>
      </c>
      <c r="C1871" s="3" t="s">
        <v>8033</v>
      </c>
      <c r="D1871">
        <v>150</v>
      </c>
      <c r="E1871">
        <v>15</v>
      </c>
      <c r="F1871" t="s">
        <v>8221</v>
      </c>
      <c r="G1871" t="s">
        <v>8224</v>
      </c>
      <c r="H1871" t="s">
        <v>8246</v>
      </c>
      <c r="I1871">
        <v>1406753639</v>
      </c>
      <c r="J1871">
        <v>1404161639</v>
      </c>
      <c r="K1871" t="b">
        <v>0</v>
      </c>
      <c r="L1871">
        <v>3</v>
      </c>
      <c r="M1871" t="b">
        <v>0</v>
      </c>
      <c r="N1871" t="s">
        <v>8271</v>
      </c>
      <c r="O1871" s="6">
        <f>(E1871/D1871)*100</f>
        <v>10</v>
      </c>
      <c r="P1871" s="7">
        <f>E1871/L1871</f>
        <v>5</v>
      </c>
      <c r="Q1871" t="s">
        <v>8317</v>
      </c>
      <c r="R1871" t="s">
        <v>8318</v>
      </c>
      <c r="S1871" s="11">
        <f>(J1871/86400)+25569+(-5/24)</f>
        <v>41820.662488425922</v>
      </c>
      <c r="T1871" s="11">
        <f>(I1871/86400)+25569+(-5/24)</f>
        <v>41850.662488425922</v>
      </c>
    </row>
    <row r="1872" spans="1:20" ht="43.2" x14ac:dyDescent="0.3">
      <c r="A1872">
        <v>4082</v>
      </c>
      <c r="B1872" s="3" t="s">
        <v>4078</v>
      </c>
      <c r="C1872" s="3" t="s">
        <v>8185</v>
      </c>
      <c r="D1872">
        <v>150</v>
      </c>
      <c r="E1872">
        <v>3</v>
      </c>
      <c r="F1872" t="s">
        <v>8221</v>
      </c>
      <c r="G1872" t="s">
        <v>8224</v>
      </c>
      <c r="H1872" t="s">
        <v>8246</v>
      </c>
      <c r="I1872">
        <v>1447542000</v>
      </c>
      <c r="J1872">
        <v>1446179553</v>
      </c>
      <c r="K1872" t="b">
        <v>0</v>
      </c>
      <c r="L1872">
        <v>2</v>
      </c>
      <c r="M1872" t="b">
        <v>0</v>
      </c>
      <c r="N1872" t="s">
        <v>8271</v>
      </c>
      <c r="O1872" s="6">
        <f>(E1872/D1872)*100</f>
        <v>2</v>
      </c>
      <c r="P1872" s="7">
        <f>E1872/L1872</f>
        <v>1.5</v>
      </c>
      <c r="Q1872" t="s">
        <v>8317</v>
      </c>
      <c r="R1872" t="s">
        <v>8318</v>
      </c>
      <c r="S1872" s="11">
        <f>(J1872/86400)+25569+(-5/24)</f>
        <v>42306.980937499997</v>
      </c>
      <c r="T1872" s="11">
        <f>(I1872/86400)+25569+(-5/24)</f>
        <v>42322.749999999993</v>
      </c>
    </row>
    <row r="1873" spans="1:20" ht="28.8" x14ac:dyDescent="0.3">
      <c r="A1873">
        <v>1420</v>
      </c>
      <c r="B1873" s="3" t="s">
        <v>1421</v>
      </c>
      <c r="C1873" s="3" t="s">
        <v>5530</v>
      </c>
      <c r="D1873">
        <v>110</v>
      </c>
      <c r="E1873">
        <v>3</v>
      </c>
      <c r="F1873" t="s">
        <v>8221</v>
      </c>
      <c r="G1873" t="s">
        <v>8224</v>
      </c>
      <c r="H1873" t="s">
        <v>8246</v>
      </c>
      <c r="I1873">
        <v>1467129686</v>
      </c>
      <c r="J1873">
        <v>1464969686</v>
      </c>
      <c r="K1873" t="b">
        <v>0</v>
      </c>
      <c r="L1873">
        <v>3</v>
      </c>
      <c r="M1873" t="b">
        <v>0</v>
      </c>
      <c r="N1873" t="s">
        <v>8287</v>
      </c>
      <c r="O1873" s="6">
        <f>(E1873/D1873)*100</f>
        <v>2.7272727272727271</v>
      </c>
      <c r="P1873" s="7">
        <f>E1873/L1873</f>
        <v>1</v>
      </c>
      <c r="Q1873" t="s">
        <v>8322</v>
      </c>
      <c r="R1873" t="s">
        <v>8341</v>
      </c>
      <c r="S1873" s="11">
        <f>(J1873/86400)+25569+(-5/24)</f>
        <v>42524.459328703706</v>
      </c>
      <c r="T1873" s="11">
        <f>(I1873/86400)+25569+(-5/24)</f>
        <v>42549.459328703706</v>
      </c>
    </row>
    <row r="1874" spans="1:20" ht="43.2" x14ac:dyDescent="0.3">
      <c r="A1874">
        <v>1071</v>
      </c>
      <c r="B1874" s="3" t="s">
        <v>1072</v>
      </c>
      <c r="C1874" s="3" t="s">
        <v>5181</v>
      </c>
      <c r="D1874">
        <v>100</v>
      </c>
      <c r="E1874">
        <v>0</v>
      </c>
      <c r="F1874" t="s">
        <v>8221</v>
      </c>
      <c r="G1874" t="s">
        <v>8234</v>
      </c>
      <c r="H1874" t="s">
        <v>8254</v>
      </c>
      <c r="I1874">
        <v>1447787093</v>
      </c>
      <c r="J1874">
        <v>1445191493</v>
      </c>
      <c r="K1874" t="b">
        <v>0</v>
      </c>
      <c r="L1874">
        <v>0</v>
      </c>
      <c r="M1874" t="b">
        <v>0</v>
      </c>
      <c r="N1874" t="s">
        <v>8282</v>
      </c>
      <c r="O1874" s="6">
        <f>(E1874/D1874)*100</f>
        <v>0</v>
      </c>
      <c r="P1874" s="7" t="e">
        <f>E1874/L1874</f>
        <v>#DIV/0!</v>
      </c>
      <c r="Q1874" t="s">
        <v>8333</v>
      </c>
      <c r="R1874" t="s">
        <v>8334</v>
      </c>
      <c r="S1874" s="11">
        <f>(J1874/86400)+25569+(-5/24)</f>
        <v>42295.545057870368</v>
      </c>
      <c r="T1874" s="11">
        <f>(I1874/86400)+25569+(-5/24)</f>
        <v>42325.586724537039</v>
      </c>
    </row>
    <row r="1875" spans="1:20" ht="43.2" x14ac:dyDescent="0.3">
      <c r="A1875">
        <v>2148</v>
      </c>
      <c r="B1875" s="3" t="s">
        <v>2149</v>
      </c>
      <c r="C1875" s="3" t="s">
        <v>6258</v>
      </c>
      <c r="D1875">
        <v>100</v>
      </c>
      <c r="E1875">
        <v>2</v>
      </c>
      <c r="F1875" t="s">
        <v>8221</v>
      </c>
      <c r="G1875" t="s">
        <v>8225</v>
      </c>
      <c r="H1875" t="s">
        <v>8247</v>
      </c>
      <c r="I1875">
        <v>1427992582</v>
      </c>
      <c r="J1875">
        <v>1425404182</v>
      </c>
      <c r="K1875" t="b">
        <v>0</v>
      </c>
      <c r="L1875">
        <v>2</v>
      </c>
      <c r="M1875" t="b">
        <v>0</v>
      </c>
      <c r="N1875" t="s">
        <v>8282</v>
      </c>
      <c r="O1875" s="6">
        <f>(E1875/D1875)*100</f>
        <v>2</v>
      </c>
      <c r="P1875" s="7">
        <f>E1875/L1875</f>
        <v>1</v>
      </c>
      <c r="Q1875" t="s">
        <v>8333</v>
      </c>
      <c r="R1875" t="s">
        <v>8334</v>
      </c>
      <c r="S1875" s="11">
        <f>(J1875/86400)+25569+(-5/24)</f>
        <v>42066.525254629632</v>
      </c>
      <c r="T1875" s="11">
        <f>(I1875/86400)+25569+(-5/24)</f>
        <v>42096.483587962961</v>
      </c>
    </row>
    <row r="1876" spans="1:20" ht="43.2" x14ac:dyDescent="0.3">
      <c r="A1876">
        <v>3745</v>
      </c>
      <c r="B1876" s="3" t="s">
        <v>3742</v>
      </c>
      <c r="C1876" s="3" t="s">
        <v>7855</v>
      </c>
      <c r="D1876">
        <v>100</v>
      </c>
      <c r="E1876">
        <v>10</v>
      </c>
      <c r="F1876" t="s">
        <v>8221</v>
      </c>
      <c r="G1876" t="s">
        <v>8224</v>
      </c>
      <c r="H1876" t="s">
        <v>8246</v>
      </c>
      <c r="I1876">
        <v>1407689102</v>
      </c>
      <c r="J1876">
        <v>1405097102</v>
      </c>
      <c r="K1876" t="b">
        <v>0</v>
      </c>
      <c r="L1876">
        <v>1</v>
      </c>
      <c r="M1876" t="b">
        <v>0</v>
      </c>
      <c r="N1876" t="s">
        <v>8271</v>
      </c>
      <c r="O1876" s="6">
        <f>(E1876/D1876)*100</f>
        <v>10</v>
      </c>
      <c r="P1876" s="7">
        <f>E1876/L1876</f>
        <v>10</v>
      </c>
      <c r="Q1876" t="s">
        <v>8317</v>
      </c>
      <c r="R1876" t="s">
        <v>8318</v>
      </c>
      <c r="S1876" s="11">
        <f>(J1876/86400)+25569+(-5/24)</f>
        <v>41831.489606481475</v>
      </c>
      <c r="T1876" s="11">
        <f>(I1876/86400)+25569+(-5/24)</f>
        <v>41861.489606481475</v>
      </c>
    </row>
    <row r="1877" spans="1:20" ht="43.2" x14ac:dyDescent="0.3">
      <c r="A1877">
        <v>1877</v>
      </c>
      <c r="B1877" s="3" t="s">
        <v>1878</v>
      </c>
      <c r="C1877" s="3" t="s">
        <v>5987</v>
      </c>
      <c r="D1877">
        <v>60</v>
      </c>
      <c r="E1877">
        <v>0</v>
      </c>
      <c r="F1877" t="s">
        <v>8221</v>
      </c>
      <c r="G1877" t="s">
        <v>8224</v>
      </c>
      <c r="H1877" t="s">
        <v>8246</v>
      </c>
      <c r="I1877">
        <v>1425170525</v>
      </c>
      <c r="J1877">
        <v>1422664925</v>
      </c>
      <c r="K1877" t="b">
        <v>0</v>
      </c>
      <c r="L1877">
        <v>0</v>
      </c>
      <c r="M1877" t="b">
        <v>0</v>
      </c>
      <c r="N1877" t="s">
        <v>8283</v>
      </c>
      <c r="O1877" s="6">
        <f>(E1877/D1877)*100</f>
        <v>0</v>
      </c>
      <c r="P1877" s="7" t="e">
        <f>E1877/L1877</f>
        <v>#DIV/0!</v>
      </c>
      <c r="Q1877" t="s">
        <v>8333</v>
      </c>
      <c r="R1877" t="s">
        <v>8335</v>
      </c>
      <c r="S1877" s="11">
        <f>(J1877/86400)+25569+(-5/24)</f>
        <v>42034.820891203701</v>
      </c>
      <c r="T1877" s="11">
        <f>(I1877/86400)+25569+(-5/24)</f>
        <v>42063.820891203701</v>
      </c>
    </row>
    <row r="1878" spans="1:20" ht="28.8" x14ac:dyDescent="0.3">
      <c r="A1878">
        <v>1592</v>
      </c>
      <c r="B1878" s="3" t="s">
        <v>1593</v>
      </c>
      <c r="C1878" s="3" t="s">
        <v>5702</v>
      </c>
      <c r="D1878">
        <v>25</v>
      </c>
      <c r="E1878">
        <v>0</v>
      </c>
      <c r="F1878" t="s">
        <v>8221</v>
      </c>
      <c r="G1878" t="s">
        <v>8224</v>
      </c>
      <c r="H1878" t="s">
        <v>8246</v>
      </c>
      <c r="I1878">
        <v>1427503485</v>
      </c>
      <c r="J1878">
        <v>1423619085</v>
      </c>
      <c r="K1878" t="b">
        <v>0</v>
      </c>
      <c r="L1878">
        <v>0</v>
      </c>
      <c r="M1878" t="b">
        <v>0</v>
      </c>
      <c r="N1878" t="s">
        <v>8291</v>
      </c>
      <c r="O1878" s="6">
        <f>(E1878/D1878)*100</f>
        <v>0</v>
      </c>
      <c r="P1878" s="7" t="e">
        <f>E1878/L1878</f>
        <v>#DIV/0!</v>
      </c>
      <c r="Q1878" t="s">
        <v>8338</v>
      </c>
      <c r="R1878" t="s">
        <v>8345</v>
      </c>
      <c r="S1878" s="11">
        <f>(J1878/86400)+25569+(-5/24)</f>
        <v>42045.86440972222</v>
      </c>
      <c r="T1878" s="11">
        <f>(I1878/86400)+25569+(-5/24)</f>
        <v>42090.822743055549</v>
      </c>
    </row>
    <row r="1879" spans="1:20" ht="43.2" x14ac:dyDescent="0.3">
      <c r="A1879">
        <v>1547</v>
      </c>
      <c r="B1879" s="3" t="s">
        <v>1548</v>
      </c>
      <c r="C1879" s="3" t="s">
        <v>5657</v>
      </c>
      <c r="D1879">
        <v>20</v>
      </c>
      <c r="E1879">
        <v>0</v>
      </c>
      <c r="F1879" t="s">
        <v>8221</v>
      </c>
      <c r="G1879" t="s">
        <v>8224</v>
      </c>
      <c r="H1879" t="s">
        <v>8246</v>
      </c>
      <c r="I1879">
        <v>1487844882</v>
      </c>
      <c r="J1879">
        <v>1487240082</v>
      </c>
      <c r="K1879" t="b">
        <v>0</v>
      </c>
      <c r="L1879">
        <v>0</v>
      </c>
      <c r="M1879" t="b">
        <v>0</v>
      </c>
      <c r="N1879" t="s">
        <v>8289</v>
      </c>
      <c r="O1879" s="6">
        <f>(E1879/D1879)*100</f>
        <v>0</v>
      </c>
      <c r="P1879" s="7" t="e">
        <f>E1879/L1879</f>
        <v>#DIV/0!</v>
      </c>
      <c r="Q1879" t="s">
        <v>8338</v>
      </c>
      <c r="R1879" t="s">
        <v>8343</v>
      </c>
      <c r="S1879" s="11">
        <f>(J1879/86400)+25569+(-5/24)</f>
        <v>42782.218541666669</v>
      </c>
      <c r="T1879" s="11">
        <f>(I1879/86400)+25569+(-5/24)</f>
        <v>42789.218541666669</v>
      </c>
    </row>
    <row r="1880" spans="1:20" ht="43.2" x14ac:dyDescent="0.3">
      <c r="A1880">
        <v>2699</v>
      </c>
      <c r="B1880" s="3" t="s">
        <v>2699</v>
      </c>
      <c r="C1880" s="3" t="s">
        <v>6809</v>
      </c>
      <c r="D1880">
        <v>2</v>
      </c>
      <c r="E1880">
        <v>0</v>
      </c>
      <c r="F1880" t="s">
        <v>8221</v>
      </c>
      <c r="G1880" t="s">
        <v>8229</v>
      </c>
      <c r="H1880" t="s">
        <v>8251</v>
      </c>
      <c r="I1880">
        <v>1407533463</v>
      </c>
      <c r="J1880">
        <v>1404941463</v>
      </c>
      <c r="K1880" t="b">
        <v>0</v>
      </c>
      <c r="L1880">
        <v>0</v>
      </c>
      <c r="M1880" t="b">
        <v>0</v>
      </c>
      <c r="N1880" t="s">
        <v>8284</v>
      </c>
      <c r="O1880" s="6">
        <f>(E1880/D1880)*100</f>
        <v>0</v>
      </c>
      <c r="P1880" s="7" t="e">
        <f>E1880/L1880</f>
        <v>#DIV/0!</v>
      </c>
      <c r="Q1880" t="s">
        <v>8336</v>
      </c>
      <c r="R1880" t="s">
        <v>8337</v>
      </c>
      <c r="S1880" s="11">
        <f>(J1880/86400)+25569+(-5/24)</f>
        <v>41829.688229166662</v>
      </c>
      <c r="T1880" s="11">
        <f>(I1880/86400)+25569+(-5/24)</f>
        <v>41859.688229166662</v>
      </c>
    </row>
    <row r="1881" spans="1:20" ht="43.2" x14ac:dyDescent="0.3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s="5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6">
        <f>(E1881/D1881)*100</f>
        <v>101.42212307692309</v>
      </c>
      <c r="P1881" s="7">
        <f>E1881/L1881</f>
        <v>74.575090497737563</v>
      </c>
      <c r="Q1881" t="s">
        <v>8325</v>
      </c>
      <c r="R1881" t="s">
        <v>8347</v>
      </c>
      <c r="S1881" s="11">
        <f>(J1881/86400)+25569+(-5/24)</f>
        <v>42773.91300925926</v>
      </c>
      <c r="T1881" s="11">
        <f>(I1881/86400)+25569+(-5/24)</f>
        <v>42822.874999999993</v>
      </c>
    </row>
    <row r="1882" spans="1:20" ht="43.2" x14ac:dyDescent="0.3">
      <c r="A1882">
        <v>1682</v>
      </c>
      <c r="B1882" s="3" t="s">
        <v>1683</v>
      </c>
      <c r="C1882" s="3" t="s">
        <v>5792</v>
      </c>
      <c r="D1882">
        <v>6000</v>
      </c>
      <c r="E1882">
        <v>0</v>
      </c>
      <c r="F1882" s="5" t="s">
        <v>8222</v>
      </c>
      <c r="G1882" t="s">
        <v>8224</v>
      </c>
      <c r="H1882" t="s">
        <v>8246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8293</v>
      </c>
      <c r="O1882" s="6">
        <f>(E1882/D1882)*100</f>
        <v>0</v>
      </c>
      <c r="P1882" s="7" t="e">
        <f>E1882/L1882</f>
        <v>#DIV/0!</v>
      </c>
      <c r="Q1882" t="s">
        <v>8325</v>
      </c>
      <c r="R1882" t="s">
        <v>8347</v>
      </c>
      <c r="S1882" s="11">
        <f>(J1882/86400)+25569+(-5/24)</f>
        <v>42779.005324074074</v>
      </c>
      <c r="T1882" s="11">
        <f>(I1882/86400)+25569+(-5/24)</f>
        <v>42838.963657407403</v>
      </c>
    </row>
    <row r="1883" spans="1:20" ht="43.2" x14ac:dyDescent="0.3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s="5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 s="6">
        <f>(E1883/D1883)*100</f>
        <v>21.714285714285715</v>
      </c>
      <c r="P1883" s="7">
        <f>E1883/L1883</f>
        <v>76</v>
      </c>
      <c r="Q1883" t="s">
        <v>8325</v>
      </c>
      <c r="R1883" t="s">
        <v>8347</v>
      </c>
      <c r="S1883" s="11">
        <f>(J1883/86400)+25569+(-5/24)</f>
        <v>42808.57335648148</v>
      </c>
      <c r="T1883" s="11">
        <f>(I1883/86400)+25569+(-5/24)</f>
        <v>42832.57335648148</v>
      </c>
    </row>
    <row r="1884" spans="1:20" ht="28.8" x14ac:dyDescent="0.3">
      <c r="A1884">
        <v>1684</v>
      </c>
      <c r="B1884" s="3" t="s">
        <v>1685</v>
      </c>
      <c r="C1884" s="3" t="s">
        <v>5794</v>
      </c>
      <c r="D1884">
        <v>8000</v>
      </c>
      <c r="E1884">
        <v>8730</v>
      </c>
      <c r="F1884" s="5" t="s">
        <v>8222</v>
      </c>
      <c r="G1884" t="s">
        <v>8224</v>
      </c>
      <c r="H1884" t="s">
        <v>8246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8293</v>
      </c>
      <c r="O1884" s="6">
        <f>(E1884/D1884)*100</f>
        <v>109.125</v>
      </c>
      <c r="P1884" s="7">
        <f>E1884/L1884</f>
        <v>86.43564356435644</v>
      </c>
      <c r="Q1884" t="s">
        <v>8325</v>
      </c>
      <c r="R1884" t="s">
        <v>8347</v>
      </c>
      <c r="S1884" s="11">
        <f>(J1884/86400)+25569+(-5/24)</f>
        <v>42783.606956018521</v>
      </c>
      <c r="T1884" s="11">
        <f>(I1884/86400)+25569+(-5/24)</f>
        <v>42811.565289351849</v>
      </c>
    </row>
    <row r="1885" spans="1:20" ht="43.2" x14ac:dyDescent="0.3">
      <c r="A1885">
        <v>1685</v>
      </c>
      <c r="B1885" s="3" t="s">
        <v>1686</v>
      </c>
      <c r="C1885" s="3" t="s">
        <v>5795</v>
      </c>
      <c r="D1885">
        <v>350</v>
      </c>
      <c r="E1885">
        <v>360</v>
      </c>
      <c r="F1885" s="5" t="s">
        <v>8222</v>
      </c>
      <c r="G1885" t="s">
        <v>8224</v>
      </c>
      <c r="H1885" t="s">
        <v>8246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8293</v>
      </c>
      <c r="O1885" s="6">
        <f>(E1885/D1885)*100</f>
        <v>102.85714285714285</v>
      </c>
      <c r="P1885" s="7">
        <f>E1885/L1885</f>
        <v>24</v>
      </c>
      <c r="Q1885" t="s">
        <v>8325</v>
      </c>
      <c r="R1885" t="s">
        <v>8347</v>
      </c>
      <c r="S1885" s="11">
        <f>(J1885/86400)+25569+(-5/24)</f>
        <v>42788.041932870365</v>
      </c>
      <c r="T1885" s="11">
        <f>(I1885/86400)+25569+(-5/24)</f>
        <v>42818.0002662037</v>
      </c>
    </row>
    <row r="1886" spans="1:20" ht="43.2" x14ac:dyDescent="0.3">
      <c r="A1886">
        <v>1686</v>
      </c>
      <c r="B1886" s="3" t="s">
        <v>1687</v>
      </c>
      <c r="C1886" s="3" t="s">
        <v>5796</v>
      </c>
      <c r="D1886">
        <v>5000</v>
      </c>
      <c r="E1886">
        <v>18</v>
      </c>
      <c r="F1886" s="5" t="s">
        <v>8222</v>
      </c>
      <c r="G1886" t="s">
        <v>8229</v>
      </c>
      <c r="H1886" t="s">
        <v>8251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8293</v>
      </c>
      <c r="O1886" s="6">
        <f>(E1886/D1886)*100</f>
        <v>0.36</v>
      </c>
      <c r="P1886" s="7">
        <f>E1886/L1886</f>
        <v>18</v>
      </c>
      <c r="Q1886" t="s">
        <v>8325</v>
      </c>
      <c r="R1886" t="s">
        <v>8347</v>
      </c>
      <c r="S1886" s="11">
        <f>(J1886/86400)+25569+(-5/24)</f>
        <v>42792.635636574072</v>
      </c>
      <c r="T1886" s="11">
        <f>(I1886/86400)+25569+(-5/24)</f>
        <v>42852.593969907401</v>
      </c>
    </row>
    <row r="1887" spans="1:20" ht="43.2" x14ac:dyDescent="0.3">
      <c r="A1887">
        <v>1687</v>
      </c>
      <c r="B1887" s="3" t="s">
        <v>1688</v>
      </c>
      <c r="C1887" s="3" t="s">
        <v>5797</v>
      </c>
      <c r="D1887">
        <v>10000</v>
      </c>
      <c r="E1887">
        <v>3125</v>
      </c>
      <c r="F1887" s="5" t="s">
        <v>8222</v>
      </c>
      <c r="G1887" t="s">
        <v>8224</v>
      </c>
      <c r="H1887" t="s">
        <v>8246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8293</v>
      </c>
      <c r="O1887" s="6">
        <f>(E1887/D1887)*100</f>
        <v>31.25</v>
      </c>
      <c r="P1887" s="7">
        <f>E1887/L1887</f>
        <v>80.128205128205124</v>
      </c>
      <c r="Q1887" t="s">
        <v>8325</v>
      </c>
      <c r="R1887" t="s">
        <v>8347</v>
      </c>
      <c r="S1887" s="11">
        <f>(J1887/86400)+25569+(-5/24)</f>
        <v>42801.838483796295</v>
      </c>
      <c r="T1887" s="11">
        <f>(I1887/86400)+25569+(-5/24)</f>
        <v>42835.635416666664</v>
      </c>
    </row>
    <row r="1888" spans="1:20" ht="57.6" x14ac:dyDescent="0.3">
      <c r="A1888">
        <v>1688</v>
      </c>
      <c r="B1888" s="3" t="s">
        <v>1689</v>
      </c>
      <c r="C1888" s="3" t="s">
        <v>5798</v>
      </c>
      <c r="D1888">
        <v>4000</v>
      </c>
      <c r="E1888">
        <v>1772</v>
      </c>
      <c r="F1888" s="5" t="s">
        <v>8222</v>
      </c>
      <c r="G1888" t="s">
        <v>8224</v>
      </c>
      <c r="H1888" t="s">
        <v>8246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8293</v>
      </c>
      <c r="O1888" s="6">
        <f>(E1888/D1888)*100</f>
        <v>44.3</v>
      </c>
      <c r="P1888" s="7">
        <f>E1888/L1888</f>
        <v>253.14285714285714</v>
      </c>
      <c r="Q1888" t="s">
        <v>8325</v>
      </c>
      <c r="R1888" t="s">
        <v>8347</v>
      </c>
      <c r="S1888" s="11">
        <f>(J1888/86400)+25569+(-5/24)</f>
        <v>42804.326319444437</v>
      </c>
      <c r="T1888" s="11">
        <f>(I1888/86400)+25569+(-5/24)</f>
        <v>42834.28465277778</v>
      </c>
    </row>
    <row r="1889" spans="1:20" ht="28.8" x14ac:dyDescent="0.3">
      <c r="A1889">
        <v>1689</v>
      </c>
      <c r="B1889" s="3" t="s">
        <v>1690</v>
      </c>
      <c r="C1889" s="3" t="s">
        <v>5799</v>
      </c>
      <c r="D1889">
        <v>2400</v>
      </c>
      <c r="E1889">
        <v>2400</v>
      </c>
      <c r="F1889" s="5" t="s">
        <v>8222</v>
      </c>
      <c r="G1889" t="s">
        <v>8224</v>
      </c>
      <c r="H1889" t="s">
        <v>8246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8293</v>
      </c>
      <c r="O1889" s="6">
        <f>(E1889/D1889)*100</f>
        <v>100</v>
      </c>
      <c r="P1889" s="7">
        <f>E1889/L1889</f>
        <v>171.42857142857142</v>
      </c>
      <c r="Q1889" t="s">
        <v>8325</v>
      </c>
      <c r="R1889" t="s">
        <v>8347</v>
      </c>
      <c r="S1889" s="11">
        <f>(J1889/86400)+25569+(-5/24)</f>
        <v>42780.734143518515</v>
      </c>
      <c r="T1889" s="11">
        <f>(I1889/86400)+25569+(-5/24)</f>
        <v>42810.692476851851</v>
      </c>
    </row>
    <row r="1890" spans="1:20" ht="43.2" x14ac:dyDescent="0.3">
      <c r="A1890">
        <v>1690</v>
      </c>
      <c r="B1890" s="3" t="s">
        <v>1691</v>
      </c>
      <c r="C1890" s="3" t="s">
        <v>5800</v>
      </c>
      <c r="D1890">
        <v>2500</v>
      </c>
      <c r="E1890">
        <v>635</v>
      </c>
      <c r="F1890" s="5" t="s">
        <v>8222</v>
      </c>
      <c r="G1890" t="s">
        <v>8224</v>
      </c>
      <c r="H1890" t="s">
        <v>8246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8293</v>
      </c>
      <c r="O1890" s="6">
        <f>(E1890/D1890)*100</f>
        <v>25.4</v>
      </c>
      <c r="P1890" s="7">
        <f>E1890/L1890</f>
        <v>57.727272727272727</v>
      </c>
      <c r="Q1890" t="s">
        <v>8325</v>
      </c>
      <c r="R1890" t="s">
        <v>8347</v>
      </c>
      <c r="S1890" s="11">
        <f>(J1890/86400)+25569+(-5/24)</f>
        <v>42801.222708333335</v>
      </c>
      <c r="T1890" s="11">
        <f>(I1890/86400)+25569+(-5/24)</f>
        <v>42831.181041666663</v>
      </c>
    </row>
    <row r="1891" spans="1:20" ht="43.2" x14ac:dyDescent="0.3">
      <c r="A1891">
        <v>1691</v>
      </c>
      <c r="B1891" s="3" t="s">
        <v>1692</v>
      </c>
      <c r="C1891" s="3" t="s">
        <v>5801</v>
      </c>
      <c r="D1891">
        <v>30000</v>
      </c>
      <c r="E1891">
        <v>10042</v>
      </c>
      <c r="F1891" s="5" t="s">
        <v>8222</v>
      </c>
      <c r="G1891" t="s">
        <v>8224</v>
      </c>
      <c r="H1891" t="s">
        <v>8246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8293</v>
      </c>
      <c r="O1891" s="6">
        <f>(E1891/D1891)*100</f>
        <v>33.473333333333329</v>
      </c>
      <c r="P1891" s="7">
        <f>E1891/L1891</f>
        <v>264.26315789473682</v>
      </c>
      <c r="Q1891" t="s">
        <v>8325</v>
      </c>
      <c r="R1891" t="s">
        <v>8347</v>
      </c>
      <c r="S1891" s="11">
        <f>(J1891/86400)+25569+(-5/24)</f>
        <v>42795.493148148147</v>
      </c>
      <c r="T1891" s="11">
        <f>(I1891/86400)+25569+(-5/24)</f>
        <v>42827.833333333336</v>
      </c>
    </row>
    <row r="1892" spans="1:20" ht="43.2" x14ac:dyDescent="0.3">
      <c r="A1892">
        <v>1692</v>
      </c>
      <c r="B1892" s="3" t="s">
        <v>1693</v>
      </c>
      <c r="C1892" s="3" t="s">
        <v>5802</v>
      </c>
      <c r="D1892">
        <v>5000</v>
      </c>
      <c r="E1892">
        <v>2390</v>
      </c>
      <c r="F1892" s="5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6">
        <f>(E1892/D1892)*100</f>
        <v>47.8</v>
      </c>
      <c r="P1892" s="7">
        <f>E1892/L1892</f>
        <v>159.33333333333334</v>
      </c>
      <c r="Q1892" t="s">
        <v>8325</v>
      </c>
      <c r="R1892" t="s">
        <v>8347</v>
      </c>
      <c r="S1892" s="11">
        <f>(J1892/86400)+25569+(-5/24)</f>
        <v>42787.94290509259</v>
      </c>
      <c r="T1892" s="11">
        <f>(I1892/86400)+25569+(-5/24)</f>
        <v>42820.790972222218</v>
      </c>
    </row>
    <row r="1893" spans="1:20" ht="43.2" x14ac:dyDescent="0.3">
      <c r="A1893">
        <v>1693</v>
      </c>
      <c r="B1893" s="3" t="s">
        <v>1694</v>
      </c>
      <c r="C1893" s="3" t="s">
        <v>5803</v>
      </c>
      <c r="D1893">
        <v>3000</v>
      </c>
      <c r="E1893">
        <v>280</v>
      </c>
      <c r="F1893" s="5" t="s">
        <v>8222</v>
      </c>
      <c r="G1893" t="s">
        <v>8225</v>
      </c>
      <c r="H1893" t="s">
        <v>8247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8293</v>
      </c>
      <c r="O1893" s="6">
        <f>(E1893/D1893)*100</f>
        <v>9.3333333333333339</v>
      </c>
      <c r="P1893" s="7">
        <f>E1893/L1893</f>
        <v>35</v>
      </c>
      <c r="Q1893" t="s">
        <v>8325</v>
      </c>
      <c r="R1893" t="s">
        <v>8347</v>
      </c>
      <c r="S1893" s="11">
        <f>(J1893/86400)+25569+(-5/24)</f>
        <v>42803.711944444447</v>
      </c>
      <c r="T1893" s="11">
        <f>(I1893/86400)+25569+(-5/24)</f>
        <v>42834.624999999993</v>
      </c>
    </row>
    <row r="1894" spans="1:20" ht="43.2" x14ac:dyDescent="0.3">
      <c r="A1894">
        <v>1694</v>
      </c>
      <c r="B1894" s="3" t="s">
        <v>1695</v>
      </c>
      <c r="C1894" s="3" t="s">
        <v>5804</v>
      </c>
      <c r="D1894">
        <v>10000</v>
      </c>
      <c r="E1894">
        <v>5</v>
      </c>
      <c r="F1894" s="5" t="s">
        <v>8222</v>
      </c>
      <c r="G1894" t="s">
        <v>8224</v>
      </c>
      <c r="H1894" t="s">
        <v>8246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8293</v>
      </c>
      <c r="O1894" s="6">
        <f>(E1894/D1894)*100</f>
        <v>0.05</v>
      </c>
      <c r="P1894" s="7">
        <f>E1894/L1894</f>
        <v>5</v>
      </c>
      <c r="Q1894" t="s">
        <v>8325</v>
      </c>
      <c r="R1894" t="s">
        <v>8347</v>
      </c>
      <c r="S1894" s="11">
        <f>(J1894/86400)+25569+(-5/24)</f>
        <v>42791.461504629631</v>
      </c>
      <c r="T1894" s="11">
        <f>(I1894/86400)+25569+(-5/24)</f>
        <v>42820.98333333333</v>
      </c>
    </row>
    <row r="1895" spans="1:20" ht="57.6" x14ac:dyDescent="0.3">
      <c r="A1895">
        <v>1695</v>
      </c>
      <c r="B1895" s="3" t="s">
        <v>1696</v>
      </c>
      <c r="C1895" s="3" t="s">
        <v>5805</v>
      </c>
      <c r="D1895">
        <v>12000</v>
      </c>
      <c r="E1895">
        <v>1405</v>
      </c>
      <c r="F1895" s="5" t="s">
        <v>8222</v>
      </c>
      <c r="G1895" t="s">
        <v>8224</v>
      </c>
      <c r="H1895" t="s">
        <v>8246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8293</v>
      </c>
      <c r="O1895" s="6">
        <f>(E1895/D1895)*100</f>
        <v>11.708333333333334</v>
      </c>
      <c r="P1895" s="7">
        <f>E1895/L1895</f>
        <v>61.086956521739133</v>
      </c>
      <c r="Q1895" t="s">
        <v>8325</v>
      </c>
      <c r="R1895" t="s">
        <v>8347</v>
      </c>
      <c r="S1895" s="11">
        <f>(J1895/86400)+25569+(-5/24)</f>
        <v>42800.823078703703</v>
      </c>
      <c r="T1895" s="11">
        <f>(I1895/86400)+25569+(-5/24)</f>
        <v>42834.833333333336</v>
      </c>
    </row>
    <row r="1896" spans="1:20" ht="43.2" x14ac:dyDescent="0.3">
      <c r="A1896">
        <v>1696</v>
      </c>
      <c r="B1896" s="3" t="s">
        <v>1697</v>
      </c>
      <c r="C1896" s="3" t="s">
        <v>5806</v>
      </c>
      <c r="D1896">
        <v>300000</v>
      </c>
      <c r="E1896">
        <v>0</v>
      </c>
      <c r="F1896" s="5" t="s">
        <v>8222</v>
      </c>
      <c r="G1896" t="s">
        <v>8224</v>
      </c>
      <c r="H1896" t="s">
        <v>8246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8293</v>
      </c>
      <c r="O1896" s="6">
        <f>(E1896/D1896)*100</f>
        <v>0</v>
      </c>
      <c r="P1896" s="7" t="e">
        <f>E1896/L1896</f>
        <v>#DIV/0!</v>
      </c>
      <c r="Q1896" t="s">
        <v>8325</v>
      </c>
      <c r="R1896" t="s">
        <v>8347</v>
      </c>
      <c r="S1896" s="11">
        <f>(J1896/86400)+25569+(-5/24)</f>
        <v>42795.861238425925</v>
      </c>
      <c r="T1896" s="11">
        <f>(I1896/86400)+25569+(-5/24)</f>
        <v>42825.819571759253</v>
      </c>
    </row>
    <row r="1897" spans="1:20" ht="43.2" x14ac:dyDescent="0.3">
      <c r="A1897">
        <v>1697</v>
      </c>
      <c r="B1897" s="3" t="s">
        <v>1698</v>
      </c>
      <c r="C1897" s="3" t="s">
        <v>5807</v>
      </c>
      <c r="D1897">
        <v>12500</v>
      </c>
      <c r="E1897">
        <v>2526</v>
      </c>
      <c r="F1897" s="5" t="s">
        <v>8222</v>
      </c>
      <c r="G1897" t="s">
        <v>8224</v>
      </c>
      <c r="H1897" t="s">
        <v>8246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8293</v>
      </c>
      <c r="O1897" s="6">
        <f>(E1897/D1897)*100</f>
        <v>20.208000000000002</v>
      </c>
      <c r="P1897" s="7">
        <f>E1897/L1897</f>
        <v>114.81818181818181</v>
      </c>
      <c r="Q1897" t="s">
        <v>8325</v>
      </c>
      <c r="R1897" t="s">
        <v>8347</v>
      </c>
      <c r="S1897" s="11">
        <f>(J1897/86400)+25569+(-5/24)</f>
        <v>42804.824629629627</v>
      </c>
      <c r="T1897" s="11">
        <f>(I1897/86400)+25569+(-5/24)</f>
        <v>42834.782962962963</v>
      </c>
    </row>
    <row r="1898" spans="1:20" ht="72" x14ac:dyDescent="0.3">
      <c r="A1898">
        <v>1698</v>
      </c>
      <c r="B1898" s="3" t="s">
        <v>1699</v>
      </c>
      <c r="C1898" s="3" t="s">
        <v>5808</v>
      </c>
      <c r="D1898">
        <v>125000</v>
      </c>
      <c r="E1898">
        <v>0</v>
      </c>
      <c r="F1898" s="5" t="s">
        <v>8222</v>
      </c>
      <c r="G1898" t="s">
        <v>8224</v>
      </c>
      <c r="H1898" t="s">
        <v>8246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8293</v>
      </c>
      <c r="O1898" s="6">
        <f>(E1898/D1898)*100</f>
        <v>0</v>
      </c>
      <c r="P1898" s="7" t="e">
        <f>E1898/L1898</f>
        <v>#DIV/0!</v>
      </c>
      <c r="Q1898" t="s">
        <v>8325</v>
      </c>
      <c r="R1898" t="s">
        <v>8347</v>
      </c>
      <c r="S1898" s="11">
        <f>(J1898/86400)+25569+(-5/24)</f>
        <v>42795.999537037038</v>
      </c>
      <c r="T1898" s="11">
        <f>(I1898/86400)+25569+(-5/24)</f>
        <v>42819.939583333333</v>
      </c>
    </row>
    <row r="1899" spans="1:20" ht="43.2" x14ac:dyDescent="0.3">
      <c r="A1899">
        <v>1699</v>
      </c>
      <c r="B1899" s="3" t="s">
        <v>1700</v>
      </c>
      <c r="C1899" s="3" t="s">
        <v>5809</v>
      </c>
      <c r="D1899">
        <v>5105</v>
      </c>
      <c r="E1899">
        <v>216</v>
      </c>
      <c r="F1899" s="5" t="s">
        <v>8222</v>
      </c>
      <c r="G1899" t="s">
        <v>8224</v>
      </c>
      <c r="H1899" t="s">
        <v>8246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8293</v>
      </c>
      <c r="O1899" s="6">
        <f>(E1899/D1899)*100</f>
        <v>4.2311459353574925</v>
      </c>
      <c r="P1899" s="7">
        <f>E1899/L1899</f>
        <v>54</v>
      </c>
      <c r="Q1899" t="s">
        <v>8325</v>
      </c>
      <c r="R1899" t="s">
        <v>8347</v>
      </c>
      <c r="S1899" s="11">
        <f>(J1899/86400)+25569+(-5/24)</f>
        <v>42806.655613425923</v>
      </c>
      <c r="T1899" s="11">
        <f>(I1899/86400)+25569+(-5/24)</f>
        <v>42836.655613425923</v>
      </c>
    </row>
    <row r="1900" spans="1:20" ht="43.2" x14ac:dyDescent="0.3">
      <c r="A1900">
        <v>1700</v>
      </c>
      <c r="B1900" s="3" t="s">
        <v>1701</v>
      </c>
      <c r="C1900" s="3" t="s">
        <v>5810</v>
      </c>
      <c r="D1900">
        <v>20000</v>
      </c>
      <c r="E1900">
        <v>5212</v>
      </c>
      <c r="F1900" s="5" t="s">
        <v>8222</v>
      </c>
      <c r="G1900" t="s">
        <v>8224</v>
      </c>
      <c r="H1900" t="s">
        <v>8246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8293</v>
      </c>
      <c r="O1900" s="6">
        <f>(E1900/D1900)*100</f>
        <v>26.06</v>
      </c>
      <c r="P1900" s="7">
        <f>E1900/L1900</f>
        <v>65.974683544303801</v>
      </c>
      <c r="Q1900" t="s">
        <v>8325</v>
      </c>
      <c r="R1900" t="s">
        <v>8347</v>
      </c>
      <c r="S1900" s="11">
        <f>(J1900/86400)+25569+(-5/24)</f>
        <v>42795.863310185181</v>
      </c>
      <c r="T1900" s="11">
        <f>(I1900/86400)+25569+(-5/24)</f>
        <v>42825.958333333336</v>
      </c>
    </row>
    <row r="1901" spans="1:20" ht="43.2" x14ac:dyDescent="0.3">
      <c r="A1901">
        <v>2321</v>
      </c>
      <c r="B1901" s="3" t="s">
        <v>2322</v>
      </c>
      <c r="C1901" s="3" t="s">
        <v>6431</v>
      </c>
      <c r="D1901">
        <v>10557</v>
      </c>
      <c r="E1901">
        <v>4130</v>
      </c>
      <c r="F1901" s="5" t="s">
        <v>8222</v>
      </c>
      <c r="G1901" t="s">
        <v>8239</v>
      </c>
      <c r="H1901" t="s">
        <v>8249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8298</v>
      </c>
      <c r="O1901" s="6">
        <f>(E1901/D1901)*100</f>
        <v>39.120962394619681</v>
      </c>
      <c r="P1901" s="7">
        <f>E1901/L1901</f>
        <v>64.53125</v>
      </c>
      <c r="Q1901" t="s">
        <v>8336</v>
      </c>
      <c r="R1901" t="s">
        <v>8352</v>
      </c>
      <c r="S1901" s="11">
        <f>(J1901/86400)+25569+(-5/24)</f>
        <v>42799.052094907405</v>
      </c>
      <c r="T1901" s="11">
        <f>(I1901/86400)+25569+(-5/24)</f>
        <v>42829.010428240734</v>
      </c>
    </row>
    <row r="1902" spans="1:20" ht="43.2" x14ac:dyDescent="0.3">
      <c r="A1902">
        <v>2322</v>
      </c>
      <c r="B1902" s="3" t="s">
        <v>2323</v>
      </c>
      <c r="C1902" s="3" t="s">
        <v>6432</v>
      </c>
      <c r="D1902">
        <v>2700</v>
      </c>
      <c r="E1902">
        <v>85</v>
      </c>
      <c r="F1902" s="5" t="s">
        <v>8222</v>
      </c>
      <c r="G1902" t="s">
        <v>8224</v>
      </c>
      <c r="H1902" t="s">
        <v>8246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8298</v>
      </c>
      <c r="O1902" s="6">
        <f>(E1902/D1902)*100</f>
        <v>3.1481481481481479</v>
      </c>
      <c r="P1902" s="7">
        <f>E1902/L1902</f>
        <v>21.25</v>
      </c>
      <c r="Q1902" t="s">
        <v>8336</v>
      </c>
      <c r="R1902" t="s">
        <v>8352</v>
      </c>
      <c r="S1902" s="11">
        <f>(J1902/86400)+25569+(-5/24)</f>
        <v>42804.6871412037</v>
      </c>
      <c r="T1902" s="11">
        <f>(I1902/86400)+25569+(-5/24)</f>
        <v>42834.645474537036</v>
      </c>
    </row>
    <row r="1903" spans="1:20" ht="43.2" x14ac:dyDescent="0.3">
      <c r="A1903">
        <v>2323</v>
      </c>
      <c r="B1903" s="3" t="s">
        <v>2324</v>
      </c>
      <c r="C1903" s="3" t="s">
        <v>6433</v>
      </c>
      <c r="D1903">
        <v>250</v>
      </c>
      <c r="E1903">
        <v>120</v>
      </c>
      <c r="F1903" s="5" t="s">
        <v>8222</v>
      </c>
      <c r="G1903" t="s">
        <v>8224</v>
      </c>
      <c r="H1903" t="s">
        <v>8246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8298</v>
      </c>
      <c r="O1903" s="6">
        <f>(E1903/D1903)*100</f>
        <v>48</v>
      </c>
      <c r="P1903" s="7">
        <f>E1903/L1903</f>
        <v>30</v>
      </c>
      <c r="Q1903" t="s">
        <v>8336</v>
      </c>
      <c r="R1903" t="s">
        <v>8352</v>
      </c>
      <c r="S1903" s="11">
        <f>(J1903/86400)+25569+(-5/24)</f>
        <v>42807.546840277777</v>
      </c>
      <c r="T1903" s="11">
        <f>(I1903/86400)+25569+(-5/24)</f>
        <v>42814.546840277777</v>
      </c>
    </row>
    <row r="1904" spans="1:20" ht="43.2" x14ac:dyDescent="0.3">
      <c r="A1904">
        <v>2324</v>
      </c>
      <c r="B1904" s="3" t="s">
        <v>2325</v>
      </c>
      <c r="C1904" s="3" t="s">
        <v>6434</v>
      </c>
      <c r="D1904">
        <v>7500</v>
      </c>
      <c r="E1904">
        <v>1555</v>
      </c>
      <c r="F1904" s="5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6">
        <f>(E1904/D1904)*100</f>
        <v>20.733333333333334</v>
      </c>
      <c r="P1904" s="7">
        <f>E1904/L1904</f>
        <v>25.491803278688526</v>
      </c>
      <c r="Q1904" t="s">
        <v>8336</v>
      </c>
      <c r="R1904" t="s">
        <v>8352</v>
      </c>
      <c r="S1904" s="11">
        <f>(J1904/86400)+25569+(-5/24)</f>
        <v>42790.67690972222</v>
      </c>
      <c r="T1904" s="11">
        <f>(I1904/86400)+25569+(-5/24)</f>
        <v>42820.635243055549</v>
      </c>
    </row>
    <row r="1905" spans="1:20" ht="43.2" x14ac:dyDescent="0.3">
      <c r="A1905">
        <v>2325</v>
      </c>
      <c r="B1905" s="3" t="s">
        <v>2326</v>
      </c>
      <c r="C1905" s="3" t="s">
        <v>6435</v>
      </c>
      <c r="D1905">
        <v>1000</v>
      </c>
      <c r="E1905">
        <v>80</v>
      </c>
      <c r="F1905" s="5" t="s">
        <v>8222</v>
      </c>
      <c r="G1905" t="s">
        <v>8224</v>
      </c>
      <c r="H1905" t="s">
        <v>8246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8298</v>
      </c>
      <c r="O1905" s="6">
        <f>(E1905/D1905)*100</f>
        <v>8</v>
      </c>
      <c r="P1905" s="7">
        <f>E1905/L1905</f>
        <v>11.428571428571429</v>
      </c>
      <c r="Q1905" t="s">
        <v>8336</v>
      </c>
      <c r="R1905" t="s">
        <v>8352</v>
      </c>
      <c r="S1905" s="11">
        <f>(J1905/86400)+25569+(-5/24)</f>
        <v>42793.814016203702</v>
      </c>
      <c r="T1905" s="11">
        <f>(I1905/86400)+25569+(-5/24)</f>
        <v>42823.772349537037</v>
      </c>
    </row>
    <row r="1906" spans="1:20" ht="43.2" x14ac:dyDescent="0.3">
      <c r="A1906">
        <v>2326</v>
      </c>
      <c r="B1906" s="3" t="s">
        <v>2327</v>
      </c>
      <c r="C1906" s="3" t="s">
        <v>6436</v>
      </c>
      <c r="D1906">
        <v>15000</v>
      </c>
      <c r="E1906">
        <v>108</v>
      </c>
      <c r="F1906" s="5" t="s">
        <v>8222</v>
      </c>
      <c r="G1906" t="s">
        <v>8224</v>
      </c>
      <c r="H1906" t="s">
        <v>8246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8298</v>
      </c>
      <c r="O1906" s="6">
        <f>(E1906/D1906)*100</f>
        <v>0.72</v>
      </c>
      <c r="P1906" s="7">
        <f>E1906/L1906</f>
        <v>108</v>
      </c>
      <c r="Q1906" t="s">
        <v>8336</v>
      </c>
      <c r="R1906" t="s">
        <v>8352</v>
      </c>
      <c r="S1906" s="11">
        <f>(J1906/86400)+25569+(-5/24)</f>
        <v>42803.825787037036</v>
      </c>
      <c r="T1906" s="11">
        <f>(I1906/86400)+25569+(-5/24)</f>
        <v>42855.499999999993</v>
      </c>
    </row>
    <row r="1907" spans="1:20" ht="43.2" x14ac:dyDescent="0.3">
      <c r="A1907">
        <v>2701</v>
      </c>
      <c r="B1907" s="3" t="s">
        <v>2701</v>
      </c>
      <c r="C1907" s="3" t="s">
        <v>6811</v>
      </c>
      <c r="D1907">
        <v>3400</v>
      </c>
      <c r="E1907">
        <v>1570</v>
      </c>
      <c r="F1907" s="5" t="s">
        <v>8222</v>
      </c>
      <c r="G1907" t="s">
        <v>8241</v>
      </c>
      <c r="H1907" t="s">
        <v>8249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8303</v>
      </c>
      <c r="O1907" s="6">
        <f>(E1907/D1907)*100</f>
        <v>46.176470588235297</v>
      </c>
      <c r="P1907" s="7">
        <f>E1907/L1907</f>
        <v>34.130434782608695</v>
      </c>
      <c r="Q1907" t="s">
        <v>8317</v>
      </c>
      <c r="R1907" t="s">
        <v>8357</v>
      </c>
      <c r="S1907" s="11">
        <f>(J1907/86400)+25569+(-5/24)</f>
        <v>42801.566365740735</v>
      </c>
      <c r="T1907" s="11">
        <f>(I1907/86400)+25569+(-5/24)</f>
        <v>42832.524699074071</v>
      </c>
    </row>
    <row r="1908" spans="1:20" ht="43.2" x14ac:dyDescent="0.3">
      <c r="A1908">
        <v>2702</v>
      </c>
      <c r="B1908" s="3" t="s">
        <v>2702</v>
      </c>
      <c r="C1908" s="3" t="s">
        <v>6812</v>
      </c>
      <c r="D1908">
        <v>10000</v>
      </c>
      <c r="E1908">
        <v>3441</v>
      </c>
      <c r="F1908" s="5" t="s">
        <v>8222</v>
      </c>
      <c r="G1908" t="s">
        <v>8224</v>
      </c>
      <c r="H1908" t="s">
        <v>8246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8303</v>
      </c>
      <c r="O1908" s="6">
        <f>(E1908/D1908)*100</f>
        <v>34.410000000000004</v>
      </c>
      <c r="P1908" s="7">
        <f>E1908/L1908</f>
        <v>132.34615384615384</v>
      </c>
      <c r="Q1908" t="s">
        <v>8317</v>
      </c>
      <c r="R1908" t="s">
        <v>8357</v>
      </c>
      <c r="S1908" s="11">
        <f>(J1908/86400)+25569+(-5/24)</f>
        <v>42800.593483796292</v>
      </c>
      <c r="T1908" s="11">
        <f>(I1908/86400)+25569+(-5/24)</f>
        <v>42830.551817129628</v>
      </c>
    </row>
    <row r="1909" spans="1:20" ht="28.8" x14ac:dyDescent="0.3">
      <c r="A1909">
        <v>2703</v>
      </c>
      <c r="B1909" s="3" t="s">
        <v>2703</v>
      </c>
      <c r="C1909" s="3" t="s">
        <v>6813</v>
      </c>
      <c r="D1909">
        <v>40000</v>
      </c>
      <c r="E1909">
        <v>41500</v>
      </c>
      <c r="F1909" s="5" t="s">
        <v>8222</v>
      </c>
      <c r="G1909" t="s">
        <v>8238</v>
      </c>
      <c r="H1909" t="s">
        <v>8256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8303</v>
      </c>
      <c r="O1909" s="6">
        <f>(E1909/D1909)*100</f>
        <v>103.75000000000001</v>
      </c>
      <c r="P1909" s="7">
        <f>E1909/L1909</f>
        <v>922.22222222222217</v>
      </c>
      <c r="Q1909" t="s">
        <v>8317</v>
      </c>
      <c r="R1909" t="s">
        <v>8357</v>
      </c>
      <c r="S1909" s="11">
        <f>(J1909/86400)+25569+(-5/24)</f>
        <v>42756.481828703698</v>
      </c>
      <c r="T1909" s="11">
        <f>(I1909/86400)+25569+(-5/24)</f>
        <v>42816.440162037034</v>
      </c>
    </row>
    <row r="1910" spans="1:20" ht="43.2" x14ac:dyDescent="0.3">
      <c r="A1910">
        <v>2704</v>
      </c>
      <c r="B1910" s="3" t="s">
        <v>2704</v>
      </c>
      <c r="C1910" s="3" t="s">
        <v>6814</v>
      </c>
      <c r="D1910">
        <v>19000</v>
      </c>
      <c r="E1910">
        <v>1145</v>
      </c>
      <c r="F1910" s="5" t="s">
        <v>8222</v>
      </c>
      <c r="G1910" t="s">
        <v>8224</v>
      </c>
      <c r="H1910" t="s">
        <v>8246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8303</v>
      </c>
      <c r="O1910" s="6">
        <f>(E1910/D1910)*100</f>
        <v>6.0263157894736841</v>
      </c>
      <c r="P1910" s="7">
        <f>E1910/L1910</f>
        <v>163.57142857142858</v>
      </c>
      <c r="Q1910" t="s">
        <v>8317</v>
      </c>
      <c r="R1910" t="s">
        <v>8357</v>
      </c>
      <c r="S1910" s="11">
        <f>(J1910/86400)+25569+(-5/24)</f>
        <v>42787.654097222221</v>
      </c>
      <c r="T1910" s="11">
        <f>(I1910/86400)+25569+(-5/24)</f>
        <v>42830.61243055555</v>
      </c>
    </row>
    <row r="1911" spans="1:20" ht="28.8" x14ac:dyDescent="0.3">
      <c r="A1911">
        <v>2705</v>
      </c>
      <c r="B1911" s="3" t="s">
        <v>2705</v>
      </c>
      <c r="C1911" s="3" t="s">
        <v>6815</v>
      </c>
      <c r="D1911">
        <v>16500</v>
      </c>
      <c r="E1911">
        <v>1739</v>
      </c>
      <c r="F1911" s="5" t="s">
        <v>8222</v>
      </c>
      <c r="G1911" t="s">
        <v>8224</v>
      </c>
      <c r="H1911" t="s">
        <v>8246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8303</v>
      </c>
      <c r="O1911" s="6">
        <f>(E1911/D1911)*100</f>
        <v>10.539393939393939</v>
      </c>
      <c r="P1911" s="7">
        <f>E1911/L1911</f>
        <v>217.375</v>
      </c>
      <c r="Q1911" t="s">
        <v>8317</v>
      </c>
      <c r="R1911" t="s">
        <v>8357</v>
      </c>
      <c r="S1911" s="11">
        <f>(J1911/86400)+25569+(-5/24)</f>
        <v>42773.70784722222</v>
      </c>
      <c r="T1911" s="11">
        <f>(I1911/86400)+25569+(-5/24)</f>
        <v>42818.666180555556</v>
      </c>
    </row>
    <row r="1912" spans="1:20" ht="43.2" x14ac:dyDescent="0.3">
      <c r="A1912">
        <v>3128</v>
      </c>
      <c r="B1912" s="3" t="s">
        <v>3128</v>
      </c>
      <c r="C1912" s="3" t="s">
        <v>7238</v>
      </c>
      <c r="D1912">
        <v>15000</v>
      </c>
      <c r="E1912">
        <v>16291</v>
      </c>
      <c r="F1912" s="5" t="s">
        <v>8222</v>
      </c>
      <c r="G1912" t="s">
        <v>8224</v>
      </c>
      <c r="H1912" t="s">
        <v>8246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8271</v>
      </c>
      <c r="O1912" s="6">
        <f>(E1912/D1912)*100</f>
        <v>108.60666666666667</v>
      </c>
      <c r="P1912" s="7">
        <f>E1912/L1912</f>
        <v>139.23931623931625</v>
      </c>
      <c r="Q1912" t="s">
        <v>8317</v>
      </c>
      <c r="R1912" t="s">
        <v>8318</v>
      </c>
      <c r="S1912" s="11">
        <f>(J1912/86400)+25569+(-5/24)</f>
        <v>42780.617372685178</v>
      </c>
      <c r="T1912" s="11">
        <f>(I1912/86400)+25569+(-5/24)</f>
        <v>42810.575706018521</v>
      </c>
    </row>
    <row r="1913" spans="1:20" ht="43.2" x14ac:dyDescent="0.3">
      <c r="A1913">
        <v>3129</v>
      </c>
      <c r="B1913" s="3" t="s">
        <v>3129</v>
      </c>
      <c r="C1913" s="3" t="s">
        <v>7239</v>
      </c>
      <c r="D1913">
        <v>1250</v>
      </c>
      <c r="E1913">
        <v>10</v>
      </c>
      <c r="F1913" s="5" t="s">
        <v>8222</v>
      </c>
      <c r="G1913" t="s">
        <v>8224</v>
      </c>
      <c r="H1913" t="s">
        <v>8246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8271</v>
      </c>
      <c r="O1913" s="6">
        <f>(E1913/D1913)*100</f>
        <v>0.8</v>
      </c>
      <c r="P1913" s="7">
        <f>E1913/L1913</f>
        <v>10</v>
      </c>
      <c r="Q1913" t="s">
        <v>8317</v>
      </c>
      <c r="R1913" t="s">
        <v>8318</v>
      </c>
      <c r="S1913" s="11">
        <f>(J1913/86400)+25569+(-5/24)</f>
        <v>42803.634479166663</v>
      </c>
      <c r="T1913" s="11">
        <f>(I1913/86400)+25569+(-5/24)</f>
        <v>42843.592812499999</v>
      </c>
    </row>
    <row r="1914" spans="1:20" ht="43.2" x14ac:dyDescent="0.3">
      <c r="A1914">
        <v>3130</v>
      </c>
      <c r="B1914" s="3" t="s">
        <v>3130</v>
      </c>
      <c r="C1914" s="3" t="s">
        <v>7240</v>
      </c>
      <c r="D1914">
        <v>10000</v>
      </c>
      <c r="E1914">
        <v>375</v>
      </c>
      <c r="F1914" s="5" t="s">
        <v>8222</v>
      </c>
      <c r="G1914" t="s">
        <v>8224</v>
      </c>
      <c r="H1914" t="s">
        <v>8246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8271</v>
      </c>
      <c r="O1914" s="6">
        <f>(E1914/D1914)*100</f>
        <v>3.75</v>
      </c>
      <c r="P1914" s="7">
        <f>E1914/L1914</f>
        <v>93.75</v>
      </c>
      <c r="Q1914" t="s">
        <v>8317</v>
      </c>
      <c r="R1914" t="s">
        <v>8318</v>
      </c>
      <c r="S1914" s="11">
        <f>(J1914/86400)+25569+(-5/24)</f>
        <v>42808.431898148141</v>
      </c>
      <c r="T1914" s="11">
        <f>(I1914/86400)+25569+(-5/24)</f>
        <v>42838.999305555553</v>
      </c>
    </row>
    <row r="1915" spans="1:20" ht="28.8" x14ac:dyDescent="0.3">
      <c r="A1915">
        <v>3131</v>
      </c>
      <c r="B1915" s="3" t="s">
        <v>3131</v>
      </c>
      <c r="C1915" s="3" t="s">
        <v>7241</v>
      </c>
      <c r="D1915">
        <v>4100</v>
      </c>
      <c r="E1915">
        <v>645</v>
      </c>
      <c r="F1915" s="5" t="s">
        <v>8222</v>
      </c>
      <c r="G1915" t="s">
        <v>8224</v>
      </c>
      <c r="H1915" t="s">
        <v>8246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8271</v>
      </c>
      <c r="O1915" s="6">
        <f>(E1915/D1915)*100</f>
        <v>15.731707317073171</v>
      </c>
      <c r="P1915" s="7">
        <f>E1915/L1915</f>
        <v>53.75</v>
      </c>
      <c r="Q1915" t="s">
        <v>8317</v>
      </c>
      <c r="R1915" t="s">
        <v>8318</v>
      </c>
      <c r="S1915" s="11">
        <f>(J1915/86400)+25569+(-5/24)</f>
        <v>42803.370891203704</v>
      </c>
      <c r="T1915" s="11">
        <f>(I1915/86400)+25569+(-5/24)</f>
        <v>42833.329224537032</v>
      </c>
    </row>
    <row r="1916" spans="1:20" ht="28.8" x14ac:dyDescent="0.3">
      <c r="A1916">
        <v>3132</v>
      </c>
      <c r="B1916" s="3" t="s">
        <v>3132</v>
      </c>
      <c r="C1916" s="3" t="s">
        <v>7242</v>
      </c>
      <c r="D1916">
        <v>30000</v>
      </c>
      <c r="E1916">
        <v>10</v>
      </c>
      <c r="F1916" s="5" t="s">
        <v>8222</v>
      </c>
      <c r="G1916" t="s">
        <v>8224</v>
      </c>
      <c r="H1916" t="s">
        <v>8246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8271</v>
      </c>
      <c r="O1916" s="6">
        <f>(E1916/D1916)*100</f>
        <v>3.3333333333333333E-2</v>
      </c>
      <c r="P1916" s="7">
        <f>E1916/L1916</f>
        <v>10</v>
      </c>
      <c r="Q1916" t="s">
        <v>8317</v>
      </c>
      <c r="R1916" t="s">
        <v>8318</v>
      </c>
      <c r="S1916" s="11">
        <f>(J1916/86400)+25569+(-5/24)</f>
        <v>42786.141898148147</v>
      </c>
      <c r="T1916" s="11">
        <f>(I1916/86400)+25569+(-5/24)</f>
        <v>42846.100231481476</v>
      </c>
    </row>
    <row r="1917" spans="1:20" ht="43.2" x14ac:dyDescent="0.3">
      <c r="A1917">
        <v>3133</v>
      </c>
      <c r="B1917" s="3" t="s">
        <v>3133</v>
      </c>
      <c r="C1917" s="3" t="s">
        <v>7243</v>
      </c>
      <c r="D1917">
        <v>500</v>
      </c>
      <c r="E1917">
        <v>540</v>
      </c>
      <c r="F1917" s="5" t="s">
        <v>8222</v>
      </c>
      <c r="G1917" t="s">
        <v>8225</v>
      </c>
      <c r="H1917" t="s">
        <v>8247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8271</v>
      </c>
      <c r="O1917" s="6">
        <f>(E1917/D1917)*100</f>
        <v>108</v>
      </c>
      <c r="P1917" s="7">
        <f>E1917/L1917</f>
        <v>33.75</v>
      </c>
      <c r="Q1917" t="s">
        <v>8317</v>
      </c>
      <c r="R1917" t="s">
        <v>8318</v>
      </c>
      <c r="S1917" s="11">
        <f>(J1917/86400)+25569+(-5/24)</f>
        <v>42788.356874999998</v>
      </c>
      <c r="T1917" s="11">
        <f>(I1917/86400)+25569+(-5/24)</f>
        <v>42818.315208333333</v>
      </c>
    </row>
    <row r="1918" spans="1:20" ht="43.2" x14ac:dyDescent="0.3">
      <c r="A1918">
        <v>3134</v>
      </c>
      <c r="B1918" s="3" t="s">
        <v>3134</v>
      </c>
      <c r="C1918" s="3" t="s">
        <v>7244</v>
      </c>
      <c r="D1918">
        <v>1000</v>
      </c>
      <c r="E1918">
        <v>225</v>
      </c>
      <c r="F1918" s="5" t="s">
        <v>8222</v>
      </c>
      <c r="G1918" t="s">
        <v>8225</v>
      </c>
      <c r="H1918" t="s">
        <v>8247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8271</v>
      </c>
      <c r="O1918" s="6">
        <f>(E1918/D1918)*100</f>
        <v>22.5</v>
      </c>
      <c r="P1918" s="7">
        <f>E1918/L1918</f>
        <v>18.75</v>
      </c>
      <c r="Q1918" t="s">
        <v>8317</v>
      </c>
      <c r="R1918" t="s">
        <v>8318</v>
      </c>
      <c r="S1918" s="11">
        <f>(J1918/86400)+25569+(-5/24)</f>
        <v>42800.511793981474</v>
      </c>
      <c r="T1918" s="11">
        <f>(I1918/86400)+25569+(-5/24)</f>
        <v>42821.470127314817</v>
      </c>
    </row>
    <row r="1919" spans="1:20" ht="43.2" x14ac:dyDescent="0.3">
      <c r="A1919">
        <v>3135</v>
      </c>
      <c r="B1919" s="3" t="s">
        <v>3135</v>
      </c>
      <c r="C1919" s="3" t="s">
        <v>7245</v>
      </c>
      <c r="D1919">
        <v>777</v>
      </c>
      <c r="E1919">
        <v>162</v>
      </c>
      <c r="F1919" s="5" t="s">
        <v>8222</v>
      </c>
      <c r="G1919" t="s">
        <v>8224</v>
      </c>
      <c r="H1919" t="s">
        <v>8246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8271</v>
      </c>
      <c r="O1919" s="6">
        <f>(E1919/D1919)*100</f>
        <v>20.849420849420849</v>
      </c>
      <c r="P1919" s="7">
        <f>E1919/L1919</f>
        <v>23.142857142857142</v>
      </c>
      <c r="Q1919" t="s">
        <v>8317</v>
      </c>
      <c r="R1919" t="s">
        <v>8318</v>
      </c>
      <c r="S1919" s="11">
        <f>(J1919/86400)+25569+(-5/24)</f>
        <v>42806.943530092591</v>
      </c>
      <c r="T1919" s="11">
        <f>(I1919/86400)+25569+(-5/24)</f>
        <v>42828.943530092591</v>
      </c>
    </row>
    <row r="1920" spans="1:20" ht="43.2" x14ac:dyDescent="0.3">
      <c r="A1920">
        <v>3136</v>
      </c>
      <c r="B1920" s="3" t="s">
        <v>3136</v>
      </c>
      <c r="C1920" s="3" t="s">
        <v>7246</v>
      </c>
      <c r="D1920">
        <v>500</v>
      </c>
      <c r="E1920">
        <v>639</v>
      </c>
      <c r="F1920" s="5" t="s">
        <v>8222</v>
      </c>
      <c r="G1920" t="s">
        <v>8225</v>
      </c>
      <c r="H1920" t="s">
        <v>8247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8271</v>
      </c>
      <c r="O1920" s="6">
        <f>(E1920/D1920)*100</f>
        <v>127.8</v>
      </c>
      <c r="P1920" s="7">
        <f>E1920/L1920</f>
        <v>29.045454545454547</v>
      </c>
      <c r="Q1920" t="s">
        <v>8317</v>
      </c>
      <c r="R1920" t="s">
        <v>8318</v>
      </c>
      <c r="S1920" s="11">
        <f>(J1920/86400)+25569+(-5/24)</f>
        <v>42789.25409722222</v>
      </c>
      <c r="T1920" s="11">
        <f>(I1920/86400)+25569+(-5/24)</f>
        <v>42825.749305555553</v>
      </c>
    </row>
    <row r="1921" spans="1:20" ht="28.8" x14ac:dyDescent="0.3">
      <c r="A1921">
        <v>3137</v>
      </c>
      <c r="B1921" s="3" t="s">
        <v>3137</v>
      </c>
      <c r="C1921" s="3" t="s">
        <v>7247</v>
      </c>
      <c r="D1921">
        <v>1500</v>
      </c>
      <c r="E1921">
        <v>50</v>
      </c>
      <c r="F1921" s="5" t="s">
        <v>8222</v>
      </c>
      <c r="G1921" t="s">
        <v>8224</v>
      </c>
      <c r="H1921" t="s">
        <v>8246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8271</v>
      </c>
      <c r="O1921" s="6">
        <f>(E1921/D1921)*100</f>
        <v>3.3333333333333335</v>
      </c>
      <c r="P1921" s="7">
        <f>E1921/L1921</f>
        <v>50</v>
      </c>
      <c r="Q1921" t="s">
        <v>8317</v>
      </c>
      <c r="R1921" t="s">
        <v>8318</v>
      </c>
      <c r="S1921" s="11">
        <f>(J1921/86400)+25569+(-5/24)</f>
        <v>42807.676724537036</v>
      </c>
      <c r="T1921" s="11">
        <f>(I1921/86400)+25569+(-5/24)</f>
        <v>42858.591666666667</v>
      </c>
    </row>
    <row r="1922" spans="1:20" ht="57.6" x14ac:dyDescent="0.3">
      <c r="A1922">
        <v>3138</v>
      </c>
      <c r="B1922" s="3" t="s">
        <v>3138</v>
      </c>
      <c r="C1922" s="3" t="s">
        <v>7248</v>
      </c>
      <c r="D1922">
        <v>200</v>
      </c>
      <c r="E1922">
        <v>0</v>
      </c>
      <c r="F1922" s="5" t="s">
        <v>8222</v>
      </c>
      <c r="G1922" t="s">
        <v>8225</v>
      </c>
      <c r="H1922" t="s">
        <v>8247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8271</v>
      </c>
      <c r="O1922" s="6">
        <f>(E1922/D1922)*100</f>
        <v>0</v>
      </c>
      <c r="P1922" s="7" t="e">
        <f>E1922/L1922</f>
        <v>#DIV/0!</v>
      </c>
      <c r="Q1922" t="s">
        <v>8317</v>
      </c>
      <c r="R1922" t="s">
        <v>8318</v>
      </c>
      <c r="S1922" s="11">
        <f>(J1922/86400)+25569+(-5/24)</f>
        <v>42809.437581018516</v>
      </c>
      <c r="T1922" s="11">
        <f>(I1922/86400)+25569+(-5/24)</f>
        <v>42828.437581018516</v>
      </c>
    </row>
    <row r="1923" spans="1:20" ht="43.2" x14ac:dyDescent="0.3">
      <c r="A1923">
        <v>3139</v>
      </c>
      <c r="B1923" s="3" t="s">
        <v>3139</v>
      </c>
      <c r="C1923" s="3" t="s">
        <v>7249</v>
      </c>
      <c r="D1923">
        <v>50000</v>
      </c>
      <c r="E1923">
        <v>2700</v>
      </c>
      <c r="F1923" s="5" t="s">
        <v>8222</v>
      </c>
      <c r="G1923" t="s">
        <v>8238</v>
      </c>
      <c r="H1923" t="s">
        <v>8256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8271</v>
      </c>
      <c r="O1923" s="6">
        <f>(E1923/D1923)*100</f>
        <v>5.4</v>
      </c>
      <c r="P1923" s="7">
        <f>E1923/L1923</f>
        <v>450</v>
      </c>
      <c r="Q1923" t="s">
        <v>8317</v>
      </c>
      <c r="R1923" t="s">
        <v>8318</v>
      </c>
      <c r="S1923" s="11">
        <f>(J1923/86400)+25569+(-5/24)</f>
        <v>42785.062037037038</v>
      </c>
      <c r="T1923" s="11">
        <f>(I1923/86400)+25569+(-5/24)</f>
        <v>42818.981249999997</v>
      </c>
    </row>
    <row r="1924" spans="1:20" ht="57.6" x14ac:dyDescent="0.3">
      <c r="A1924">
        <v>3140</v>
      </c>
      <c r="B1924" s="3" t="s">
        <v>3140</v>
      </c>
      <c r="C1924" s="3" t="s">
        <v>7250</v>
      </c>
      <c r="D1924">
        <v>10000</v>
      </c>
      <c r="E1924">
        <v>96</v>
      </c>
      <c r="F1924" s="5" t="s">
        <v>8222</v>
      </c>
      <c r="G1924" t="s">
        <v>8230</v>
      </c>
      <c r="H1924" t="s">
        <v>8249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8271</v>
      </c>
      <c r="O1924" s="6">
        <f>(E1924/D1924)*100</f>
        <v>0.96</v>
      </c>
      <c r="P1924" s="7">
        <f>E1924/L1924</f>
        <v>24</v>
      </c>
      <c r="Q1924" t="s">
        <v>8317</v>
      </c>
      <c r="R1924" t="s">
        <v>8318</v>
      </c>
      <c r="S1924" s="11">
        <f>(J1924/86400)+25569+(-5/24)</f>
        <v>42802.510451388887</v>
      </c>
      <c r="T1924" s="11">
        <f>(I1924/86400)+25569+(-5/24)</f>
        <v>42832.468784722216</v>
      </c>
    </row>
    <row r="1925" spans="1:20" ht="57.6" x14ac:dyDescent="0.3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s="5" t="s">
        <v>8222</v>
      </c>
      <c r="G1925" t="s">
        <v>8233</v>
      </c>
      <c r="H1925" t="s">
        <v>8249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8271</v>
      </c>
      <c r="O1925" s="6">
        <f>(E1925/D1925)*100</f>
        <v>51.6</v>
      </c>
      <c r="P1925" s="7">
        <f>E1925/L1925</f>
        <v>32.25</v>
      </c>
      <c r="Q1925" t="s">
        <v>8317</v>
      </c>
      <c r="R1925" t="s">
        <v>8318</v>
      </c>
      <c r="S1925" s="11">
        <f>(J1925/86400)+25569+(-5/24)</f>
        <v>42800.544999999998</v>
      </c>
      <c r="T1925" s="11">
        <f>(I1925/86400)+25569+(-5/24)</f>
        <v>42841.624999999993</v>
      </c>
    </row>
    <row r="1926" spans="1:20" ht="43.2" x14ac:dyDescent="0.3">
      <c r="A1926">
        <v>3142</v>
      </c>
      <c r="B1926" s="3" t="s">
        <v>3142</v>
      </c>
      <c r="C1926" s="3" t="s">
        <v>7252</v>
      </c>
      <c r="D1926">
        <v>2750</v>
      </c>
      <c r="E1926">
        <v>45</v>
      </c>
      <c r="F1926" s="5" t="s">
        <v>8222</v>
      </c>
      <c r="G1926" t="s">
        <v>8225</v>
      </c>
      <c r="H1926" t="s">
        <v>8247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8271</v>
      </c>
      <c r="O1926" s="6">
        <f>(E1926/D1926)*100</f>
        <v>1.6363636363636365</v>
      </c>
      <c r="P1926" s="7">
        <f>E1926/L1926</f>
        <v>15</v>
      </c>
      <c r="Q1926" t="s">
        <v>8317</v>
      </c>
      <c r="R1926" t="s">
        <v>8318</v>
      </c>
      <c r="S1926" s="11">
        <f>(J1926/86400)+25569+(-5/24)</f>
        <v>42783.304849537039</v>
      </c>
      <c r="T1926" s="11">
        <f>(I1926/86400)+25569+(-5/24)</f>
        <v>42813.263182870367</v>
      </c>
    </row>
    <row r="1927" spans="1:20" ht="57.6" x14ac:dyDescent="0.3">
      <c r="A1927">
        <v>3143</v>
      </c>
      <c r="B1927" s="3" t="s">
        <v>3143</v>
      </c>
      <c r="C1927" s="3" t="s">
        <v>7253</v>
      </c>
      <c r="D1927">
        <v>700</v>
      </c>
      <c r="E1927">
        <v>0</v>
      </c>
      <c r="F1927" s="5" t="s">
        <v>8222</v>
      </c>
      <c r="G1927" t="s">
        <v>8225</v>
      </c>
      <c r="H1927" t="s">
        <v>8247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8271</v>
      </c>
      <c r="O1927" s="6">
        <f>(E1927/D1927)*100</f>
        <v>0</v>
      </c>
      <c r="P1927" s="7" t="e">
        <f>E1927/L1927</f>
        <v>#DIV/0!</v>
      </c>
      <c r="Q1927" t="s">
        <v>8317</v>
      </c>
      <c r="R1927" t="s">
        <v>8318</v>
      </c>
      <c r="S1927" s="11">
        <f>(J1927/86400)+25569+(-5/24)</f>
        <v>42808.149953703702</v>
      </c>
      <c r="T1927" s="11">
        <f>(I1927/86400)+25569+(-5/24)</f>
        <v>42834.149953703702</v>
      </c>
    </row>
    <row r="1928" spans="1:20" ht="57.6" x14ac:dyDescent="0.3">
      <c r="A1928">
        <v>3144</v>
      </c>
      <c r="B1928" s="3" t="s">
        <v>3144</v>
      </c>
      <c r="C1928" s="3" t="s">
        <v>7254</v>
      </c>
      <c r="D1928">
        <v>10000</v>
      </c>
      <c r="E1928">
        <v>7540</v>
      </c>
      <c r="F1928" s="5" t="s">
        <v>8222</v>
      </c>
      <c r="G1928" t="s">
        <v>8224</v>
      </c>
      <c r="H1928" t="s">
        <v>8246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8271</v>
      </c>
      <c r="O1928" s="6">
        <f>(E1928/D1928)*100</f>
        <v>75.400000000000006</v>
      </c>
      <c r="P1928" s="7">
        <f>E1928/L1928</f>
        <v>251.33333333333334</v>
      </c>
      <c r="Q1928" t="s">
        <v>8317</v>
      </c>
      <c r="R1928" t="s">
        <v>8318</v>
      </c>
      <c r="S1928" s="11">
        <f>(J1928/86400)+25569+(-5/24)</f>
        <v>42796.329942129632</v>
      </c>
      <c r="T1928" s="11">
        <f>(I1928/86400)+25569+(-5/24)</f>
        <v>42813.041666666664</v>
      </c>
    </row>
    <row r="1929" spans="1:20" ht="43.2" x14ac:dyDescent="0.3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s="5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6">
        <f>(E1929/D1929)*100</f>
        <v>0</v>
      </c>
      <c r="P1929" s="7" t="e">
        <f>E1929/L1929</f>
        <v>#DIV/0!</v>
      </c>
      <c r="Q1929" t="s">
        <v>8317</v>
      </c>
      <c r="R1929" t="s">
        <v>8318</v>
      </c>
      <c r="S1929" s="11">
        <f>(J1929/86400)+25569+(-5/24)</f>
        <v>42761.832569444443</v>
      </c>
      <c r="T1929" s="11">
        <f>(I1929/86400)+25569+(-5/24)</f>
        <v>42821.790902777771</v>
      </c>
    </row>
    <row r="1930" spans="1:20" ht="43.2" x14ac:dyDescent="0.3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s="5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6">
        <f>(E1930/D1930)*100</f>
        <v>10.5</v>
      </c>
      <c r="P1930" s="7">
        <f>E1930/L1930</f>
        <v>437.5</v>
      </c>
      <c r="Q1930" t="s">
        <v>8317</v>
      </c>
      <c r="R1930" t="s">
        <v>8318</v>
      </c>
      <c r="S1930" s="11">
        <f>(J1930/86400)+25569+(-5/24)</f>
        <v>42796.474143518521</v>
      </c>
      <c r="T1930" s="11">
        <f>(I1930/86400)+25569+(-5/24)</f>
        <v>42841.432476851849</v>
      </c>
    </row>
    <row r="1931" spans="1:20" ht="43.2" x14ac:dyDescent="0.3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6">
        <f>(E1931/D1931)*100</f>
        <v>136.85882352941178</v>
      </c>
      <c r="P1931" s="7">
        <f>E1931/L1931</f>
        <v>63.917582417582416</v>
      </c>
      <c r="Q1931" t="s">
        <v>8310</v>
      </c>
      <c r="R1931" t="s">
        <v>8311</v>
      </c>
      <c r="S1931" s="11">
        <f>(J1931/86400)+25569+(-5/24)</f>
        <v>42176.798738425925</v>
      </c>
      <c r="T1931" s="11">
        <f>(I1931/86400)+25569+(-5/24)</f>
        <v>42207.916666666664</v>
      </c>
    </row>
    <row r="1932" spans="1:20" ht="28.8" x14ac:dyDescent="0.3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6">
        <f>(E1932/D1932)*100</f>
        <v>142.60827250608273</v>
      </c>
      <c r="P1932" s="7">
        <f>E1932/L1932</f>
        <v>185.48101265822785</v>
      </c>
      <c r="Q1932" t="s">
        <v>8310</v>
      </c>
      <c r="R1932" t="s">
        <v>8311</v>
      </c>
      <c r="S1932" s="11">
        <f>(J1932/86400)+25569+(-5/24)</f>
        <v>42766.392164351848</v>
      </c>
      <c r="T1932" s="11">
        <f>(I1932/86400)+25569+(-5/24)</f>
        <v>42796.392164351848</v>
      </c>
    </row>
    <row r="1933" spans="1:20" ht="43.2" x14ac:dyDescent="0.3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6">
        <f>(E1933/D1933)*100</f>
        <v>105</v>
      </c>
      <c r="P1933" s="7">
        <f>E1933/L1933</f>
        <v>15</v>
      </c>
      <c r="Q1933" t="s">
        <v>8310</v>
      </c>
      <c r="R1933" t="s">
        <v>8311</v>
      </c>
      <c r="S1933" s="11">
        <f>(J1933/86400)+25569+(-5/24)</f>
        <v>42405.494016203702</v>
      </c>
      <c r="T1933" s="11">
        <f>(I1933/86400)+25569+(-5/24)</f>
        <v>42415.494016203702</v>
      </c>
    </row>
    <row r="1934" spans="1:20" ht="28.8" x14ac:dyDescent="0.3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6">
        <f>(E1934/D1934)*100</f>
        <v>103.89999999999999</v>
      </c>
      <c r="P1934" s="7">
        <f>E1934/L1934</f>
        <v>69.266666666666666</v>
      </c>
      <c r="Q1934" t="s">
        <v>8310</v>
      </c>
      <c r="R1934" t="s">
        <v>8311</v>
      </c>
      <c r="S1934" s="11">
        <f>(J1934/86400)+25569+(-5/24)</f>
        <v>41828.306793981479</v>
      </c>
      <c r="T1934" s="11">
        <f>(I1934/86400)+25569+(-5/24)</f>
        <v>41858.306793981479</v>
      </c>
    </row>
    <row r="1935" spans="1:20" ht="57.6" x14ac:dyDescent="0.3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6">
        <f>(E1935/D1935)*100</f>
        <v>122.99154545454545</v>
      </c>
      <c r="P1935" s="7">
        <f>E1935/L1935</f>
        <v>190.55028169014085</v>
      </c>
      <c r="Q1935" t="s">
        <v>8310</v>
      </c>
      <c r="R1935" t="s">
        <v>8311</v>
      </c>
      <c r="S1935" s="11">
        <f>(J1935/86400)+25569+(-5/24)</f>
        <v>42327.625914351847</v>
      </c>
      <c r="T1935" s="11">
        <f>(I1935/86400)+25569+(-5/24)</f>
        <v>42357.625914351847</v>
      </c>
    </row>
    <row r="1936" spans="1:20" ht="43.2" x14ac:dyDescent="0.3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6">
        <f>(E1936/D1936)*100</f>
        <v>109.77744436109028</v>
      </c>
      <c r="P1936" s="7">
        <f>E1936/L1936</f>
        <v>93.40425531914893</v>
      </c>
      <c r="Q1936" t="s">
        <v>8310</v>
      </c>
      <c r="R1936" t="s">
        <v>8311</v>
      </c>
      <c r="S1936" s="11">
        <f>(J1936/86400)+25569+(-5/24)</f>
        <v>42563.724618055552</v>
      </c>
      <c r="T1936" s="11">
        <f>(I1936/86400)+25569+(-5/24)</f>
        <v>42580.024305555555</v>
      </c>
    </row>
    <row r="1937" spans="1:20" ht="43.2" x14ac:dyDescent="0.3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6">
        <f>(E1937/D1937)*100</f>
        <v>106.4875</v>
      </c>
      <c r="P1937" s="7">
        <f>E1937/L1937</f>
        <v>146.87931034482759</v>
      </c>
      <c r="Q1937" t="s">
        <v>8310</v>
      </c>
      <c r="R1937" t="s">
        <v>8311</v>
      </c>
      <c r="S1937" s="11">
        <f>(J1937/86400)+25569+(-5/24)</f>
        <v>41793.864004629628</v>
      </c>
      <c r="T1937" s="11">
        <f>(I1937/86400)+25569+(-5/24)</f>
        <v>41803.864004629628</v>
      </c>
    </row>
    <row r="1938" spans="1:20" ht="57.6" x14ac:dyDescent="0.3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6">
        <f>(E1938/D1938)*100</f>
        <v>101.22222222222221</v>
      </c>
      <c r="P1938" s="7">
        <f>E1938/L1938</f>
        <v>159.82456140350877</v>
      </c>
      <c r="Q1938" t="s">
        <v>8310</v>
      </c>
      <c r="R1938" t="s">
        <v>8311</v>
      </c>
      <c r="S1938" s="11">
        <f>(J1938/86400)+25569+(-5/24)</f>
        <v>42515.838738425919</v>
      </c>
      <c r="T1938" s="11">
        <f>(I1938/86400)+25569+(-5/24)</f>
        <v>42555.838738425919</v>
      </c>
    </row>
    <row r="1939" spans="1:20" ht="28.8" x14ac:dyDescent="0.3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6">
        <f>(E1939/D1939)*100</f>
        <v>100.04342857142856</v>
      </c>
      <c r="P1939" s="7">
        <f>E1939/L1939</f>
        <v>291.79333333333335</v>
      </c>
      <c r="Q1939" t="s">
        <v>8310</v>
      </c>
      <c r="R1939" t="s">
        <v>8311</v>
      </c>
      <c r="S1939" s="11">
        <f>(J1939/86400)+25569+(-5/24)</f>
        <v>42468.736249999994</v>
      </c>
      <c r="T1939" s="11">
        <f>(I1939/86400)+25569+(-5/24)</f>
        <v>42475.666666666664</v>
      </c>
    </row>
    <row r="1940" spans="1:20" ht="43.2" x14ac:dyDescent="0.3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6">
        <f>(E1940/D1940)*100</f>
        <v>125.998</v>
      </c>
      <c r="P1940" s="7">
        <f>E1940/L1940</f>
        <v>31.499500000000001</v>
      </c>
      <c r="Q1940" t="s">
        <v>8310</v>
      </c>
      <c r="R1940" t="s">
        <v>8311</v>
      </c>
      <c r="S1940" s="11">
        <f>(J1940/86400)+25569+(-5/24)</f>
        <v>42446.895185185182</v>
      </c>
      <c r="T1940" s="11">
        <f>(I1940/86400)+25569+(-5/24)</f>
        <v>42476.895185185182</v>
      </c>
    </row>
    <row r="1941" spans="1:20" ht="43.2" x14ac:dyDescent="0.3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6">
        <f>(E1941/D1941)*100</f>
        <v>100.49999999999999</v>
      </c>
      <c r="P1941" s="7">
        <f>E1941/L1941</f>
        <v>158.68421052631578</v>
      </c>
      <c r="Q1941" t="s">
        <v>8310</v>
      </c>
      <c r="R1941" t="s">
        <v>8311</v>
      </c>
      <c r="S1941" s="11">
        <f>(J1941/86400)+25569+(-5/24)</f>
        <v>41779.859710648147</v>
      </c>
      <c r="T1941" s="11">
        <f>(I1941/86400)+25569+(-5/24)</f>
        <v>41814.859710648147</v>
      </c>
    </row>
    <row r="1942" spans="1:20" ht="57.6" x14ac:dyDescent="0.3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6">
        <f>(E1942/D1942)*100</f>
        <v>120.5</v>
      </c>
      <c r="P1942" s="7">
        <f>E1942/L1942</f>
        <v>80.333333333333329</v>
      </c>
      <c r="Q1942" t="s">
        <v>8310</v>
      </c>
      <c r="R1942" t="s">
        <v>8311</v>
      </c>
      <c r="S1942" s="11">
        <f>(J1942/86400)+25569+(-5/24)</f>
        <v>42572.570162037031</v>
      </c>
      <c r="T1942" s="11">
        <f>(I1942/86400)+25569+(-5/24)</f>
        <v>42603.916666666664</v>
      </c>
    </row>
    <row r="1943" spans="1:20" ht="57.6" x14ac:dyDescent="0.3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6">
        <f>(E1943/D1943)*100</f>
        <v>165.29333333333335</v>
      </c>
      <c r="P1943" s="7">
        <f>E1943/L1943</f>
        <v>59.961305925030231</v>
      </c>
      <c r="Q1943" t="s">
        <v>8310</v>
      </c>
      <c r="R1943" t="s">
        <v>8311</v>
      </c>
      <c r="S1943" s="11">
        <f>(J1943/86400)+25569+(-5/24)</f>
        <v>41791.504918981482</v>
      </c>
      <c r="T1943" s="11">
        <f>(I1943/86400)+25569+(-5/24)</f>
        <v>41835.916666666664</v>
      </c>
    </row>
    <row r="1944" spans="1:20" ht="43.2" x14ac:dyDescent="0.3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6">
        <f>(E1944/D1944)*100</f>
        <v>159.97142857142856</v>
      </c>
      <c r="P1944" s="7">
        <f>E1944/L1944</f>
        <v>109.78431372549019</v>
      </c>
      <c r="Q1944" t="s">
        <v>8310</v>
      </c>
      <c r="R1944" t="s">
        <v>8311</v>
      </c>
      <c r="S1944" s="11">
        <f>(J1944/86400)+25569+(-5/24)</f>
        <v>42508.468854166662</v>
      </c>
      <c r="T1944" s="11">
        <f>(I1944/86400)+25569+(-5/24)</f>
        <v>42544.643749999996</v>
      </c>
    </row>
    <row r="1945" spans="1:20" ht="28.8" x14ac:dyDescent="0.3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6">
        <f>(E1945/D1945)*100</f>
        <v>100.93333333333334</v>
      </c>
      <c r="P1945" s="7">
        <f>E1945/L1945</f>
        <v>147.70731707317074</v>
      </c>
      <c r="Q1945" t="s">
        <v>8310</v>
      </c>
      <c r="R1945" t="s">
        <v>8311</v>
      </c>
      <c r="S1945" s="11">
        <f>(J1945/86400)+25569+(-5/24)</f>
        <v>41807.818148148144</v>
      </c>
      <c r="T1945" s="11">
        <f>(I1945/86400)+25569+(-5/24)</f>
        <v>41833.374305555553</v>
      </c>
    </row>
    <row r="1946" spans="1:20" ht="43.2" x14ac:dyDescent="0.3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6">
        <f>(E1946/D1946)*100</f>
        <v>106.60000000000001</v>
      </c>
      <c r="P1946" s="7">
        <f>E1946/L1946</f>
        <v>21.755102040816325</v>
      </c>
      <c r="Q1946" t="s">
        <v>8310</v>
      </c>
      <c r="R1946" t="s">
        <v>8311</v>
      </c>
      <c r="S1946" s="11">
        <f>(J1946/86400)+25569+(-5/24)</f>
        <v>42256.183541666665</v>
      </c>
      <c r="T1946" s="11">
        <f>(I1946/86400)+25569+(-5/24)</f>
        <v>42274.634722222218</v>
      </c>
    </row>
    <row r="1947" spans="1:20" ht="43.2" x14ac:dyDescent="0.3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6">
        <f>(E1947/D1947)*100</f>
        <v>100.24166666666667</v>
      </c>
      <c r="P1947" s="7">
        <f>E1947/L1947</f>
        <v>171.84285714285716</v>
      </c>
      <c r="Q1947" t="s">
        <v>8310</v>
      </c>
      <c r="R1947" t="s">
        <v>8311</v>
      </c>
      <c r="S1947" s="11">
        <f>(J1947/86400)+25569+(-5/24)</f>
        <v>41760.588090277779</v>
      </c>
      <c r="T1947" s="11">
        <f>(I1947/86400)+25569+(-5/24)</f>
        <v>41806.020833333328</v>
      </c>
    </row>
    <row r="1948" spans="1:20" ht="43.2" x14ac:dyDescent="0.3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6">
        <f>(E1948/D1948)*100</f>
        <v>100.66666666666666</v>
      </c>
      <c r="P1948" s="7">
        <f>E1948/L1948</f>
        <v>41.944444444444443</v>
      </c>
      <c r="Q1948" t="s">
        <v>8310</v>
      </c>
      <c r="R1948" t="s">
        <v>8311</v>
      </c>
      <c r="S1948" s="11">
        <f>(J1948/86400)+25569+(-5/24)</f>
        <v>41917.523402777777</v>
      </c>
      <c r="T1948" s="11">
        <f>(I1948/86400)+25569+(-5/24)</f>
        <v>41947.565069444441</v>
      </c>
    </row>
    <row r="1949" spans="1:20" ht="43.2" x14ac:dyDescent="0.3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6">
        <f>(E1949/D1949)*100</f>
        <v>106.32110000000002</v>
      </c>
      <c r="P1949" s="7">
        <f>E1949/L1949</f>
        <v>93.264122807017543</v>
      </c>
      <c r="Q1949" t="s">
        <v>8310</v>
      </c>
      <c r="R1949" t="s">
        <v>8311</v>
      </c>
      <c r="S1949" s="11">
        <f>(J1949/86400)+25569+(-5/24)</f>
        <v>41869.333981481475</v>
      </c>
      <c r="T1949" s="11">
        <f>(I1949/86400)+25569+(-5/24)</f>
        <v>41899.333981481475</v>
      </c>
    </row>
    <row r="1950" spans="1:20" ht="43.2" x14ac:dyDescent="0.3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6">
        <f>(E1950/D1950)*100</f>
        <v>145.29411764705881</v>
      </c>
      <c r="P1950" s="7">
        <f>E1950/L1950</f>
        <v>56.136363636363633</v>
      </c>
      <c r="Q1950" t="s">
        <v>8310</v>
      </c>
      <c r="R1950" t="s">
        <v>8311</v>
      </c>
      <c r="S1950" s="11">
        <f>(J1950/86400)+25569+(-5/24)</f>
        <v>42175.608032407406</v>
      </c>
      <c r="T1950" s="11">
        <f>(I1950/86400)+25569+(-5/24)</f>
        <v>42205.608032407406</v>
      </c>
    </row>
    <row r="1951" spans="1:20" ht="43.2" x14ac:dyDescent="0.3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6">
        <f>(E1951/D1951)*100</f>
        <v>100.2</v>
      </c>
      <c r="P1951" s="7">
        <f>E1951/L1951</f>
        <v>80.16</v>
      </c>
      <c r="Q1951" t="s">
        <v>8310</v>
      </c>
      <c r="R1951" t="s">
        <v>8311</v>
      </c>
      <c r="S1951" s="11">
        <f>(J1951/86400)+25569+(-5/24)</f>
        <v>42200.549907407403</v>
      </c>
      <c r="T1951" s="11">
        <f>(I1951/86400)+25569+(-5/24)</f>
        <v>42260.549907407403</v>
      </c>
    </row>
    <row r="1952" spans="1:20" ht="43.2" x14ac:dyDescent="0.3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6">
        <f>(E1952/D1952)*100</f>
        <v>109.13513513513513</v>
      </c>
      <c r="P1952" s="7">
        <f>E1952/L1952</f>
        <v>199.9009900990099</v>
      </c>
      <c r="Q1952" t="s">
        <v>8310</v>
      </c>
      <c r="R1952" t="s">
        <v>8311</v>
      </c>
      <c r="S1952" s="11">
        <f>(J1952/86400)+25569+(-5/24)</f>
        <v>41878.418854166666</v>
      </c>
      <c r="T1952" s="11">
        <f>(I1952/86400)+25569+(-5/24)</f>
        <v>41908.418854166666</v>
      </c>
    </row>
    <row r="1953" spans="1:20" ht="28.8" x14ac:dyDescent="0.3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6">
        <f>(E1953/D1953)*100</f>
        <v>117.14285714285715</v>
      </c>
      <c r="P1953" s="7">
        <f>E1953/L1953</f>
        <v>51.25</v>
      </c>
      <c r="Q1953" t="s">
        <v>8310</v>
      </c>
      <c r="R1953" t="s">
        <v>8311</v>
      </c>
      <c r="S1953" s="11">
        <f>(J1953/86400)+25569+(-5/24)</f>
        <v>41989.703009259254</v>
      </c>
      <c r="T1953" s="11">
        <f>(I1953/86400)+25569+(-5/24)</f>
        <v>42005.124305555553</v>
      </c>
    </row>
    <row r="1954" spans="1:20" ht="43.2" x14ac:dyDescent="0.3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6">
        <f>(E1954/D1954)*100</f>
        <v>118.5</v>
      </c>
      <c r="P1954" s="7">
        <f>E1954/L1954</f>
        <v>103.04347826086956</v>
      </c>
      <c r="Q1954" t="s">
        <v>8310</v>
      </c>
      <c r="R1954" t="s">
        <v>8311</v>
      </c>
      <c r="S1954" s="11">
        <f>(J1954/86400)+25569+(-5/24)</f>
        <v>42097.570613425924</v>
      </c>
      <c r="T1954" s="11">
        <f>(I1954/86400)+25569+(-5/24)</f>
        <v>42124.430555555555</v>
      </c>
    </row>
    <row r="1955" spans="1:20" ht="28.8" x14ac:dyDescent="0.3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6">
        <f>(E1955/D1955)*100</f>
        <v>108.80768571428572</v>
      </c>
      <c r="P1955" s="7">
        <f>E1955/L1955</f>
        <v>66.346149825783982</v>
      </c>
      <c r="Q1955" t="s">
        <v>8310</v>
      </c>
      <c r="R1955" t="s">
        <v>8311</v>
      </c>
      <c r="S1955" s="11">
        <f>(J1955/86400)+25569+(-5/24)</f>
        <v>42229.611840277772</v>
      </c>
      <c r="T1955" s="11">
        <f>(I1955/86400)+25569+(-5/24)</f>
        <v>42262.610416666663</v>
      </c>
    </row>
    <row r="1956" spans="1:20" ht="43.2" x14ac:dyDescent="0.3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6">
        <f>(E1956/D1956)*100</f>
        <v>133.33333333333331</v>
      </c>
      <c r="P1956" s="7">
        <f>E1956/L1956</f>
        <v>57.142857142857146</v>
      </c>
      <c r="Q1956" t="s">
        <v>8310</v>
      </c>
      <c r="R1956" t="s">
        <v>8311</v>
      </c>
      <c r="S1956" s="11">
        <f>(J1956/86400)+25569+(-5/24)</f>
        <v>42317.816678240742</v>
      </c>
      <c r="T1956" s="11">
        <f>(I1956/86400)+25569+(-5/24)</f>
        <v>42377.816678240742</v>
      </c>
    </row>
    <row r="1957" spans="1:20" ht="43.2" x14ac:dyDescent="0.3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6">
        <f>(E1957/D1957)*100</f>
        <v>155.20000000000002</v>
      </c>
      <c r="P1957" s="7">
        <f>E1957/L1957</f>
        <v>102.10526315789474</v>
      </c>
      <c r="Q1957" t="s">
        <v>8310</v>
      </c>
      <c r="R1957" t="s">
        <v>8311</v>
      </c>
      <c r="S1957" s="11">
        <f>(J1957/86400)+25569+(-5/24)</f>
        <v>41828.307222222218</v>
      </c>
      <c r="T1957" s="11">
        <f>(I1957/86400)+25569+(-5/24)</f>
        <v>41868.307222222218</v>
      </c>
    </row>
    <row r="1958" spans="1:20" ht="43.2" x14ac:dyDescent="0.3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6">
        <f>(E1958/D1958)*100</f>
        <v>111.72500000000001</v>
      </c>
      <c r="P1958" s="7">
        <f>E1958/L1958</f>
        <v>148.96666666666667</v>
      </c>
      <c r="Q1958" t="s">
        <v>8310</v>
      </c>
      <c r="R1958" t="s">
        <v>8311</v>
      </c>
      <c r="S1958" s="11">
        <f>(J1958/86400)+25569+(-5/24)</f>
        <v>41928.956400462957</v>
      </c>
      <c r="T1958" s="11">
        <f>(I1958/86400)+25569+(-5/24)</f>
        <v>41958.998067129629</v>
      </c>
    </row>
    <row r="1959" spans="1:20" ht="28.8" x14ac:dyDescent="0.3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6">
        <f>(E1959/D1959)*100</f>
        <v>100.35000000000001</v>
      </c>
      <c r="P1959" s="7">
        <f>E1959/L1959</f>
        <v>169.6056338028169</v>
      </c>
      <c r="Q1959" t="s">
        <v>8310</v>
      </c>
      <c r="R1959" t="s">
        <v>8311</v>
      </c>
      <c r="S1959" s="11">
        <f>(J1959/86400)+25569+(-5/24)</f>
        <v>42324.755601851844</v>
      </c>
      <c r="T1959" s="11">
        <f>(I1959/86400)+25569+(-5/24)</f>
        <v>42354.755601851844</v>
      </c>
    </row>
    <row r="1960" spans="1:20" ht="43.2" x14ac:dyDescent="0.3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6">
        <f>(E1960/D1960)*100</f>
        <v>123.33333333333334</v>
      </c>
      <c r="P1960" s="7">
        <f>E1960/L1960</f>
        <v>31.623931623931625</v>
      </c>
      <c r="Q1960" t="s">
        <v>8310</v>
      </c>
      <c r="R1960" t="s">
        <v>8311</v>
      </c>
      <c r="S1960" s="11">
        <f>(J1960/86400)+25569+(-5/24)</f>
        <v>41812.464907407404</v>
      </c>
      <c r="T1960" s="11">
        <f>(I1960/86400)+25569+(-5/24)</f>
        <v>41842.464907407404</v>
      </c>
    </row>
    <row r="1961" spans="1:20" ht="43.2" x14ac:dyDescent="0.3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6">
        <f>(E1961/D1961)*100</f>
        <v>101.29975</v>
      </c>
      <c r="P1961" s="7">
        <f>E1961/L1961</f>
        <v>76.45264150943396</v>
      </c>
      <c r="Q1961" t="s">
        <v>8310</v>
      </c>
      <c r="R1961" t="s">
        <v>8311</v>
      </c>
      <c r="S1961" s="11">
        <f>(J1961/86400)+25569+(-5/24)</f>
        <v>41842.084664351853</v>
      </c>
      <c r="T1961" s="11">
        <f>(I1961/86400)+25569+(-5/24)</f>
        <v>41872.084664351853</v>
      </c>
    </row>
    <row r="1962" spans="1:20" ht="43.2" x14ac:dyDescent="0.3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6">
        <f>(E1962/D1962)*100</f>
        <v>100</v>
      </c>
      <c r="P1962" s="7">
        <f>E1962/L1962</f>
        <v>13</v>
      </c>
      <c r="Q1962" t="s">
        <v>8310</v>
      </c>
      <c r="R1962" t="s">
        <v>8311</v>
      </c>
      <c r="S1962" s="11">
        <f>(J1962/86400)+25569+(-5/24)</f>
        <v>42376.583726851844</v>
      </c>
      <c r="T1962" s="11">
        <f>(I1962/86400)+25569+(-5/24)</f>
        <v>42394.583726851844</v>
      </c>
    </row>
    <row r="1963" spans="1:20" ht="57.6" x14ac:dyDescent="0.3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6">
        <f>(E1963/D1963)*100</f>
        <v>100.24604569420035</v>
      </c>
      <c r="P1963" s="7">
        <f>E1963/L1963</f>
        <v>320.44943820224717</v>
      </c>
      <c r="Q1963" t="s">
        <v>8310</v>
      </c>
      <c r="R1963" t="s">
        <v>8311</v>
      </c>
      <c r="S1963" s="11">
        <f>(J1963/86400)+25569+(-5/24)</f>
        <v>42461.419178240736</v>
      </c>
      <c r="T1963" s="11">
        <f>(I1963/86400)+25569+(-5/24)</f>
        <v>42502.957638888889</v>
      </c>
    </row>
    <row r="1964" spans="1:20" ht="43.2" x14ac:dyDescent="0.3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6">
        <f>(E1964/D1964)*100</f>
        <v>102.0952380952381</v>
      </c>
      <c r="P1964" s="7">
        <f>E1964/L1964</f>
        <v>83.75</v>
      </c>
      <c r="Q1964" t="s">
        <v>8310</v>
      </c>
      <c r="R1964" t="s">
        <v>8311</v>
      </c>
      <c r="S1964" s="11">
        <f>(J1964/86400)+25569+(-5/24)</f>
        <v>42286.452557870369</v>
      </c>
      <c r="T1964" s="11">
        <f>(I1964/86400)+25569+(-5/24)</f>
        <v>42316.494224537033</v>
      </c>
    </row>
    <row r="1965" spans="1:20" ht="43.2" x14ac:dyDescent="0.3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6">
        <f>(E1965/D1965)*100</f>
        <v>130.46153846153845</v>
      </c>
      <c r="P1965" s="7">
        <f>E1965/L1965</f>
        <v>49.882352941176471</v>
      </c>
      <c r="Q1965" t="s">
        <v>8310</v>
      </c>
      <c r="R1965" t="s">
        <v>8311</v>
      </c>
      <c r="S1965" s="11">
        <f>(J1965/86400)+25569+(-5/24)</f>
        <v>41841.113437499997</v>
      </c>
      <c r="T1965" s="11">
        <f>(I1965/86400)+25569+(-5/24)</f>
        <v>41856.113437499997</v>
      </c>
    </row>
    <row r="1966" spans="1:20" ht="43.2" x14ac:dyDescent="0.3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6">
        <f>(E1966/D1966)*100</f>
        <v>166.5</v>
      </c>
      <c r="P1966" s="7">
        <f>E1966/L1966</f>
        <v>59.464285714285715</v>
      </c>
      <c r="Q1966" t="s">
        <v>8310</v>
      </c>
      <c r="R1966" t="s">
        <v>8311</v>
      </c>
      <c r="S1966" s="11">
        <f>(J1966/86400)+25569+(-5/24)</f>
        <v>42098.083495370367</v>
      </c>
      <c r="T1966" s="11">
        <f>(I1966/86400)+25569+(-5/24)</f>
        <v>42121.791666666664</v>
      </c>
    </row>
    <row r="1967" spans="1:20" ht="28.8" x14ac:dyDescent="0.3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6">
        <f>(E1967/D1967)*100</f>
        <v>142.15</v>
      </c>
      <c r="P1967" s="7">
        <f>E1967/L1967</f>
        <v>193.84090909090909</v>
      </c>
      <c r="Q1967" t="s">
        <v>8310</v>
      </c>
      <c r="R1967" t="s">
        <v>8311</v>
      </c>
      <c r="S1967" s="11">
        <f>(J1967/86400)+25569+(-5/24)</f>
        <v>42068.098668981482</v>
      </c>
      <c r="T1967" s="11">
        <f>(I1967/86400)+25569+(-5/24)</f>
        <v>42098.05700231481</v>
      </c>
    </row>
    <row r="1968" spans="1:20" ht="43.2" x14ac:dyDescent="0.3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6">
        <f>(E1968/D1968)*100</f>
        <v>183.44090909090909</v>
      </c>
      <c r="P1968" s="7">
        <f>E1968/L1968</f>
        <v>159.51383399209487</v>
      </c>
      <c r="Q1968" t="s">
        <v>8310</v>
      </c>
      <c r="R1968" t="s">
        <v>8311</v>
      </c>
      <c r="S1968" s="11">
        <f>(J1968/86400)+25569+(-5/24)</f>
        <v>42032.484710648147</v>
      </c>
      <c r="T1968" s="11">
        <f>(I1968/86400)+25569+(-5/24)</f>
        <v>42062.484710648147</v>
      </c>
    </row>
    <row r="1969" spans="1:20" ht="43.2" x14ac:dyDescent="0.3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6">
        <f>(E1969/D1969)*100</f>
        <v>110.04</v>
      </c>
      <c r="P1969" s="7">
        <f>E1969/L1969</f>
        <v>41.68181818181818</v>
      </c>
      <c r="Q1969" t="s">
        <v>8310</v>
      </c>
      <c r="R1969" t="s">
        <v>8311</v>
      </c>
      <c r="S1969" s="11">
        <f>(J1969/86400)+25569+(-5/24)</f>
        <v>41374.84888888889</v>
      </c>
      <c r="T1969" s="11">
        <f>(I1969/86400)+25569+(-5/24)</f>
        <v>41404.84888888889</v>
      </c>
    </row>
    <row r="1970" spans="1:20" ht="57.6" x14ac:dyDescent="0.3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6">
        <f>(E1970/D1970)*100</f>
        <v>130.98000000000002</v>
      </c>
      <c r="P1970" s="7">
        <f>E1970/L1970</f>
        <v>150.89861751152074</v>
      </c>
      <c r="Q1970" t="s">
        <v>8310</v>
      </c>
      <c r="R1970" t="s">
        <v>8311</v>
      </c>
      <c r="S1970" s="11">
        <f>(J1970/86400)+25569+(-5/24)</f>
        <v>41753.838749999995</v>
      </c>
      <c r="T1970" s="11">
        <f>(I1970/86400)+25569+(-5/24)</f>
        <v>41784.749305555553</v>
      </c>
    </row>
    <row r="1971" spans="1:20" ht="43.2" x14ac:dyDescent="0.3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6">
        <f>(E1971/D1971)*100</f>
        <v>101.35000000000001</v>
      </c>
      <c r="P1971" s="7">
        <f>E1971/L1971</f>
        <v>126.6875</v>
      </c>
      <c r="Q1971" t="s">
        <v>8310</v>
      </c>
      <c r="R1971" t="s">
        <v>8311</v>
      </c>
      <c r="S1971" s="11">
        <f>(J1971/86400)+25569+(-5/24)</f>
        <v>41789.005648148144</v>
      </c>
      <c r="T1971" s="11">
        <f>(I1971/86400)+25569+(-5/24)</f>
        <v>41808.958333333328</v>
      </c>
    </row>
    <row r="1972" spans="1:20" ht="43.2" x14ac:dyDescent="0.3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6">
        <f>(E1972/D1972)*100</f>
        <v>100</v>
      </c>
      <c r="P1972" s="7">
        <f>E1972/L1972</f>
        <v>105.26315789473684</v>
      </c>
      <c r="Q1972" t="s">
        <v>8310</v>
      </c>
      <c r="R1972" t="s">
        <v>8311</v>
      </c>
      <c r="S1972" s="11">
        <f>(J1972/86400)+25569+(-5/24)</f>
        <v>41887.360578703701</v>
      </c>
      <c r="T1972" s="11">
        <f>(I1972/86400)+25569+(-5/24)</f>
        <v>41917.360578703701</v>
      </c>
    </row>
    <row r="1973" spans="1:20" ht="43.2" x14ac:dyDescent="0.3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6">
        <f>(E1973/D1973)*100</f>
        <v>141.85714285714286</v>
      </c>
      <c r="P1973" s="7">
        <f>E1973/L1973</f>
        <v>117.51479289940828</v>
      </c>
      <c r="Q1973" t="s">
        <v>8310</v>
      </c>
      <c r="R1973" t="s">
        <v>8311</v>
      </c>
      <c r="S1973" s="11">
        <f>(J1973/86400)+25569+(-5/24)</f>
        <v>41971.430856481478</v>
      </c>
      <c r="T1973" s="11">
        <f>(I1973/86400)+25569+(-5/24)</f>
        <v>42001.430856481478</v>
      </c>
    </row>
    <row r="1974" spans="1:20" ht="43.2" x14ac:dyDescent="0.3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6">
        <f>(E1974/D1974)*100</f>
        <v>308.65999999999997</v>
      </c>
      <c r="P1974" s="7">
        <f>E1974/L1974</f>
        <v>117.36121673003802</v>
      </c>
      <c r="Q1974" t="s">
        <v>8310</v>
      </c>
      <c r="R1974" t="s">
        <v>8311</v>
      </c>
      <c r="S1974" s="11">
        <f>(J1974/86400)+25569+(-5/24)</f>
        <v>41802.582013888888</v>
      </c>
      <c r="T1974" s="11">
        <f>(I1974/86400)+25569+(-5/24)</f>
        <v>41832.791666666664</v>
      </c>
    </row>
    <row r="1975" spans="1:20" ht="57.6" x14ac:dyDescent="0.3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6">
        <f>(E1975/D1975)*100</f>
        <v>100</v>
      </c>
      <c r="P1975" s="7">
        <f>E1975/L1975</f>
        <v>133.33333333333334</v>
      </c>
      <c r="Q1975" t="s">
        <v>8310</v>
      </c>
      <c r="R1975" t="s">
        <v>8311</v>
      </c>
      <c r="S1975" s="11">
        <f>(J1975/86400)+25569+(-5/24)</f>
        <v>41873.890474537031</v>
      </c>
      <c r="T1975" s="11">
        <f>(I1975/86400)+25569+(-5/24)</f>
        <v>41918.890474537031</v>
      </c>
    </row>
    <row r="1976" spans="1:20" ht="43.2" x14ac:dyDescent="0.3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6">
        <f>(E1976/D1976)*100</f>
        <v>120</v>
      </c>
      <c r="P1976" s="7">
        <f>E1976/L1976</f>
        <v>98.360655737704917</v>
      </c>
      <c r="Q1976" t="s">
        <v>8310</v>
      </c>
      <c r="R1976" t="s">
        <v>8311</v>
      </c>
      <c r="S1976" s="11">
        <f>(J1976/86400)+25569+(-5/24)</f>
        <v>42457.415590277778</v>
      </c>
      <c r="T1976" s="11">
        <f>(I1976/86400)+25569+(-5/24)</f>
        <v>42487.415590277778</v>
      </c>
    </row>
    <row r="1977" spans="1:20" ht="43.2" x14ac:dyDescent="0.3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6">
        <f>(E1977/D1977)*100</f>
        <v>104.16666666666667</v>
      </c>
      <c r="P1977" s="7">
        <f>E1977/L1977</f>
        <v>194.44444444444446</v>
      </c>
      <c r="Q1977" t="s">
        <v>8310</v>
      </c>
      <c r="R1977" t="s">
        <v>8311</v>
      </c>
      <c r="S1977" s="11">
        <f>(J1977/86400)+25569+(-5/24)</f>
        <v>42323.756643518514</v>
      </c>
      <c r="T1977" s="11">
        <f>(I1977/86400)+25569+(-5/24)</f>
        <v>42353.756643518514</v>
      </c>
    </row>
    <row r="1978" spans="1:20" ht="57.6" x14ac:dyDescent="0.3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6">
        <f>(E1978/D1978)*100</f>
        <v>107.61100000000002</v>
      </c>
      <c r="P1978" s="7">
        <f>E1978/L1978</f>
        <v>76.865000000000009</v>
      </c>
      <c r="Q1978" t="s">
        <v>8310</v>
      </c>
      <c r="R1978" t="s">
        <v>8311</v>
      </c>
      <c r="S1978" s="11">
        <f>(J1978/86400)+25569+(-5/24)</f>
        <v>41932.611192129625</v>
      </c>
      <c r="T1978" s="11">
        <f>(I1978/86400)+25569+(-5/24)</f>
        <v>41992.652858796289</v>
      </c>
    </row>
    <row r="1979" spans="1:20" ht="43.2" x14ac:dyDescent="0.3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6">
        <f>(E1979/D1979)*100</f>
        <v>107.94999999999999</v>
      </c>
      <c r="P1979" s="7">
        <f>E1979/L1979</f>
        <v>56.815789473684212</v>
      </c>
      <c r="Q1979" t="s">
        <v>8310</v>
      </c>
      <c r="R1979" t="s">
        <v>8311</v>
      </c>
      <c r="S1979" s="11">
        <f>(J1979/86400)+25569+(-5/24)</f>
        <v>42033.308564814812</v>
      </c>
      <c r="T1979" s="11">
        <f>(I1979/86400)+25569+(-5/24)</f>
        <v>42064.291666666664</v>
      </c>
    </row>
    <row r="1980" spans="1:20" x14ac:dyDescent="0.3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6">
        <f>(E1980/D1980)*100</f>
        <v>100</v>
      </c>
      <c r="P1980" s="7">
        <f>E1980/L1980</f>
        <v>137.93103448275863</v>
      </c>
      <c r="Q1980" t="s">
        <v>8310</v>
      </c>
      <c r="R1980" t="s">
        <v>8311</v>
      </c>
      <c r="S1980" s="11">
        <f>(J1980/86400)+25569+(-5/24)</f>
        <v>42270.968113425923</v>
      </c>
      <c r="T1980" s="11">
        <f>(I1980/86400)+25569+(-5/24)</f>
        <v>42300.968113425923</v>
      </c>
    </row>
    <row r="1981" spans="1:20" ht="43.2" x14ac:dyDescent="0.3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6">
        <f>(E1981/D1981)*100</f>
        <v>100</v>
      </c>
      <c r="P1981" s="7">
        <f>E1981/L1981</f>
        <v>27.272727272727273</v>
      </c>
      <c r="Q1981" t="s">
        <v>8310</v>
      </c>
      <c r="R1981" t="s">
        <v>8311</v>
      </c>
      <c r="S1981" s="11">
        <f>(J1981/86400)+25569+(-5/24)</f>
        <v>41995.544652777775</v>
      </c>
      <c r="T1981" s="11">
        <f>(I1981/86400)+25569+(-5/24)</f>
        <v>42034.499999999993</v>
      </c>
    </row>
    <row r="1982" spans="1:20" ht="43.2" x14ac:dyDescent="0.3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6">
        <f>(E1982/D1982)*100</f>
        <v>128.0181818181818</v>
      </c>
      <c r="P1982" s="7">
        <f>E1982/L1982</f>
        <v>118.33613445378151</v>
      </c>
      <c r="Q1982" t="s">
        <v>8310</v>
      </c>
      <c r="R1982" t="s">
        <v>8311</v>
      </c>
      <c r="S1982" s="11">
        <f>(J1982/86400)+25569+(-5/24)</f>
        <v>42196.72033564814</v>
      </c>
      <c r="T1982" s="11">
        <f>(I1982/86400)+25569+(-5/24)</f>
        <v>42226.72033564814</v>
      </c>
    </row>
    <row r="1983" spans="1:20" ht="43.2" x14ac:dyDescent="0.3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6">
        <f>(E1983/D1983)*100</f>
        <v>116.21</v>
      </c>
      <c r="P1983" s="7">
        <f>E1983/L1983</f>
        <v>223.48076923076923</v>
      </c>
      <c r="Q1983" t="s">
        <v>8310</v>
      </c>
      <c r="R1983" t="s">
        <v>8311</v>
      </c>
      <c r="S1983" s="11">
        <f>(J1983/86400)+25569+(-5/24)</f>
        <v>41807.493587962963</v>
      </c>
      <c r="T1983" s="11">
        <f>(I1983/86400)+25569+(-5/24)</f>
        <v>41837.493587962963</v>
      </c>
    </row>
    <row r="1984" spans="1:20" ht="28.8" x14ac:dyDescent="0.3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6">
        <f>(E1984/D1984)*100</f>
        <v>109.63333333333334</v>
      </c>
      <c r="P1984" s="7">
        <f>E1984/L1984</f>
        <v>28.111111111111111</v>
      </c>
      <c r="Q1984" t="s">
        <v>8310</v>
      </c>
      <c r="R1984" t="s">
        <v>8311</v>
      </c>
      <c r="S1984" s="11">
        <f>(J1984/86400)+25569+(-5/24)</f>
        <v>41719.340798611105</v>
      </c>
      <c r="T1984" s="11">
        <f>(I1984/86400)+25569+(-5/24)</f>
        <v>41733.708333333328</v>
      </c>
    </row>
    <row r="1985" spans="1:20" ht="57.6" x14ac:dyDescent="0.3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6">
        <f>(E1985/D1985)*100</f>
        <v>101</v>
      </c>
      <c r="P1985" s="7">
        <f>E1985/L1985</f>
        <v>194.23076923076923</v>
      </c>
      <c r="Q1985" t="s">
        <v>8310</v>
      </c>
      <c r="R1985" t="s">
        <v>8311</v>
      </c>
      <c r="S1985" s="11">
        <f>(J1985/86400)+25569+(-5/24)</f>
        <v>42333.504872685182</v>
      </c>
      <c r="T1985" s="11">
        <f>(I1985/86400)+25569+(-5/24)</f>
        <v>42363.504872685182</v>
      </c>
    </row>
    <row r="1986" spans="1:20" ht="43.2" x14ac:dyDescent="0.3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6">
        <f>(E1986/D1986)*100</f>
        <v>128.95348837209301</v>
      </c>
      <c r="P1986" s="7">
        <f>E1986/L1986</f>
        <v>128.95348837209303</v>
      </c>
      <c r="Q1986" t="s">
        <v>8310</v>
      </c>
      <c r="R1986" t="s">
        <v>8311</v>
      </c>
      <c r="S1986" s="11">
        <f>(J1986/86400)+25569+(-5/24)</f>
        <v>42496.760601851849</v>
      </c>
      <c r="T1986" s="11">
        <f>(I1986/86400)+25569+(-5/24)</f>
        <v>42517.760601851849</v>
      </c>
    </row>
    <row r="1987" spans="1:20" ht="28.8" x14ac:dyDescent="0.3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6">
        <f>(E1987/D1987)*100</f>
        <v>107.26249999999999</v>
      </c>
      <c r="P1987" s="7">
        <f>E1987/L1987</f>
        <v>49.316091954022987</v>
      </c>
      <c r="Q1987" t="s">
        <v>8310</v>
      </c>
      <c r="R1987" t="s">
        <v>8311</v>
      </c>
      <c r="S1987" s="11">
        <f>(J1987/86400)+25569+(-5/24)</f>
        <v>42149.340555555558</v>
      </c>
      <c r="T1987" s="11">
        <f>(I1987/86400)+25569+(-5/24)</f>
        <v>42163.458333333336</v>
      </c>
    </row>
    <row r="1988" spans="1:20" ht="43.2" x14ac:dyDescent="0.3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6">
        <f>(E1988/D1988)*100</f>
        <v>101.89999999999999</v>
      </c>
      <c r="P1988" s="7">
        <f>E1988/L1988</f>
        <v>221.52173913043478</v>
      </c>
      <c r="Q1988" t="s">
        <v>8310</v>
      </c>
      <c r="R1988" t="s">
        <v>8311</v>
      </c>
      <c r="S1988" s="11">
        <f>(J1988/86400)+25569+(-5/24)</f>
        <v>42089.624560185184</v>
      </c>
      <c r="T1988" s="11">
        <f>(I1988/86400)+25569+(-5/24)</f>
        <v>42119.624560185184</v>
      </c>
    </row>
    <row r="1989" spans="1:20" ht="43.2" x14ac:dyDescent="0.3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6">
        <f>(E1989/D1989)*100</f>
        <v>102.91</v>
      </c>
      <c r="P1989" s="7">
        <f>E1989/L1989</f>
        <v>137.21333333333334</v>
      </c>
      <c r="Q1989" t="s">
        <v>8310</v>
      </c>
      <c r="R1989" t="s">
        <v>8311</v>
      </c>
      <c r="S1989" s="11">
        <f>(J1989/86400)+25569+(-5/24)</f>
        <v>41932.536712962959</v>
      </c>
      <c r="T1989" s="11">
        <f>(I1989/86400)+25569+(-5/24)</f>
        <v>41962.578379629624</v>
      </c>
    </row>
    <row r="1990" spans="1:20" ht="43.2" x14ac:dyDescent="0.3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6">
        <f>(E1990/D1990)*100</f>
        <v>100.12570000000001</v>
      </c>
      <c r="P1990" s="7">
        <f>E1990/L1990</f>
        <v>606.82242424242418</v>
      </c>
      <c r="Q1990" t="s">
        <v>8310</v>
      </c>
      <c r="R1990" t="s">
        <v>8311</v>
      </c>
      <c r="S1990" s="11">
        <f>(J1990/86400)+25569+(-5/24)</f>
        <v>42230.027499999997</v>
      </c>
      <c r="T1990" s="11">
        <f>(I1990/86400)+25569+(-5/24)</f>
        <v>42261.666666666664</v>
      </c>
    </row>
    <row r="1991" spans="1:20" ht="43.2" x14ac:dyDescent="0.3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6">
        <f>(E1991/D1991)*100</f>
        <v>103.29622222222221</v>
      </c>
      <c r="P1991" s="7">
        <f>E1991/L1991</f>
        <v>43.040092592592593</v>
      </c>
      <c r="Q1991" t="s">
        <v>8310</v>
      </c>
      <c r="R1991" t="s">
        <v>8312</v>
      </c>
      <c r="S1991" s="11">
        <f>(J1991/86400)+25569+(-5/24)</f>
        <v>41701.693483796298</v>
      </c>
      <c r="T1991" s="11">
        <f>(I1991/86400)+25569+(-5/24)</f>
        <v>41720.791666666664</v>
      </c>
    </row>
    <row r="1992" spans="1:20" ht="43.2" x14ac:dyDescent="0.3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6">
        <f>(E1992/D1992)*100</f>
        <v>148.30000000000001</v>
      </c>
      <c r="P1992" s="7">
        <f>E1992/L1992</f>
        <v>322.39130434782606</v>
      </c>
      <c r="Q1992" t="s">
        <v>8310</v>
      </c>
      <c r="R1992" t="s">
        <v>8312</v>
      </c>
      <c r="S1992" s="11">
        <f>(J1992/86400)+25569+(-5/24)</f>
        <v>41409.605983796289</v>
      </c>
      <c r="T1992" s="11">
        <f>(I1992/86400)+25569+(-5/24)</f>
        <v>41431.605983796289</v>
      </c>
    </row>
    <row r="1993" spans="1:20" ht="43.2" x14ac:dyDescent="0.3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6">
        <f>(E1993/D1993)*100</f>
        <v>154.73333333333332</v>
      </c>
      <c r="P1993" s="7">
        <f>E1993/L1993</f>
        <v>96.708333333333329</v>
      </c>
      <c r="Q1993" t="s">
        <v>8310</v>
      </c>
      <c r="R1993" t="s">
        <v>8312</v>
      </c>
      <c r="S1993" s="11">
        <f>(J1993/86400)+25569+(-5/24)</f>
        <v>41311.591180555552</v>
      </c>
      <c r="T1993" s="11">
        <f>(I1993/86400)+25569+(-5/24)</f>
        <v>41336.591180555552</v>
      </c>
    </row>
    <row r="1994" spans="1:20" ht="43.2" x14ac:dyDescent="0.3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6">
        <f>(E1994/D1994)*100</f>
        <v>113.51849999999999</v>
      </c>
      <c r="P1994" s="7">
        <f>E1994/L1994</f>
        <v>35.474531249999998</v>
      </c>
      <c r="Q1994" t="s">
        <v>8310</v>
      </c>
      <c r="R1994" t="s">
        <v>8312</v>
      </c>
      <c r="S1994" s="11">
        <f>(J1994/86400)+25569+(-5/24)</f>
        <v>41612.703854166662</v>
      </c>
      <c r="T1994" s="11">
        <f>(I1994/86400)+25569+(-5/24)</f>
        <v>41635.999305555553</v>
      </c>
    </row>
    <row r="1995" spans="1:20" ht="43.2" x14ac:dyDescent="0.3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6">
        <f>(E1995/D1995)*100</f>
        <v>173.33333333333334</v>
      </c>
      <c r="P1995" s="7">
        <f>E1995/L1995</f>
        <v>86.666666666666671</v>
      </c>
      <c r="Q1995" t="s">
        <v>8310</v>
      </c>
      <c r="R1995" t="s">
        <v>8312</v>
      </c>
      <c r="S1995" s="11">
        <f>(J1995/86400)+25569+(-5/24)</f>
        <v>41432.809965277775</v>
      </c>
      <c r="T1995" s="11">
        <f>(I1995/86400)+25569+(-5/24)</f>
        <v>41462.809965277775</v>
      </c>
    </row>
    <row r="1996" spans="1:20" ht="43.2" x14ac:dyDescent="0.3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6">
        <f>(E1996/D1996)*100</f>
        <v>107.52857142857141</v>
      </c>
      <c r="P1996" s="7">
        <f>E1996/L1996</f>
        <v>132.05263157894737</v>
      </c>
      <c r="Q1996" t="s">
        <v>8310</v>
      </c>
      <c r="R1996" t="s">
        <v>8312</v>
      </c>
      <c r="S1996" s="11">
        <f>(J1996/86400)+25569+(-5/24)</f>
        <v>41835.612893518519</v>
      </c>
      <c r="T1996" s="11">
        <f>(I1996/86400)+25569+(-5/24)</f>
        <v>41862.040972222218</v>
      </c>
    </row>
    <row r="1997" spans="1:20" ht="28.8" x14ac:dyDescent="0.3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6">
        <f>(E1997/D1997)*100</f>
        <v>118.6</v>
      </c>
      <c r="P1997" s="7">
        <f>E1997/L1997</f>
        <v>91.230769230769226</v>
      </c>
      <c r="Q1997" t="s">
        <v>8310</v>
      </c>
      <c r="R1997" t="s">
        <v>8312</v>
      </c>
      <c r="S1997" s="11">
        <f>(J1997/86400)+25569+(-5/24)</f>
        <v>42539.641435185178</v>
      </c>
      <c r="T1997" s="11">
        <f>(I1997/86400)+25569+(-5/24)</f>
        <v>42569.641435185178</v>
      </c>
    </row>
    <row r="1998" spans="1:20" ht="43.2" x14ac:dyDescent="0.3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6">
        <f>(E1998/D1998)*100</f>
        <v>116.25000000000001</v>
      </c>
      <c r="P1998" s="7">
        <f>E1998/L1998</f>
        <v>116.25</v>
      </c>
      <c r="Q1998" t="s">
        <v>8310</v>
      </c>
      <c r="R1998" t="s">
        <v>8312</v>
      </c>
      <c r="S1998" s="11">
        <f>(J1998/86400)+25569+(-5/24)</f>
        <v>41075.375046296293</v>
      </c>
      <c r="T1998" s="11">
        <f>(I1998/86400)+25569+(-5/24)</f>
        <v>41105.375046296293</v>
      </c>
    </row>
    <row r="1999" spans="1:20" ht="57.6" x14ac:dyDescent="0.3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6">
        <f>(E1999/D1999)*100</f>
        <v>127.16666666666667</v>
      </c>
      <c r="P1999" s="7">
        <f>E1999/L1999</f>
        <v>21.194444444444443</v>
      </c>
      <c r="Q1999" t="s">
        <v>8310</v>
      </c>
      <c r="R1999" t="s">
        <v>8312</v>
      </c>
      <c r="S1999" s="11">
        <f>(J1999/86400)+25569+(-5/24)</f>
        <v>41663.36100694444</v>
      </c>
      <c r="T1999" s="11">
        <f>(I1999/86400)+25569+(-5/24)</f>
        <v>41693.36100694444</v>
      </c>
    </row>
    <row r="2000" spans="1:20" ht="43.2" x14ac:dyDescent="0.3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6">
        <f>(E2000/D2000)*100</f>
        <v>110.9423</v>
      </c>
      <c r="P2000" s="7">
        <f>E2000/L2000</f>
        <v>62.327134831460668</v>
      </c>
      <c r="Q2000" t="s">
        <v>8310</v>
      </c>
      <c r="R2000" t="s">
        <v>8312</v>
      </c>
      <c r="S2000" s="11">
        <f>(J2000/86400)+25569+(-5/24)</f>
        <v>40785.979456018518</v>
      </c>
      <c r="T2000" s="11">
        <f>(I2000/86400)+25569+(-5/24)</f>
        <v>40818.082638888889</v>
      </c>
    </row>
    <row r="2001" spans="1:20" ht="43.2" x14ac:dyDescent="0.3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6">
        <f>(E2001/D2001)*100</f>
        <v>127.2</v>
      </c>
      <c r="P2001" s="7">
        <f>E2001/L2001</f>
        <v>37.411764705882355</v>
      </c>
      <c r="Q2001" t="s">
        <v>8310</v>
      </c>
      <c r="R2001" t="s">
        <v>8312</v>
      </c>
      <c r="S2001" s="11">
        <f>(J2001/86400)+25569+(-5/24)</f>
        <v>40730.688020833331</v>
      </c>
      <c r="T2001" s="11">
        <f>(I2001/86400)+25569+(-5/24)</f>
        <v>40790.688020833331</v>
      </c>
    </row>
    <row r="2002" spans="1:20" ht="43.2" x14ac:dyDescent="0.3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6">
        <f>(E2002/D2002)*100</f>
        <v>123.94444444444443</v>
      </c>
      <c r="P2002" s="7">
        <f>E2002/L2002</f>
        <v>69.71875</v>
      </c>
      <c r="Q2002" t="s">
        <v>8310</v>
      </c>
      <c r="R2002" t="s">
        <v>8312</v>
      </c>
      <c r="S2002" s="11">
        <f>(J2002/86400)+25569+(-5/24)</f>
        <v>40997.063159722216</v>
      </c>
      <c r="T2002" s="11">
        <f>(I2002/86400)+25569+(-5/24)</f>
        <v>41057.063159722216</v>
      </c>
    </row>
    <row r="2003" spans="1:20" ht="43.2" x14ac:dyDescent="0.3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6">
        <f>(E2003/D2003)*100</f>
        <v>108.40909090909091</v>
      </c>
      <c r="P2003" s="7">
        <f>E2003/L2003</f>
        <v>58.170731707317074</v>
      </c>
      <c r="Q2003" t="s">
        <v>8310</v>
      </c>
      <c r="R2003" t="s">
        <v>8312</v>
      </c>
      <c r="S2003" s="11">
        <f>(J2003/86400)+25569+(-5/24)</f>
        <v>41207.801863425928</v>
      </c>
      <c r="T2003" s="11">
        <f>(I2003/86400)+25569+(-5/24)</f>
        <v>41227.791666666664</v>
      </c>
    </row>
    <row r="2004" spans="1:20" ht="43.2" x14ac:dyDescent="0.3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6">
        <f>(E2004/D2004)*100</f>
        <v>100</v>
      </c>
      <c r="P2004" s="7">
        <f>E2004/L2004</f>
        <v>50</v>
      </c>
      <c r="Q2004" t="s">
        <v>8310</v>
      </c>
      <c r="R2004" t="s">
        <v>8312</v>
      </c>
      <c r="S2004" s="11">
        <f>(J2004/86400)+25569+(-5/24)</f>
        <v>40587.548425925925</v>
      </c>
      <c r="T2004" s="11">
        <f>(I2004/86400)+25569+(-5/24)</f>
        <v>40665.957638888889</v>
      </c>
    </row>
    <row r="2005" spans="1:20" ht="43.2" x14ac:dyDescent="0.3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6">
        <f>(E2005/D2005)*100</f>
        <v>112.93199999999999</v>
      </c>
      <c r="P2005" s="7">
        <f>E2005/L2005</f>
        <v>19.471034482758618</v>
      </c>
      <c r="Q2005" t="s">
        <v>8310</v>
      </c>
      <c r="R2005" t="s">
        <v>8312</v>
      </c>
      <c r="S2005" s="11">
        <f>(J2005/86400)+25569+(-5/24)</f>
        <v>42360.278877314813</v>
      </c>
      <c r="T2005" s="11">
        <f>(I2005/86400)+25569+(-5/24)</f>
        <v>42390.278877314813</v>
      </c>
    </row>
    <row r="2006" spans="1:20" ht="43.2" x14ac:dyDescent="0.3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6">
        <f>(E2006/D2006)*100</f>
        <v>115.42857142857143</v>
      </c>
      <c r="P2006" s="7">
        <f>E2006/L2006</f>
        <v>85.957446808510639</v>
      </c>
      <c r="Q2006" t="s">
        <v>8310</v>
      </c>
      <c r="R2006" t="s">
        <v>8312</v>
      </c>
      <c r="S2006" s="11">
        <f>(J2006/86400)+25569+(-5/24)</f>
        <v>41357.000833333332</v>
      </c>
      <c r="T2006" s="11">
        <f>(I2006/86400)+25569+(-5/24)</f>
        <v>41387.000833333332</v>
      </c>
    </row>
    <row r="2007" spans="1:20" ht="43.2" x14ac:dyDescent="0.3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6">
        <f>(E2007/D2007)*100</f>
        <v>153.33333333333334</v>
      </c>
      <c r="P2007" s="7">
        <f>E2007/L2007</f>
        <v>30.666666666666668</v>
      </c>
      <c r="Q2007" t="s">
        <v>8310</v>
      </c>
      <c r="R2007" t="s">
        <v>8312</v>
      </c>
      <c r="S2007" s="11">
        <f>(J2007/86400)+25569+(-5/24)</f>
        <v>40844.483310185184</v>
      </c>
      <c r="T2007" s="11">
        <f>(I2007/86400)+25569+(-5/24)</f>
        <v>40904.524976851848</v>
      </c>
    </row>
    <row r="2008" spans="1:20" ht="43.2" x14ac:dyDescent="0.3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6">
        <f>(E2008/D2008)*100</f>
        <v>392.5</v>
      </c>
      <c r="P2008" s="7">
        <f>E2008/L2008</f>
        <v>60.384615384615387</v>
      </c>
      <c r="Q2008" t="s">
        <v>8310</v>
      </c>
      <c r="R2008" t="s">
        <v>8312</v>
      </c>
      <c r="S2008" s="11">
        <f>(J2008/86400)+25569+(-5/24)</f>
        <v>40996.936539351846</v>
      </c>
      <c r="T2008" s="11">
        <f>(I2008/86400)+25569+(-5/24)</f>
        <v>41049.915972222218</v>
      </c>
    </row>
    <row r="2009" spans="1:20" ht="86.4" x14ac:dyDescent="0.3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6">
        <f>(E2009/D2009)*100</f>
        <v>2702</v>
      </c>
      <c r="P2009" s="7">
        <f>E2009/L2009</f>
        <v>38.6</v>
      </c>
      <c r="Q2009" t="s">
        <v>8310</v>
      </c>
      <c r="R2009" t="s">
        <v>8312</v>
      </c>
      <c r="S2009" s="11">
        <f>(J2009/86400)+25569+(-5/24)</f>
        <v>42604.522233796299</v>
      </c>
      <c r="T2009" s="11">
        <f>(I2009/86400)+25569+(-5/24)</f>
        <v>42614.522233796299</v>
      </c>
    </row>
    <row r="2010" spans="1:20" ht="43.2" x14ac:dyDescent="0.3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6">
        <f>(E2010/D2010)*100</f>
        <v>127</v>
      </c>
      <c r="P2010" s="7">
        <f>E2010/L2010</f>
        <v>40.268292682926827</v>
      </c>
      <c r="Q2010" t="s">
        <v>8310</v>
      </c>
      <c r="R2010" t="s">
        <v>8312</v>
      </c>
      <c r="S2010" s="11">
        <f>(J2010/86400)+25569+(-5/24)</f>
        <v>41724.568206018514</v>
      </c>
      <c r="T2010" s="11">
        <f>(I2010/86400)+25569+(-5/24)</f>
        <v>41754.568206018514</v>
      </c>
    </row>
    <row r="2011" spans="1:20" ht="43.2" x14ac:dyDescent="0.3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6">
        <f>(E2011/D2011)*100</f>
        <v>107.25</v>
      </c>
      <c r="P2011" s="7">
        <f>E2011/L2011</f>
        <v>273.82978723404256</v>
      </c>
      <c r="Q2011" t="s">
        <v>8310</v>
      </c>
      <c r="R2011" t="s">
        <v>8312</v>
      </c>
      <c r="S2011" s="11">
        <f>(J2011/86400)+25569+(-5/24)</f>
        <v>41582.875648148147</v>
      </c>
      <c r="T2011" s="11">
        <f>(I2011/86400)+25569+(-5/24)</f>
        <v>41617.875648148147</v>
      </c>
    </row>
    <row r="2012" spans="1:20" ht="43.2" x14ac:dyDescent="0.3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6">
        <f>(E2012/D2012)*100</f>
        <v>198</v>
      </c>
      <c r="P2012" s="7">
        <f>E2012/L2012</f>
        <v>53.035714285714285</v>
      </c>
      <c r="Q2012" t="s">
        <v>8310</v>
      </c>
      <c r="R2012" t="s">
        <v>8312</v>
      </c>
      <c r="S2012" s="11">
        <f>(J2012/86400)+25569+(-5/24)</f>
        <v>41099.950543981475</v>
      </c>
      <c r="T2012" s="11">
        <f>(I2012/86400)+25569+(-5/24)</f>
        <v>41103.918055555558</v>
      </c>
    </row>
    <row r="2013" spans="1:20" ht="43.2" x14ac:dyDescent="0.3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6">
        <f>(E2013/D2013)*100</f>
        <v>100.01249999999999</v>
      </c>
      <c r="P2013" s="7">
        <f>E2013/L2013</f>
        <v>40.005000000000003</v>
      </c>
      <c r="Q2013" t="s">
        <v>8310</v>
      </c>
      <c r="R2013" t="s">
        <v>8312</v>
      </c>
      <c r="S2013" s="11">
        <f>(J2013/86400)+25569+(-5/24)</f>
        <v>40795.611817129626</v>
      </c>
      <c r="T2013" s="11">
        <f>(I2013/86400)+25569+(-5/24)</f>
        <v>40825.611817129626</v>
      </c>
    </row>
    <row r="2014" spans="1:20" ht="43.2" x14ac:dyDescent="0.3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6">
        <f>(E2014/D2014)*100</f>
        <v>102.49999999999999</v>
      </c>
      <c r="P2014" s="7">
        <f>E2014/L2014</f>
        <v>15.76923076923077</v>
      </c>
      <c r="Q2014" t="s">
        <v>8310</v>
      </c>
      <c r="R2014" t="s">
        <v>8312</v>
      </c>
      <c r="S2014" s="11">
        <f>(J2014/86400)+25569+(-5/24)</f>
        <v>42042.407280092586</v>
      </c>
      <c r="T2014" s="11">
        <f>(I2014/86400)+25569+(-5/24)</f>
        <v>42057.270833333336</v>
      </c>
    </row>
    <row r="2015" spans="1:20" ht="43.2" x14ac:dyDescent="0.3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6">
        <f>(E2015/D2015)*100</f>
        <v>100</v>
      </c>
      <c r="P2015" s="7">
        <f>E2015/L2015</f>
        <v>71.428571428571431</v>
      </c>
      <c r="Q2015" t="s">
        <v>8310</v>
      </c>
      <c r="R2015" t="s">
        <v>8312</v>
      </c>
      <c r="S2015" s="11">
        <f>(J2015/86400)+25569+(-5/24)</f>
        <v>40648.54960648148</v>
      </c>
      <c r="T2015" s="11">
        <f>(I2015/86400)+25569+(-5/24)</f>
        <v>40678.54960648148</v>
      </c>
    </row>
    <row r="2016" spans="1:20" ht="43.2" x14ac:dyDescent="0.3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6">
        <f>(E2016/D2016)*100</f>
        <v>125.49999999999999</v>
      </c>
      <c r="P2016" s="7">
        <f>E2016/L2016</f>
        <v>71.714285714285708</v>
      </c>
      <c r="Q2016" t="s">
        <v>8310</v>
      </c>
      <c r="R2016" t="s">
        <v>8312</v>
      </c>
      <c r="S2016" s="11">
        <f>(J2016/86400)+25569+(-5/24)</f>
        <v>40778.917094907403</v>
      </c>
      <c r="T2016" s="11">
        <f>(I2016/86400)+25569+(-5/24)</f>
        <v>40808.917094907403</v>
      </c>
    </row>
    <row r="2017" spans="1:20" ht="57.6" x14ac:dyDescent="0.3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6">
        <f>(E2017/D2017)*100</f>
        <v>106.46666666666667</v>
      </c>
      <c r="P2017" s="7">
        <f>E2017/L2017</f>
        <v>375.76470588235293</v>
      </c>
      <c r="Q2017" t="s">
        <v>8310</v>
      </c>
      <c r="R2017" t="s">
        <v>8312</v>
      </c>
      <c r="S2017" s="11">
        <f>(J2017/86400)+25569+(-5/24)</f>
        <v>42291.347743055558</v>
      </c>
      <c r="T2017" s="11">
        <f>(I2017/86400)+25569+(-5/24)</f>
        <v>42365.389409722215</v>
      </c>
    </row>
    <row r="2018" spans="1:20" ht="43.2" x14ac:dyDescent="0.3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6">
        <f>(E2018/D2018)*100</f>
        <v>104.60000000000001</v>
      </c>
      <c r="P2018" s="7">
        <f>E2018/L2018</f>
        <v>104.6</v>
      </c>
      <c r="Q2018" t="s">
        <v>8310</v>
      </c>
      <c r="R2018" t="s">
        <v>8312</v>
      </c>
      <c r="S2018" s="11">
        <f>(J2018/86400)+25569+(-5/24)</f>
        <v>40322.331053240741</v>
      </c>
      <c r="T2018" s="11">
        <f>(I2018/86400)+25569+(-5/24)</f>
        <v>40331.861805555549</v>
      </c>
    </row>
    <row r="2019" spans="1:20" ht="43.2" x14ac:dyDescent="0.3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6">
        <f>(E2019/D2019)*100</f>
        <v>102.85714285714285</v>
      </c>
      <c r="P2019" s="7">
        <f>E2019/L2019</f>
        <v>60</v>
      </c>
      <c r="Q2019" t="s">
        <v>8310</v>
      </c>
      <c r="R2019" t="s">
        <v>8312</v>
      </c>
      <c r="S2019" s="11">
        <f>(J2019/86400)+25569+(-5/24)</f>
        <v>41786.450590277775</v>
      </c>
      <c r="T2019" s="11">
        <f>(I2019/86400)+25569+(-5/24)</f>
        <v>41812.450590277775</v>
      </c>
    </row>
    <row r="2020" spans="1:20" ht="43.2" x14ac:dyDescent="0.3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6">
        <f>(E2020/D2020)*100</f>
        <v>115.06666666666668</v>
      </c>
      <c r="P2020" s="7">
        <f>E2020/L2020</f>
        <v>123.28571428571429</v>
      </c>
      <c r="Q2020" t="s">
        <v>8310</v>
      </c>
      <c r="R2020" t="s">
        <v>8312</v>
      </c>
      <c r="S2020" s="11">
        <f>(J2020/86400)+25569+(-5/24)</f>
        <v>41402.543888888882</v>
      </c>
      <c r="T2020" s="11">
        <f>(I2020/86400)+25569+(-5/24)</f>
        <v>41427.543888888882</v>
      </c>
    </row>
    <row r="2021" spans="1:20" ht="28.8" x14ac:dyDescent="0.3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6">
        <f>(E2021/D2021)*100</f>
        <v>100.4</v>
      </c>
      <c r="P2021" s="7">
        <f>E2021/L2021</f>
        <v>31.375</v>
      </c>
      <c r="Q2021" t="s">
        <v>8310</v>
      </c>
      <c r="R2021" t="s">
        <v>8312</v>
      </c>
      <c r="S2021" s="11">
        <f>(J2021/86400)+25569+(-5/24)</f>
        <v>40706.089108796295</v>
      </c>
      <c r="T2021" s="11">
        <f>(I2021/86400)+25569+(-5/24)</f>
        <v>40736.089108796295</v>
      </c>
    </row>
    <row r="2022" spans="1:20" ht="43.2" x14ac:dyDescent="0.3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6">
        <f>(E2022/D2022)*100</f>
        <v>120</v>
      </c>
      <c r="P2022" s="7">
        <f>E2022/L2022</f>
        <v>78.260869565217391</v>
      </c>
      <c r="Q2022" t="s">
        <v>8310</v>
      </c>
      <c r="R2022" t="s">
        <v>8312</v>
      </c>
      <c r="S2022" s="11">
        <f>(J2022/86400)+25569+(-5/24)</f>
        <v>40619.194027777776</v>
      </c>
      <c r="T2022" s="11">
        <f>(I2022/86400)+25569+(-5/24)</f>
        <v>40680.194027777776</v>
      </c>
    </row>
    <row r="2023" spans="1:20" ht="43.2" x14ac:dyDescent="0.3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6">
        <f>(E2023/D2023)*100</f>
        <v>105.2</v>
      </c>
      <c r="P2023" s="7">
        <f>E2023/L2023</f>
        <v>122.32558139534883</v>
      </c>
      <c r="Q2023" t="s">
        <v>8310</v>
      </c>
      <c r="R2023" t="s">
        <v>8312</v>
      </c>
      <c r="S2023" s="11">
        <f>(J2023/86400)+25569+(-5/24)</f>
        <v>42720.990543981483</v>
      </c>
      <c r="T2023" s="11">
        <f>(I2023/86400)+25569+(-5/24)</f>
        <v>42767.124999999993</v>
      </c>
    </row>
    <row r="2024" spans="1:20" ht="57.6" x14ac:dyDescent="0.3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6">
        <f>(E2024/D2024)*100</f>
        <v>110.60000000000001</v>
      </c>
      <c r="P2024" s="7">
        <f>E2024/L2024</f>
        <v>73.733333333333334</v>
      </c>
      <c r="Q2024" t="s">
        <v>8310</v>
      </c>
      <c r="R2024" t="s">
        <v>8312</v>
      </c>
      <c r="S2024" s="11">
        <f>(J2024/86400)+25569+(-5/24)</f>
        <v>41065.649733796294</v>
      </c>
      <c r="T2024" s="11">
        <f>(I2024/86400)+25569+(-5/24)</f>
        <v>41093.666666666664</v>
      </c>
    </row>
    <row r="2025" spans="1:20" ht="43.2" x14ac:dyDescent="0.3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6">
        <f>(E2025/D2025)*100</f>
        <v>104</v>
      </c>
      <c r="P2025" s="7">
        <f>E2025/L2025</f>
        <v>21.666666666666668</v>
      </c>
      <c r="Q2025" t="s">
        <v>8310</v>
      </c>
      <c r="R2025" t="s">
        <v>8312</v>
      </c>
      <c r="S2025" s="11">
        <f>(J2025/86400)+25569+(-5/24)</f>
        <v>41716.509513888886</v>
      </c>
      <c r="T2025" s="11">
        <f>(I2025/86400)+25569+(-5/24)</f>
        <v>41736.509513888886</v>
      </c>
    </row>
    <row r="2026" spans="1:20" ht="43.2" x14ac:dyDescent="0.3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6">
        <f>(E2026/D2026)*100</f>
        <v>131.42857142857142</v>
      </c>
      <c r="P2026" s="7">
        <f>E2026/L2026</f>
        <v>21.904761904761905</v>
      </c>
      <c r="Q2026" t="s">
        <v>8310</v>
      </c>
      <c r="R2026" t="s">
        <v>8312</v>
      </c>
      <c r="S2026" s="11">
        <f>(J2026/86400)+25569+(-5/24)</f>
        <v>40934.796770833331</v>
      </c>
      <c r="T2026" s="11">
        <f>(I2026/86400)+25569+(-5/24)</f>
        <v>40964.796770833331</v>
      </c>
    </row>
    <row r="2027" spans="1:20" ht="57.6" x14ac:dyDescent="0.3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6">
        <f>(E2027/D2027)*100</f>
        <v>114.66666666666667</v>
      </c>
      <c r="P2027" s="7">
        <f>E2027/L2027</f>
        <v>50.588235294117645</v>
      </c>
      <c r="Q2027" t="s">
        <v>8310</v>
      </c>
      <c r="R2027" t="s">
        <v>8312</v>
      </c>
      <c r="S2027" s="11">
        <f>(J2027/86400)+25569+(-5/24)</f>
        <v>40324.45417824074</v>
      </c>
      <c r="T2027" s="11">
        <f>(I2027/86400)+25569+(-5/24)</f>
        <v>40390.916666666664</v>
      </c>
    </row>
    <row r="2028" spans="1:20" ht="43.2" x14ac:dyDescent="0.3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6">
        <f>(E2028/D2028)*100</f>
        <v>106.25</v>
      </c>
      <c r="P2028" s="7">
        <f>E2028/L2028</f>
        <v>53.125</v>
      </c>
      <c r="Q2028" t="s">
        <v>8310</v>
      </c>
      <c r="R2028" t="s">
        <v>8312</v>
      </c>
      <c r="S2028" s="11">
        <f>(J2028/86400)+25569+(-5/24)</f>
        <v>40705.926874999997</v>
      </c>
      <c r="T2028" s="11">
        <f>(I2028/86400)+25569+(-5/24)</f>
        <v>40735.926874999997</v>
      </c>
    </row>
    <row r="2029" spans="1:20" ht="43.2" x14ac:dyDescent="0.3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6">
        <f>(E2029/D2029)*100</f>
        <v>106.25</v>
      </c>
      <c r="P2029" s="7">
        <f>E2029/L2029</f>
        <v>56.666666666666664</v>
      </c>
      <c r="Q2029" t="s">
        <v>8310</v>
      </c>
      <c r="R2029" t="s">
        <v>8312</v>
      </c>
      <c r="S2029" s="11">
        <f>(J2029/86400)+25569+(-5/24)</f>
        <v>41214.586504629631</v>
      </c>
      <c r="T2029" s="11">
        <f>(I2029/86400)+25569+(-5/24)</f>
        <v>41250.770833333328</v>
      </c>
    </row>
    <row r="2030" spans="1:20" ht="28.8" x14ac:dyDescent="0.3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6">
        <f>(E2030/D2030)*100</f>
        <v>106.01933333333334</v>
      </c>
      <c r="P2030" s="7">
        <f>E2030/L2030</f>
        <v>40.776666666666664</v>
      </c>
      <c r="Q2030" t="s">
        <v>8310</v>
      </c>
      <c r="R2030" t="s">
        <v>8312</v>
      </c>
      <c r="S2030" s="11">
        <f>(J2030/86400)+25569+(-5/24)</f>
        <v>41631.694432870368</v>
      </c>
      <c r="T2030" s="11">
        <f>(I2030/86400)+25569+(-5/24)</f>
        <v>41661.694432870368</v>
      </c>
    </row>
    <row r="2031" spans="1:20" ht="43.2" x14ac:dyDescent="0.3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6">
        <f>(E2031/D2031)*100</f>
        <v>100</v>
      </c>
      <c r="P2031" s="7">
        <f>E2031/L2031</f>
        <v>192.30769230769232</v>
      </c>
      <c r="Q2031" t="s">
        <v>8310</v>
      </c>
      <c r="R2031" t="s">
        <v>8312</v>
      </c>
      <c r="S2031" s="11">
        <f>(J2031/86400)+25569+(-5/24)</f>
        <v>41197.544976851852</v>
      </c>
      <c r="T2031" s="11">
        <f>(I2031/86400)+25569+(-5/24)</f>
        <v>41217.586643518516</v>
      </c>
    </row>
    <row r="2032" spans="1:20" ht="43.2" x14ac:dyDescent="0.3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6">
        <f>(E2032/D2032)*100</f>
        <v>100</v>
      </c>
      <c r="P2032" s="7">
        <f>E2032/L2032</f>
        <v>100</v>
      </c>
      <c r="Q2032" t="s">
        <v>8310</v>
      </c>
      <c r="R2032" t="s">
        <v>8312</v>
      </c>
      <c r="S2032" s="11">
        <f>(J2032/86400)+25569+(-5/24)</f>
        <v>41274.568402777775</v>
      </c>
      <c r="T2032" s="11">
        <f>(I2032/86400)+25569+(-5/24)</f>
        <v>41298.568402777775</v>
      </c>
    </row>
    <row r="2033" spans="1:20" ht="43.2" x14ac:dyDescent="0.3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6">
        <f>(E2033/D2033)*100</f>
        <v>127.75000000000001</v>
      </c>
      <c r="P2033" s="7">
        <f>E2033/L2033</f>
        <v>117.92307692307692</v>
      </c>
      <c r="Q2033" t="s">
        <v>8310</v>
      </c>
      <c r="R2033" t="s">
        <v>8312</v>
      </c>
      <c r="S2033" s="11">
        <f>(J2033/86400)+25569+(-5/24)</f>
        <v>40504.922835648147</v>
      </c>
      <c r="T2033" s="11">
        <f>(I2033/86400)+25569+(-5/24)</f>
        <v>40534.922835648147</v>
      </c>
    </row>
    <row r="2034" spans="1:20" ht="43.2" x14ac:dyDescent="0.3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6">
        <f>(E2034/D2034)*100</f>
        <v>105.15384615384616</v>
      </c>
      <c r="P2034" s="7">
        <f>E2034/L2034</f>
        <v>27.897959183673468</v>
      </c>
      <c r="Q2034" t="s">
        <v>8310</v>
      </c>
      <c r="R2034" t="s">
        <v>8312</v>
      </c>
      <c r="S2034" s="11">
        <f>(J2034/86400)+25569+(-5/24)</f>
        <v>41682.597569444442</v>
      </c>
      <c r="T2034" s="11">
        <f>(I2034/86400)+25569+(-5/24)</f>
        <v>41705.597569444442</v>
      </c>
    </row>
    <row r="2035" spans="1:20" ht="28.8" x14ac:dyDescent="0.3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6">
        <f>(E2035/D2035)*100</f>
        <v>120</v>
      </c>
      <c r="P2035" s="7">
        <f>E2035/L2035</f>
        <v>60</v>
      </c>
      <c r="Q2035" t="s">
        <v>8310</v>
      </c>
      <c r="R2035" t="s">
        <v>8312</v>
      </c>
      <c r="S2035" s="11">
        <f>(J2035/86400)+25569+(-5/24)</f>
        <v>40612.486874999995</v>
      </c>
      <c r="T2035" s="11">
        <f>(I2035/86400)+25569+(-5/24)</f>
        <v>40635.833333333328</v>
      </c>
    </row>
    <row r="2036" spans="1:20" ht="43.2" x14ac:dyDescent="0.3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6">
        <f>(E2036/D2036)*100</f>
        <v>107.40909090909089</v>
      </c>
      <c r="P2036" s="7">
        <f>E2036/L2036</f>
        <v>39.383333333333333</v>
      </c>
      <c r="Q2036" t="s">
        <v>8310</v>
      </c>
      <c r="R2036" t="s">
        <v>8312</v>
      </c>
      <c r="S2036" s="11">
        <f>(J2036/86400)+25569+(-5/24)</f>
        <v>42485.516435185178</v>
      </c>
      <c r="T2036" s="11">
        <f>(I2036/86400)+25569+(-5/24)</f>
        <v>42503.791666666664</v>
      </c>
    </row>
    <row r="2037" spans="1:20" x14ac:dyDescent="0.3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6">
        <f>(E2037/D2037)*100</f>
        <v>100.49999999999999</v>
      </c>
      <c r="P2037" s="7">
        <f>E2037/L2037</f>
        <v>186.11111111111111</v>
      </c>
      <c r="Q2037" t="s">
        <v>8310</v>
      </c>
      <c r="R2037" t="s">
        <v>8312</v>
      </c>
      <c r="S2037" s="11">
        <f>(J2037/86400)+25569+(-5/24)</f>
        <v>40987.568298611106</v>
      </c>
      <c r="T2037" s="11">
        <f>(I2037/86400)+25569+(-5/24)</f>
        <v>41001.568298611106</v>
      </c>
    </row>
    <row r="2038" spans="1:20" ht="43.2" x14ac:dyDescent="0.3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6">
        <f>(E2038/D2038)*100</f>
        <v>102.46666666666667</v>
      </c>
      <c r="P2038" s="7">
        <f>E2038/L2038</f>
        <v>111.37681159420291</v>
      </c>
      <c r="Q2038" t="s">
        <v>8310</v>
      </c>
      <c r="R2038" t="s">
        <v>8312</v>
      </c>
      <c r="S2038" s="11">
        <f>(J2038/86400)+25569+(-5/24)</f>
        <v>40635.774155092593</v>
      </c>
      <c r="T2038" s="11">
        <f>(I2038/86400)+25569+(-5/24)</f>
        <v>40657.774155092593</v>
      </c>
    </row>
    <row r="2039" spans="1:20" ht="43.2" x14ac:dyDescent="0.3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6">
        <f>(E2039/D2039)*100</f>
        <v>246.66666666666669</v>
      </c>
      <c r="P2039" s="7">
        <f>E2039/L2039</f>
        <v>78.723404255319153</v>
      </c>
      <c r="Q2039" t="s">
        <v>8310</v>
      </c>
      <c r="R2039" t="s">
        <v>8312</v>
      </c>
      <c r="S2039" s="11">
        <f>(J2039/86400)+25569+(-5/24)</f>
        <v>41365.404745370368</v>
      </c>
      <c r="T2039" s="11">
        <f>(I2039/86400)+25569+(-5/24)</f>
        <v>41425.404745370368</v>
      </c>
    </row>
    <row r="2040" spans="1:20" ht="43.2" x14ac:dyDescent="0.3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6">
        <f>(E2040/D2040)*100</f>
        <v>219.49999999999997</v>
      </c>
      <c r="P2040" s="7">
        <f>E2040/L2040</f>
        <v>46.702127659574465</v>
      </c>
      <c r="Q2040" t="s">
        <v>8310</v>
      </c>
      <c r="R2040" t="s">
        <v>8312</v>
      </c>
      <c r="S2040" s="11">
        <f>(J2040/86400)+25569+(-5/24)</f>
        <v>40569.817476851851</v>
      </c>
      <c r="T2040" s="11">
        <f>(I2040/86400)+25569+(-5/24)</f>
        <v>40599.817476851851</v>
      </c>
    </row>
    <row r="2041" spans="1:20" ht="43.2" x14ac:dyDescent="0.3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6">
        <f>(E2041/D2041)*100</f>
        <v>130.76923076923077</v>
      </c>
      <c r="P2041" s="7">
        <f>E2041/L2041</f>
        <v>65.384615384615387</v>
      </c>
      <c r="Q2041" t="s">
        <v>8310</v>
      </c>
      <c r="R2041" t="s">
        <v>8312</v>
      </c>
      <c r="S2041" s="11">
        <f>(J2041/86400)+25569+(-5/24)</f>
        <v>41557.741354166668</v>
      </c>
      <c r="T2041" s="11">
        <f>(I2041/86400)+25569+(-5/24)</f>
        <v>41592.040972222218</v>
      </c>
    </row>
    <row r="2042" spans="1:20" ht="43.2" x14ac:dyDescent="0.3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6">
        <f>(E2042/D2042)*100</f>
        <v>154.57142857142858</v>
      </c>
      <c r="P2042" s="7">
        <f>E2042/L2042</f>
        <v>102.0754716981132</v>
      </c>
      <c r="Q2042" t="s">
        <v>8310</v>
      </c>
      <c r="R2042" t="s">
        <v>8312</v>
      </c>
      <c r="S2042" s="11">
        <f>(J2042/86400)+25569+(-5/24)</f>
        <v>42125.124849537031</v>
      </c>
      <c r="T2042" s="11">
        <f>(I2042/86400)+25569+(-5/24)</f>
        <v>42155.124849537031</v>
      </c>
    </row>
    <row r="2043" spans="1:20" ht="43.2" x14ac:dyDescent="0.3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6">
        <f>(E2043/D2043)*100</f>
        <v>104</v>
      </c>
      <c r="P2043" s="7">
        <f>E2043/L2043</f>
        <v>64.197530864197532</v>
      </c>
      <c r="Q2043" t="s">
        <v>8310</v>
      </c>
      <c r="R2043" t="s">
        <v>8312</v>
      </c>
      <c r="S2043" s="11">
        <f>(J2043/86400)+25569+(-5/24)</f>
        <v>41717.834699074076</v>
      </c>
      <c r="T2043" s="11">
        <f>(I2043/86400)+25569+(-5/24)</f>
        <v>41741.875</v>
      </c>
    </row>
    <row r="2044" spans="1:20" ht="28.8" x14ac:dyDescent="0.3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6">
        <f>(E2044/D2044)*100</f>
        <v>141</v>
      </c>
      <c r="P2044" s="7">
        <f>E2044/L2044</f>
        <v>90.384615384615387</v>
      </c>
      <c r="Q2044" t="s">
        <v>8310</v>
      </c>
      <c r="R2044" t="s">
        <v>8312</v>
      </c>
      <c r="S2044" s="11">
        <f>(J2044/86400)+25569+(-5/24)</f>
        <v>40753.550092592588</v>
      </c>
      <c r="T2044" s="11">
        <f>(I2044/86400)+25569+(-5/24)</f>
        <v>40761.416666666664</v>
      </c>
    </row>
    <row r="2045" spans="1:20" ht="43.2" x14ac:dyDescent="0.3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6">
        <f>(E2045/D2045)*100</f>
        <v>103.33333333333334</v>
      </c>
      <c r="P2045" s="7">
        <f>E2045/L2045</f>
        <v>88.571428571428569</v>
      </c>
      <c r="Q2045" t="s">
        <v>8310</v>
      </c>
      <c r="R2045" t="s">
        <v>8312</v>
      </c>
      <c r="S2045" s="11">
        <f>(J2045/86400)+25569+(-5/24)</f>
        <v>40861.065833333334</v>
      </c>
      <c r="T2045" s="11">
        <f>(I2045/86400)+25569+(-5/24)</f>
        <v>40921.065833333334</v>
      </c>
    </row>
    <row r="2046" spans="1:20" x14ac:dyDescent="0.3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6">
        <f>(E2046/D2046)*100</f>
        <v>140.44444444444443</v>
      </c>
      <c r="P2046" s="7">
        <f>E2046/L2046</f>
        <v>28.727272727272727</v>
      </c>
      <c r="Q2046" t="s">
        <v>8310</v>
      </c>
      <c r="R2046" t="s">
        <v>8312</v>
      </c>
      <c r="S2046" s="11">
        <f>(J2046/86400)+25569+(-5/24)</f>
        <v>40918.530601851853</v>
      </c>
      <c r="T2046" s="11">
        <f>(I2046/86400)+25569+(-5/24)</f>
        <v>40943.530601851853</v>
      </c>
    </row>
    <row r="2047" spans="1:20" ht="43.2" x14ac:dyDescent="0.3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6">
        <f>(E2047/D2047)*100</f>
        <v>113.65714285714286</v>
      </c>
      <c r="P2047" s="7">
        <f>E2047/L2047</f>
        <v>69.78947368421052</v>
      </c>
      <c r="Q2047" t="s">
        <v>8310</v>
      </c>
      <c r="R2047" t="s">
        <v>8312</v>
      </c>
      <c r="S2047" s="11">
        <f>(J2047/86400)+25569+(-5/24)</f>
        <v>40595.288831018515</v>
      </c>
      <c r="T2047" s="11">
        <f>(I2047/86400)+25569+(-5/24)</f>
        <v>40641.247164351851</v>
      </c>
    </row>
    <row r="2048" spans="1:20" ht="57.6" x14ac:dyDescent="0.3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6">
        <f>(E2048/D2048)*100</f>
        <v>100.49377777777779</v>
      </c>
      <c r="P2048" s="7">
        <f>E2048/L2048</f>
        <v>167.48962962962963</v>
      </c>
      <c r="Q2048" t="s">
        <v>8310</v>
      </c>
      <c r="R2048" t="s">
        <v>8312</v>
      </c>
      <c r="S2048" s="11">
        <f>(J2048/86400)+25569+(-5/24)</f>
        <v>40248.626666666663</v>
      </c>
      <c r="T2048" s="11">
        <f>(I2048/86400)+25569+(-5/24)</f>
        <v>40338.583333333328</v>
      </c>
    </row>
    <row r="2049" spans="1:20" ht="28.8" x14ac:dyDescent="0.3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6">
        <f>(E2049/D2049)*100</f>
        <v>113.03159999999998</v>
      </c>
      <c r="P2049" s="7">
        <f>E2049/L2049</f>
        <v>144.91230769230768</v>
      </c>
      <c r="Q2049" t="s">
        <v>8310</v>
      </c>
      <c r="R2049" t="s">
        <v>8312</v>
      </c>
      <c r="S2049" s="11">
        <f>(J2049/86400)+25569+(-5/24)</f>
        <v>40722.845324074071</v>
      </c>
      <c r="T2049" s="11">
        <f>(I2049/86400)+25569+(-5/24)</f>
        <v>40752.845324074071</v>
      </c>
    </row>
    <row r="2050" spans="1:20" ht="43.2" x14ac:dyDescent="0.3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6">
        <f>(E2050/D2050)*100</f>
        <v>104.55692307692308</v>
      </c>
      <c r="P2050" s="7">
        <f>E2050/L2050</f>
        <v>91.840540540540545</v>
      </c>
      <c r="Q2050" t="s">
        <v>8310</v>
      </c>
      <c r="R2050" t="s">
        <v>8312</v>
      </c>
      <c r="S2050" s="11">
        <f>(J2050/86400)+25569+(-5/24)</f>
        <v>40738.860949074071</v>
      </c>
      <c r="T2050" s="11">
        <f>(I2050/86400)+25569+(-5/24)</f>
        <v>40768.75</v>
      </c>
    </row>
    <row r="2051" spans="1:20" ht="57.6" x14ac:dyDescent="0.3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6">
        <f>(E2051/D2051)*100</f>
        <v>107.63413333333334</v>
      </c>
      <c r="P2051" s="7">
        <f>E2051/L2051</f>
        <v>117.84759124087591</v>
      </c>
      <c r="Q2051" t="s">
        <v>8310</v>
      </c>
      <c r="R2051" t="s">
        <v>8315</v>
      </c>
      <c r="S2051" s="11">
        <f>(J2051/86400)+25569+(-5/24)</f>
        <v>41354.500127314815</v>
      </c>
      <c r="T2051" s="11">
        <f>(I2051/86400)+25569+(-5/24)</f>
        <v>41399.500127314815</v>
      </c>
    </row>
    <row r="2052" spans="1:20" ht="43.2" x14ac:dyDescent="0.3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6">
        <f>(E2052/D2052)*100</f>
        <v>112.63736263736264</v>
      </c>
      <c r="P2052" s="7">
        <f>E2052/L2052</f>
        <v>109.04255319148936</v>
      </c>
      <c r="Q2052" t="s">
        <v>8310</v>
      </c>
      <c r="R2052" t="s">
        <v>8315</v>
      </c>
      <c r="S2052" s="11">
        <f>(J2052/86400)+25569+(-5/24)</f>
        <v>41949.489629629628</v>
      </c>
      <c r="T2052" s="11">
        <f>(I2052/86400)+25569+(-5/24)</f>
        <v>41994.489629629628</v>
      </c>
    </row>
    <row r="2053" spans="1:20" ht="43.2" x14ac:dyDescent="0.3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6">
        <f>(E2053/D2053)*100</f>
        <v>113.46153846153845</v>
      </c>
      <c r="P2053" s="7">
        <f>E2053/L2053</f>
        <v>73.019801980198025</v>
      </c>
      <c r="Q2053" t="s">
        <v>8310</v>
      </c>
      <c r="R2053" t="s">
        <v>8315</v>
      </c>
      <c r="S2053" s="11">
        <f>(J2053/86400)+25569+(-5/24)</f>
        <v>40862.28460648148</v>
      </c>
      <c r="T2053" s="11">
        <f>(I2053/86400)+25569+(-5/24)</f>
        <v>40897.28460648148</v>
      </c>
    </row>
    <row r="2054" spans="1:20" ht="43.2" x14ac:dyDescent="0.3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6">
        <f>(E2054/D2054)*100</f>
        <v>102.592</v>
      </c>
      <c r="P2054" s="7">
        <f>E2054/L2054</f>
        <v>78.195121951219505</v>
      </c>
      <c r="Q2054" t="s">
        <v>8310</v>
      </c>
      <c r="R2054" t="s">
        <v>8315</v>
      </c>
      <c r="S2054" s="11">
        <f>(J2054/86400)+25569+(-5/24)</f>
        <v>41661.839166666665</v>
      </c>
      <c r="T2054" s="11">
        <f>(I2054/86400)+25569+(-5/24)</f>
        <v>41691.839166666665</v>
      </c>
    </row>
    <row r="2055" spans="1:20" ht="57.6" x14ac:dyDescent="0.3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6">
        <f>(E2055/D2055)*100</f>
        <v>113.75714285714287</v>
      </c>
      <c r="P2055" s="7">
        <f>E2055/L2055</f>
        <v>47.398809523809526</v>
      </c>
      <c r="Q2055" t="s">
        <v>8310</v>
      </c>
      <c r="R2055" t="s">
        <v>8315</v>
      </c>
      <c r="S2055" s="11">
        <f>(J2055/86400)+25569+(-5/24)</f>
        <v>40213.115266203698</v>
      </c>
      <c r="T2055" s="11">
        <f>(I2055/86400)+25569+(-5/24)</f>
        <v>40253.087500000001</v>
      </c>
    </row>
    <row r="2056" spans="1:20" ht="43.2" x14ac:dyDescent="0.3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6">
        <f>(E2056/D2056)*100</f>
        <v>103.71999999999998</v>
      </c>
      <c r="P2056" s="7">
        <f>E2056/L2056</f>
        <v>54.020833333333336</v>
      </c>
      <c r="Q2056" t="s">
        <v>8310</v>
      </c>
      <c r="R2056" t="s">
        <v>8315</v>
      </c>
      <c r="S2056" s="11">
        <f>(J2056/86400)+25569+(-5/24)</f>
        <v>41106.844733796293</v>
      </c>
      <c r="T2056" s="11">
        <f>(I2056/86400)+25569+(-5/24)</f>
        <v>41136.844733796293</v>
      </c>
    </row>
    <row r="2057" spans="1:20" ht="43.2" x14ac:dyDescent="0.3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6">
        <f>(E2057/D2057)*100</f>
        <v>305.46000000000004</v>
      </c>
      <c r="P2057" s="7">
        <f>E2057/L2057</f>
        <v>68.488789237668158</v>
      </c>
      <c r="Q2057" t="s">
        <v>8310</v>
      </c>
      <c r="R2057" t="s">
        <v>8315</v>
      </c>
      <c r="S2057" s="11">
        <f>(J2057/86400)+25569+(-5/24)</f>
        <v>40480.155150462961</v>
      </c>
      <c r="T2057" s="11">
        <f>(I2057/86400)+25569+(-5/24)</f>
        <v>40530.196817129625</v>
      </c>
    </row>
    <row r="2058" spans="1:20" ht="57.6" x14ac:dyDescent="0.3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6">
        <f>(E2058/D2058)*100</f>
        <v>134.1</v>
      </c>
      <c r="P2058" s="7">
        <f>E2058/L2058</f>
        <v>108.14516129032258</v>
      </c>
      <c r="Q2058" t="s">
        <v>8310</v>
      </c>
      <c r="R2058" t="s">
        <v>8315</v>
      </c>
      <c r="S2058" s="11">
        <f>(J2058/86400)+25569+(-5/24)</f>
        <v>40430.395995370367</v>
      </c>
      <c r="T2058" s="11">
        <f>(I2058/86400)+25569+(-5/24)</f>
        <v>40466.943749999999</v>
      </c>
    </row>
    <row r="2059" spans="1:20" ht="43.2" x14ac:dyDescent="0.3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6">
        <f>(E2059/D2059)*100</f>
        <v>101.33294117647058</v>
      </c>
      <c r="P2059" s="7">
        <f>E2059/L2059</f>
        <v>589.95205479452056</v>
      </c>
      <c r="Q2059" t="s">
        <v>8310</v>
      </c>
      <c r="R2059" t="s">
        <v>8315</v>
      </c>
      <c r="S2059" s="11">
        <f>(J2059/86400)+25569+(-5/24)</f>
        <v>40870.566076388888</v>
      </c>
      <c r="T2059" s="11">
        <f>(I2059/86400)+25569+(-5/24)</f>
        <v>40915.566076388888</v>
      </c>
    </row>
    <row r="2060" spans="1:20" ht="57.6" x14ac:dyDescent="0.3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6">
        <f>(E2060/D2060)*100</f>
        <v>112.92</v>
      </c>
      <c r="P2060" s="7">
        <f>E2060/L2060</f>
        <v>48.051063829787232</v>
      </c>
      <c r="Q2060" t="s">
        <v>8310</v>
      </c>
      <c r="R2060" t="s">
        <v>8315</v>
      </c>
      <c r="S2060" s="11">
        <f>(J2060/86400)+25569+(-5/24)</f>
        <v>40332.715509259258</v>
      </c>
      <c r="T2060" s="11">
        <f>(I2060/86400)+25569+(-5/24)</f>
        <v>40412.527777777774</v>
      </c>
    </row>
    <row r="2061" spans="1:20" ht="43.2" x14ac:dyDescent="0.3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6">
        <f>(E2061/D2061)*100</f>
        <v>105.58333333333334</v>
      </c>
      <c r="P2061" s="7">
        <f>E2061/L2061</f>
        <v>72.482837528604122</v>
      </c>
      <c r="Q2061" t="s">
        <v>8310</v>
      </c>
      <c r="R2061" t="s">
        <v>8315</v>
      </c>
      <c r="S2061" s="11">
        <f>(J2061/86400)+25569+(-5/24)</f>
        <v>41401.357534722221</v>
      </c>
      <c r="T2061" s="11">
        <f>(I2061/86400)+25569+(-5/24)</f>
        <v>41431.357534722221</v>
      </c>
    </row>
    <row r="2062" spans="1:20" ht="43.2" x14ac:dyDescent="0.3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6">
        <f>(E2062/D2062)*100</f>
        <v>125.57142857142858</v>
      </c>
      <c r="P2062" s="7">
        <f>E2062/L2062</f>
        <v>57.077922077922075</v>
      </c>
      <c r="Q2062" t="s">
        <v>8310</v>
      </c>
      <c r="R2062" t="s">
        <v>8315</v>
      </c>
      <c r="S2062" s="11">
        <f>(J2062/86400)+25569+(-5/24)</f>
        <v>41013.579236111109</v>
      </c>
      <c r="T2062" s="11">
        <f>(I2062/86400)+25569+(-5/24)</f>
        <v>41045.583333333328</v>
      </c>
    </row>
    <row r="2063" spans="1:20" ht="43.2" x14ac:dyDescent="0.3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6">
        <f>(E2063/D2063)*100</f>
        <v>184.56</v>
      </c>
      <c r="P2063" s="7">
        <f>E2063/L2063</f>
        <v>85.444444444444443</v>
      </c>
      <c r="Q2063" t="s">
        <v>8310</v>
      </c>
      <c r="R2063" t="s">
        <v>8315</v>
      </c>
      <c r="S2063" s="11">
        <f>(J2063/86400)+25569+(-5/24)</f>
        <v>40266.454374999994</v>
      </c>
      <c r="T2063" s="11">
        <f>(I2063/86400)+25569+(-5/24)</f>
        <v>40329.957638888889</v>
      </c>
    </row>
    <row r="2064" spans="1:20" ht="57.6" x14ac:dyDescent="0.3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6">
        <f>(E2064/D2064)*100</f>
        <v>100.73333333333335</v>
      </c>
      <c r="P2064" s="7">
        <f>E2064/L2064</f>
        <v>215.85714285714286</v>
      </c>
      <c r="Q2064" t="s">
        <v>8310</v>
      </c>
      <c r="R2064" t="s">
        <v>8315</v>
      </c>
      <c r="S2064" s="11">
        <f>(J2064/86400)+25569+(-5/24)</f>
        <v>40924.44253472222</v>
      </c>
      <c r="T2064" s="11">
        <f>(I2064/86400)+25569+(-5/24)</f>
        <v>40954.44253472222</v>
      </c>
    </row>
    <row r="2065" spans="1:20" ht="43.2" x14ac:dyDescent="0.3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6">
        <f>(E2065/D2065)*100</f>
        <v>116.94725</v>
      </c>
      <c r="P2065" s="7">
        <f>E2065/L2065</f>
        <v>89.38643312101911</v>
      </c>
      <c r="Q2065" t="s">
        <v>8310</v>
      </c>
      <c r="R2065" t="s">
        <v>8315</v>
      </c>
      <c r="S2065" s="11">
        <f>(J2065/86400)+25569+(-5/24)</f>
        <v>42263.744328703702</v>
      </c>
      <c r="T2065" s="11">
        <f>(I2065/86400)+25569+(-5/24)</f>
        <v>42293.874999999993</v>
      </c>
    </row>
    <row r="2066" spans="1:20" ht="28.8" x14ac:dyDescent="0.3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6">
        <f>(E2066/D2066)*100</f>
        <v>106.73325</v>
      </c>
      <c r="P2066" s="7">
        <f>E2066/L2066</f>
        <v>45.418404255319146</v>
      </c>
      <c r="Q2066" t="s">
        <v>8310</v>
      </c>
      <c r="R2066" t="s">
        <v>8315</v>
      </c>
      <c r="S2066" s="11">
        <f>(J2066/86400)+25569+(-5/24)</f>
        <v>40588.318078703705</v>
      </c>
      <c r="T2066" s="11">
        <f>(I2066/86400)+25569+(-5/24)</f>
        <v>40618.276412037034</v>
      </c>
    </row>
    <row r="2067" spans="1:20" ht="43.2" x14ac:dyDescent="0.3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6">
        <f>(E2067/D2067)*100</f>
        <v>139.1</v>
      </c>
      <c r="P2067" s="7">
        <f>E2067/L2067</f>
        <v>65.756363636363631</v>
      </c>
      <c r="Q2067" t="s">
        <v>8310</v>
      </c>
      <c r="R2067" t="s">
        <v>8315</v>
      </c>
      <c r="S2067" s="11">
        <f>(J2067/86400)+25569+(-5/24)</f>
        <v>41319.560960648145</v>
      </c>
      <c r="T2067" s="11">
        <f>(I2067/86400)+25569+(-5/24)</f>
        <v>41349.560960648145</v>
      </c>
    </row>
    <row r="2068" spans="1:20" ht="43.2" x14ac:dyDescent="0.3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6">
        <f>(E2068/D2068)*100</f>
        <v>106.72648571428572</v>
      </c>
      <c r="P2068" s="7">
        <f>E2068/L2068</f>
        <v>66.70405357142856</v>
      </c>
      <c r="Q2068" t="s">
        <v>8310</v>
      </c>
      <c r="R2068" t="s">
        <v>8315</v>
      </c>
      <c r="S2068" s="11">
        <f>(J2068/86400)+25569+(-5/24)</f>
        <v>42479.418541666666</v>
      </c>
      <c r="T2068" s="11">
        <f>(I2068/86400)+25569+(-5/24)</f>
        <v>42509.418541666666</v>
      </c>
    </row>
    <row r="2069" spans="1:20" ht="43.2" x14ac:dyDescent="0.3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6">
        <f>(E2069/D2069)*100</f>
        <v>191.14</v>
      </c>
      <c r="P2069" s="7">
        <f>E2069/L2069</f>
        <v>83.345930232558146</v>
      </c>
      <c r="Q2069" t="s">
        <v>8310</v>
      </c>
      <c r="R2069" t="s">
        <v>8315</v>
      </c>
      <c r="S2069" s="11">
        <f>(J2069/86400)+25569+(-5/24)</f>
        <v>40681.843356481477</v>
      </c>
      <c r="T2069" s="11">
        <f>(I2069/86400)+25569+(-5/24)</f>
        <v>40711.843356481477</v>
      </c>
    </row>
    <row r="2070" spans="1:20" ht="57.6" x14ac:dyDescent="0.3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6">
        <f>(E2070/D2070)*100</f>
        <v>131.93789333333334</v>
      </c>
      <c r="P2070" s="7">
        <f>E2070/L2070</f>
        <v>105.04609341825902</v>
      </c>
      <c r="Q2070" t="s">
        <v>8310</v>
      </c>
      <c r="R2070" t="s">
        <v>8315</v>
      </c>
      <c r="S2070" s="11">
        <f>(J2070/86400)+25569+(-5/24)</f>
        <v>42072.529733796291</v>
      </c>
      <c r="T2070" s="11">
        <f>(I2070/86400)+25569+(-5/24)</f>
        <v>42102.529733796291</v>
      </c>
    </row>
    <row r="2071" spans="1:20" ht="43.2" x14ac:dyDescent="0.3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6">
        <f>(E2071/D2071)*100</f>
        <v>106.4</v>
      </c>
      <c r="P2071" s="7">
        <f>E2071/L2071</f>
        <v>120.90909090909091</v>
      </c>
      <c r="Q2071" t="s">
        <v>8310</v>
      </c>
      <c r="R2071" t="s">
        <v>8315</v>
      </c>
      <c r="S2071" s="11">
        <f>(J2071/86400)+25569+(-5/24)</f>
        <v>40330.547210648147</v>
      </c>
      <c r="T2071" s="11">
        <f>(I2071/86400)+25569+(-5/24)</f>
        <v>40376.207638888889</v>
      </c>
    </row>
    <row r="2072" spans="1:20" ht="28.8" x14ac:dyDescent="0.3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6">
        <f>(E2072/D2072)*100</f>
        <v>107.4</v>
      </c>
      <c r="P2072" s="7">
        <f>E2072/L2072</f>
        <v>97.63636363636364</v>
      </c>
      <c r="Q2072" t="s">
        <v>8310</v>
      </c>
      <c r="R2072" t="s">
        <v>8315</v>
      </c>
      <c r="S2072" s="11">
        <f>(J2072/86400)+25569+(-5/24)</f>
        <v>41017.677129629628</v>
      </c>
      <c r="T2072" s="11">
        <f>(I2072/86400)+25569+(-5/24)</f>
        <v>41067.413194444445</v>
      </c>
    </row>
    <row r="2073" spans="1:20" ht="28.8" x14ac:dyDescent="0.3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6">
        <f>(E2073/D2073)*100</f>
        <v>240</v>
      </c>
      <c r="P2073" s="7">
        <f>E2073/L2073</f>
        <v>41.379310344827587</v>
      </c>
      <c r="Q2073" t="s">
        <v>8310</v>
      </c>
      <c r="R2073" t="s">
        <v>8315</v>
      </c>
      <c r="S2073" s="11">
        <f>(J2073/86400)+25569+(-5/24)</f>
        <v>40555.039675925924</v>
      </c>
      <c r="T2073" s="11">
        <f>(I2073/86400)+25569+(-5/24)</f>
        <v>40600.039675925924</v>
      </c>
    </row>
    <row r="2074" spans="1:20" ht="57.6" x14ac:dyDescent="0.3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6">
        <f>(E2074/D2074)*100</f>
        <v>118.08108</v>
      </c>
      <c r="P2074" s="7">
        <f>E2074/L2074</f>
        <v>30.654485981308412</v>
      </c>
      <c r="Q2074" t="s">
        <v>8310</v>
      </c>
      <c r="R2074" t="s">
        <v>8315</v>
      </c>
      <c r="S2074" s="11">
        <f>(J2074/86400)+25569+(-5/24)</f>
        <v>41149.746458333328</v>
      </c>
      <c r="T2074" s="11">
        <f>(I2074/86400)+25569+(-5/24)</f>
        <v>41179.746458333328</v>
      </c>
    </row>
    <row r="2075" spans="1:20" ht="57.6" x14ac:dyDescent="0.3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6">
        <f>(E2075/D2075)*100</f>
        <v>118.19999999999999</v>
      </c>
      <c r="P2075" s="7">
        <f>E2075/L2075</f>
        <v>64.945054945054949</v>
      </c>
      <c r="Q2075" t="s">
        <v>8310</v>
      </c>
      <c r="R2075" t="s">
        <v>8315</v>
      </c>
      <c r="S2075" s="11">
        <f>(J2075/86400)+25569+(-5/24)</f>
        <v>41010.411979166667</v>
      </c>
      <c r="T2075" s="11">
        <f>(I2075/86400)+25569+(-5/24)</f>
        <v>41040.411979166667</v>
      </c>
    </row>
    <row r="2076" spans="1:20" ht="57.6" x14ac:dyDescent="0.3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6">
        <f>(E2076/D2076)*100</f>
        <v>111.1</v>
      </c>
      <c r="P2076" s="7">
        <f>E2076/L2076</f>
        <v>95.775862068965523</v>
      </c>
      <c r="Q2076" t="s">
        <v>8310</v>
      </c>
      <c r="R2076" t="s">
        <v>8315</v>
      </c>
      <c r="S2076" s="11">
        <f>(J2076/86400)+25569+(-5/24)</f>
        <v>40267.03738425926</v>
      </c>
      <c r="T2076" s="11">
        <f>(I2076/86400)+25569+(-5/24)</f>
        <v>40308.636111111111</v>
      </c>
    </row>
    <row r="2077" spans="1:20" ht="57.6" x14ac:dyDescent="0.3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6">
        <f>(E2077/D2077)*100</f>
        <v>145.5</v>
      </c>
      <c r="P2077" s="7">
        <f>E2077/L2077</f>
        <v>40.416666666666664</v>
      </c>
      <c r="Q2077" t="s">
        <v>8310</v>
      </c>
      <c r="R2077" t="s">
        <v>8315</v>
      </c>
      <c r="S2077" s="11">
        <f>(J2077/86400)+25569+(-5/24)</f>
        <v>40204.966516203705</v>
      </c>
      <c r="T2077" s="11">
        <f>(I2077/86400)+25569+(-5/24)</f>
        <v>40290.95208333333</v>
      </c>
    </row>
    <row r="2078" spans="1:20" ht="43.2" x14ac:dyDescent="0.3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6">
        <f>(E2078/D2078)*100</f>
        <v>131.62883248730967</v>
      </c>
      <c r="P2078" s="7">
        <f>E2078/L2078</f>
        <v>78.578424242424248</v>
      </c>
      <c r="Q2078" t="s">
        <v>8310</v>
      </c>
      <c r="R2078" t="s">
        <v>8315</v>
      </c>
      <c r="S2078" s="11">
        <f>(J2078/86400)+25569+(-5/24)</f>
        <v>41785.244201388887</v>
      </c>
      <c r="T2078" s="11">
        <f>(I2078/86400)+25569+(-5/24)</f>
        <v>41815.244201388887</v>
      </c>
    </row>
    <row r="2079" spans="1:20" ht="43.2" x14ac:dyDescent="0.3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6">
        <f>(E2079/D2079)*100</f>
        <v>111.4</v>
      </c>
      <c r="P2079" s="7">
        <f>E2079/L2079</f>
        <v>50.18018018018018</v>
      </c>
      <c r="Q2079" t="s">
        <v>8310</v>
      </c>
      <c r="R2079" t="s">
        <v>8315</v>
      </c>
      <c r="S2079" s="11">
        <f>(J2079/86400)+25569+(-5/24)</f>
        <v>40808.944189814814</v>
      </c>
      <c r="T2079" s="11">
        <f>(I2079/86400)+25569+(-5/24)</f>
        <v>40853.985856481479</v>
      </c>
    </row>
    <row r="2080" spans="1:20" ht="43.2" x14ac:dyDescent="0.3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6">
        <f>(E2080/D2080)*100</f>
        <v>147.23376999999999</v>
      </c>
      <c r="P2080" s="7">
        <f>E2080/L2080</f>
        <v>92.251735588972423</v>
      </c>
      <c r="Q2080" t="s">
        <v>8310</v>
      </c>
      <c r="R2080" t="s">
        <v>8315</v>
      </c>
      <c r="S2080" s="11">
        <f>(J2080/86400)+25569+(-5/24)</f>
        <v>42757.988680555551</v>
      </c>
      <c r="T2080" s="11">
        <f>(I2080/86400)+25569+(-5/24)</f>
        <v>42787.988680555551</v>
      </c>
    </row>
    <row r="2081" spans="1:20" ht="43.2" x14ac:dyDescent="0.3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6">
        <f>(E2081/D2081)*100</f>
        <v>152.60869565217391</v>
      </c>
      <c r="P2081" s="7">
        <f>E2081/L2081</f>
        <v>57.540983606557376</v>
      </c>
      <c r="Q2081" t="s">
        <v>8310</v>
      </c>
      <c r="R2081" t="s">
        <v>8315</v>
      </c>
      <c r="S2081" s="11">
        <f>(J2081/86400)+25569+(-5/24)</f>
        <v>40637.658217592594</v>
      </c>
      <c r="T2081" s="11">
        <f>(I2081/86400)+25569+(-5/24)</f>
        <v>40687.958333333328</v>
      </c>
    </row>
    <row r="2082" spans="1:20" ht="43.2" x14ac:dyDescent="0.3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6">
        <f>(E2082/D2082)*100</f>
        <v>104.67999999999999</v>
      </c>
      <c r="P2082" s="7">
        <f>E2082/L2082</f>
        <v>109.42160278745645</v>
      </c>
      <c r="Q2082" t="s">
        <v>8310</v>
      </c>
      <c r="R2082" t="s">
        <v>8315</v>
      </c>
      <c r="S2082" s="11">
        <f>(J2082/86400)+25569+(-5/24)</f>
        <v>41611.891909722217</v>
      </c>
      <c r="T2082" s="11">
        <f>(I2082/86400)+25569+(-5/24)</f>
        <v>41641.125</v>
      </c>
    </row>
    <row r="2083" spans="1:20" ht="43.2" x14ac:dyDescent="0.3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6">
        <f>(E2083/D2083)*100</f>
        <v>177.43366666666668</v>
      </c>
      <c r="P2083" s="7">
        <f>E2083/L2083</f>
        <v>81.892461538461546</v>
      </c>
      <c r="Q2083" t="s">
        <v>8310</v>
      </c>
      <c r="R2083" t="s">
        <v>8315</v>
      </c>
      <c r="S2083" s="11">
        <f>(J2083/86400)+25569+(-5/24)</f>
        <v>40235.692025462959</v>
      </c>
      <c r="T2083" s="11">
        <f>(I2083/86400)+25569+(-5/24)</f>
        <v>40296.575694444444</v>
      </c>
    </row>
    <row r="2084" spans="1:20" ht="43.2" x14ac:dyDescent="0.3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6">
        <f>(E2084/D2084)*100</f>
        <v>107.7758</v>
      </c>
      <c r="P2084" s="7">
        <f>E2084/L2084</f>
        <v>45.667711864406776</v>
      </c>
      <c r="Q2084" t="s">
        <v>8310</v>
      </c>
      <c r="R2084" t="s">
        <v>8315</v>
      </c>
      <c r="S2084" s="11">
        <f>(J2084/86400)+25569+(-5/24)</f>
        <v>40697.29011574074</v>
      </c>
      <c r="T2084" s="11">
        <f>(I2084/86400)+25569+(-5/24)</f>
        <v>40727.29011574074</v>
      </c>
    </row>
    <row r="2085" spans="1:20" ht="43.2" x14ac:dyDescent="0.3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6">
        <f>(E2085/D2085)*100</f>
        <v>156</v>
      </c>
      <c r="P2085" s="7">
        <f>E2085/L2085</f>
        <v>55.221238938053098</v>
      </c>
      <c r="Q2085" t="s">
        <v>8310</v>
      </c>
      <c r="R2085" t="s">
        <v>8315</v>
      </c>
      <c r="S2085" s="11">
        <f>(J2085/86400)+25569+(-5/24)</f>
        <v>40969.704039351847</v>
      </c>
      <c r="T2085" s="11">
        <f>(I2085/86400)+25569+(-5/24)</f>
        <v>41004.082638888889</v>
      </c>
    </row>
    <row r="2086" spans="1:20" ht="43.2" x14ac:dyDescent="0.3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6">
        <f>(E2086/D2086)*100</f>
        <v>108.395</v>
      </c>
      <c r="P2086" s="7">
        <f>E2086/L2086</f>
        <v>65.298192771084331</v>
      </c>
      <c r="Q2086" t="s">
        <v>8310</v>
      </c>
      <c r="R2086" t="s">
        <v>8315</v>
      </c>
      <c r="S2086" s="11">
        <f>(J2086/86400)+25569+(-5/24)</f>
        <v>41192.823680555557</v>
      </c>
      <c r="T2086" s="11">
        <f>(I2086/86400)+25569+(-5/24)</f>
        <v>41222.865347222221</v>
      </c>
    </row>
    <row r="2087" spans="1:20" ht="43.2" x14ac:dyDescent="0.3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6">
        <f>(E2087/D2087)*100</f>
        <v>147.6</v>
      </c>
      <c r="P2087" s="7">
        <f>E2087/L2087</f>
        <v>95.225806451612897</v>
      </c>
      <c r="Q2087" t="s">
        <v>8310</v>
      </c>
      <c r="R2087" t="s">
        <v>8315</v>
      </c>
      <c r="S2087" s="11">
        <f>(J2087/86400)+25569+(-5/24)</f>
        <v>40966.873541666668</v>
      </c>
      <c r="T2087" s="11">
        <f>(I2087/86400)+25569+(-5/24)</f>
        <v>41026.831874999996</v>
      </c>
    </row>
    <row r="2088" spans="1:20" ht="43.2" x14ac:dyDescent="0.3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6">
        <f>(E2088/D2088)*100</f>
        <v>110.38153846153847</v>
      </c>
      <c r="P2088" s="7">
        <f>E2088/L2088</f>
        <v>75.444794952681391</v>
      </c>
      <c r="Q2088" t="s">
        <v>8310</v>
      </c>
      <c r="R2088" t="s">
        <v>8315</v>
      </c>
      <c r="S2088" s="11">
        <f>(J2088/86400)+25569+(-5/24)</f>
        <v>42117.68309027778</v>
      </c>
      <c r="T2088" s="11">
        <f>(I2088/86400)+25569+(-5/24)</f>
        <v>42147.68309027778</v>
      </c>
    </row>
    <row r="2089" spans="1:20" ht="28.8" x14ac:dyDescent="0.3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6">
        <f>(E2089/D2089)*100</f>
        <v>150.34814814814814</v>
      </c>
      <c r="P2089" s="7">
        <f>E2089/L2089</f>
        <v>97.816867469879512</v>
      </c>
      <c r="Q2089" t="s">
        <v>8310</v>
      </c>
      <c r="R2089" t="s">
        <v>8315</v>
      </c>
      <c r="S2089" s="11">
        <f>(J2089/86400)+25569+(-5/24)</f>
        <v>41163.832627314812</v>
      </c>
      <c r="T2089" s="11">
        <f>(I2089/86400)+25569+(-5/24)</f>
        <v>41193.832627314812</v>
      </c>
    </row>
    <row r="2090" spans="1:20" ht="43.2" x14ac:dyDescent="0.3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6">
        <f>(E2090/D2090)*100</f>
        <v>157.31829411764707</v>
      </c>
      <c r="P2090" s="7">
        <f>E2090/L2090</f>
        <v>87.685606557377056</v>
      </c>
      <c r="Q2090" t="s">
        <v>8310</v>
      </c>
      <c r="R2090" t="s">
        <v>8315</v>
      </c>
      <c r="S2090" s="11">
        <f>(J2090/86400)+25569+(-5/24)</f>
        <v>42759.035833333335</v>
      </c>
      <c r="T2090" s="11">
        <f>(I2090/86400)+25569+(-5/24)</f>
        <v>42792.875694444439</v>
      </c>
    </row>
    <row r="2091" spans="1:20" ht="43.2" x14ac:dyDescent="0.3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6">
        <f>(E2091/D2091)*100</f>
        <v>156.14400000000001</v>
      </c>
      <c r="P2091" s="7">
        <f>E2091/L2091</f>
        <v>54.748948106591868</v>
      </c>
      <c r="Q2091" t="s">
        <v>8310</v>
      </c>
      <c r="R2091" t="s">
        <v>8315</v>
      </c>
      <c r="S2091" s="11">
        <f>(J2091/86400)+25569+(-5/24)</f>
        <v>41744.382349537038</v>
      </c>
      <c r="T2091" s="11">
        <f>(I2091/86400)+25569+(-5/24)</f>
        <v>41789.382349537038</v>
      </c>
    </row>
    <row r="2092" spans="1:20" ht="43.2" x14ac:dyDescent="0.3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6">
        <f>(E2092/D2092)*100</f>
        <v>120.58763636363636</v>
      </c>
      <c r="P2092" s="7">
        <f>E2092/L2092</f>
        <v>83.953417721518989</v>
      </c>
      <c r="Q2092" t="s">
        <v>8310</v>
      </c>
      <c r="R2092" t="s">
        <v>8315</v>
      </c>
      <c r="S2092" s="11">
        <f>(J2092/86400)+25569+(-5/24)</f>
        <v>39949.955011574071</v>
      </c>
      <c r="T2092" s="11">
        <f>(I2092/86400)+25569+(-5/24)</f>
        <v>40035.601388888885</v>
      </c>
    </row>
    <row r="2093" spans="1:20" ht="43.2" x14ac:dyDescent="0.3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6">
        <f>(E2093/D2093)*100</f>
        <v>101.18888888888888</v>
      </c>
      <c r="P2093" s="7">
        <f>E2093/L2093</f>
        <v>254.38547486033519</v>
      </c>
      <c r="Q2093" t="s">
        <v>8310</v>
      </c>
      <c r="R2093" t="s">
        <v>8315</v>
      </c>
      <c r="S2093" s="11">
        <f>(J2093/86400)+25569+(-5/24)</f>
        <v>40194.711712962962</v>
      </c>
      <c r="T2093" s="11">
        <f>(I2093/86400)+25569+(-5/24)</f>
        <v>40231.708333333328</v>
      </c>
    </row>
    <row r="2094" spans="1:20" ht="28.8" x14ac:dyDescent="0.3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6">
        <f>(E2094/D2094)*100</f>
        <v>114.27249999999999</v>
      </c>
      <c r="P2094" s="7">
        <f>E2094/L2094</f>
        <v>101.8269801980198</v>
      </c>
      <c r="Q2094" t="s">
        <v>8310</v>
      </c>
      <c r="R2094" t="s">
        <v>8315</v>
      </c>
      <c r="S2094" s="11">
        <f>(J2094/86400)+25569+(-5/24)</f>
        <v>40675.501666666663</v>
      </c>
      <c r="T2094" s="11">
        <f>(I2094/86400)+25569+(-5/24)</f>
        <v>40694.999305555553</v>
      </c>
    </row>
    <row r="2095" spans="1:20" ht="43.2" x14ac:dyDescent="0.3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6">
        <f>(E2095/D2095)*100</f>
        <v>104.62615</v>
      </c>
      <c r="P2095" s="7">
        <f>E2095/L2095</f>
        <v>55.066394736842106</v>
      </c>
      <c r="Q2095" t="s">
        <v>8310</v>
      </c>
      <c r="R2095" t="s">
        <v>8315</v>
      </c>
      <c r="S2095" s="11">
        <f>(J2095/86400)+25569+(-5/24)</f>
        <v>40904.529861111107</v>
      </c>
      <c r="T2095" s="11">
        <f>(I2095/86400)+25569+(-5/24)</f>
        <v>40929.529861111107</v>
      </c>
    </row>
    <row r="2096" spans="1:20" ht="43.2" x14ac:dyDescent="0.3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6">
        <f>(E2096/D2096)*100</f>
        <v>228.82507142857142</v>
      </c>
      <c r="P2096" s="7">
        <f>E2096/L2096</f>
        <v>56.901438721136763</v>
      </c>
      <c r="Q2096" t="s">
        <v>8310</v>
      </c>
      <c r="R2096" t="s">
        <v>8315</v>
      </c>
      <c r="S2096" s="11">
        <f>(J2096/86400)+25569+(-5/24)</f>
        <v>41506.547777777778</v>
      </c>
      <c r="T2096" s="11">
        <f>(I2096/86400)+25569+(-5/24)</f>
        <v>41536.547777777778</v>
      </c>
    </row>
    <row r="2097" spans="1:20" ht="43.2" x14ac:dyDescent="0.3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6">
        <f>(E2097/D2097)*100</f>
        <v>109.15333333333332</v>
      </c>
      <c r="P2097" s="7">
        <f>E2097/L2097</f>
        <v>121.28148148148148</v>
      </c>
      <c r="Q2097" t="s">
        <v>8310</v>
      </c>
      <c r="R2097" t="s">
        <v>8315</v>
      </c>
      <c r="S2097" s="11">
        <f>(J2097/86400)+25569+(-5/24)</f>
        <v>41313.607916666668</v>
      </c>
      <c r="T2097" s="11">
        <f>(I2097/86400)+25569+(-5/24)</f>
        <v>41358.566249999996</v>
      </c>
    </row>
    <row r="2098" spans="1:20" ht="28.8" x14ac:dyDescent="0.3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6">
        <f>(E2098/D2098)*100</f>
        <v>176.29999999999998</v>
      </c>
      <c r="P2098" s="7">
        <f>E2098/L2098</f>
        <v>91.189655172413794</v>
      </c>
      <c r="Q2098" t="s">
        <v>8310</v>
      </c>
      <c r="R2098" t="s">
        <v>8315</v>
      </c>
      <c r="S2098" s="11">
        <f>(J2098/86400)+25569+(-5/24)</f>
        <v>41184.069652777776</v>
      </c>
      <c r="T2098" s="11">
        <f>(I2098/86400)+25569+(-5/24)</f>
        <v>41214.958333333328</v>
      </c>
    </row>
    <row r="2099" spans="1:20" ht="57.6" x14ac:dyDescent="0.3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6">
        <f>(E2099/D2099)*100</f>
        <v>103.21061999999999</v>
      </c>
      <c r="P2099" s="7">
        <f>E2099/L2099</f>
        <v>115.44812080536913</v>
      </c>
      <c r="Q2099" t="s">
        <v>8310</v>
      </c>
      <c r="R2099" t="s">
        <v>8315</v>
      </c>
      <c r="S2099" s="11">
        <f>(J2099/86400)+25569+(-5/24)</f>
        <v>41050.960567129623</v>
      </c>
      <c r="T2099" s="11">
        <f>(I2099/86400)+25569+(-5/24)</f>
        <v>41085.960567129623</v>
      </c>
    </row>
    <row r="2100" spans="1:20" ht="43.2" x14ac:dyDescent="0.3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6">
        <f>(E2100/D2100)*100</f>
        <v>104.82000000000001</v>
      </c>
      <c r="P2100" s="7">
        <f>E2100/L2100</f>
        <v>67.771551724137936</v>
      </c>
      <c r="Q2100" t="s">
        <v>8310</v>
      </c>
      <c r="R2100" t="s">
        <v>8315</v>
      </c>
      <c r="S2100" s="11">
        <f>(J2100/86400)+25569+(-5/24)</f>
        <v>41550.248078703698</v>
      </c>
      <c r="T2100" s="11">
        <f>(I2100/86400)+25569+(-5/24)</f>
        <v>41580.248078703698</v>
      </c>
    </row>
    <row r="2101" spans="1:20" ht="28.8" x14ac:dyDescent="0.3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6">
        <f>(E2101/D2101)*100</f>
        <v>106.68444444444445</v>
      </c>
      <c r="P2101" s="7">
        <f>E2101/L2101</f>
        <v>28.576190476190476</v>
      </c>
      <c r="Q2101" t="s">
        <v>8310</v>
      </c>
      <c r="R2101" t="s">
        <v>8315</v>
      </c>
      <c r="S2101" s="11">
        <f>(J2101/86400)+25569+(-5/24)</f>
        <v>40526.160844907405</v>
      </c>
      <c r="T2101" s="11">
        <f>(I2101/86400)+25569+(-5/24)</f>
        <v>40576.124305555553</v>
      </c>
    </row>
    <row r="2102" spans="1:20" ht="43.2" x14ac:dyDescent="0.3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6">
        <f>(E2102/D2102)*100</f>
        <v>120.02</v>
      </c>
      <c r="P2102" s="7">
        <f>E2102/L2102</f>
        <v>46.8828125</v>
      </c>
      <c r="Q2102" t="s">
        <v>8310</v>
      </c>
      <c r="R2102" t="s">
        <v>8315</v>
      </c>
      <c r="S2102" s="11">
        <f>(J2102/86400)+25569+(-5/24)</f>
        <v>41376.560717592591</v>
      </c>
      <c r="T2102" s="11">
        <f>(I2102/86400)+25569+(-5/24)</f>
        <v>41394.792361111111</v>
      </c>
    </row>
    <row r="2103" spans="1:20" ht="57.6" x14ac:dyDescent="0.3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6">
        <f>(E2103/D2103)*100</f>
        <v>101.50693333333334</v>
      </c>
      <c r="P2103" s="7">
        <f>E2103/L2103</f>
        <v>154.42231237322514</v>
      </c>
      <c r="Q2103" t="s">
        <v>8310</v>
      </c>
      <c r="R2103" t="s">
        <v>8315</v>
      </c>
      <c r="S2103" s="11">
        <f>(J2103/86400)+25569+(-5/24)</f>
        <v>40812.594895833332</v>
      </c>
      <c r="T2103" s="11">
        <f>(I2103/86400)+25569+(-5/24)</f>
        <v>40844.957638888889</v>
      </c>
    </row>
    <row r="2104" spans="1:20" ht="43.2" x14ac:dyDescent="0.3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6">
        <f>(E2104/D2104)*100</f>
        <v>101.38461538461539</v>
      </c>
      <c r="P2104" s="7">
        <f>E2104/L2104</f>
        <v>201.22137404580153</v>
      </c>
      <c r="Q2104" t="s">
        <v>8310</v>
      </c>
      <c r="R2104" t="s">
        <v>8315</v>
      </c>
      <c r="S2104" s="11">
        <f>(J2104/86400)+25569+(-5/24)</f>
        <v>41719.459652777776</v>
      </c>
      <c r="T2104" s="11">
        <f>(I2104/86400)+25569+(-5/24)</f>
        <v>41749.459652777776</v>
      </c>
    </row>
    <row r="2105" spans="1:20" ht="72" x14ac:dyDescent="0.3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6">
        <f>(E2105/D2105)*100</f>
        <v>100</v>
      </c>
      <c r="P2105" s="7">
        <f>E2105/L2105</f>
        <v>100</v>
      </c>
      <c r="Q2105" t="s">
        <v>8310</v>
      </c>
      <c r="R2105" t="s">
        <v>8315</v>
      </c>
      <c r="S2105" s="11">
        <f>(J2105/86400)+25569+(-5/24)</f>
        <v>40342.876087962963</v>
      </c>
      <c r="T2105" s="11">
        <f>(I2105/86400)+25569+(-5/24)</f>
        <v>40378.458333333328</v>
      </c>
    </row>
    <row r="2106" spans="1:20" ht="43.2" x14ac:dyDescent="0.3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6">
        <f>(E2106/D2106)*100</f>
        <v>133.10911999999999</v>
      </c>
      <c r="P2106" s="7">
        <f>E2106/L2106</f>
        <v>100.08204511278196</v>
      </c>
      <c r="Q2106" t="s">
        <v>8310</v>
      </c>
      <c r="R2106" t="s">
        <v>8315</v>
      </c>
      <c r="S2106" s="11">
        <f>(J2106/86400)+25569+(-5/24)</f>
        <v>41518.796400462961</v>
      </c>
      <c r="T2106" s="11">
        <f>(I2106/86400)+25569+(-5/24)</f>
        <v>41578.791666666664</v>
      </c>
    </row>
    <row r="2107" spans="1:20" ht="43.2" x14ac:dyDescent="0.3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6">
        <f>(E2107/D2107)*100</f>
        <v>118.72620000000001</v>
      </c>
      <c r="P2107" s="7">
        <f>E2107/L2107</f>
        <v>230.08953488372092</v>
      </c>
      <c r="Q2107" t="s">
        <v>8310</v>
      </c>
      <c r="R2107" t="s">
        <v>8315</v>
      </c>
      <c r="S2107" s="11">
        <f>(J2107/86400)+25569+(-5/24)</f>
        <v>41134.267164351848</v>
      </c>
      <c r="T2107" s="11">
        <f>(I2107/86400)+25569+(-5/24)</f>
        <v>41159.267164351848</v>
      </c>
    </row>
    <row r="2108" spans="1:20" ht="43.2" x14ac:dyDescent="0.3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6">
        <f>(E2108/D2108)*100</f>
        <v>100.64</v>
      </c>
      <c r="P2108" s="7">
        <f>E2108/L2108</f>
        <v>141.74647887323943</v>
      </c>
      <c r="Q2108" t="s">
        <v>8310</v>
      </c>
      <c r="R2108" t="s">
        <v>8315</v>
      </c>
      <c r="S2108" s="11">
        <f>(J2108/86400)+25569+(-5/24)</f>
        <v>42089.519687499997</v>
      </c>
      <c r="T2108" s="11">
        <f>(I2108/86400)+25569+(-5/24)</f>
        <v>42124.957638888889</v>
      </c>
    </row>
    <row r="2109" spans="1:20" ht="28.8" x14ac:dyDescent="0.3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6">
        <f>(E2109/D2109)*100</f>
        <v>108.93241269841269</v>
      </c>
      <c r="P2109" s="7">
        <f>E2109/L2109</f>
        <v>56.344351395730705</v>
      </c>
      <c r="Q2109" t="s">
        <v>8310</v>
      </c>
      <c r="R2109" t="s">
        <v>8315</v>
      </c>
      <c r="S2109" s="11">
        <f>(J2109/86400)+25569+(-5/24)</f>
        <v>41709.255185185182</v>
      </c>
      <c r="T2109" s="11">
        <f>(I2109/86400)+25569+(-5/24)</f>
        <v>41768.666666666664</v>
      </c>
    </row>
    <row r="2110" spans="1:20" ht="57.6" x14ac:dyDescent="0.3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6">
        <f>(E2110/D2110)*100</f>
        <v>178.95250000000001</v>
      </c>
      <c r="P2110" s="7">
        <f>E2110/L2110</f>
        <v>73.341188524590166</v>
      </c>
      <c r="Q2110" t="s">
        <v>8310</v>
      </c>
      <c r="R2110" t="s">
        <v>8315</v>
      </c>
      <c r="S2110" s="11">
        <f>(J2110/86400)+25569+(-5/24)</f>
        <v>40469.016898148147</v>
      </c>
      <c r="T2110" s="11">
        <f>(I2110/86400)+25569+(-5/24)</f>
        <v>40499.058564814812</v>
      </c>
    </row>
    <row r="2111" spans="1:20" ht="43.2" x14ac:dyDescent="0.3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6">
        <f>(E2111/D2111)*100</f>
        <v>101.72264</v>
      </c>
      <c r="P2111" s="7">
        <f>E2111/L2111</f>
        <v>85.337785234899329</v>
      </c>
      <c r="Q2111" t="s">
        <v>8310</v>
      </c>
      <c r="R2111" t="s">
        <v>8315</v>
      </c>
      <c r="S2111" s="11">
        <f>(J2111/86400)+25569+(-5/24)</f>
        <v>40626.751597222217</v>
      </c>
      <c r="T2111" s="11">
        <f>(I2111/86400)+25569+(-5/24)</f>
        <v>40657.751597222217</v>
      </c>
    </row>
    <row r="2112" spans="1:20" ht="43.2" x14ac:dyDescent="0.3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6">
        <f>(E2112/D2112)*100</f>
        <v>118.73499999999999</v>
      </c>
      <c r="P2112" s="7">
        <f>E2112/L2112</f>
        <v>61.496215139442228</v>
      </c>
      <c r="Q2112" t="s">
        <v>8310</v>
      </c>
      <c r="R2112" t="s">
        <v>8315</v>
      </c>
      <c r="S2112" s="11">
        <f>(J2112/86400)+25569+(-5/24)</f>
        <v>41312.529340277775</v>
      </c>
      <c r="T2112" s="11">
        <f>(I2112/86400)+25569+(-5/24)</f>
        <v>41352.487673611111</v>
      </c>
    </row>
    <row r="2113" spans="1:20" ht="57.6" x14ac:dyDescent="0.3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6">
        <f>(E2113/D2113)*100</f>
        <v>100.46</v>
      </c>
      <c r="P2113" s="7">
        <f>E2113/L2113</f>
        <v>93.018518518518519</v>
      </c>
      <c r="Q2113" t="s">
        <v>8310</v>
      </c>
      <c r="R2113" t="s">
        <v>8315</v>
      </c>
      <c r="S2113" s="11">
        <f>(J2113/86400)+25569+(-5/24)</f>
        <v>40933.648587962962</v>
      </c>
      <c r="T2113" s="11">
        <f>(I2113/86400)+25569+(-5/24)</f>
        <v>40963.648587962962</v>
      </c>
    </row>
    <row r="2114" spans="1:20" ht="43.2" x14ac:dyDescent="0.3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6">
        <f>(E2114/D2114)*100</f>
        <v>137.46666666666667</v>
      </c>
      <c r="P2114" s="7">
        <f>E2114/L2114</f>
        <v>50.292682926829265</v>
      </c>
      <c r="Q2114" t="s">
        <v>8310</v>
      </c>
      <c r="R2114" t="s">
        <v>8315</v>
      </c>
      <c r="S2114" s="11">
        <f>(J2114/86400)+25569+(-5/24)</f>
        <v>41031.862800925919</v>
      </c>
      <c r="T2114" s="11">
        <f>(I2114/86400)+25569+(-5/24)</f>
        <v>41061.862800925919</v>
      </c>
    </row>
    <row r="2115" spans="1:20" ht="28.8" x14ac:dyDescent="0.3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6">
        <f>(E2115/D2115)*100</f>
        <v>231.64705882352939</v>
      </c>
      <c r="P2115" s="7">
        <f>E2115/L2115</f>
        <v>106.43243243243244</v>
      </c>
      <c r="Q2115" t="s">
        <v>8310</v>
      </c>
      <c r="R2115" t="s">
        <v>8315</v>
      </c>
      <c r="S2115" s="11">
        <f>(J2115/86400)+25569+(-5/24)</f>
        <v>41113.88653935185</v>
      </c>
      <c r="T2115" s="11">
        <f>(I2115/86400)+25569+(-5/24)</f>
        <v>41152.875</v>
      </c>
    </row>
    <row r="2116" spans="1:20" ht="43.2" x14ac:dyDescent="0.3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6">
        <f>(E2116/D2116)*100</f>
        <v>130.33333333333331</v>
      </c>
      <c r="P2116" s="7">
        <f>E2116/L2116</f>
        <v>51.719576719576722</v>
      </c>
      <c r="Q2116" t="s">
        <v>8310</v>
      </c>
      <c r="R2116" t="s">
        <v>8315</v>
      </c>
      <c r="S2116" s="11">
        <f>(J2116/86400)+25569+(-5/24)</f>
        <v>40948.421863425923</v>
      </c>
      <c r="T2116" s="11">
        <f>(I2116/86400)+25569+(-5/24)</f>
        <v>40978.421863425923</v>
      </c>
    </row>
    <row r="2117" spans="1:20" ht="28.8" x14ac:dyDescent="0.3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6">
        <f>(E2117/D2117)*100</f>
        <v>292.89999999999998</v>
      </c>
      <c r="P2117" s="7">
        <f>E2117/L2117</f>
        <v>36.612499999999997</v>
      </c>
      <c r="Q2117" t="s">
        <v>8310</v>
      </c>
      <c r="R2117" t="s">
        <v>8315</v>
      </c>
      <c r="S2117" s="11">
        <f>(J2117/86400)+25569+(-5/24)</f>
        <v>41333.628854166665</v>
      </c>
      <c r="T2117" s="11">
        <f>(I2117/86400)+25569+(-5/24)</f>
        <v>41353.587187499994</v>
      </c>
    </row>
    <row r="2118" spans="1:20" x14ac:dyDescent="0.3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6">
        <f>(E2118/D2118)*100</f>
        <v>111.31818181818183</v>
      </c>
      <c r="P2118" s="7">
        <f>E2118/L2118</f>
        <v>42.517361111111114</v>
      </c>
      <c r="Q2118" t="s">
        <v>8310</v>
      </c>
      <c r="R2118" t="s">
        <v>8315</v>
      </c>
      <c r="S2118" s="11">
        <f>(J2118/86400)+25569+(-5/24)</f>
        <v>41282.736122685186</v>
      </c>
      <c r="T2118" s="11">
        <f>(I2118/86400)+25569+(-5/24)</f>
        <v>41312.736122685186</v>
      </c>
    </row>
    <row r="2119" spans="1:20" ht="43.2" x14ac:dyDescent="0.3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6">
        <f>(E2119/D2119)*100</f>
        <v>105.56666666666668</v>
      </c>
      <c r="P2119" s="7">
        <f>E2119/L2119</f>
        <v>62.712871287128714</v>
      </c>
      <c r="Q2119" t="s">
        <v>8310</v>
      </c>
      <c r="R2119" t="s">
        <v>8315</v>
      </c>
      <c r="S2119" s="11">
        <f>(J2119/86400)+25569+(-5/24)</f>
        <v>40567.486226851848</v>
      </c>
      <c r="T2119" s="11">
        <f>(I2119/86400)+25569+(-5/24)</f>
        <v>40612.486226851848</v>
      </c>
    </row>
    <row r="2120" spans="1:20" ht="43.2" x14ac:dyDescent="0.3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6">
        <f>(E2120/D2120)*100</f>
        <v>118.94444444444446</v>
      </c>
      <c r="P2120" s="7">
        <f>E2120/L2120</f>
        <v>89.957983193277315</v>
      </c>
      <c r="Q2120" t="s">
        <v>8310</v>
      </c>
      <c r="R2120" t="s">
        <v>8315</v>
      </c>
      <c r="S2120" s="11">
        <f>(J2120/86400)+25569+(-5/24)</f>
        <v>41134.543217592589</v>
      </c>
      <c r="T2120" s="11">
        <f>(I2120/86400)+25569+(-5/24)</f>
        <v>41155.543217592589</v>
      </c>
    </row>
    <row r="2121" spans="1:20" ht="43.2" x14ac:dyDescent="0.3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6">
        <f>(E2121/D2121)*100</f>
        <v>104.129</v>
      </c>
      <c r="P2121" s="7">
        <f>E2121/L2121</f>
        <v>28.924722222222222</v>
      </c>
      <c r="Q2121" t="s">
        <v>8310</v>
      </c>
      <c r="R2121" t="s">
        <v>8315</v>
      </c>
      <c r="S2121" s="11">
        <f>(J2121/86400)+25569+(-5/24)</f>
        <v>40820.974803240737</v>
      </c>
      <c r="T2121" s="11">
        <f>(I2121/86400)+25569+(-5/24)</f>
        <v>40835.875</v>
      </c>
    </row>
    <row r="2122" spans="1:20" ht="43.2" x14ac:dyDescent="0.3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6">
        <f>(E2122/D2122)*100</f>
        <v>104.10165000000001</v>
      </c>
      <c r="P2122" s="7">
        <f>E2122/L2122</f>
        <v>138.8022</v>
      </c>
      <c r="Q2122" t="s">
        <v>8310</v>
      </c>
      <c r="R2122" t="s">
        <v>8315</v>
      </c>
      <c r="S2122" s="11">
        <f>(J2122/86400)+25569+(-5/24)</f>
        <v>40868.011481481481</v>
      </c>
      <c r="T2122" s="11">
        <f>(I2122/86400)+25569+(-5/24)</f>
        <v>40909.124305555553</v>
      </c>
    </row>
    <row r="2123" spans="1:20" ht="57.6" x14ac:dyDescent="0.3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6">
        <f>(E2123/D2123)*100</f>
        <v>111.87499999999999</v>
      </c>
      <c r="P2123" s="7">
        <f>E2123/L2123</f>
        <v>61.301369863013697</v>
      </c>
      <c r="Q2123" t="s">
        <v>8310</v>
      </c>
      <c r="R2123" t="s">
        <v>8315</v>
      </c>
      <c r="S2123" s="11">
        <f>(J2123/86400)+25569+(-5/24)</f>
        <v>41348.669351851851</v>
      </c>
      <c r="T2123" s="11">
        <f>(I2123/86400)+25569+(-5/24)</f>
        <v>41378.669351851851</v>
      </c>
    </row>
    <row r="2124" spans="1:20" ht="57.6" x14ac:dyDescent="0.3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6">
        <f>(E2124/D2124)*100</f>
        <v>104.73529411764706</v>
      </c>
      <c r="P2124" s="7">
        <f>E2124/L2124</f>
        <v>80.202702702702709</v>
      </c>
      <c r="Q2124" t="s">
        <v>8310</v>
      </c>
      <c r="R2124" t="s">
        <v>8315</v>
      </c>
      <c r="S2124" s="11">
        <f>(J2124/86400)+25569+(-5/24)</f>
        <v>40357.019606481481</v>
      </c>
      <c r="T2124" s="11">
        <f>(I2124/86400)+25569+(-5/24)</f>
        <v>40401.457638888889</v>
      </c>
    </row>
    <row r="2125" spans="1:20" ht="43.2" x14ac:dyDescent="0.3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6">
        <f>(E2125/D2125)*100</f>
        <v>385.15000000000003</v>
      </c>
      <c r="P2125" s="7">
        <f>E2125/L2125</f>
        <v>32.095833333333331</v>
      </c>
      <c r="Q2125" t="s">
        <v>8310</v>
      </c>
      <c r="R2125" t="s">
        <v>8315</v>
      </c>
      <c r="S2125" s="11">
        <f>(J2125/86400)+25569+(-5/24)</f>
        <v>41304.624861111108</v>
      </c>
      <c r="T2125" s="11">
        <f>(I2125/86400)+25569+(-5/24)</f>
        <v>41334.624861111108</v>
      </c>
    </row>
    <row r="2126" spans="1:20" ht="43.2" x14ac:dyDescent="0.3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6">
        <f>(E2126/D2126)*100</f>
        <v>101.248</v>
      </c>
      <c r="P2126" s="7">
        <f>E2126/L2126</f>
        <v>200.88888888888889</v>
      </c>
      <c r="Q2126" t="s">
        <v>8310</v>
      </c>
      <c r="R2126" t="s">
        <v>8315</v>
      </c>
      <c r="S2126" s="11">
        <f>(J2126/86400)+25569+(-5/24)</f>
        <v>41113.564050925925</v>
      </c>
      <c r="T2126" s="11">
        <f>(I2126/86400)+25569+(-5/24)</f>
        <v>41143.564050925925</v>
      </c>
    </row>
    <row r="2127" spans="1:20" ht="28.8" x14ac:dyDescent="0.3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6">
        <f>(E2127/D2127)*100</f>
        <v>113.77333333333333</v>
      </c>
      <c r="P2127" s="7">
        <f>E2127/L2127</f>
        <v>108.01265822784811</v>
      </c>
      <c r="Q2127" t="s">
        <v>8310</v>
      </c>
      <c r="R2127" t="s">
        <v>8315</v>
      </c>
      <c r="S2127" s="11">
        <f>(J2127/86400)+25569+(-5/24)</f>
        <v>41950.715243055551</v>
      </c>
      <c r="T2127" s="11">
        <f>(I2127/86400)+25569+(-5/24)</f>
        <v>41983.999305555553</v>
      </c>
    </row>
    <row r="2128" spans="1:20" ht="43.2" x14ac:dyDescent="0.3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6">
        <f>(E2128/D2128)*100</f>
        <v>100.80333333333333</v>
      </c>
      <c r="P2128" s="7">
        <f>E2128/L2128</f>
        <v>95.699367088607602</v>
      </c>
      <c r="Q2128" t="s">
        <v>8310</v>
      </c>
      <c r="R2128" t="s">
        <v>8315</v>
      </c>
      <c r="S2128" s="11">
        <f>(J2128/86400)+25569+(-5/24)</f>
        <v>41589.468553240738</v>
      </c>
      <c r="T2128" s="11">
        <f>(I2128/86400)+25569+(-5/24)</f>
        <v>41619.468553240738</v>
      </c>
    </row>
    <row r="2129" spans="1:20" ht="43.2" x14ac:dyDescent="0.3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6">
        <f>(E2129/D2129)*100</f>
        <v>283.32</v>
      </c>
      <c r="P2129" s="7">
        <f>E2129/L2129</f>
        <v>49.880281690140848</v>
      </c>
      <c r="Q2129" t="s">
        <v>8310</v>
      </c>
      <c r="R2129" t="s">
        <v>8315</v>
      </c>
      <c r="S2129" s="11">
        <f>(J2129/86400)+25569+(-5/24)</f>
        <v>41329.830451388887</v>
      </c>
      <c r="T2129" s="11">
        <f>(I2129/86400)+25569+(-5/24)</f>
        <v>41359.788784722223</v>
      </c>
    </row>
    <row r="2130" spans="1:20" ht="57.6" x14ac:dyDescent="0.3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6">
        <f>(E2130/D2130)*100</f>
        <v>112.68</v>
      </c>
      <c r="P2130" s="7">
        <f>E2130/L2130</f>
        <v>110.47058823529412</v>
      </c>
      <c r="Q2130" t="s">
        <v>8310</v>
      </c>
      <c r="R2130" t="s">
        <v>8315</v>
      </c>
      <c r="S2130" s="11">
        <f>(J2130/86400)+25569+(-5/24)</f>
        <v>40123.629965277774</v>
      </c>
      <c r="T2130" s="11">
        <f>(I2130/86400)+25569+(-5/24)</f>
        <v>40211.124305555553</v>
      </c>
    </row>
    <row r="2131" spans="1:20" ht="43.2" x14ac:dyDescent="0.3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6">
        <f>(E2131/D2131)*100</f>
        <v>106.58000000000001</v>
      </c>
      <c r="P2131" s="7">
        <f>E2131/L2131</f>
        <v>134.91139240506328</v>
      </c>
      <c r="Q2131" t="s">
        <v>8310</v>
      </c>
      <c r="R2131" t="s">
        <v>8315</v>
      </c>
      <c r="S2131" s="11">
        <f>(J2131/86400)+25569+(-5/24)</f>
        <v>42331.34297453703</v>
      </c>
      <c r="T2131" s="11">
        <f>(I2131/86400)+25569+(-5/24)</f>
        <v>42360.749999999993</v>
      </c>
    </row>
    <row r="2132" spans="1:20" ht="43.2" x14ac:dyDescent="0.3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6">
        <f>(E2132/D2132)*100</f>
        <v>102.66285714285715</v>
      </c>
      <c r="P2132" s="7">
        <f>E2132/L2132</f>
        <v>106.62314540059347</v>
      </c>
      <c r="Q2132" t="s">
        <v>8310</v>
      </c>
      <c r="R2132" t="s">
        <v>8315</v>
      </c>
      <c r="S2132" s="11">
        <f>(J2132/86400)+25569+(-5/24)</f>
        <v>42647.238263888888</v>
      </c>
      <c r="T2132" s="11">
        <f>(I2132/86400)+25569+(-5/24)</f>
        <v>42682.279930555553</v>
      </c>
    </row>
    <row r="2133" spans="1:20" ht="43.2" x14ac:dyDescent="0.3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6">
        <f>(E2133/D2133)*100</f>
        <v>107.91200000000001</v>
      </c>
      <c r="P2133" s="7">
        <f>E2133/L2133</f>
        <v>145.04301075268816</v>
      </c>
      <c r="Q2133" t="s">
        <v>8310</v>
      </c>
      <c r="R2133" t="s">
        <v>8315</v>
      </c>
      <c r="S2133" s="11">
        <f>(J2133/86400)+25569+(-5/24)</f>
        <v>42473.361666666664</v>
      </c>
      <c r="T2133" s="11">
        <f>(I2133/86400)+25569+(-5/24)</f>
        <v>42503.361666666664</v>
      </c>
    </row>
    <row r="2134" spans="1:20" ht="43.2" x14ac:dyDescent="0.3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6">
        <f>(E2134/D2134)*100</f>
        <v>123.07407407407408</v>
      </c>
      <c r="P2134" s="7">
        <f>E2134/L2134</f>
        <v>114.58620689655173</v>
      </c>
      <c r="Q2134" t="s">
        <v>8310</v>
      </c>
      <c r="R2134" t="s">
        <v>8315</v>
      </c>
      <c r="S2134" s="11">
        <f>(J2134/86400)+25569+(-5/24)</f>
        <v>42697.113032407404</v>
      </c>
      <c r="T2134" s="11">
        <f>(I2134/86400)+25569+(-5/24)</f>
        <v>42725.124305555553</v>
      </c>
    </row>
    <row r="2135" spans="1:20" ht="43.2" x14ac:dyDescent="0.3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6">
        <f>(E2135/D2135)*100</f>
        <v>101.6</v>
      </c>
      <c r="P2135" s="7">
        <f>E2135/L2135</f>
        <v>105.3170731707317</v>
      </c>
      <c r="Q2135" t="s">
        <v>8310</v>
      </c>
      <c r="R2135" t="s">
        <v>8315</v>
      </c>
      <c r="S2135" s="11">
        <f>(J2135/86400)+25569+(-5/24)</f>
        <v>42184.417916666665</v>
      </c>
      <c r="T2135" s="11">
        <f>(I2135/86400)+25569+(-5/24)</f>
        <v>42217.417916666665</v>
      </c>
    </row>
    <row r="2136" spans="1:20" ht="43.2" x14ac:dyDescent="0.3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6">
        <f>(E2136/D2136)*100</f>
        <v>104.396</v>
      </c>
      <c r="P2136" s="7">
        <f>E2136/L2136</f>
        <v>70.921195652173907</v>
      </c>
      <c r="Q2136" t="s">
        <v>8310</v>
      </c>
      <c r="R2136" t="s">
        <v>8315</v>
      </c>
      <c r="S2136" s="11">
        <f>(J2136/86400)+25569+(-5/24)</f>
        <v>42688.979548611103</v>
      </c>
      <c r="T2136" s="11">
        <f>(I2136/86400)+25569+(-5/24)</f>
        <v>42723.979548611103</v>
      </c>
    </row>
    <row r="2137" spans="1:20" ht="43.2" x14ac:dyDescent="0.3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6">
        <f>(E2137/D2137)*100</f>
        <v>112.92973333333333</v>
      </c>
      <c r="P2137" s="7">
        <f>E2137/L2137</f>
        <v>147.17167680278018</v>
      </c>
      <c r="Q2137" t="s">
        <v>8310</v>
      </c>
      <c r="R2137" t="s">
        <v>8315</v>
      </c>
      <c r="S2137" s="11">
        <f>(J2137/86400)+25569+(-5/24)</f>
        <v>42775.106550925928</v>
      </c>
      <c r="T2137" s="11">
        <f>(I2137/86400)+25569+(-5/24)</f>
        <v>42808.747916666667</v>
      </c>
    </row>
    <row r="2138" spans="1:20" ht="43.2" x14ac:dyDescent="0.3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6">
        <f>(E2138/D2138)*100</f>
        <v>136.4</v>
      </c>
      <c r="P2138" s="7">
        <f>E2138/L2138</f>
        <v>160.47058823529412</v>
      </c>
      <c r="Q2138" t="s">
        <v>8310</v>
      </c>
      <c r="R2138" t="s">
        <v>8315</v>
      </c>
      <c r="S2138" s="11">
        <f>(J2138/86400)+25569+(-5/24)</f>
        <v>42058.026956018519</v>
      </c>
      <c r="T2138" s="11">
        <f>(I2138/86400)+25569+(-5/24)</f>
        <v>42085.124999999993</v>
      </c>
    </row>
    <row r="2139" spans="1:20" ht="43.2" x14ac:dyDescent="0.3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6">
        <f>(E2139/D2139)*100</f>
        <v>103.61439999999999</v>
      </c>
      <c r="P2139" s="7">
        <f>E2139/L2139</f>
        <v>156.04578313253012</v>
      </c>
      <c r="Q2139" t="s">
        <v>8310</v>
      </c>
      <c r="R2139" t="s">
        <v>8315</v>
      </c>
      <c r="S2139" s="11">
        <f>(J2139/86400)+25569+(-5/24)</f>
        <v>42278.738287037035</v>
      </c>
      <c r="T2139" s="11">
        <f>(I2139/86400)+25569+(-5/24)</f>
        <v>42308.958333333336</v>
      </c>
    </row>
    <row r="2140" spans="1:20" ht="43.2" x14ac:dyDescent="0.3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6">
        <f>(E2140/D2140)*100</f>
        <v>105.5</v>
      </c>
      <c r="P2140" s="7">
        <f>E2140/L2140</f>
        <v>63.17365269461078</v>
      </c>
      <c r="Q2140" t="s">
        <v>8310</v>
      </c>
      <c r="R2140" t="s">
        <v>8315</v>
      </c>
      <c r="S2140" s="11">
        <f>(J2140/86400)+25569+(-5/24)</f>
        <v>42291.258414351854</v>
      </c>
      <c r="T2140" s="11">
        <f>(I2140/86400)+25569+(-5/24)</f>
        <v>42314.958333333336</v>
      </c>
    </row>
    <row r="2141" spans="1:20" ht="43.2" x14ac:dyDescent="0.3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6">
        <f>(E2141/D2141)*100</f>
        <v>101.82857142857142</v>
      </c>
      <c r="P2141" s="7">
        <f>E2141/L2141</f>
        <v>104.82352941176471</v>
      </c>
      <c r="Q2141" t="s">
        <v>8310</v>
      </c>
      <c r="R2141" t="s">
        <v>8315</v>
      </c>
      <c r="S2141" s="11">
        <f>(J2141/86400)+25569+(-5/24)</f>
        <v>41379.307442129626</v>
      </c>
      <c r="T2141" s="11">
        <f>(I2141/86400)+25569+(-5/24)</f>
        <v>41410.957638888889</v>
      </c>
    </row>
    <row r="2142" spans="1:20" ht="43.2" x14ac:dyDescent="0.3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6">
        <f>(E2142/D2142)*100</f>
        <v>106.60499999999999</v>
      </c>
      <c r="P2142" s="7">
        <f>E2142/L2142</f>
        <v>97.356164383561648</v>
      </c>
      <c r="Q2142" t="s">
        <v>8310</v>
      </c>
      <c r="R2142" t="s">
        <v>8315</v>
      </c>
      <c r="S2142" s="11">
        <f>(J2142/86400)+25569+(-5/24)</f>
        <v>42507.373078703698</v>
      </c>
      <c r="T2142" s="11">
        <f>(I2142/86400)+25569+(-5/24)</f>
        <v>42538.373078703698</v>
      </c>
    </row>
    <row r="2143" spans="1:20" ht="43.2" x14ac:dyDescent="0.3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6">
        <f>(E2143/D2143)*100</f>
        <v>113.015</v>
      </c>
      <c r="P2143" s="7">
        <f>E2143/L2143</f>
        <v>203.63063063063063</v>
      </c>
      <c r="Q2143" t="s">
        <v>8310</v>
      </c>
      <c r="R2143" t="s">
        <v>8315</v>
      </c>
      <c r="S2143" s="11">
        <f>(J2143/86400)+25569+(-5/24)</f>
        <v>42263.471956018511</v>
      </c>
      <c r="T2143" s="11">
        <f>(I2143/86400)+25569+(-5/24)</f>
        <v>42305.124999999993</v>
      </c>
    </row>
    <row r="2144" spans="1:20" ht="43.2" x14ac:dyDescent="0.3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6">
        <f>(E2144/D2144)*100</f>
        <v>125.22750000000001</v>
      </c>
      <c r="P2144" s="7">
        <f>E2144/L2144</f>
        <v>188.31203007518798</v>
      </c>
      <c r="Q2144" t="s">
        <v>8310</v>
      </c>
      <c r="R2144" t="s">
        <v>8315</v>
      </c>
      <c r="S2144" s="11">
        <f>(J2144/86400)+25569+(-5/24)</f>
        <v>42437.428136574068</v>
      </c>
      <c r="T2144" s="11">
        <f>(I2144/86400)+25569+(-5/24)</f>
        <v>42467.386469907404</v>
      </c>
    </row>
    <row r="2145" spans="1:20" ht="57.6" x14ac:dyDescent="0.3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6">
        <f>(E2145/D2145)*100</f>
        <v>101.19</v>
      </c>
      <c r="P2145" s="7">
        <f>E2145/L2145</f>
        <v>146.65217391304347</v>
      </c>
      <c r="Q2145" t="s">
        <v>8310</v>
      </c>
      <c r="R2145" t="s">
        <v>8315</v>
      </c>
      <c r="S2145" s="11">
        <f>(J2145/86400)+25569+(-5/24)</f>
        <v>42101.474039351851</v>
      </c>
      <c r="T2145" s="11">
        <f>(I2145/86400)+25569+(-5/24)</f>
        <v>42139.583333333336</v>
      </c>
    </row>
    <row r="2146" spans="1:20" ht="43.2" x14ac:dyDescent="0.3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6">
        <f>(E2146/D2146)*100</f>
        <v>102.76470588235294</v>
      </c>
      <c r="P2146" s="7">
        <f>E2146/L2146</f>
        <v>109.1875</v>
      </c>
      <c r="Q2146" t="s">
        <v>8310</v>
      </c>
      <c r="R2146" t="s">
        <v>8315</v>
      </c>
      <c r="S2146" s="11">
        <f>(J2146/86400)+25569+(-5/24)</f>
        <v>42101.529108796291</v>
      </c>
      <c r="T2146" s="11">
        <f>(I2146/86400)+25569+(-5/24)</f>
        <v>42132.708333333336</v>
      </c>
    </row>
    <row r="2147" spans="1:20" ht="43.2" x14ac:dyDescent="0.3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6">
        <f>(E2147/D2147)*100</f>
        <v>116.83911999999998</v>
      </c>
      <c r="P2147" s="7">
        <f>E2147/L2147</f>
        <v>59.249046653144013</v>
      </c>
      <c r="Q2147" t="s">
        <v>8310</v>
      </c>
      <c r="R2147" t="s">
        <v>8315</v>
      </c>
      <c r="S2147" s="11">
        <f>(J2147/86400)+25569+(-5/24)</f>
        <v>42291.387939814813</v>
      </c>
      <c r="T2147" s="11">
        <f>(I2147/86400)+25569+(-5/24)</f>
        <v>42321.429606481477</v>
      </c>
    </row>
    <row r="2148" spans="1:20" ht="43.2" x14ac:dyDescent="0.3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6">
        <f>(E2148/D2148)*100</f>
        <v>101.16833333333335</v>
      </c>
      <c r="P2148" s="7">
        <f>E2148/L2148</f>
        <v>97.904838709677421</v>
      </c>
      <c r="Q2148" t="s">
        <v>8310</v>
      </c>
      <c r="R2148" t="s">
        <v>8315</v>
      </c>
      <c r="S2148" s="11">
        <f>(J2148/86400)+25569+(-5/24)</f>
        <v>42046.920231481483</v>
      </c>
      <c r="T2148" s="11">
        <f>(I2148/86400)+25569+(-5/24)</f>
        <v>42076.878564814811</v>
      </c>
    </row>
    <row r="2149" spans="1:20" ht="43.2" x14ac:dyDescent="0.3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6">
        <f>(E2149/D2149)*100</f>
        <v>110.13360000000002</v>
      </c>
      <c r="P2149" s="7">
        <f>E2149/L2149</f>
        <v>70.000169491525426</v>
      </c>
      <c r="Q2149" t="s">
        <v>8310</v>
      </c>
      <c r="R2149" t="s">
        <v>8315</v>
      </c>
      <c r="S2149" s="11">
        <f>(J2149/86400)+25569+(-5/24)</f>
        <v>42559.547337962962</v>
      </c>
      <c r="T2149" s="11">
        <f>(I2149/86400)+25569+(-5/24)</f>
        <v>42615.833333333336</v>
      </c>
    </row>
    <row r="2150" spans="1:20" ht="43.2" x14ac:dyDescent="0.3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6">
        <f>(E2150/D2150)*100</f>
        <v>108.08333333333333</v>
      </c>
      <c r="P2150" s="7">
        <f>E2150/L2150</f>
        <v>72.865168539325836</v>
      </c>
      <c r="Q2150" t="s">
        <v>8310</v>
      </c>
      <c r="R2150" t="s">
        <v>8315</v>
      </c>
      <c r="S2150" s="11">
        <f>(J2150/86400)+25569+(-5/24)</f>
        <v>42093.551712962959</v>
      </c>
      <c r="T2150" s="11">
        <f>(I2150/86400)+25569+(-5/24)</f>
        <v>42123.551712962959</v>
      </c>
    </row>
    <row r="2151" spans="1:20" ht="43.2" x14ac:dyDescent="0.3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6">
        <f>(E2151/D2151)*100</f>
        <v>125.02285714285715</v>
      </c>
      <c r="P2151" s="7">
        <f>E2151/L2151</f>
        <v>146.34782608695653</v>
      </c>
      <c r="Q2151" t="s">
        <v>8310</v>
      </c>
      <c r="R2151" t="s">
        <v>8315</v>
      </c>
      <c r="S2151" s="11">
        <f>(J2151/86400)+25569+(-5/24)</f>
        <v>42772.460729166669</v>
      </c>
      <c r="T2151" s="11">
        <f>(I2151/86400)+25569+(-5/24)</f>
        <v>42802.666666666664</v>
      </c>
    </row>
    <row r="2152" spans="1:20" ht="43.2" x14ac:dyDescent="0.3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6">
        <f>(E2152/D2152)*100</f>
        <v>106.71428571428572</v>
      </c>
      <c r="P2152" s="7">
        <f>E2152/L2152</f>
        <v>67.909090909090907</v>
      </c>
      <c r="Q2152" t="s">
        <v>8310</v>
      </c>
      <c r="R2152" t="s">
        <v>8315</v>
      </c>
      <c r="S2152" s="11">
        <f>(J2152/86400)+25569+(-5/24)</f>
        <v>41894.671273148146</v>
      </c>
      <c r="T2152" s="11">
        <f>(I2152/86400)+25569+(-5/24)</f>
        <v>41912.957638888889</v>
      </c>
    </row>
    <row r="2153" spans="1:20" ht="28.8" x14ac:dyDescent="0.3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6">
        <f>(E2153/D2153)*100</f>
        <v>100.36639999999998</v>
      </c>
      <c r="P2153" s="7">
        <f>E2153/L2153</f>
        <v>169.85083076923075</v>
      </c>
      <c r="Q2153" t="s">
        <v>8310</v>
      </c>
      <c r="R2153" t="s">
        <v>8315</v>
      </c>
      <c r="S2153" s="11">
        <f>(J2153/86400)+25569+(-5/24)</f>
        <v>42459.572511574072</v>
      </c>
      <c r="T2153" s="11">
        <f>(I2153/86400)+25569+(-5/24)</f>
        <v>42489.572511574072</v>
      </c>
    </row>
    <row r="2154" spans="1:20" ht="43.2" x14ac:dyDescent="0.3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6">
        <f>(E2154/D2154)*100</f>
        <v>102.02863333333335</v>
      </c>
      <c r="P2154" s="7">
        <f>E2154/L2154</f>
        <v>58.413339694656486</v>
      </c>
      <c r="Q2154" t="s">
        <v>8310</v>
      </c>
      <c r="R2154" t="s">
        <v>8315</v>
      </c>
      <c r="S2154" s="11">
        <f>(J2154/86400)+25569+(-5/24)</f>
        <v>41926.529456018514</v>
      </c>
      <c r="T2154" s="11">
        <f>(I2154/86400)+25569+(-5/24)</f>
        <v>41956.916666666664</v>
      </c>
    </row>
    <row r="2155" spans="1:20" ht="43.2" x14ac:dyDescent="0.3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6">
        <f>(E2155/D2155)*100</f>
        <v>102.08358208955224</v>
      </c>
      <c r="P2155" s="7">
        <f>E2155/L2155</f>
        <v>119.99298245614035</v>
      </c>
      <c r="Q2155" t="s">
        <v>8310</v>
      </c>
      <c r="R2155" t="s">
        <v>8315</v>
      </c>
      <c r="S2155" s="11">
        <f>(J2155/86400)+25569+(-5/24)</f>
        <v>42111.762662037036</v>
      </c>
      <c r="T2155" s="11">
        <f>(I2155/86400)+25569+(-5/24)</f>
        <v>42155.888888888883</v>
      </c>
    </row>
    <row r="2156" spans="1:20" ht="43.2" x14ac:dyDescent="0.3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6">
        <f>(E2156/D2156)*100</f>
        <v>123.27586206896552</v>
      </c>
      <c r="P2156" s="7">
        <f>E2156/L2156</f>
        <v>99.860335195530723</v>
      </c>
      <c r="Q2156" t="s">
        <v>8310</v>
      </c>
      <c r="R2156" t="s">
        <v>8315</v>
      </c>
      <c r="S2156" s="11">
        <f>(J2156/86400)+25569+(-5/24)</f>
        <v>42114.735995370364</v>
      </c>
      <c r="T2156" s="11">
        <f>(I2156/86400)+25569+(-5/24)</f>
        <v>42144.735995370364</v>
      </c>
    </row>
    <row r="2157" spans="1:20" ht="43.2" x14ac:dyDescent="0.3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6">
        <f>(E2157/D2157)*100</f>
        <v>170.28880000000001</v>
      </c>
      <c r="P2157" s="7">
        <f>E2157/L2157</f>
        <v>90.579148936170213</v>
      </c>
      <c r="Q2157" t="s">
        <v>8310</v>
      </c>
      <c r="R2157" t="s">
        <v>8315</v>
      </c>
      <c r="S2157" s="11">
        <f>(J2157/86400)+25569+(-5/24)</f>
        <v>42261.291909722218</v>
      </c>
      <c r="T2157" s="11">
        <f>(I2157/86400)+25569+(-5/24)</f>
        <v>42291.291909722218</v>
      </c>
    </row>
    <row r="2158" spans="1:20" ht="43.2" x14ac:dyDescent="0.3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6">
        <f>(E2158/D2158)*100</f>
        <v>111.59049999999999</v>
      </c>
      <c r="P2158" s="7">
        <f>E2158/L2158</f>
        <v>117.77361477572559</v>
      </c>
      <c r="Q2158" t="s">
        <v>8310</v>
      </c>
      <c r="R2158" t="s">
        <v>8315</v>
      </c>
      <c r="S2158" s="11">
        <f>(J2158/86400)+25569+(-5/24)</f>
        <v>42292.287141203698</v>
      </c>
      <c r="T2158" s="11">
        <f>(I2158/86400)+25569+(-5/24)</f>
        <v>42322.32880787037</v>
      </c>
    </row>
    <row r="2159" spans="1:20" ht="43.2" x14ac:dyDescent="0.3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6">
        <f>(E2159/D2159)*100</f>
        <v>103</v>
      </c>
      <c r="P2159" s="7">
        <f>E2159/L2159</f>
        <v>86.554621848739501</v>
      </c>
      <c r="Q2159" t="s">
        <v>8310</v>
      </c>
      <c r="R2159" t="s">
        <v>8315</v>
      </c>
      <c r="S2159" s="11">
        <f>(J2159/86400)+25569+(-5/24)</f>
        <v>42207.378657407404</v>
      </c>
      <c r="T2159" s="11">
        <f>(I2159/86400)+25569+(-5/24)</f>
        <v>42237.378657407404</v>
      </c>
    </row>
    <row r="2160" spans="1:20" ht="43.2" x14ac:dyDescent="0.3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6">
        <f>(E2160/D2160)*100</f>
        <v>106.63570159857905</v>
      </c>
      <c r="P2160" s="7">
        <f>E2160/L2160</f>
        <v>71.899281437125751</v>
      </c>
      <c r="Q2160" t="s">
        <v>8310</v>
      </c>
      <c r="R2160" t="s">
        <v>8315</v>
      </c>
      <c r="S2160" s="11">
        <f>(J2160/86400)+25569+(-5/24)</f>
        <v>42760.290601851848</v>
      </c>
      <c r="T2160" s="11">
        <f>(I2160/86400)+25569+(-5/24)</f>
        <v>42790.290601851848</v>
      </c>
    </row>
    <row r="2161" spans="1:20" ht="43.2" x14ac:dyDescent="0.3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6">
        <f>(E2161/D2161)*100</f>
        <v>114.75999999999999</v>
      </c>
      <c r="P2161" s="7">
        <f>E2161/L2161</f>
        <v>129.81900452488688</v>
      </c>
      <c r="Q2161" t="s">
        <v>8310</v>
      </c>
      <c r="R2161" t="s">
        <v>8315</v>
      </c>
      <c r="S2161" s="11">
        <f>(J2161/86400)+25569+(-5/24)</f>
        <v>42585.857743055552</v>
      </c>
      <c r="T2161" s="11">
        <f>(I2161/86400)+25569+(-5/24)</f>
        <v>42623.957638888889</v>
      </c>
    </row>
    <row r="2162" spans="1:20" ht="43.2" x14ac:dyDescent="0.3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6">
        <f>(E2162/D2162)*100</f>
        <v>127.34117647058822</v>
      </c>
      <c r="P2162" s="7">
        <f>E2162/L2162</f>
        <v>44.912863070539416</v>
      </c>
      <c r="Q2162" t="s">
        <v>8310</v>
      </c>
      <c r="R2162" t="s">
        <v>8315</v>
      </c>
      <c r="S2162" s="11">
        <f>(J2162/86400)+25569+(-5/24)</f>
        <v>42427.75641203703</v>
      </c>
      <c r="T2162" s="11">
        <f>(I2162/86400)+25569+(-5/24)</f>
        <v>42467.714745370373</v>
      </c>
    </row>
    <row r="2163" spans="1:20" ht="43.2" x14ac:dyDescent="0.3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6">
        <f>(E2163/D2163)*100</f>
        <v>116.56</v>
      </c>
      <c r="P2163" s="7">
        <f>E2163/L2163</f>
        <v>40.755244755244753</v>
      </c>
      <c r="Q2163" t="s">
        <v>8310</v>
      </c>
      <c r="R2163" t="s">
        <v>8315</v>
      </c>
      <c r="S2163" s="11">
        <f>(J2163/86400)+25569+(-5/24)</f>
        <v>41889.959120370368</v>
      </c>
      <c r="T2163" s="11">
        <f>(I2163/86400)+25569+(-5/24)</f>
        <v>41919.959120370368</v>
      </c>
    </row>
    <row r="2164" spans="1:20" ht="43.2" x14ac:dyDescent="0.3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6">
        <f>(E2164/D2164)*100</f>
        <v>108.61819426615318</v>
      </c>
      <c r="P2164" s="7">
        <f>E2164/L2164</f>
        <v>103.52394779771615</v>
      </c>
      <c r="Q2164" t="s">
        <v>8310</v>
      </c>
      <c r="R2164" t="s">
        <v>8315</v>
      </c>
      <c r="S2164" s="11">
        <f>(J2164/86400)+25569+(-5/24)</f>
        <v>42297.583553240744</v>
      </c>
      <c r="T2164" s="11">
        <f>(I2164/86400)+25569+(-5/24)</f>
        <v>42327.625219907401</v>
      </c>
    </row>
    <row r="2165" spans="1:20" ht="43.2" x14ac:dyDescent="0.3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6">
        <f>(E2165/D2165)*100</f>
        <v>103.94285714285714</v>
      </c>
      <c r="P2165" s="7">
        <f>E2165/L2165</f>
        <v>125.44827586206897</v>
      </c>
      <c r="Q2165" t="s">
        <v>8310</v>
      </c>
      <c r="R2165" t="s">
        <v>8315</v>
      </c>
      <c r="S2165" s="11">
        <f>(J2165/86400)+25569+(-5/24)</f>
        <v>42438.619456018518</v>
      </c>
      <c r="T2165" s="11">
        <f>(I2165/86400)+25569+(-5/24)</f>
        <v>42468.577789351846</v>
      </c>
    </row>
    <row r="2166" spans="1:20" ht="43.2" x14ac:dyDescent="0.3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6">
        <f>(E2166/D2166)*100</f>
        <v>116.25714285714285</v>
      </c>
      <c r="P2166" s="7">
        <f>E2166/L2166</f>
        <v>246.60606060606059</v>
      </c>
      <c r="Q2166" t="s">
        <v>8310</v>
      </c>
      <c r="R2166" t="s">
        <v>8315</v>
      </c>
      <c r="S2166" s="11">
        <f>(J2166/86400)+25569+(-5/24)</f>
        <v>41943.0855787037</v>
      </c>
      <c r="T2166" s="11">
        <f>(I2166/86400)+25569+(-5/24)</f>
        <v>41974.127245370364</v>
      </c>
    </row>
    <row r="2167" spans="1:20" ht="43.2" x14ac:dyDescent="0.3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6">
        <f>(E2167/D2167)*100</f>
        <v>102.69239999999999</v>
      </c>
      <c r="P2167" s="7">
        <f>E2167/L2167</f>
        <v>79.401340206185566</v>
      </c>
      <c r="Q2167" t="s">
        <v>8310</v>
      </c>
      <c r="R2167" t="s">
        <v>8315</v>
      </c>
      <c r="S2167" s="11">
        <f>(J2167/86400)+25569+(-5/24)</f>
        <v>42415.594826388886</v>
      </c>
      <c r="T2167" s="11">
        <f>(I2167/86400)+25569+(-5/24)</f>
        <v>42445.553159722222</v>
      </c>
    </row>
    <row r="2168" spans="1:20" ht="43.2" x14ac:dyDescent="0.3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6">
        <f>(E2168/D2168)*100</f>
        <v>174</v>
      </c>
      <c r="P2168" s="7">
        <f>E2168/L2168</f>
        <v>86.138613861386133</v>
      </c>
      <c r="Q2168" t="s">
        <v>8310</v>
      </c>
      <c r="R2168" t="s">
        <v>8315</v>
      </c>
      <c r="S2168" s="11">
        <f>(J2168/86400)+25569+(-5/24)</f>
        <v>42078.01385416666</v>
      </c>
      <c r="T2168" s="11">
        <f>(I2168/86400)+25569+(-5/24)</f>
        <v>42118.01385416666</v>
      </c>
    </row>
    <row r="2169" spans="1:20" ht="43.2" x14ac:dyDescent="0.3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6">
        <f>(E2169/D2169)*100</f>
        <v>103.08800000000001</v>
      </c>
      <c r="P2169" s="7">
        <f>E2169/L2169</f>
        <v>193.04868913857678</v>
      </c>
      <c r="Q2169" t="s">
        <v>8310</v>
      </c>
      <c r="R2169" t="s">
        <v>8315</v>
      </c>
      <c r="S2169" s="11">
        <f>(J2169/86400)+25569+(-5/24)</f>
        <v>42507.651863425919</v>
      </c>
      <c r="T2169" s="11">
        <f>(I2169/86400)+25569+(-5/24)</f>
        <v>42536.416666666664</v>
      </c>
    </row>
    <row r="2170" spans="1:20" ht="43.2" x14ac:dyDescent="0.3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6">
        <f>(E2170/D2170)*100</f>
        <v>104.85537190082646</v>
      </c>
      <c r="P2170" s="7">
        <f>E2170/L2170</f>
        <v>84.023178807947019</v>
      </c>
      <c r="Q2170" t="s">
        <v>8310</v>
      </c>
      <c r="R2170" t="s">
        <v>8315</v>
      </c>
      <c r="S2170" s="11">
        <f>(J2170/86400)+25569+(-5/24)</f>
        <v>41934.86215277778</v>
      </c>
      <c r="T2170" s="11">
        <f>(I2170/86400)+25569+(-5/24)</f>
        <v>41957.008333333331</v>
      </c>
    </row>
    <row r="2171" spans="1:20" ht="43.2" x14ac:dyDescent="0.3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6">
        <f>(E2171/D2171)*100</f>
        <v>101.375</v>
      </c>
      <c r="P2171" s="7">
        <f>E2171/L2171</f>
        <v>139.82758620689654</v>
      </c>
      <c r="Q2171" t="s">
        <v>8310</v>
      </c>
      <c r="R2171" t="s">
        <v>8315</v>
      </c>
      <c r="S2171" s="11">
        <f>(J2171/86400)+25569+(-5/24)</f>
        <v>42163.689583333333</v>
      </c>
      <c r="T2171" s="11">
        <f>(I2171/86400)+25569+(-5/24)</f>
        <v>42207.924305555549</v>
      </c>
    </row>
    <row r="2172" spans="1:20" ht="43.2" x14ac:dyDescent="0.3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6">
        <f>(E2172/D2172)*100</f>
        <v>111.07699999999998</v>
      </c>
      <c r="P2172" s="7">
        <f>E2172/L2172</f>
        <v>109.82189265536722</v>
      </c>
      <c r="Q2172" t="s">
        <v>8310</v>
      </c>
      <c r="R2172" t="s">
        <v>8315</v>
      </c>
      <c r="S2172" s="11">
        <f>(J2172/86400)+25569+(-5/24)</f>
        <v>41935.792893518512</v>
      </c>
      <c r="T2172" s="11">
        <f>(I2172/86400)+25569+(-5/24)</f>
        <v>41965.834560185183</v>
      </c>
    </row>
    <row r="2173" spans="1:20" ht="57.6" x14ac:dyDescent="0.3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6">
        <f>(E2173/D2173)*100</f>
        <v>124.15933781686496</v>
      </c>
      <c r="P2173" s="7">
        <f>E2173/L2173</f>
        <v>139.53488372093022</v>
      </c>
      <c r="Q2173" t="s">
        <v>8310</v>
      </c>
      <c r="R2173" t="s">
        <v>8315</v>
      </c>
      <c r="S2173" s="11">
        <f>(J2173/86400)+25569+(-5/24)</f>
        <v>41837.002210648148</v>
      </c>
      <c r="T2173" s="11">
        <f>(I2173/86400)+25569+(-5/24)</f>
        <v>41858.791666666664</v>
      </c>
    </row>
    <row r="2174" spans="1:20" ht="57.6" x14ac:dyDescent="0.3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6">
        <f>(E2174/D2174)*100</f>
        <v>101.33333333333334</v>
      </c>
      <c r="P2174" s="7">
        <f>E2174/L2174</f>
        <v>347.84615384615387</v>
      </c>
      <c r="Q2174" t="s">
        <v>8310</v>
      </c>
      <c r="R2174" t="s">
        <v>8315</v>
      </c>
      <c r="S2174" s="11">
        <f>(J2174/86400)+25569+(-5/24)</f>
        <v>40255.53629629629</v>
      </c>
      <c r="T2174" s="11">
        <f>(I2174/86400)+25569+(-5/24)</f>
        <v>40300.598611111105</v>
      </c>
    </row>
    <row r="2175" spans="1:20" ht="43.2" x14ac:dyDescent="0.3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6">
        <f>(E2175/D2175)*100</f>
        <v>110.16142857142856</v>
      </c>
      <c r="P2175" s="7">
        <f>E2175/L2175</f>
        <v>68.24159292035398</v>
      </c>
      <c r="Q2175" t="s">
        <v>8310</v>
      </c>
      <c r="R2175" t="s">
        <v>8315</v>
      </c>
      <c r="S2175" s="11">
        <f>(J2175/86400)+25569+(-5/24)</f>
        <v>41780.651296296295</v>
      </c>
      <c r="T2175" s="11">
        <f>(I2175/86400)+25569+(-5/24)</f>
        <v>41810.957638888889</v>
      </c>
    </row>
    <row r="2176" spans="1:20" ht="43.2" x14ac:dyDescent="0.3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6">
        <f>(E2176/D2176)*100</f>
        <v>103.97333333333334</v>
      </c>
      <c r="P2176" s="7">
        <f>E2176/L2176</f>
        <v>239.93846153846152</v>
      </c>
      <c r="Q2176" t="s">
        <v>8310</v>
      </c>
      <c r="R2176" t="s">
        <v>8315</v>
      </c>
      <c r="S2176" s="11">
        <f>(J2176/86400)+25569+(-5/24)</f>
        <v>41668.398136574069</v>
      </c>
      <c r="T2176" s="11">
        <f>(I2176/86400)+25569+(-5/24)</f>
        <v>41698.398136574069</v>
      </c>
    </row>
    <row r="2177" spans="1:20" ht="43.2" x14ac:dyDescent="0.3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6">
        <f>(E2177/D2177)*100</f>
        <v>101.31578947368421</v>
      </c>
      <c r="P2177" s="7">
        <f>E2177/L2177</f>
        <v>287.31343283582089</v>
      </c>
      <c r="Q2177" t="s">
        <v>8310</v>
      </c>
      <c r="R2177" t="s">
        <v>8315</v>
      </c>
      <c r="S2177" s="11">
        <f>(J2177/86400)+25569+(-5/24)</f>
        <v>41019.584699074076</v>
      </c>
      <c r="T2177" s="11">
        <f>(I2177/86400)+25569+(-5/24)</f>
        <v>41049.584699074076</v>
      </c>
    </row>
    <row r="2178" spans="1:20" ht="43.2" x14ac:dyDescent="0.3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6">
        <f>(E2178/D2178)*100</f>
        <v>103.3501</v>
      </c>
      <c r="P2178" s="7">
        <f>E2178/L2178</f>
        <v>86.84882352941176</v>
      </c>
      <c r="Q2178" t="s">
        <v>8310</v>
      </c>
      <c r="R2178" t="s">
        <v>8315</v>
      </c>
      <c r="S2178" s="11">
        <f>(J2178/86400)+25569+(-5/24)</f>
        <v>41355.368958333333</v>
      </c>
      <c r="T2178" s="11">
        <f>(I2178/86400)+25569+(-5/24)</f>
        <v>41394.999305555553</v>
      </c>
    </row>
    <row r="2179" spans="1:20" ht="43.2" x14ac:dyDescent="0.3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6">
        <f>(E2179/D2179)*100</f>
        <v>104.11200000000001</v>
      </c>
      <c r="P2179" s="7">
        <f>E2179/L2179</f>
        <v>81.84905660377359</v>
      </c>
      <c r="Q2179" t="s">
        <v>8310</v>
      </c>
      <c r="R2179" t="s">
        <v>8315</v>
      </c>
      <c r="S2179" s="11">
        <f>(J2179/86400)+25569+(-5/24)</f>
        <v>42043.397245370368</v>
      </c>
      <c r="T2179" s="11">
        <f>(I2179/86400)+25569+(-5/24)</f>
        <v>42078.355578703697</v>
      </c>
    </row>
    <row r="2180" spans="1:20" ht="43.2" x14ac:dyDescent="0.3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6">
        <f>(E2180/D2180)*100</f>
        <v>110.15569230769231</v>
      </c>
      <c r="P2180" s="7">
        <f>E2180/L2180</f>
        <v>42.874970059880241</v>
      </c>
      <c r="Q2180" t="s">
        <v>8310</v>
      </c>
      <c r="R2180" t="s">
        <v>8315</v>
      </c>
      <c r="S2180" s="11">
        <f>(J2180/86400)+25569+(-5/24)</f>
        <v>40893.3433912037</v>
      </c>
      <c r="T2180" s="11">
        <f>(I2180/86400)+25569+(-5/24)</f>
        <v>40923.3433912037</v>
      </c>
    </row>
    <row r="2181" spans="1:20" ht="43.2" x14ac:dyDescent="0.3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6">
        <f>(E2181/D2181)*100</f>
        <v>122.02</v>
      </c>
      <c r="P2181" s="7">
        <f>E2181/L2181</f>
        <v>709.41860465116281</v>
      </c>
      <c r="Q2181" t="s">
        <v>8310</v>
      </c>
      <c r="R2181" t="s">
        <v>8315</v>
      </c>
      <c r="S2181" s="11">
        <f>(J2181/86400)+25569+(-5/24)</f>
        <v>42711.586805555555</v>
      </c>
      <c r="T2181" s="11">
        <f>(I2181/86400)+25569+(-5/24)</f>
        <v>42741.586805555555</v>
      </c>
    </row>
    <row r="2182" spans="1:20" ht="43.2" x14ac:dyDescent="0.3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6">
        <f>(E2182/D2182)*100</f>
        <v>114.16866666666667</v>
      </c>
      <c r="P2182" s="7">
        <f>E2182/L2182</f>
        <v>161.25517890772127</v>
      </c>
      <c r="Q2182" t="s">
        <v>8310</v>
      </c>
      <c r="R2182" t="s">
        <v>8315</v>
      </c>
      <c r="S2182" s="11">
        <f>(J2182/86400)+25569+(-5/24)</f>
        <v>41261.559479166666</v>
      </c>
      <c r="T2182" s="11">
        <f>(I2182/86400)+25569+(-5/24)</f>
        <v>41306.559479166666</v>
      </c>
    </row>
    <row r="2183" spans="1:20" ht="28.8" x14ac:dyDescent="0.3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6">
        <f>(E2183/D2183)*100</f>
        <v>125.33333333333334</v>
      </c>
      <c r="P2183" s="7">
        <f>E2183/L2183</f>
        <v>41.777777777777779</v>
      </c>
      <c r="Q2183" t="s">
        <v>8310</v>
      </c>
      <c r="R2183" t="s">
        <v>8315</v>
      </c>
      <c r="S2183" s="11">
        <f>(J2183/86400)+25569+(-5/24)</f>
        <v>42425.368564814817</v>
      </c>
      <c r="T2183" s="11">
        <f>(I2183/86400)+25569+(-5/24)</f>
        <v>42465.458333333336</v>
      </c>
    </row>
    <row r="2184" spans="1:20" ht="43.2" x14ac:dyDescent="0.3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6">
        <f>(E2184/D2184)*100</f>
        <v>106.66666666666667</v>
      </c>
      <c r="P2184" s="7">
        <f>E2184/L2184</f>
        <v>89.887640449438209</v>
      </c>
      <c r="Q2184" t="s">
        <v>8310</v>
      </c>
      <c r="R2184" t="s">
        <v>8315</v>
      </c>
      <c r="S2184" s="11">
        <f>(J2184/86400)+25569+(-5/24)</f>
        <v>41078.703680555554</v>
      </c>
      <c r="T2184" s="11">
        <f>(I2184/86400)+25569+(-5/24)</f>
        <v>41108.703680555554</v>
      </c>
    </row>
    <row r="2185" spans="1:20" ht="43.2" x14ac:dyDescent="0.3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6">
        <f>(E2185/D2185)*100</f>
        <v>130.65</v>
      </c>
      <c r="P2185" s="7">
        <f>E2185/L2185</f>
        <v>45.051724137931032</v>
      </c>
      <c r="Q2185" t="s">
        <v>8310</v>
      </c>
      <c r="R2185" t="s">
        <v>8315</v>
      </c>
      <c r="S2185" s="11">
        <f>(J2185/86400)+25569+(-5/24)</f>
        <v>40757.680914351848</v>
      </c>
      <c r="T2185" s="11">
        <f>(I2185/86400)+25569+(-5/24)</f>
        <v>40802.680914351848</v>
      </c>
    </row>
    <row r="2186" spans="1:20" ht="43.2" x14ac:dyDescent="0.3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6">
        <f>(E2186/D2186)*100</f>
        <v>120</v>
      </c>
      <c r="P2186" s="7">
        <f>E2186/L2186</f>
        <v>42.857142857142854</v>
      </c>
      <c r="Q2186" t="s">
        <v>8310</v>
      </c>
      <c r="R2186" t="s">
        <v>8315</v>
      </c>
      <c r="S2186" s="11">
        <f>(J2186/86400)+25569+(-5/24)</f>
        <v>41657.77674768518</v>
      </c>
      <c r="T2186" s="11">
        <f>(I2186/86400)+25569+(-5/24)</f>
        <v>41699.512499999997</v>
      </c>
    </row>
    <row r="2187" spans="1:20" ht="43.2" x14ac:dyDescent="0.3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6">
        <f>(E2187/D2187)*100</f>
        <v>105.9591836734694</v>
      </c>
      <c r="P2187" s="7">
        <f>E2187/L2187</f>
        <v>54.083333333333336</v>
      </c>
      <c r="Q2187" t="s">
        <v>8310</v>
      </c>
      <c r="R2187" t="s">
        <v>8315</v>
      </c>
      <c r="S2187" s="11">
        <f>(J2187/86400)+25569+(-5/24)</f>
        <v>42576.244398148141</v>
      </c>
      <c r="T2187" s="11">
        <f>(I2187/86400)+25569+(-5/24)</f>
        <v>42607.244398148141</v>
      </c>
    </row>
    <row r="2188" spans="1:20" ht="43.2" x14ac:dyDescent="0.3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6">
        <f>(E2188/D2188)*100</f>
        <v>114.39999999999999</v>
      </c>
      <c r="P2188" s="7">
        <f>E2188/L2188</f>
        <v>103.21804511278195</v>
      </c>
      <c r="Q2188" t="s">
        <v>8310</v>
      </c>
      <c r="R2188" t="s">
        <v>8315</v>
      </c>
      <c r="S2188" s="11">
        <f>(J2188/86400)+25569+(-5/24)</f>
        <v>42292.042453703696</v>
      </c>
      <c r="T2188" s="11">
        <f>(I2188/86400)+25569+(-5/24)</f>
        <v>42322.084027777775</v>
      </c>
    </row>
    <row r="2189" spans="1:20" ht="57.6" x14ac:dyDescent="0.3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6">
        <f>(E2189/D2189)*100</f>
        <v>111.76666666666665</v>
      </c>
      <c r="P2189" s="7">
        <f>E2189/L2189</f>
        <v>40.397590361445786</v>
      </c>
      <c r="Q2189" t="s">
        <v>8310</v>
      </c>
      <c r="R2189" t="s">
        <v>8315</v>
      </c>
      <c r="S2189" s="11">
        <f>(J2189/86400)+25569+(-5/24)</f>
        <v>42370.363518518519</v>
      </c>
      <c r="T2189" s="11">
        <f>(I2189/86400)+25569+(-5/24)</f>
        <v>42394.786111111105</v>
      </c>
    </row>
    <row r="2190" spans="1:20" ht="43.2" x14ac:dyDescent="0.3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6">
        <f>(E2190/D2190)*100</f>
        <v>116.08000000000001</v>
      </c>
      <c r="P2190" s="7">
        <f>E2190/L2190</f>
        <v>116.85906040268456</v>
      </c>
      <c r="Q2190" t="s">
        <v>8310</v>
      </c>
      <c r="R2190" t="s">
        <v>8315</v>
      </c>
      <c r="S2190" s="11">
        <f>(J2190/86400)+25569+(-5/24)</f>
        <v>40987.479999999996</v>
      </c>
      <c r="T2190" s="11">
        <f>(I2190/86400)+25569+(-5/24)</f>
        <v>41032.479999999996</v>
      </c>
    </row>
    <row r="2191" spans="1:20" ht="57.6" x14ac:dyDescent="0.3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6">
        <f>(E2191/D2191)*100</f>
        <v>141.5</v>
      </c>
      <c r="P2191" s="7">
        <f>E2191/L2191</f>
        <v>115.51020408163265</v>
      </c>
      <c r="Q2191" t="s">
        <v>8310</v>
      </c>
      <c r="R2191" t="s">
        <v>8315</v>
      </c>
      <c r="S2191" s="11">
        <f>(J2191/86400)+25569+(-5/24)</f>
        <v>42367.511481481481</v>
      </c>
      <c r="T2191" s="11">
        <f>(I2191/86400)+25569+(-5/24)</f>
        <v>42392.511481481481</v>
      </c>
    </row>
    <row r="2192" spans="1:20" ht="43.2" x14ac:dyDescent="0.3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6">
        <f>(E2192/D2192)*100</f>
        <v>104.72999999999999</v>
      </c>
      <c r="P2192" s="7">
        <f>E2192/L2192</f>
        <v>104.31274900398407</v>
      </c>
      <c r="Q2192" t="s">
        <v>8310</v>
      </c>
      <c r="R2192" t="s">
        <v>8315</v>
      </c>
      <c r="S2192" s="11">
        <f>(J2192/86400)+25569+(-5/24)</f>
        <v>41085.48978009259</v>
      </c>
      <c r="T2192" s="11">
        <f>(I2192/86400)+25569+(-5/24)</f>
        <v>41120</v>
      </c>
    </row>
    <row r="2193" spans="1:20" ht="57.6" x14ac:dyDescent="0.3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6">
        <f>(E2193/D2193)*100</f>
        <v>255.83333333333331</v>
      </c>
      <c r="P2193" s="7">
        <f>E2193/L2193</f>
        <v>69.772727272727266</v>
      </c>
      <c r="Q2193" t="s">
        <v>8310</v>
      </c>
      <c r="R2193" t="s">
        <v>8315</v>
      </c>
      <c r="S2193" s="11">
        <f>(J2193/86400)+25569+(-5/24)</f>
        <v>41144.501157407409</v>
      </c>
      <c r="T2193" s="11">
        <f>(I2193/86400)+25569+(-5/24)</f>
        <v>41158.501157407409</v>
      </c>
    </row>
    <row r="2194" spans="1:20" ht="43.2" x14ac:dyDescent="0.3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6">
        <f>(E2194/D2194)*100</f>
        <v>206.70670670670671</v>
      </c>
      <c r="P2194" s="7">
        <f>E2194/L2194</f>
        <v>43.020833333333336</v>
      </c>
      <c r="Q2194" t="s">
        <v>8310</v>
      </c>
      <c r="R2194" t="s">
        <v>8315</v>
      </c>
      <c r="S2194" s="11">
        <f>(J2194/86400)+25569+(-5/24)</f>
        <v>41754.90924768518</v>
      </c>
      <c r="T2194" s="11">
        <f>(I2194/86400)+25569+(-5/24)</f>
        <v>41777.90924768518</v>
      </c>
    </row>
    <row r="2195" spans="1:20" ht="43.2" x14ac:dyDescent="0.3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6">
        <f>(E2195/D2195)*100</f>
        <v>112.105</v>
      </c>
      <c r="P2195" s="7">
        <f>E2195/L2195</f>
        <v>58.540469973890339</v>
      </c>
      <c r="Q2195" t="s">
        <v>8310</v>
      </c>
      <c r="R2195" t="s">
        <v>8315</v>
      </c>
      <c r="S2195" s="11">
        <f>(J2195/86400)+25569+(-5/24)</f>
        <v>41980.573460648149</v>
      </c>
      <c r="T2195" s="11">
        <f>(I2195/86400)+25569+(-5/24)</f>
        <v>42010.573460648149</v>
      </c>
    </row>
    <row r="2196" spans="1:20" ht="43.2" x14ac:dyDescent="0.3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6">
        <f>(E2196/D2196)*100</f>
        <v>105.982</v>
      </c>
      <c r="P2196" s="7">
        <f>E2196/L2196</f>
        <v>111.79535864978902</v>
      </c>
      <c r="Q2196" t="s">
        <v>8310</v>
      </c>
      <c r="R2196" t="s">
        <v>8315</v>
      </c>
      <c r="S2196" s="11">
        <f>(J2196/86400)+25569+(-5/24)</f>
        <v>41934.376168981478</v>
      </c>
      <c r="T2196" s="11">
        <f>(I2196/86400)+25569+(-5/24)</f>
        <v>41964.41783564815</v>
      </c>
    </row>
    <row r="2197" spans="1:20" ht="43.2" x14ac:dyDescent="0.3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6">
        <f>(E2197/D2197)*100</f>
        <v>100.16666666666667</v>
      </c>
      <c r="P2197" s="7">
        <f>E2197/L2197</f>
        <v>46.230769230769234</v>
      </c>
      <c r="Q2197" t="s">
        <v>8310</v>
      </c>
      <c r="R2197" t="s">
        <v>8315</v>
      </c>
      <c r="S2197" s="11">
        <f>(J2197/86400)+25569+(-5/24)</f>
        <v>42211.742951388886</v>
      </c>
      <c r="T2197" s="11">
        <f>(I2197/86400)+25569+(-5/24)</f>
        <v>42226.742951388886</v>
      </c>
    </row>
    <row r="2198" spans="1:20" ht="57.6" x14ac:dyDescent="0.3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6">
        <f>(E2198/D2198)*100</f>
        <v>213.98947368421051</v>
      </c>
      <c r="P2198" s="7">
        <f>E2198/L2198</f>
        <v>144.69039145907473</v>
      </c>
      <c r="Q2198" t="s">
        <v>8310</v>
      </c>
      <c r="R2198" t="s">
        <v>8315</v>
      </c>
      <c r="S2198" s="11">
        <f>(J2198/86400)+25569+(-5/24)</f>
        <v>42200.468263888884</v>
      </c>
      <c r="T2198" s="11">
        <f>(I2198/86400)+25569+(-5/24)</f>
        <v>42231.041666666664</v>
      </c>
    </row>
    <row r="2199" spans="1:20" ht="43.2" x14ac:dyDescent="0.3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6">
        <f>(E2199/D2199)*100</f>
        <v>126.16000000000001</v>
      </c>
      <c r="P2199" s="7">
        <f>E2199/L2199</f>
        <v>88.845070422535215</v>
      </c>
      <c r="Q2199" t="s">
        <v>8310</v>
      </c>
      <c r="R2199" t="s">
        <v>8315</v>
      </c>
      <c r="S2199" s="11">
        <f>(J2199/86400)+25569+(-5/24)</f>
        <v>42548.86782407407</v>
      </c>
      <c r="T2199" s="11">
        <f>(I2199/86400)+25569+(-5/24)</f>
        <v>42578.86782407407</v>
      </c>
    </row>
    <row r="2200" spans="1:20" ht="57.6" x14ac:dyDescent="0.3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6">
        <f>(E2200/D2200)*100</f>
        <v>181.53547058823528</v>
      </c>
      <c r="P2200" s="7">
        <f>E2200/L2200</f>
        <v>81.75107284768211</v>
      </c>
      <c r="Q2200" t="s">
        <v>8310</v>
      </c>
      <c r="R2200" t="s">
        <v>8315</v>
      </c>
      <c r="S2200" s="11">
        <f>(J2200/86400)+25569+(-5/24)</f>
        <v>41673.854745370372</v>
      </c>
      <c r="T2200" s="11">
        <f>(I2200/86400)+25569+(-5/24)</f>
        <v>41705.749305555553</v>
      </c>
    </row>
    <row r="2201" spans="1:20" ht="43.2" x14ac:dyDescent="0.3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6">
        <f>(E2201/D2201)*100</f>
        <v>100</v>
      </c>
      <c r="P2201" s="7">
        <f>E2201/L2201</f>
        <v>71.428571428571431</v>
      </c>
      <c r="Q2201" t="s">
        <v>8310</v>
      </c>
      <c r="R2201" t="s">
        <v>8315</v>
      </c>
      <c r="S2201" s="11">
        <f>(J2201/86400)+25569+(-5/24)</f>
        <v>42111.828379629624</v>
      </c>
      <c r="T2201" s="11">
        <f>(I2201/86400)+25569+(-5/24)</f>
        <v>42131.828379629624</v>
      </c>
    </row>
    <row r="2202" spans="1:20" ht="43.2" x14ac:dyDescent="0.3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6">
        <f>(E2202/D2202)*100</f>
        <v>100.61</v>
      </c>
      <c r="P2202" s="7">
        <f>E2202/L2202</f>
        <v>104.25906735751295</v>
      </c>
      <c r="Q2202" t="s">
        <v>8310</v>
      </c>
      <c r="R2202" t="s">
        <v>8315</v>
      </c>
      <c r="S2202" s="11">
        <f>(J2202/86400)+25569+(-5/24)</f>
        <v>40864.833923611106</v>
      </c>
      <c r="T2202" s="11">
        <f>(I2202/86400)+25569+(-5/24)</f>
        <v>40894.832638888889</v>
      </c>
    </row>
    <row r="2203" spans="1:20" ht="43.2" x14ac:dyDescent="0.3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6">
        <f>(E2203/D2203)*100</f>
        <v>100.9027027027027</v>
      </c>
      <c r="P2203" s="7">
        <f>E2203/L2203</f>
        <v>90.616504854368927</v>
      </c>
      <c r="Q2203" t="s">
        <v>8310</v>
      </c>
      <c r="R2203" t="s">
        <v>8315</v>
      </c>
      <c r="S2203" s="11">
        <f>(J2203/86400)+25569+(-5/24)</f>
        <v>40763.508923611109</v>
      </c>
      <c r="T2203" s="11">
        <f>(I2203/86400)+25569+(-5/24)</f>
        <v>40793.916666666664</v>
      </c>
    </row>
    <row r="2204" spans="1:20" ht="43.2" x14ac:dyDescent="0.3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6">
        <f>(E2204/D2204)*100</f>
        <v>110.446</v>
      </c>
      <c r="P2204" s="7">
        <f>E2204/L2204</f>
        <v>157.33048433048432</v>
      </c>
      <c r="Q2204" t="s">
        <v>8310</v>
      </c>
      <c r="R2204" t="s">
        <v>8315</v>
      </c>
      <c r="S2204" s="11">
        <f>(J2204/86400)+25569+(-5/24)</f>
        <v>41526.500601851847</v>
      </c>
      <c r="T2204" s="11">
        <f>(I2204/86400)+25569+(-5/24)</f>
        <v>41557.500601851847</v>
      </c>
    </row>
    <row r="2205" spans="1:20" ht="43.2" x14ac:dyDescent="0.3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6">
        <f>(E2205/D2205)*100</f>
        <v>111.8936170212766</v>
      </c>
      <c r="P2205" s="7">
        <f>E2205/L2205</f>
        <v>105.18</v>
      </c>
      <c r="Q2205" t="s">
        <v>8310</v>
      </c>
      <c r="R2205" t="s">
        <v>8315</v>
      </c>
      <c r="S2205" s="11">
        <f>(J2205/86400)+25569+(-5/24)</f>
        <v>42417.60974537037</v>
      </c>
      <c r="T2205" s="11">
        <f>(I2205/86400)+25569+(-5/24)</f>
        <v>42477.568078703705</v>
      </c>
    </row>
    <row r="2206" spans="1:20" ht="43.2" x14ac:dyDescent="0.3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6">
        <f>(E2206/D2206)*100</f>
        <v>108.04450000000001</v>
      </c>
      <c r="P2206" s="7">
        <f>E2206/L2206</f>
        <v>58.719836956521746</v>
      </c>
      <c r="Q2206" t="s">
        <v>8310</v>
      </c>
      <c r="R2206" t="s">
        <v>8315</v>
      </c>
      <c r="S2206" s="11">
        <f>(J2206/86400)+25569+(-5/24)</f>
        <v>40990.700925925921</v>
      </c>
      <c r="T2206" s="11">
        <f>(I2206/86400)+25569+(-5/24)</f>
        <v>41026.688888888886</v>
      </c>
    </row>
    <row r="2207" spans="1:20" ht="43.2" x14ac:dyDescent="0.3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6">
        <f>(E2207/D2207)*100</f>
        <v>106.66666666666667</v>
      </c>
      <c r="P2207" s="7">
        <f>E2207/L2207</f>
        <v>81.632653061224488</v>
      </c>
      <c r="Q2207" t="s">
        <v>8310</v>
      </c>
      <c r="R2207" t="s">
        <v>8315</v>
      </c>
      <c r="S2207" s="11">
        <f>(J2207/86400)+25569+(-5/24)</f>
        <v>41082.356550925928</v>
      </c>
      <c r="T2207" s="11">
        <f>(I2207/86400)+25569+(-5/24)</f>
        <v>41097.356550925928</v>
      </c>
    </row>
    <row r="2208" spans="1:20" ht="57.6" x14ac:dyDescent="0.3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6">
        <f>(E2208/D2208)*100</f>
        <v>103.90027322404372</v>
      </c>
      <c r="P2208" s="7">
        <f>E2208/L2208</f>
        <v>56.460043668122275</v>
      </c>
      <c r="Q2208" t="s">
        <v>8310</v>
      </c>
      <c r="R2208" t="s">
        <v>8315</v>
      </c>
      <c r="S2208" s="11">
        <f>(J2208/86400)+25569+(-5/24)</f>
        <v>40379.568101851852</v>
      </c>
      <c r="T2208" s="11">
        <f>(I2208/86400)+25569+(-5/24)</f>
        <v>40421.947222222218</v>
      </c>
    </row>
    <row r="2209" spans="1:20" ht="43.2" x14ac:dyDescent="0.3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6">
        <f>(E2209/D2209)*100</f>
        <v>125.16000000000001</v>
      </c>
      <c r="P2209" s="7">
        <f>E2209/L2209</f>
        <v>140.1044776119403</v>
      </c>
      <c r="Q2209" t="s">
        <v>8310</v>
      </c>
      <c r="R2209" t="s">
        <v>8315</v>
      </c>
      <c r="S2209" s="11">
        <f>(J2209/86400)+25569+(-5/24)</f>
        <v>42078.584791666661</v>
      </c>
      <c r="T2209" s="11">
        <f>(I2209/86400)+25569+(-5/24)</f>
        <v>42123.584791666661</v>
      </c>
    </row>
    <row r="2210" spans="1:20" ht="43.2" x14ac:dyDescent="0.3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6">
        <f>(E2210/D2210)*100</f>
        <v>106.80499999999999</v>
      </c>
      <c r="P2210" s="7">
        <f>E2210/L2210</f>
        <v>224.85263157894738</v>
      </c>
      <c r="Q2210" t="s">
        <v>8310</v>
      </c>
      <c r="R2210" t="s">
        <v>8315</v>
      </c>
      <c r="S2210" s="11">
        <f>(J2210/86400)+25569+(-5/24)</f>
        <v>42687.667442129627</v>
      </c>
      <c r="T2210" s="11">
        <f>(I2210/86400)+25569+(-5/24)</f>
        <v>42718.291666666664</v>
      </c>
    </row>
    <row r="2211" spans="1:20" ht="43.2" x14ac:dyDescent="0.3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6">
        <f>(E2211/D2211)*100</f>
        <v>112.30249999999999</v>
      </c>
      <c r="P2211" s="7">
        <f>E2211/L2211</f>
        <v>181.13306451612902</v>
      </c>
      <c r="Q2211" t="s">
        <v>8310</v>
      </c>
      <c r="R2211" t="s">
        <v>8315</v>
      </c>
      <c r="S2211" s="11">
        <f>(J2211/86400)+25569+(-5/24)</f>
        <v>41745.427627314813</v>
      </c>
      <c r="T2211" s="11">
        <f>(I2211/86400)+25569+(-5/24)</f>
        <v>41775.9375</v>
      </c>
    </row>
    <row r="2212" spans="1:20" ht="43.2" x14ac:dyDescent="0.3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6">
        <f>(E2212/D2212)*100</f>
        <v>103.812</v>
      </c>
      <c r="P2212" s="7">
        <f>E2212/L2212</f>
        <v>711.04109589041093</v>
      </c>
      <c r="Q2212" t="s">
        <v>8310</v>
      </c>
      <c r="R2212" t="s">
        <v>8315</v>
      </c>
      <c r="S2212" s="11">
        <f>(J2212/86400)+25569+(-5/24)</f>
        <v>40732.633912037032</v>
      </c>
      <c r="T2212" s="11">
        <f>(I2212/86400)+25569+(-5/24)</f>
        <v>40762.633912037032</v>
      </c>
    </row>
    <row r="2213" spans="1:20" ht="43.2" x14ac:dyDescent="0.3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6">
        <f>(E2213/D2213)*100</f>
        <v>141.65</v>
      </c>
      <c r="P2213" s="7">
        <f>E2213/L2213</f>
        <v>65.883720930232556</v>
      </c>
      <c r="Q2213" t="s">
        <v>8310</v>
      </c>
      <c r="R2213" t="s">
        <v>8315</v>
      </c>
      <c r="S2213" s="11">
        <f>(J2213/86400)+25569+(-5/24)</f>
        <v>42292.331215277773</v>
      </c>
      <c r="T2213" s="11">
        <f>(I2213/86400)+25569+(-5/24)</f>
        <v>42313.372881944444</v>
      </c>
    </row>
    <row r="2214" spans="1:20" ht="43.2" x14ac:dyDescent="0.3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6">
        <f>(E2214/D2214)*100</f>
        <v>105.25999999999999</v>
      </c>
      <c r="P2214" s="7">
        <f>E2214/L2214</f>
        <v>75.185714285714283</v>
      </c>
      <c r="Q2214" t="s">
        <v>8310</v>
      </c>
      <c r="R2214" t="s">
        <v>8315</v>
      </c>
      <c r="S2214" s="11">
        <f>(J2214/86400)+25569+(-5/24)</f>
        <v>40718.102326388886</v>
      </c>
      <c r="T2214" s="11">
        <f>(I2214/86400)+25569+(-5/24)</f>
        <v>40765.088888888888</v>
      </c>
    </row>
    <row r="2215" spans="1:20" ht="43.2" x14ac:dyDescent="0.3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6">
        <f>(E2215/D2215)*100</f>
        <v>103.09142857142857</v>
      </c>
      <c r="P2215" s="7">
        <f>E2215/L2215</f>
        <v>133.14391143911439</v>
      </c>
      <c r="Q2215" t="s">
        <v>8310</v>
      </c>
      <c r="R2215" t="s">
        <v>8315</v>
      </c>
      <c r="S2215" s="11">
        <f>(J2215/86400)+25569+(-5/24)</f>
        <v>41646.419699074067</v>
      </c>
      <c r="T2215" s="11">
        <f>(I2215/86400)+25569+(-5/24)</f>
        <v>41675.75277777778</v>
      </c>
    </row>
    <row r="2216" spans="1:20" ht="28.8" x14ac:dyDescent="0.3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6">
        <f>(E2216/D2216)*100</f>
        <v>107.65957446808511</v>
      </c>
      <c r="P2216" s="7">
        <f>E2216/L2216</f>
        <v>55.2</v>
      </c>
      <c r="Q2216" t="s">
        <v>8310</v>
      </c>
      <c r="R2216" t="s">
        <v>8315</v>
      </c>
      <c r="S2216" s="11">
        <f>(J2216/86400)+25569+(-5/24)</f>
        <v>41673.876608796294</v>
      </c>
      <c r="T2216" s="11">
        <f>(I2216/86400)+25569+(-5/24)</f>
        <v>41703.876608796294</v>
      </c>
    </row>
    <row r="2217" spans="1:20" ht="43.2" x14ac:dyDescent="0.3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6">
        <f>(E2217/D2217)*100</f>
        <v>107.70464285714286</v>
      </c>
      <c r="P2217" s="7">
        <f>E2217/L2217</f>
        <v>86.163714285714292</v>
      </c>
      <c r="Q2217" t="s">
        <v>8310</v>
      </c>
      <c r="R2217" t="s">
        <v>8315</v>
      </c>
      <c r="S2217" s="11">
        <f>(J2217/86400)+25569+(-5/24)</f>
        <v>40637.95413194444</v>
      </c>
      <c r="T2217" s="11">
        <f>(I2217/86400)+25569+(-5/24)</f>
        <v>40672.040972222218</v>
      </c>
    </row>
    <row r="2218" spans="1:20" ht="43.2" x14ac:dyDescent="0.3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6">
        <f>(E2218/D2218)*100</f>
        <v>101.55000000000001</v>
      </c>
      <c r="P2218" s="7">
        <f>E2218/L2218</f>
        <v>92.318181818181813</v>
      </c>
      <c r="Q2218" t="s">
        <v>8310</v>
      </c>
      <c r="R2218" t="s">
        <v>8315</v>
      </c>
      <c r="S2218" s="11">
        <f>(J2218/86400)+25569+(-5/24)</f>
        <v>40806.662615740737</v>
      </c>
      <c r="T2218" s="11">
        <f>(I2218/86400)+25569+(-5/24)</f>
        <v>40866.704282407409</v>
      </c>
    </row>
    <row r="2219" spans="1:20" ht="43.2" x14ac:dyDescent="0.3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6">
        <f>(E2219/D2219)*100</f>
        <v>101.43766666666667</v>
      </c>
      <c r="P2219" s="7">
        <f>E2219/L2219</f>
        <v>160.16473684210527</v>
      </c>
      <c r="Q2219" t="s">
        <v>8310</v>
      </c>
      <c r="R2219" t="s">
        <v>8315</v>
      </c>
      <c r="S2219" s="11">
        <f>(J2219/86400)+25569+(-5/24)</f>
        <v>41543.527662037035</v>
      </c>
      <c r="T2219" s="11">
        <f>(I2219/86400)+25569+(-5/24)</f>
        <v>41583.569328703699</v>
      </c>
    </row>
    <row r="2220" spans="1:20" ht="43.2" x14ac:dyDescent="0.3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6">
        <f>(E2220/D2220)*100</f>
        <v>136.80000000000001</v>
      </c>
      <c r="P2220" s="7">
        <f>E2220/L2220</f>
        <v>45.6</v>
      </c>
      <c r="Q2220" t="s">
        <v>8310</v>
      </c>
      <c r="R2220" t="s">
        <v>8315</v>
      </c>
      <c r="S2220" s="11">
        <f>(J2220/86400)+25569+(-5/24)</f>
        <v>42543.654444444437</v>
      </c>
      <c r="T2220" s="11">
        <f>(I2220/86400)+25569+(-5/24)</f>
        <v>42573.654444444437</v>
      </c>
    </row>
    <row r="2221" spans="1:20" ht="43.2" x14ac:dyDescent="0.3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6">
        <f>(E2221/D2221)*100</f>
        <v>128.29999999999998</v>
      </c>
      <c r="P2221" s="7">
        <f>E2221/L2221</f>
        <v>183.28571428571428</v>
      </c>
      <c r="Q2221" t="s">
        <v>8310</v>
      </c>
      <c r="R2221" t="s">
        <v>8315</v>
      </c>
      <c r="S2221" s="11">
        <f>(J2221/86400)+25569+(-5/24)</f>
        <v>42113.773113425923</v>
      </c>
      <c r="T2221" s="11">
        <f>(I2221/86400)+25569+(-5/24)</f>
        <v>42173.773113425923</v>
      </c>
    </row>
    <row r="2222" spans="1:20" ht="43.2" x14ac:dyDescent="0.3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6">
        <f>(E2222/D2222)*100</f>
        <v>101.05</v>
      </c>
      <c r="P2222" s="7">
        <f>E2222/L2222</f>
        <v>125.78838174273859</v>
      </c>
      <c r="Q2222" t="s">
        <v>8310</v>
      </c>
      <c r="R2222" t="s">
        <v>8315</v>
      </c>
      <c r="S2222" s="11">
        <f>(J2222/86400)+25569+(-5/24)</f>
        <v>41597.967638888884</v>
      </c>
      <c r="T2222" s="11">
        <f>(I2222/86400)+25569+(-5/24)</f>
        <v>41630</v>
      </c>
    </row>
    <row r="2223" spans="1:20" ht="43.2" x14ac:dyDescent="0.3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6">
        <f>(E2223/D2223)*100</f>
        <v>126.84</v>
      </c>
      <c r="P2223" s="7">
        <f>E2223/L2223</f>
        <v>57.654545454545456</v>
      </c>
      <c r="Q2223" t="s">
        <v>8310</v>
      </c>
      <c r="R2223" t="s">
        <v>8315</v>
      </c>
      <c r="S2223" s="11">
        <f>(J2223/86400)+25569+(-5/24)</f>
        <v>41099.534467592588</v>
      </c>
      <c r="T2223" s="11">
        <f>(I2223/86400)+25569+(-5/24)</f>
        <v>41115.534467592588</v>
      </c>
    </row>
    <row r="2224" spans="1:20" ht="43.2" x14ac:dyDescent="0.3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6">
        <f>(E2224/D2224)*100</f>
        <v>105.0859375</v>
      </c>
      <c r="P2224" s="7">
        <f>E2224/L2224</f>
        <v>78.660818713450297</v>
      </c>
      <c r="Q2224" t="s">
        <v>8310</v>
      </c>
      <c r="R2224" t="s">
        <v>8315</v>
      </c>
      <c r="S2224" s="11">
        <f>(J2224/86400)+25569+(-5/24)</f>
        <v>41079.66910879629</v>
      </c>
      <c r="T2224" s="11">
        <f>(I2224/86400)+25569+(-5/24)</f>
        <v>41109.66910879629</v>
      </c>
    </row>
    <row r="2225" spans="1:20" ht="43.2" x14ac:dyDescent="0.3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6">
        <f>(E2225/D2225)*100</f>
        <v>102.85405405405406</v>
      </c>
      <c r="P2225" s="7">
        <f>E2225/L2225</f>
        <v>91.480769230769226</v>
      </c>
      <c r="Q2225" t="s">
        <v>8310</v>
      </c>
      <c r="R2225" t="s">
        <v>8315</v>
      </c>
      <c r="S2225" s="11">
        <f>(J2225/86400)+25569+(-5/24)</f>
        <v>41528.85491898148</v>
      </c>
      <c r="T2225" s="11">
        <f>(I2225/86400)+25569+(-5/24)</f>
        <v>41558.85491898148</v>
      </c>
    </row>
    <row r="2226" spans="1:20" ht="57.6" x14ac:dyDescent="0.3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6">
        <f>(E2226/D2226)*100</f>
        <v>102.14714285714285</v>
      </c>
      <c r="P2226" s="7">
        <f>E2226/L2226</f>
        <v>68.09809523809524</v>
      </c>
      <c r="Q2226" t="s">
        <v>8310</v>
      </c>
      <c r="R2226" t="s">
        <v>8315</v>
      </c>
      <c r="S2226" s="11">
        <f>(J2226/86400)+25569+(-5/24)</f>
        <v>41904.643541666665</v>
      </c>
      <c r="T2226" s="11">
        <f>(I2226/86400)+25569+(-5/24)</f>
        <v>41929.291666666664</v>
      </c>
    </row>
    <row r="2227" spans="1:20" ht="43.2" x14ac:dyDescent="0.3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6">
        <f>(E2227/D2227)*100</f>
        <v>120.21700000000001</v>
      </c>
      <c r="P2227" s="7">
        <f>E2227/L2227</f>
        <v>48.086800000000004</v>
      </c>
      <c r="Q2227" t="s">
        <v>8310</v>
      </c>
      <c r="R2227" t="s">
        <v>8315</v>
      </c>
      <c r="S2227" s="11">
        <f>(J2227/86400)+25569+(-5/24)</f>
        <v>41648.187858796293</v>
      </c>
      <c r="T2227" s="11">
        <f>(I2227/86400)+25569+(-5/24)</f>
        <v>41678.187858796293</v>
      </c>
    </row>
    <row r="2228" spans="1:20" ht="43.2" x14ac:dyDescent="0.3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6">
        <f>(E2228/D2228)*100</f>
        <v>100.24761904761905</v>
      </c>
      <c r="P2228" s="7">
        <f>E2228/L2228</f>
        <v>202.42307692307693</v>
      </c>
      <c r="Q2228" t="s">
        <v>8310</v>
      </c>
      <c r="R2228" t="s">
        <v>8315</v>
      </c>
      <c r="S2228" s="11">
        <f>(J2228/86400)+25569+(-5/24)</f>
        <v>41360.762268518512</v>
      </c>
      <c r="T2228" s="11">
        <f>(I2228/86400)+25569+(-5/24)</f>
        <v>41371.981249999997</v>
      </c>
    </row>
    <row r="2229" spans="1:20" ht="43.2" x14ac:dyDescent="0.3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6">
        <f>(E2229/D2229)*100</f>
        <v>100.63392857142857</v>
      </c>
      <c r="P2229" s="7">
        <f>E2229/L2229</f>
        <v>216.75</v>
      </c>
      <c r="Q2229" t="s">
        <v>8310</v>
      </c>
      <c r="R2229" t="s">
        <v>8315</v>
      </c>
      <c r="S2229" s="11">
        <f>(J2229/86400)+25569+(-5/24)</f>
        <v>42178.07403935185</v>
      </c>
      <c r="T2229" s="11">
        <f>(I2229/86400)+25569+(-5/24)</f>
        <v>42208.07403935185</v>
      </c>
    </row>
    <row r="2230" spans="1:20" ht="43.2" x14ac:dyDescent="0.3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6">
        <f>(E2230/D2230)*100</f>
        <v>100.4375</v>
      </c>
      <c r="P2230" s="7">
        <f>E2230/L2230</f>
        <v>110.06849315068493</v>
      </c>
      <c r="Q2230" t="s">
        <v>8310</v>
      </c>
      <c r="R2230" t="s">
        <v>8315</v>
      </c>
      <c r="S2230" s="11">
        <f>(J2230/86400)+25569+(-5/24)</f>
        <v>41394.634108796294</v>
      </c>
      <c r="T2230" s="11">
        <f>(I2230/86400)+25569+(-5/24)</f>
        <v>41454.634108796294</v>
      </c>
    </row>
    <row r="2231" spans="1:20" ht="43.2" x14ac:dyDescent="0.3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6">
        <f>(E2231/D2231)*100</f>
        <v>102.1</v>
      </c>
      <c r="P2231" s="7">
        <f>E2231/L2231</f>
        <v>150.14705882352942</v>
      </c>
      <c r="Q2231" t="s">
        <v>8317</v>
      </c>
      <c r="R2231" t="s">
        <v>8318</v>
      </c>
      <c r="S2231" s="11">
        <f>(J2231/86400)+25569+(-5/24)</f>
        <v>42318.493761574071</v>
      </c>
      <c r="T2231" s="11">
        <f>(I2231/86400)+25569+(-5/24)</f>
        <v>42348.493761574071</v>
      </c>
    </row>
    <row r="2232" spans="1:20" ht="43.2" x14ac:dyDescent="0.3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6">
        <f>(E2232/D2232)*100</f>
        <v>104.64</v>
      </c>
      <c r="P2232" s="7">
        <f>E2232/L2232</f>
        <v>93.428571428571431</v>
      </c>
      <c r="Q2232" t="s">
        <v>8317</v>
      </c>
      <c r="R2232" t="s">
        <v>8318</v>
      </c>
      <c r="S2232" s="11">
        <f>(J2232/86400)+25569+(-5/24)</f>
        <v>42645.884479166663</v>
      </c>
      <c r="T2232" s="11">
        <f>(I2232/86400)+25569+(-5/24)</f>
        <v>42674.999305555553</v>
      </c>
    </row>
    <row r="2233" spans="1:20" ht="43.2" x14ac:dyDescent="0.3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6">
        <f>(E2233/D2233)*100</f>
        <v>114.66666666666667</v>
      </c>
      <c r="P2233" s="7">
        <f>E2233/L2233</f>
        <v>110.96774193548387</v>
      </c>
      <c r="Q2233" t="s">
        <v>8317</v>
      </c>
      <c r="R2233" t="s">
        <v>8318</v>
      </c>
      <c r="S2233" s="11">
        <f>(J2233/86400)+25569+(-5/24)</f>
        <v>42429.832465277774</v>
      </c>
      <c r="T2233" s="11">
        <f>(I2233/86400)+25569+(-5/24)</f>
        <v>42449.790798611109</v>
      </c>
    </row>
    <row r="2234" spans="1:20" ht="43.2" x14ac:dyDescent="0.3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6">
        <f>(E2234/D2234)*100</f>
        <v>120.6</v>
      </c>
      <c r="P2234" s="7">
        <f>E2234/L2234</f>
        <v>71.785714285714292</v>
      </c>
      <c r="Q2234" t="s">
        <v>8317</v>
      </c>
      <c r="R2234" t="s">
        <v>8318</v>
      </c>
      <c r="S2234" s="11">
        <f>(J2234/86400)+25569+(-5/24)</f>
        <v>42237.924490740734</v>
      </c>
      <c r="T2234" s="11">
        <f>(I2234/86400)+25569+(-5/24)</f>
        <v>42267.924490740734</v>
      </c>
    </row>
    <row r="2235" spans="1:20" ht="43.2" x14ac:dyDescent="0.3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6">
        <f>(E2235/D2235)*100</f>
        <v>108.67285714285715</v>
      </c>
      <c r="P2235" s="7">
        <f>E2235/L2235</f>
        <v>29.258076923076924</v>
      </c>
      <c r="Q2235" t="s">
        <v>8317</v>
      </c>
      <c r="R2235" t="s">
        <v>8318</v>
      </c>
      <c r="S2235" s="11">
        <f>(J2235/86400)+25569+(-5/24)</f>
        <v>42492.508900462963</v>
      </c>
      <c r="T2235" s="11">
        <f>(I2235/86400)+25569+(-5/24)</f>
        <v>42522.508900462963</v>
      </c>
    </row>
    <row r="2236" spans="1:20" ht="57.6" x14ac:dyDescent="0.3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6">
        <f>(E2236/D2236)*100</f>
        <v>100</v>
      </c>
      <c r="P2236" s="7">
        <f>E2236/L2236</f>
        <v>1000</v>
      </c>
      <c r="Q2236" t="s">
        <v>8317</v>
      </c>
      <c r="R2236" t="s">
        <v>8318</v>
      </c>
      <c r="S2236" s="11">
        <f>(J2236/86400)+25569+(-5/24)</f>
        <v>41850.192604166667</v>
      </c>
      <c r="T2236" s="11">
        <f>(I2236/86400)+25569+(-5/24)</f>
        <v>41895.192604166667</v>
      </c>
    </row>
    <row r="2237" spans="1:20" ht="43.2" x14ac:dyDescent="0.3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6">
        <f>(E2237/D2237)*100</f>
        <v>113.99999999999999</v>
      </c>
      <c r="P2237" s="7">
        <f>E2237/L2237</f>
        <v>74.347826086956516</v>
      </c>
      <c r="Q2237" t="s">
        <v>8317</v>
      </c>
      <c r="R2237" t="s">
        <v>8318</v>
      </c>
      <c r="S2237" s="11">
        <f>(J2237/86400)+25569+(-5/24)</f>
        <v>42192.383611111109</v>
      </c>
      <c r="T2237" s="11">
        <f>(I2237/86400)+25569+(-5/24)</f>
        <v>42223.499999999993</v>
      </c>
    </row>
    <row r="2238" spans="1:20" ht="57.6" x14ac:dyDescent="0.3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6">
        <f>(E2238/D2238)*100</f>
        <v>100.85</v>
      </c>
      <c r="P2238" s="7">
        <f>E2238/L2238</f>
        <v>63.829113924050631</v>
      </c>
      <c r="Q2238" t="s">
        <v>8317</v>
      </c>
      <c r="R2238" t="s">
        <v>8318</v>
      </c>
      <c r="S2238" s="11">
        <f>(J2238/86400)+25569+(-5/24)</f>
        <v>42752.997291666667</v>
      </c>
      <c r="T2238" s="11">
        <f>(I2238/86400)+25569+(-5/24)</f>
        <v>42783.461805555555</v>
      </c>
    </row>
    <row r="2239" spans="1:20" ht="28.8" x14ac:dyDescent="0.3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6">
        <f>(E2239/D2239)*100</f>
        <v>115.65217391304347</v>
      </c>
      <c r="P2239" s="7">
        <f>E2239/L2239</f>
        <v>44.333333333333336</v>
      </c>
      <c r="Q2239" t="s">
        <v>8317</v>
      </c>
      <c r="R2239" t="s">
        <v>8318</v>
      </c>
      <c r="S2239" s="11">
        <f>(J2239/86400)+25569+(-5/24)</f>
        <v>42155.71188657407</v>
      </c>
      <c r="T2239" s="11">
        <f>(I2239/86400)+25569+(-5/24)</f>
        <v>42176.680555555555</v>
      </c>
    </row>
    <row r="2240" spans="1:20" ht="43.2" x14ac:dyDescent="0.3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6">
        <f>(E2240/D2240)*100</f>
        <v>130.41666666666666</v>
      </c>
      <c r="P2240" s="7">
        <f>E2240/L2240</f>
        <v>86.944444444444443</v>
      </c>
      <c r="Q2240" t="s">
        <v>8317</v>
      </c>
      <c r="R2240" t="s">
        <v>8318</v>
      </c>
      <c r="S2240" s="11">
        <f>(J2240/86400)+25569+(-5/24)</f>
        <v>42724.822847222218</v>
      </c>
      <c r="T2240" s="11">
        <f>(I2240/86400)+25569+(-5/24)</f>
        <v>42745.999999999993</v>
      </c>
    </row>
    <row r="2241" spans="1:20" ht="43.2" x14ac:dyDescent="0.3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6">
        <f>(E2241/D2241)*100</f>
        <v>107.78267254038178</v>
      </c>
      <c r="P2241" s="7">
        <f>E2241/L2241</f>
        <v>126.55172413793103</v>
      </c>
      <c r="Q2241" t="s">
        <v>8317</v>
      </c>
      <c r="R2241" t="s">
        <v>8318</v>
      </c>
      <c r="S2241" s="11">
        <f>(J2241/86400)+25569+(-5/24)</f>
        <v>42157.382731481477</v>
      </c>
      <c r="T2241" s="11">
        <f>(I2241/86400)+25569+(-5/24)</f>
        <v>42178.874999999993</v>
      </c>
    </row>
    <row r="2242" spans="1:20" ht="43.2" x14ac:dyDescent="0.3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6">
        <f>(E2242/D2242)*100</f>
        <v>100</v>
      </c>
      <c r="P2242" s="7">
        <f>E2242/L2242</f>
        <v>129.03225806451613</v>
      </c>
      <c r="Q2242" t="s">
        <v>8317</v>
      </c>
      <c r="R2242" t="s">
        <v>8318</v>
      </c>
      <c r="S2242" s="11">
        <f>(J2242/86400)+25569+(-5/24)</f>
        <v>42675.856817129628</v>
      </c>
      <c r="T2242" s="11">
        <f>(I2242/86400)+25569+(-5/24)</f>
        <v>42721.082638888889</v>
      </c>
    </row>
    <row r="2243" spans="1:20" ht="43.2" x14ac:dyDescent="0.3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6">
        <f>(E2243/D2243)*100</f>
        <v>123.25</v>
      </c>
      <c r="P2243" s="7">
        <f>E2243/L2243</f>
        <v>71.242774566473983</v>
      </c>
      <c r="Q2243" t="s">
        <v>8317</v>
      </c>
      <c r="R2243" t="s">
        <v>8318</v>
      </c>
      <c r="S2243" s="11">
        <f>(J2243/86400)+25569+(-5/24)</f>
        <v>42472.798703703702</v>
      </c>
      <c r="T2243" s="11">
        <f>(I2243/86400)+25569+(-5/24)</f>
        <v>42502.798703703702</v>
      </c>
    </row>
    <row r="2244" spans="1:20" ht="43.2" x14ac:dyDescent="0.3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6">
        <f>(E2244/D2244)*100</f>
        <v>100.2</v>
      </c>
      <c r="P2244" s="7">
        <f>E2244/L2244</f>
        <v>117.88235294117646</v>
      </c>
      <c r="Q2244" t="s">
        <v>8317</v>
      </c>
      <c r="R2244" t="s">
        <v>8318</v>
      </c>
      <c r="S2244" s="11">
        <f>(J2244/86400)+25569+(-5/24)</f>
        <v>42482.226446759254</v>
      </c>
      <c r="T2244" s="11">
        <f>(I2244/86400)+25569+(-5/24)</f>
        <v>42506.226446759254</v>
      </c>
    </row>
    <row r="2245" spans="1:20" ht="43.2" x14ac:dyDescent="0.3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6">
        <f>(E2245/D2245)*100</f>
        <v>104.66666666666666</v>
      </c>
      <c r="P2245" s="7">
        <f>E2245/L2245</f>
        <v>327.08333333333331</v>
      </c>
      <c r="Q2245" t="s">
        <v>8317</v>
      </c>
      <c r="R2245" t="s">
        <v>8318</v>
      </c>
      <c r="S2245" s="11">
        <f>(J2245/86400)+25569+(-5/24)</f>
        <v>42270.602662037032</v>
      </c>
      <c r="T2245" s="11">
        <f>(I2245/86400)+25569+(-5/24)</f>
        <v>42309.749999999993</v>
      </c>
    </row>
    <row r="2246" spans="1:20" ht="43.2" x14ac:dyDescent="0.3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6">
        <f>(E2246/D2246)*100</f>
        <v>102.49999999999999</v>
      </c>
      <c r="P2246" s="7">
        <f>E2246/L2246</f>
        <v>34.745762711864408</v>
      </c>
      <c r="Q2246" t="s">
        <v>8317</v>
      </c>
      <c r="R2246" t="s">
        <v>8318</v>
      </c>
      <c r="S2246" s="11">
        <f>(J2246/86400)+25569+(-5/24)</f>
        <v>42711.336863425924</v>
      </c>
      <c r="T2246" s="11">
        <f>(I2246/86400)+25569+(-5/24)</f>
        <v>42741.336863425924</v>
      </c>
    </row>
    <row r="2247" spans="1:20" ht="57.6" x14ac:dyDescent="0.3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6">
        <f>(E2247/D2247)*100</f>
        <v>118.25757575757576</v>
      </c>
      <c r="P2247" s="7">
        <f>E2247/L2247</f>
        <v>100.06410256410257</v>
      </c>
      <c r="Q2247" t="s">
        <v>8317</v>
      </c>
      <c r="R2247" t="s">
        <v>8318</v>
      </c>
      <c r="S2247" s="11">
        <f>(J2247/86400)+25569+(-5/24)</f>
        <v>42179.136655092589</v>
      </c>
      <c r="T2247" s="11">
        <f>(I2247/86400)+25569+(-5/24)</f>
        <v>42219.541666666664</v>
      </c>
    </row>
    <row r="2248" spans="1:20" ht="43.2" x14ac:dyDescent="0.3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6">
        <f>(E2248/D2248)*100</f>
        <v>120.5</v>
      </c>
      <c r="P2248" s="7">
        <f>E2248/L2248</f>
        <v>40.847457627118644</v>
      </c>
      <c r="Q2248" t="s">
        <v>8317</v>
      </c>
      <c r="R2248" t="s">
        <v>8318</v>
      </c>
      <c r="S2248" s="11">
        <f>(J2248/86400)+25569+(-5/24)</f>
        <v>42282.560081018521</v>
      </c>
      <c r="T2248" s="11">
        <f>(I2248/86400)+25569+(-5/24)</f>
        <v>42312.601747685178</v>
      </c>
    </row>
    <row r="2249" spans="1:20" ht="43.2" x14ac:dyDescent="0.3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6">
        <f>(E2249/D2249)*100</f>
        <v>302.42</v>
      </c>
      <c r="P2249" s="7">
        <f>E2249/L2249</f>
        <v>252.01666666666668</v>
      </c>
      <c r="Q2249" t="s">
        <v>8317</v>
      </c>
      <c r="R2249" t="s">
        <v>8318</v>
      </c>
      <c r="S2249" s="11">
        <f>(J2249/86400)+25569+(-5/24)</f>
        <v>42473.586377314808</v>
      </c>
      <c r="T2249" s="11">
        <f>(I2249/86400)+25569+(-5/24)</f>
        <v>42503.586377314808</v>
      </c>
    </row>
    <row r="2250" spans="1:20" ht="43.2" x14ac:dyDescent="0.3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6">
        <f>(E2250/D2250)*100</f>
        <v>100.64400000000001</v>
      </c>
      <c r="P2250" s="7">
        <f>E2250/L2250</f>
        <v>25.161000000000001</v>
      </c>
      <c r="Q2250" t="s">
        <v>8317</v>
      </c>
      <c r="R2250" t="s">
        <v>8318</v>
      </c>
      <c r="S2250" s="11">
        <f>(J2250/86400)+25569+(-5/24)</f>
        <v>42534.841516203705</v>
      </c>
      <c r="T2250" s="11">
        <f>(I2250/86400)+25569+(-5/24)</f>
        <v>42555.841516203705</v>
      </c>
    </row>
    <row r="2251" spans="1:20" ht="43.2" x14ac:dyDescent="0.3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6">
        <f>(E2251/D2251)*100</f>
        <v>144.28571428571428</v>
      </c>
      <c r="P2251" s="7">
        <f>E2251/L2251</f>
        <v>50.5</v>
      </c>
      <c r="Q2251" t="s">
        <v>8319</v>
      </c>
      <c r="R2251" t="s">
        <v>8321</v>
      </c>
      <c r="S2251" s="11">
        <f>(J2251/86400)+25569+(-5/24)</f>
        <v>42683.211979166663</v>
      </c>
      <c r="T2251" s="11">
        <f>(I2251/86400)+25569+(-5/24)</f>
        <v>42698.749999999993</v>
      </c>
    </row>
    <row r="2252" spans="1:20" ht="43.2" x14ac:dyDescent="0.3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6">
        <f>(E2252/D2252)*100</f>
        <v>119.16249999999999</v>
      </c>
      <c r="P2252" s="7">
        <f>E2252/L2252</f>
        <v>151.31746031746033</v>
      </c>
      <c r="Q2252" t="s">
        <v>8319</v>
      </c>
      <c r="R2252" t="s">
        <v>8321</v>
      </c>
      <c r="S2252" s="11">
        <f>(J2252/86400)+25569+(-5/24)</f>
        <v>42199.361666666664</v>
      </c>
      <c r="T2252" s="11">
        <f>(I2252/86400)+25569+(-5/24)</f>
        <v>42229.361666666664</v>
      </c>
    </row>
    <row r="2253" spans="1:20" ht="43.2" x14ac:dyDescent="0.3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6">
        <f>(E2253/D2253)*100</f>
        <v>1460.4850000000001</v>
      </c>
      <c r="P2253" s="7">
        <f>E2253/L2253</f>
        <v>134.3592456301748</v>
      </c>
      <c r="Q2253" t="s">
        <v>8319</v>
      </c>
      <c r="R2253" t="s">
        <v>8321</v>
      </c>
      <c r="S2253" s="11">
        <f>(J2253/86400)+25569+(-5/24)</f>
        <v>42199.442986111106</v>
      </c>
      <c r="T2253" s="11">
        <f>(I2253/86400)+25569+(-5/24)</f>
        <v>42235.442986111106</v>
      </c>
    </row>
    <row r="2254" spans="1:20" ht="43.2" x14ac:dyDescent="0.3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6">
        <f>(E2254/D2254)*100</f>
        <v>105.80799999999999</v>
      </c>
      <c r="P2254" s="7">
        <f>E2254/L2254</f>
        <v>174.02631578947367</v>
      </c>
      <c r="Q2254" t="s">
        <v>8319</v>
      </c>
      <c r="R2254" t="s">
        <v>8321</v>
      </c>
      <c r="S2254" s="11">
        <f>(J2254/86400)+25569+(-5/24)</f>
        <v>42100.43373842592</v>
      </c>
      <c r="T2254" s="11">
        <f>(I2254/86400)+25569+(-5/24)</f>
        <v>42155.43373842592</v>
      </c>
    </row>
    <row r="2255" spans="1:20" ht="43.2" x14ac:dyDescent="0.3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6">
        <f>(E2255/D2255)*100</f>
        <v>300.11791999999997</v>
      </c>
      <c r="P2255" s="7">
        <f>E2255/L2255</f>
        <v>73.486268364348675</v>
      </c>
      <c r="Q2255" t="s">
        <v>8319</v>
      </c>
      <c r="R2255" t="s">
        <v>8321</v>
      </c>
      <c r="S2255" s="11">
        <f>(J2255/86400)+25569+(-5/24)</f>
        <v>41898.457627314812</v>
      </c>
      <c r="T2255" s="11">
        <f>(I2255/86400)+25569+(-5/24)</f>
        <v>41940.833333333328</v>
      </c>
    </row>
    <row r="2256" spans="1:20" ht="28.8" x14ac:dyDescent="0.3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6">
        <f>(E2256/D2256)*100</f>
        <v>278.7</v>
      </c>
      <c r="P2256" s="7">
        <f>E2256/L2256</f>
        <v>23.518987341772153</v>
      </c>
      <c r="Q2256" t="s">
        <v>8319</v>
      </c>
      <c r="R2256" t="s">
        <v>8321</v>
      </c>
      <c r="S2256" s="11">
        <f>(J2256/86400)+25569+(-5/24)</f>
        <v>42563.817986111106</v>
      </c>
      <c r="T2256" s="11">
        <f>(I2256/86400)+25569+(-5/24)</f>
        <v>42593.817986111106</v>
      </c>
    </row>
    <row r="2257" spans="1:20" ht="43.2" x14ac:dyDescent="0.3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6">
        <f>(E2257/D2257)*100</f>
        <v>131.87625</v>
      </c>
      <c r="P2257" s="7">
        <f>E2257/L2257</f>
        <v>39.074444444444445</v>
      </c>
      <c r="Q2257" t="s">
        <v>8319</v>
      </c>
      <c r="R2257" t="s">
        <v>8321</v>
      </c>
      <c r="S2257" s="11">
        <f>(J2257/86400)+25569+(-5/24)</f>
        <v>41832.644293981481</v>
      </c>
      <c r="T2257" s="11">
        <f>(I2257/86400)+25569+(-5/24)</f>
        <v>41862.644293981481</v>
      </c>
    </row>
    <row r="2258" spans="1:20" ht="43.2" x14ac:dyDescent="0.3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6">
        <f>(E2258/D2258)*100</f>
        <v>107.05</v>
      </c>
      <c r="P2258" s="7">
        <f>E2258/L2258</f>
        <v>125.94117647058823</v>
      </c>
      <c r="Q2258" t="s">
        <v>8319</v>
      </c>
      <c r="R2258" t="s">
        <v>8321</v>
      </c>
      <c r="S2258" s="11">
        <f>(J2258/86400)+25569+(-5/24)</f>
        <v>42416.559594907405</v>
      </c>
      <c r="T2258" s="11">
        <f>(I2258/86400)+25569+(-5/24)</f>
        <v>42446.517928240741</v>
      </c>
    </row>
    <row r="2259" spans="1:20" ht="28.8" x14ac:dyDescent="0.3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6">
        <f>(E2259/D2259)*100</f>
        <v>126.82285714285715</v>
      </c>
      <c r="P2259" s="7">
        <f>E2259/L2259</f>
        <v>1644</v>
      </c>
      <c r="Q2259" t="s">
        <v>8319</v>
      </c>
      <c r="R2259" t="s">
        <v>8321</v>
      </c>
      <c r="S2259" s="11">
        <f>(J2259/86400)+25569+(-5/24)</f>
        <v>41891.485046296293</v>
      </c>
      <c r="T2259" s="11">
        <f>(I2259/86400)+25569+(-5/24)</f>
        <v>41926.485046296293</v>
      </c>
    </row>
    <row r="2260" spans="1:20" ht="43.2" x14ac:dyDescent="0.3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6">
        <f>(E2260/D2260)*100</f>
        <v>139.96</v>
      </c>
      <c r="P2260" s="7">
        <f>E2260/L2260</f>
        <v>42.670731707317074</v>
      </c>
      <c r="Q2260" t="s">
        <v>8319</v>
      </c>
      <c r="R2260" t="s">
        <v>8321</v>
      </c>
      <c r="S2260" s="11">
        <f>(J2260/86400)+25569+(-5/24)</f>
        <v>41877.703854166662</v>
      </c>
      <c r="T2260" s="11">
        <f>(I2260/86400)+25569+(-5/24)</f>
        <v>41898.703854166662</v>
      </c>
    </row>
    <row r="2261" spans="1:20" ht="43.2" x14ac:dyDescent="0.3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6">
        <f>(E2261/D2261)*100</f>
        <v>112.4</v>
      </c>
      <c r="P2261" s="7">
        <f>E2261/L2261</f>
        <v>35.125</v>
      </c>
      <c r="Q2261" t="s">
        <v>8319</v>
      </c>
      <c r="R2261" t="s">
        <v>8321</v>
      </c>
      <c r="S2261" s="11">
        <f>(J2261/86400)+25569+(-5/24)</f>
        <v>41931.828518518516</v>
      </c>
      <c r="T2261" s="11">
        <f>(I2261/86400)+25569+(-5/24)</f>
        <v>41991.870185185187</v>
      </c>
    </row>
    <row r="2262" spans="1:20" ht="43.2" x14ac:dyDescent="0.3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6">
        <f>(E2262/D2262)*100</f>
        <v>100.52799999999999</v>
      </c>
      <c r="P2262" s="7">
        <f>E2262/L2262</f>
        <v>239.35238095238094</v>
      </c>
      <c r="Q2262" t="s">
        <v>8319</v>
      </c>
      <c r="R2262" t="s">
        <v>8321</v>
      </c>
      <c r="S2262" s="11">
        <f>(J2262/86400)+25569+(-5/24)</f>
        <v>41955.809155092589</v>
      </c>
      <c r="T2262" s="11">
        <f>(I2262/86400)+25569+(-5/24)</f>
        <v>41985.809155092589</v>
      </c>
    </row>
    <row r="2263" spans="1:20" ht="57.6" x14ac:dyDescent="0.3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6">
        <f>(E2263/D2263)*100</f>
        <v>100.46666666666665</v>
      </c>
      <c r="P2263" s="7">
        <f>E2263/L2263</f>
        <v>107.64285714285714</v>
      </c>
      <c r="Q2263" t="s">
        <v>8319</v>
      </c>
      <c r="R2263" t="s">
        <v>8321</v>
      </c>
      <c r="S2263" s="11">
        <f>(J2263/86400)+25569+(-5/24)</f>
        <v>42675.482060185182</v>
      </c>
      <c r="T2263" s="11">
        <f>(I2263/86400)+25569+(-5/24)</f>
        <v>42705.523726851847</v>
      </c>
    </row>
    <row r="2264" spans="1:20" ht="57.6" x14ac:dyDescent="0.3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6">
        <f>(E2264/D2264)*100</f>
        <v>141.446</v>
      </c>
      <c r="P2264" s="7">
        <f>E2264/L2264</f>
        <v>95.830623306233065</v>
      </c>
      <c r="Q2264" t="s">
        <v>8319</v>
      </c>
      <c r="R2264" t="s">
        <v>8321</v>
      </c>
      <c r="S2264" s="11">
        <f>(J2264/86400)+25569+(-5/24)</f>
        <v>42199.410185185181</v>
      </c>
      <c r="T2264" s="11">
        <f>(I2264/86400)+25569+(-5/24)</f>
        <v>42236.410185185181</v>
      </c>
    </row>
    <row r="2265" spans="1:20" ht="43.2" x14ac:dyDescent="0.3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6">
        <f>(E2265/D2265)*100</f>
        <v>267.29166666666669</v>
      </c>
      <c r="P2265" s="7">
        <f>E2265/L2265</f>
        <v>31.663376110562684</v>
      </c>
      <c r="Q2265" t="s">
        <v>8319</v>
      </c>
      <c r="R2265" t="s">
        <v>8321</v>
      </c>
      <c r="S2265" s="11">
        <f>(J2265/86400)+25569+(-5/24)</f>
        <v>42163.748993055553</v>
      </c>
      <c r="T2265" s="11">
        <f>(I2265/86400)+25569+(-5/24)</f>
        <v>42193.748993055553</v>
      </c>
    </row>
    <row r="2266" spans="1:20" ht="43.2" x14ac:dyDescent="0.3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6">
        <f>(E2266/D2266)*100</f>
        <v>146.88749999999999</v>
      </c>
      <c r="P2266" s="7">
        <f>E2266/L2266</f>
        <v>42.886861313868614</v>
      </c>
      <c r="Q2266" t="s">
        <v>8319</v>
      </c>
      <c r="R2266" t="s">
        <v>8321</v>
      </c>
      <c r="S2266" s="11">
        <f>(J2266/86400)+25569+(-5/24)</f>
        <v>42045.748981481483</v>
      </c>
      <c r="T2266" s="11">
        <f>(I2266/86400)+25569+(-5/24)</f>
        <v>42075.707314814812</v>
      </c>
    </row>
    <row r="2267" spans="1:20" ht="43.2" x14ac:dyDescent="0.3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6">
        <f>(E2267/D2267)*100</f>
        <v>213.56</v>
      </c>
      <c r="P2267" s="7">
        <f>E2267/L2267</f>
        <v>122.73563218390805</v>
      </c>
      <c r="Q2267" t="s">
        <v>8319</v>
      </c>
      <c r="R2267" t="s">
        <v>8321</v>
      </c>
      <c r="S2267" s="11">
        <f>(J2267/86400)+25569+(-5/24)</f>
        <v>42417.596284722218</v>
      </c>
      <c r="T2267" s="11">
        <f>(I2267/86400)+25569+(-5/24)</f>
        <v>42477.554618055554</v>
      </c>
    </row>
    <row r="2268" spans="1:20" ht="43.2" x14ac:dyDescent="0.3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6">
        <f>(E2268/D2268)*100</f>
        <v>125.69999999999999</v>
      </c>
      <c r="P2268" s="7">
        <f>E2268/L2268</f>
        <v>190.45454545454547</v>
      </c>
      <c r="Q2268" t="s">
        <v>8319</v>
      </c>
      <c r="R2268" t="s">
        <v>8321</v>
      </c>
      <c r="S2268" s="11">
        <f>(J2268/86400)+25569+(-5/24)</f>
        <v>42331.637407407405</v>
      </c>
      <c r="T2268" s="11">
        <f>(I2268/86400)+25569+(-5/24)</f>
        <v>42361.637407407405</v>
      </c>
    </row>
    <row r="2269" spans="1:20" ht="43.2" x14ac:dyDescent="0.3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6">
        <f>(E2269/D2269)*100</f>
        <v>104.46206037108834</v>
      </c>
      <c r="P2269" s="7">
        <f>E2269/L2269</f>
        <v>109.33695652173913</v>
      </c>
      <c r="Q2269" t="s">
        <v>8319</v>
      </c>
      <c r="R2269" t="s">
        <v>8321</v>
      </c>
      <c r="S2269" s="11">
        <f>(J2269/86400)+25569+(-5/24)</f>
        <v>42178.952418981477</v>
      </c>
      <c r="T2269" s="11">
        <f>(I2269/86400)+25569+(-5/24)</f>
        <v>42211.541666666664</v>
      </c>
    </row>
    <row r="2270" spans="1:20" x14ac:dyDescent="0.3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6">
        <f>(E2270/D2270)*100</f>
        <v>100.56666666666668</v>
      </c>
      <c r="P2270" s="7">
        <f>E2270/L2270</f>
        <v>143.66666666666666</v>
      </c>
      <c r="Q2270" t="s">
        <v>8319</v>
      </c>
      <c r="R2270" t="s">
        <v>8321</v>
      </c>
      <c r="S2270" s="11">
        <f>(J2270/86400)+25569+(-5/24)</f>
        <v>42209.385358796295</v>
      </c>
      <c r="T2270" s="11">
        <f>(I2270/86400)+25569+(-5/24)</f>
        <v>42239.385358796295</v>
      </c>
    </row>
    <row r="2271" spans="1:20" ht="43.2" x14ac:dyDescent="0.3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6">
        <f>(E2271/D2271)*100</f>
        <v>143.94736842105263</v>
      </c>
      <c r="P2271" s="7">
        <f>E2271/L2271</f>
        <v>66.707317073170728</v>
      </c>
      <c r="Q2271" t="s">
        <v>8322</v>
      </c>
      <c r="R2271" t="s">
        <v>8323</v>
      </c>
      <c r="S2271" s="11">
        <f>(J2271/86400)+25569+(-5/24)</f>
        <v>40909.440868055557</v>
      </c>
      <c r="T2271" s="11">
        <f>(I2271/86400)+25569+(-5/24)</f>
        <v>40937.440868055557</v>
      </c>
    </row>
    <row r="2272" spans="1:20" ht="57.6" x14ac:dyDescent="0.3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6">
        <f>(E2272/D2272)*100</f>
        <v>122.10975609756099</v>
      </c>
      <c r="P2272" s="7">
        <f>E2272/L2272</f>
        <v>84.142857142857139</v>
      </c>
      <c r="Q2272" t="s">
        <v>8322</v>
      </c>
      <c r="R2272" t="s">
        <v>8323</v>
      </c>
      <c r="S2272" s="11">
        <f>(J2272/86400)+25569+(-5/24)</f>
        <v>41807.363506944443</v>
      </c>
      <c r="T2272" s="11">
        <f>(I2272/86400)+25569+(-5/24)</f>
        <v>41852.363506944443</v>
      </c>
    </row>
    <row r="2273" spans="1:20" ht="43.2" x14ac:dyDescent="0.3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6">
        <f>(E2273/D2273)*100</f>
        <v>132.024</v>
      </c>
      <c r="P2273" s="7">
        <f>E2273/L2273</f>
        <v>215.72549019607843</v>
      </c>
      <c r="Q2273" t="s">
        <v>8322</v>
      </c>
      <c r="R2273" t="s">
        <v>8323</v>
      </c>
      <c r="S2273" s="11">
        <f>(J2273/86400)+25569+(-5/24)</f>
        <v>40977.596967592588</v>
      </c>
      <c r="T2273" s="11">
        <f>(I2273/86400)+25569+(-5/24)</f>
        <v>41007.555300925924</v>
      </c>
    </row>
    <row r="2274" spans="1:20" ht="28.8" x14ac:dyDescent="0.3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6">
        <f>(E2274/D2274)*100</f>
        <v>109.38000000000001</v>
      </c>
      <c r="P2274" s="7">
        <f>E2274/L2274</f>
        <v>54.69</v>
      </c>
      <c r="Q2274" t="s">
        <v>8322</v>
      </c>
      <c r="R2274" t="s">
        <v>8323</v>
      </c>
      <c r="S2274" s="11">
        <f>(J2274/86400)+25569+(-5/24)</f>
        <v>42184.608206018514</v>
      </c>
      <c r="T2274" s="11">
        <f>(I2274/86400)+25569+(-5/24)</f>
        <v>42214.957638888889</v>
      </c>
    </row>
    <row r="2275" spans="1:20" ht="43.2" x14ac:dyDescent="0.3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6">
        <f>(E2275/D2275)*100</f>
        <v>105.47157142857144</v>
      </c>
      <c r="P2275" s="7">
        <f>E2275/L2275</f>
        <v>51.62944055944056</v>
      </c>
      <c r="Q2275" t="s">
        <v>8322</v>
      </c>
      <c r="R2275" t="s">
        <v>8323</v>
      </c>
      <c r="S2275" s="11">
        <f>(J2275/86400)+25569+(-5/24)</f>
        <v>40694.430127314808</v>
      </c>
      <c r="T2275" s="11">
        <f>(I2275/86400)+25569+(-5/24)</f>
        <v>40724.430127314808</v>
      </c>
    </row>
    <row r="2276" spans="1:20" ht="43.2" x14ac:dyDescent="0.3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6">
        <f>(E2276/D2276)*100</f>
        <v>100.35000000000001</v>
      </c>
      <c r="P2276" s="7">
        <f>E2276/L2276</f>
        <v>143.35714285714286</v>
      </c>
      <c r="Q2276" t="s">
        <v>8322</v>
      </c>
      <c r="R2276" t="s">
        <v>8323</v>
      </c>
      <c r="S2276" s="11">
        <f>(J2276/86400)+25569+(-5/24)</f>
        <v>42321.417962962958</v>
      </c>
      <c r="T2276" s="11">
        <f>(I2276/86400)+25569+(-5/24)</f>
        <v>42351.417962962958</v>
      </c>
    </row>
    <row r="2277" spans="1:20" ht="43.2" x14ac:dyDescent="0.3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6">
        <f>(E2277/D2277)*100</f>
        <v>101.4</v>
      </c>
      <c r="P2277" s="7">
        <f>E2277/L2277</f>
        <v>72.428571428571431</v>
      </c>
      <c r="Q2277" t="s">
        <v>8322</v>
      </c>
      <c r="R2277" t="s">
        <v>8323</v>
      </c>
      <c r="S2277" s="11">
        <f>(J2277/86400)+25569+(-5/24)</f>
        <v>41345.834340277775</v>
      </c>
      <c r="T2277" s="11">
        <f>(I2277/86400)+25569+(-5/24)</f>
        <v>41375.834340277775</v>
      </c>
    </row>
    <row r="2278" spans="1:20" ht="57.6" x14ac:dyDescent="0.3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6">
        <f>(E2278/D2278)*100</f>
        <v>155.51428571428571</v>
      </c>
      <c r="P2278" s="7">
        <f>E2278/L2278</f>
        <v>36.530201342281877</v>
      </c>
      <c r="Q2278" t="s">
        <v>8322</v>
      </c>
      <c r="R2278" t="s">
        <v>8323</v>
      </c>
      <c r="S2278" s="11">
        <f>(J2278/86400)+25569+(-5/24)</f>
        <v>41246.811909722222</v>
      </c>
      <c r="T2278" s="11">
        <f>(I2278/86400)+25569+(-5/24)</f>
        <v>41288.680555555555</v>
      </c>
    </row>
    <row r="2279" spans="1:20" ht="43.2" x14ac:dyDescent="0.3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6">
        <f>(E2279/D2279)*100</f>
        <v>105.566</v>
      </c>
      <c r="P2279" s="7">
        <f>E2279/L2279</f>
        <v>60.903461538461535</v>
      </c>
      <c r="Q2279" t="s">
        <v>8322</v>
      </c>
      <c r="R2279" t="s">
        <v>8323</v>
      </c>
      <c r="S2279" s="11">
        <f>(J2279/86400)+25569+(-5/24)</f>
        <v>40731.629131944443</v>
      </c>
      <c r="T2279" s="11">
        <f>(I2279/86400)+25569+(-5/24)</f>
        <v>40776.629131944443</v>
      </c>
    </row>
    <row r="2280" spans="1:20" ht="43.2" x14ac:dyDescent="0.3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6">
        <f>(E2280/D2280)*100</f>
        <v>130.65</v>
      </c>
      <c r="P2280" s="7">
        <f>E2280/L2280</f>
        <v>43.55</v>
      </c>
      <c r="Q2280" t="s">
        <v>8322</v>
      </c>
      <c r="R2280" t="s">
        <v>8323</v>
      </c>
      <c r="S2280" s="11">
        <f>(J2280/86400)+25569+(-5/24)</f>
        <v>41110.97755787037</v>
      </c>
      <c r="T2280" s="11">
        <f>(I2280/86400)+25569+(-5/24)</f>
        <v>41170.97755787037</v>
      </c>
    </row>
    <row r="2281" spans="1:20" ht="28.8" x14ac:dyDescent="0.3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6">
        <f>(E2281/D2281)*100</f>
        <v>132.19</v>
      </c>
      <c r="P2281" s="7">
        <f>E2281/L2281</f>
        <v>99.766037735849054</v>
      </c>
      <c r="Q2281" t="s">
        <v>8322</v>
      </c>
      <c r="R2281" t="s">
        <v>8323</v>
      </c>
      <c r="S2281" s="11">
        <f>(J2281/86400)+25569+(-5/24)</f>
        <v>40854.536932870367</v>
      </c>
      <c r="T2281" s="11">
        <f>(I2281/86400)+25569+(-5/24)</f>
        <v>40884.536932870367</v>
      </c>
    </row>
    <row r="2282" spans="1:20" ht="43.2" x14ac:dyDescent="0.3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6">
        <f>(E2282/D2282)*100</f>
        <v>126</v>
      </c>
      <c r="P2282" s="7">
        <f>E2282/L2282</f>
        <v>88.732394366197184</v>
      </c>
      <c r="Q2282" t="s">
        <v>8322</v>
      </c>
      <c r="R2282" t="s">
        <v>8323</v>
      </c>
      <c r="S2282" s="11">
        <f>(J2282/86400)+25569+(-5/24)</f>
        <v>40879.587349537032</v>
      </c>
      <c r="T2282" s="11">
        <f>(I2282/86400)+25569+(-5/24)</f>
        <v>40930.041666666664</v>
      </c>
    </row>
    <row r="2283" spans="1:20" ht="43.2" x14ac:dyDescent="0.3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6">
        <f>(E2283/D2283)*100</f>
        <v>160</v>
      </c>
      <c r="P2283" s="7">
        <f>E2283/L2283</f>
        <v>4.9230769230769234</v>
      </c>
      <c r="Q2283" t="s">
        <v>8322</v>
      </c>
      <c r="R2283" t="s">
        <v>8323</v>
      </c>
      <c r="S2283" s="11">
        <f>(J2283/86400)+25569+(-5/24)</f>
        <v>41486.21598379629</v>
      </c>
      <c r="T2283" s="11">
        <f>(I2283/86400)+25569+(-5/24)</f>
        <v>41546.21598379629</v>
      </c>
    </row>
    <row r="2284" spans="1:20" ht="57.6" x14ac:dyDescent="0.3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6">
        <f>(E2284/D2284)*100</f>
        <v>120.48</v>
      </c>
      <c r="P2284" s="7">
        <f>E2284/L2284</f>
        <v>17.822485207100591</v>
      </c>
      <c r="Q2284" t="s">
        <v>8322</v>
      </c>
      <c r="R2284" t="s">
        <v>8323</v>
      </c>
      <c r="S2284" s="11">
        <f>(J2284/86400)+25569+(-5/24)</f>
        <v>41598.211712962962</v>
      </c>
      <c r="T2284" s="11">
        <f>(I2284/86400)+25569+(-5/24)</f>
        <v>41628.211712962962</v>
      </c>
    </row>
    <row r="2285" spans="1:20" ht="43.2" x14ac:dyDescent="0.3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6">
        <f>(E2285/D2285)*100</f>
        <v>125.52941176470588</v>
      </c>
      <c r="P2285" s="7">
        <f>E2285/L2285</f>
        <v>187.19298245614036</v>
      </c>
      <c r="Q2285" t="s">
        <v>8322</v>
      </c>
      <c r="R2285" t="s">
        <v>8323</v>
      </c>
      <c r="S2285" s="11">
        <f>(J2285/86400)+25569+(-5/24)</f>
        <v>42101.956249999996</v>
      </c>
      <c r="T2285" s="11">
        <f>(I2285/86400)+25569+(-5/24)</f>
        <v>42132.999999999993</v>
      </c>
    </row>
    <row r="2286" spans="1:20" ht="43.2" x14ac:dyDescent="0.3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6">
        <f>(E2286/D2286)*100</f>
        <v>114.40638297872341</v>
      </c>
      <c r="P2286" s="7">
        <f>E2286/L2286</f>
        <v>234.80786026200875</v>
      </c>
      <c r="Q2286" t="s">
        <v>8322</v>
      </c>
      <c r="R2286" t="s">
        <v>8323</v>
      </c>
      <c r="S2286" s="11">
        <f>(J2286/86400)+25569+(-5/24)</f>
        <v>41945.821134259255</v>
      </c>
      <c r="T2286" s="11">
        <f>(I2286/86400)+25569+(-5/24)</f>
        <v>41976.818749999999</v>
      </c>
    </row>
    <row r="2287" spans="1:20" ht="43.2" x14ac:dyDescent="0.3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6">
        <f>(E2287/D2287)*100</f>
        <v>315.13888888888891</v>
      </c>
      <c r="P2287" s="7">
        <f>E2287/L2287</f>
        <v>105.04629629629629</v>
      </c>
      <c r="Q2287" t="s">
        <v>8322</v>
      </c>
      <c r="R2287" t="s">
        <v>8323</v>
      </c>
      <c r="S2287" s="11">
        <f>(J2287/86400)+25569+(-5/24)</f>
        <v>41579.525925925926</v>
      </c>
      <c r="T2287" s="11">
        <f>(I2287/86400)+25569+(-5/24)</f>
        <v>41598.999305555553</v>
      </c>
    </row>
    <row r="2288" spans="1:20" ht="43.2" x14ac:dyDescent="0.3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6">
        <f>(E2288/D2288)*100</f>
        <v>122.39999999999999</v>
      </c>
      <c r="P2288" s="7">
        <f>E2288/L2288</f>
        <v>56.666666666666664</v>
      </c>
      <c r="Q2288" t="s">
        <v>8322</v>
      </c>
      <c r="R2288" t="s">
        <v>8323</v>
      </c>
      <c r="S2288" s="11">
        <f>(J2288/86400)+25569+(-5/24)</f>
        <v>41667.066979166666</v>
      </c>
      <c r="T2288" s="11">
        <f>(I2288/86400)+25569+(-5/24)</f>
        <v>41684.625</v>
      </c>
    </row>
    <row r="2289" spans="1:20" ht="28.8" x14ac:dyDescent="0.3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6">
        <f>(E2289/D2289)*100</f>
        <v>106.73333333333332</v>
      </c>
      <c r="P2289" s="7">
        <f>E2289/L2289</f>
        <v>39.048780487804876</v>
      </c>
      <c r="Q2289" t="s">
        <v>8322</v>
      </c>
      <c r="R2289" t="s">
        <v>8323</v>
      </c>
      <c r="S2289" s="11">
        <f>(J2289/86400)+25569+(-5/24)</f>
        <v>41943.39576388889</v>
      </c>
      <c r="T2289" s="11">
        <f>(I2289/86400)+25569+(-5/24)</f>
        <v>41973.999305555553</v>
      </c>
    </row>
    <row r="2290" spans="1:20" ht="43.2" x14ac:dyDescent="0.3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6">
        <f>(E2290/D2290)*100</f>
        <v>158.33333333333331</v>
      </c>
      <c r="P2290" s="7">
        <f>E2290/L2290</f>
        <v>68.345323741007192</v>
      </c>
      <c r="Q2290" t="s">
        <v>8322</v>
      </c>
      <c r="R2290" t="s">
        <v>8323</v>
      </c>
      <c r="S2290" s="11">
        <f>(J2290/86400)+25569+(-5/24)</f>
        <v>41829.294317129628</v>
      </c>
      <c r="T2290" s="11">
        <f>(I2290/86400)+25569+(-5/24)</f>
        <v>41862.294317129628</v>
      </c>
    </row>
    <row r="2291" spans="1:20" ht="57.6" x14ac:dyDescent="0.3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6">
        <f>(E2291/D2291)*100</f>
        <v>107.4</v>
      </c>
      <c r="P2291" s="7">
        <f>E2291/L2291</f>
        <v>169.57894736842104</v>
      </c>
      <c r="Q2291" t="s">
        <v>8322</v>
      </c>
      <c r="R2291" t="s">
        <v>8323</v>
      </c>
      <c r="S2291" s="11">
        <f>(J2291/86400)+25569+(-5/24)</f>
        <v>42161.93844907407</v>
      </c>
      <c r="T2291" s="11">
        <f>(I2291/86400)+25569+(-5/24)</f>
        <v>42175.93844907407</v>
      </c>
    </row>
    <row r="2292" spans="1:20" ht="28.8" x14ac:dyDescent="0.3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6">
        <f>(E2292/D2292)*100</f>
        <v>102.25999999999999</v>
      </c>
      <c r="P2292" s="7">
        <f>E2292/L2292</f>
        <v>141.42340425531913</v>
      </c>
      <c r="Q2292" t="s">
        <v>8322</v>
      </c>
      <c r="R2292" t="s">
        <v>8323</v>
      </c>
      <c r="S2292" s="11">
        <f>(J2292/86400)+25569+(-5/24)</f>
        <v>41401.439884259256</v>
      </c>
      <c r="T2292" s="11">
        <f>(I2292/86400)+25569+(-5/24)</f>
        <v>41436.439884259256</v>
      </c>
    </row>
    <row r="2293" spans="1:20" ht="57.6" x14ac:dyDescent="0.3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6">
        <f>(E2293/D2293)*100</f>
        <v>110.71428571428572</v>
      </c>
      <c r="P2293" s="7">
        <f>E2293/L2293</f>
        <v>67.391304347826093</v>
      </c>
      <c r="Q2293" t="s">
        <v>8322</v>
      </c>
      <c r="R2293" t="s">
        <v>8323</v>
      </c>
      <c r="S2293" s="11">
        <f>(J2293/86400)+25569+(-5/24)</f>
        <v>41689.709629629629</v>
      </c>
      <c r="T2293" s="11">
        <f>(I2293/86400)+25569+(-5/24)</f>
        <v>41719.667962962958</v>
      </c>
    </row>
    <row r="2294" spans="1:20" ht="43.2" x14ac:dyDescent="0.3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6">
        <f>(E2294/D2294)*100</f>
        <v>148</v>
      </c>
      <c r="P2294" s="7">
        <f>E2294/L2294</f>
        <v>54.266666666666666</v>
      </c>
      <c r="Q2294" t="s">
        <v>8322</v>
      </c>
      <c r="R2294" t="s">
        <v>8323</v>
      </c>
      <c r="S2294" s="11">
        <f>(J2294/86400)+25569+(-5/24)</f>
        <v>40990.500983796293</v>
      </c>
      <c r="T2294" s="11">
        <f>(I2294/86400)+25569+(-5/24)</f>
        <v>41015.666666666664</v>
      </c>
    </row>
    <row r="2295" spans="1:20" ht="43.2" x14ac:dyDescent="0.3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6">
        <f>(E2295/D2295)*100</f>
        <v>102.32000000000001</v>
      </c>
      <c r="P2295" s="7">
        <f>E2295/L2295</f>
        <v>82.516129032258064</v>
      </c>
      <c r="Q2295" t="s">
        <v>8322</v>
      </c>
      <c r="R2295" t="s">
        <v>8323</v>
      </c>
      <c r="S2295" s="11">
        <f>(J2295/86400)+25569+(-5/24)</f>
        <v>41226.748877314814</v>
      </c>
      <c r="T2295" s="11">
        <f>(I2295/86400)+25569+(-5/24)</f>
        <v>41256.748877314814</v>
      </c>
    </row>
    <row r="2296" spans="1:20" ht="43.2" x14ac:dyDescent="0.3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6">
        <f>(E2296/D2296)*100</f>
        <v>179.09909909909908</v>
      </c>
      <c r="P2296" s="7">
        <f>E2296/L2296</f>
        <v>53.729729729729726</v>
      </c>
      <c r="Q2296" t="s">
        <v>8322</v>
      </c>
      <c r="R2296" t="s">
        <v>8323</v>
      </c>
      <c r="S2296" s="11">
        <f>(J2296/86400)+25569+(-5/24)</f>
        <v>41367.363946759258</v>
      </c>
      <c r="T2296" s="11">
        <f>(I2296/86400)+25569+(-5/24)</f>
        <v>41397.363946759258</v>
      </c>
    </row>
    <row r="2297" spans="1:20" ht="28.8" x14ac:dyDescent="0.3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6">
        <f>(E2297/D2297)*100</f>
        <v>111.08135252761969</v>
      </c>
      <c r="P2297" s="7">
        <f>E2297/L2297</f>
        <v>34.206185567010309</v>
      </c>
      <c r="Q2297" t="s">
        <v>8322</v>
      </c>
      <c r="R2297" t="s">
        <v>8323</v>
      </c>
      <c r="S2297" s="11">
        <f>(J2297/86400)+25569+(-5/24)</f>
        <v>41156.834594907406</v>
      </c>
      <c r="T2297" s="11">
        <f>(I2297/86400)+25569+(-5/24)</f>
        <v>41174.957638888889</v>
      </c>
    </row>
    <row r="2298" spans="1:20" ht="43.2" x14ac:dyDescent="0.3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6">
        <f>(E2298/D2298)*100</f>
        <v>100.04285714285714</v>
      </c>
      <c r="P2298" s="7">
        <f>E2298/L2298</f>
        <v>127.32727272727273</v>
      </c>
      <c r="Q2298" t="s">
        <v>8322</v>
      </c>
      <c r="R2298" t="s">
        <v>8323</v>
      </c>
      <c r="S2298" s="11">
        <f>(J2298/86400)+25569+(-5/24)</f>
        <v>41988.340497685182</v>
      </c>
      <c r="T2298" s="11">
        <f>(I2298/86400)+25569+(-5/24)</f>
        <v>42019.245833333327</v>
      </c>
    </row>
    <row r="2299" spans="1:20" ht="43.2" x14ac:dyDescent="0.3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6">
        <f>(E2299/D2299)*100</f>
        <v>100.25</v>
      </c>
      <c r="P2299" s="7">
        <f>E2299/L2299</f>
        <v>45.56818181818182</v>
      </c>
      <c r="Q2299" t="s">
        <v>8322</v>
      </c>
      <c r="R2299" t="s">
        <v>8323</v>
      </c>
      <c r="S2299" s="11">
        <f>(J2299/86400)+25569+(-5/24)</f>
        <v>41831.638495370367</v>
      </c>
      <c r="T2299" s="11">
        <f>(I2299/86400)+25569+(-5/24)</f>
        <v>41861.638495370367</v>
      </c>
    </row>
    <row r="2300" spans="1:20" ht="43.2" x14ac:dyDescent="0.3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6">
        <f>(E2300/D2300)*100</f>
        <v>105.56</v>
      </c>
      <c r="P2300" s="7">
        <f>E2300/L2300</f>
        <v>95.963636363636368</v>
      </c>
      <c r="Q2300" t="s">
        <v>8322</v>
      </c>
      <c r="R2300" t="s">
        <v>8323</v>
      </c>
      <c r="S2300" s="11">
        <f>(J2300/86400)+25569+(-5/24)</f>
        <v>42733.732986111114</v>
      </c>
      <c r="T2300" s="11">
        <f>(I2300/86400)+25569+(-5/24)</f>
        <v>42763.732986111114</v>
      </c>
    </row>
    <row r="2301" spans="1:20" ht="43.2" x14ac:dyDescent="0.3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6">
        <f>(E2301/D2301)*100</f>
        <v>102.58775877587757</v>
      </c>
      <c r="P2301" s="7">
        <f>E2301/L2301</f>
        <v>77.271186440677965</v>
      </c>
      <c r="Q2301" t="s">
        <v>8322</v>
      </c>
      <c r="R2301" t="s">
        <v>8323</v>
      </c>
      <c r="S2301" s="11">
        <f>(J2301/86400)+25569+(-5/24)</f>
        <v>41299.669814814813</v>
      </c>
      <c r="T2301" s="11">
        <f>(I2301/86400)+25569+(-5/24)</f>
        <v>41329.669814814813</v>
      </c>
    </row>
    <row r="2302" spans="1:20" ht="43.2" x14ac:dyDescent="0.3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6">
        <f>(E2302/D2302)*100</f>
        <v>118.5</v>
      </c>
      <c r="P2302" s="7">
        <f>E2302/L2302</f>
        <v>57.338709677419352</v>
      </c>
      <c r="Q2302" t="s">
        <v>8322</v>
      </c>
      <c r="R2302" t="s">
        <v>8323</v>
      </c>
      <c r="S2302" s="11">
        <f>(J2302/86400)+25569+(-5/24)</f>
        <v>40713.422164351847</v>
      </c>
      <c r="T2302" s="11">
        <f>(I2302/86400)+25569+(-5/24)</f>
        <v>40759.422164351847</v>
      </c>
    </row>
    <row r="2303" spans="1:20" ht="57.6" x14ac:dyDescent="0.3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6">
        <f>(E2303/D2303)*100</f>
        <v>111.7</v>
      </c>
      <c r="P2303" s="7">
        <f>E2303/L2303</f>
        <v>53.19047619047619</v>
      </c>
      <c r="Q2303" t="s">
        <v>8322</v>
      </c>
      <c r="R2303" t="s">
        <v>8323</v>
      </c>
      <c r="S2303" s="11">
        <f>(J2303/86400)+25569+(-5/24)</f>
        <v>42639.213159722225</v>
      </c>
      <c r="T2303" s="11">
        <f>(I2303/86400)+25569+(-5/24)</f>
        <v>42659.249999999993</v>
      </c>
    </row>
    <row r="2304" spans="1:20" ht="43.2" x14ac:dyDescent="0.3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6">
        <f>(E2304/D2304)*100</f>
        <v>128</v>
      </c>
      <c r="P2304" s="7">
        <f>E2304/L2304</f>
        <v>492.30769230769232</v>
      </c>
      <c r="Q2304" t="s">
        <v>8322</v>
      </c>
      <c r="R2304" t="s">
        <v>8323</v>
      </c>
      <c r="S2304" s="11">
        <f>(J2304/86400)+25569+(-5/24)</f>
        <v>42019.381840277776</v>
      </c>
      <c r="T2304" s="11">
        <f>(I2304/86400)+25569+(-5/24)</f>
        <v>42049.381840277776</v>
      </c>
    </row>
    <row r="2305" spans="1:20" ht="43.2" x14ac:dyDescent="0.3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6">
        <f>(E2305/D2305)*100</f>
        <v>103.75000000000001</v>
      </c>
      <c r="P2305" s="7">
        <f>E2305/L2305</f>
        <v>42.346938775510203</v>
      </c>
      <c r="Q2305" t="s">
        <v>8322</v>
      </c>
      <c r="R2305" t="s">
        <v>8323</v>
      </c>
      <c r="S2305" s="11">
        <f>(J2305/86400)+25569+(-5/24)</f>
        <v>41249.54075231481</v>
      </c>
      <c r="T2305" s="11">
        <f>(I2305/86400)+25569+(-5/24)</f>
        <v>41279.54075231481</v>
      </c>
    </row>
    <row r="2306" spans="1:20" ht="43.2" x14ac:dyDescent="0.3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6">
        <f>(E2306/D2306)*100</f>
        <v>101.9076</v>
      </c>
      <c r="P2306" s="7">
        <f>E2306/L2306</f>
        <v>37.466029411764708</v>
      </c>
      <c r="Q2306" t="s">
        <v>8322</v>
      </c>
      <c r="R2306" t="s">
        <v>8323</v>
      </c>
      <c r="S2306" s="11">
        <f>(J2306/86400)+25569+(-5/24)</f>
        <v>41383.396724537037</v>
      </c>
      <c r="T2306" s="11">
        <f>(I2306/86400)+25569+(-5/24)</f>
        <v>41413.820138888885</v>
      </c>
    </row>
    <row r="2307" spans="1:20" ht="43.2" x14ac:dyDescent="0.3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6">
        <f>(E2307/D2307)*100</f>
        <v>117.71428571428571</v>
      </c>
      <c r="P2307" s="7">
        <f>E2307/L2307</f>
        <v>37.454545454545453</v>
      </c>
      <c r="Q2307" t="s">
        <v>8322</v>
      </c>
      <c r="R2307" t="s">
        <v>8323</v>
      </c>
      <c r="S2307" s="11">
        <f>(J2307/86400)+25569+(-5/24)</f>
        <v>40590.558553240735</v>
      </c>
      <c r="T2307" s="11">
        <f>(I2307/86400)+25569+(-5/24)</f>
        <v>40651.516886574071</v>
      </c>
    </row>
    <row r="2308" spans="1:20" ht="43.2" x14ac:dyDescent="0.3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6">
        <f>(E2308/D2308)*100</f>
        <v>238</v>
      </c>
      <c r="P2308" s="7">
        <f>E2308/L2308</f>
        <v>33.055555555555557</v>
      </c>
      <c r="Q2308" t="s">
        <v>8322</v>
      </c>
      <c r="R2308" t="s">
        <v>8323</v>
      </c>
      <c r="S2308" s="11">
        <f>(J2308/86400)+25569+(-5/24)</f>
        <v>41234.846226851849</v>
      </c>
      <c r="T2308" s="11">
        <f>(I2308/86400)+25569+(-5/24)</f>
        <v>41248.846226851849</v>
      </c>
    </row>
    <row r="2309" spans="1:20" ht="28.8" x14ac:dyDescent="0.3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6">
        <f>(E2309/D2309)*100</f>
        <v>102</v>
      </c>
      <c r="P2309" s="7">
        <f>E2309/L2309</f>
        <v>134.21052631578948</v>
      </c>
      <c r="Q2309" t="s">
        <v>8322</v>
      </c>
      <c r="R2309" t="s">
        <v>8323</v>
      </c>
      <c r="S2309" s="11">
        <f>(J2309/86400)+25569+(-5/24)</f>
        <v>40429.628101851849</v>
      </c>
      <c r="T2309" s="11">
        <f>(I2309/86400)+25569+(-5/24)</f>
        <v>40459.628101851849</v>
      </c>
    </row>
    <row r="2310" spans="1:20" ht="43.2" x14ac:dyDescent="0.3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6">
        <f>(E2310/D2310)*100</f>
        <v>101.92000000000002</v>
      </c>
      <c r="P2310" s="7">
        <f>E2310/L2310</f>
        <v>51.474747474747474</v>
      </c>
      <c r="Q2310" t="s">
        <v>8322</v>
      </c>
      <c r="R2310" t="s">
        <v>8323</v>
      </c>
      <c r="S2310" s="11">
        <f>(J2310/86400)+25569+(-5/24)</f>
        <v>41789.121979166666</v>
      </c>
      <c r="T2310" s="11">
        <f>(I2310/86400)+25569+(-5/24)</f>
        <v>41829.121979166666</v>
      </c>
    </row>
    <row r="2311" spans="1:20" ht="43.2" x14ac:dyDescent="0.3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6">
        <f>(E2311/D2311)*100</f>
        <v>104</v>
      </c>
      <c r="P2311" s="7">
        <f>E2311/L2311</f>
        <v>38.518518518518519</v>
      </c>
      <c r="Q2311" t="s">
        <v>8325</v>
      </c>
      <c r="R2311" t="s">
        <v>8326</v>
      </c>
      <c r="S2311" s="11">
        <f>(J2311/86400)+25569+(-5/24)</f>
        <v>40636.465567129628</v>
      </c>
      <c r="T2311" s="11">
        <f>(I2311/86400)+25569+(-5/24)</f>
        <v>40666.465567129628</v>
      </c>
    </row>
    <row r="2312" spans="1:20" ht="43.2" x14ac:dyDescent="0.3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6">
        <f>(E2312/D2312)*100</f>
        <v>133.15375</v>
      </c>
      <c r="P2312" s="7">
        <f>E2312/L2312</f>
        <v>42.609200000000001</v>
      </c>
      <c r="Q2312" t="s">
        <v>8325</v>
      </c>
      <c r="R2312" t="s">
        <v>8326</v>
      </c>
      <c r="S2312" s="11">
        <f>(J2312/86400)+25569+(-5/24)</f>
        <v>41402.792523148142</v>
      </c>
      <c r="T2312" s="11">
        <f>(I2312/86400)+25569+(-5/24)</f>
        <v>41432.792523148142</v>
      </c>
    </row>
    <row r="2313" spans="1:20" ht="43.2" x14ac:dyDescent="0.3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6">
        <f>(E2313/D2313)*100</f>
        <v>100</v>
      </c>
      <c r="P2313" s="7">
        <f>E2313/L2313</f>
        <v>50</v>
      </c>
      <c r="Q2313" t="s">
        <v>8325</v>
      </c>
      <c r="R2313" t="s">
        <v>8326</v>
      </c>
      <c r="S2313" s="11">
        <f>(J2313/86400)+25569+(-5/24)</f>
        <v>41116.549791666665</v>
      </c>
      <c r="T2313" s="11">
        <f>(I2313/86400)+25569+(-5/24)</f>
        <v>41146.549791666665</v>
      </c>
    </row>
    <row r="2314" spans="1:20" ht="43.2" x14ac:dyDescent="0.3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6">
        <f>(E2314/D2314)*100</f>
        <v>148.13333333333333</v>
      </c>
      <c r="P2314" s="7">
        <f>E2314/L2314</f>
        <v>63.485714285714288</v>
      </c>
      <c r="Q2314" t="s">
        <v>8325</v>
      </c>
      <c r="R2314" t="s">
        <v>8326</v>
      </c>
      <c r="S2314" s="11">
        <f>(J2314/86400)+25569+(-5/24)</f>
        <v>40987.565381944441</v>
      </c>
      <c r="T2314" s="11">
        <f>(I2314/86400)+25569+(-5/24)</f>
        <v>41026.708333333328</v>
      </c>
    </row>
    <row r="2315" spans="1:20" ht="43.2" x14ac:dyDescent="0.3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6">
        <f>(E2315/D2315)*100</f>
        <v>102.49999999999999</v>
      </c>
      <c r="P2315" s="7">
        <f>E2315/L2315</f>
        <v>102.5</v>
      </c>
      <c r="Q2315" t="s">
        <v>8325</v>
      </c>
      <c r="R2315" t="s">
        <v>8326</v>
      </c>
      <c r="S2315" s="11">
        <f>(J2315/86400)+25569+(-5/24)</f>
        <v>41674.941192129627</v>
      </c>
      <c r="T2315" s="11">
        <f>(I2315/86400)+25569+(-5/24)</f>
        <v>41714.899525462963</v>
      </c>
    </row>
    <row r="2316" spans="1:20" ht="43.2" x14ac:dyDescent="0.3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6">
        <f>(E2316/D2316)*100</f>
        <v>180.62799999999999</v>
      </c>
      <c r="P2316" s="7">
        <f>E2316/L2316</f>
        <v>31.142758620689655</v>
      </c>
      <c r="Q2316" t="s">
        <v>8325</v>
      </c>
      <c r="R2316" t="s">
        <v>8326</v>
      </c>
      <c r="S2316" s="11">
        <f>(J2316/86400)+25569+(-5/24)</f>
        <v>41303.38559027778</v>
      </c>
      <c r="T2316" s="11">
        <f>(I2316/86400)+25569+(-5/24)</f>
        <v>41333.38559027778</v>
      </c>
    </row>
    <row r="2317" spans="1:20" ht="43.2" x14ac:dyDescent="0.3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6">
        <f>(E2317/D2317)*100</f>
        <v>142.79999999999998</v>
      </c>
      <c r="P2317" s="7">
        <f>E2317/L2317</f>
        <v>162.27272727272728</v>
      </c>
      <c r="Q2317" t="s">
        <v>8325</v>
      </c>
      <c r="R2317" t="s">
        <v>8326</v>
      </c>
      <c r="S2317" s="11">
        <f>(J2317/86400)+25569+(-5/24)</f>
        <v>40982.847615740735</v>
      </c>
      <c r="T2317" s="11">
        <f>(I2317/86400)+25569+(-5/24)</f>
        <v>41040.449305555558</v>
      </c>
    </row>
    <row r="2318" spans="1:20" ht="43.2" x14ac:dyDescent="0.3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6">
        <f>(E2318/D2318)*100</f>
        <v>114.16666666666666</v>
      </c>
      <c r="P2318" s="7">
        <f>E2318/L2318</f>
        <v>80.588235294117652</v>
      </c>
      <c r="Q2318" t="s">
        <v>8325</v>
      </c>
      <c r="R2318" t="s">
        <v>8326</v>
      </c>
      <c r="S2318" s="11">
        <f>(J2318/86400)+25569+(-5/24)</f>
        <v>41549.419282407405</v>
      </c>
      <c r="T2318" s="11">
        <f>(I2318/86400)+25569+(-5/24)</f>
        <v>41579.419282407405</v>
      </c>
    </row>
    <row r="2319" spans="1:20" ht="43.2" x14ac:dyDescent="0.3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6">
        <f>(E2319/D2319)*100</f>
        <v>203.505</v>
      </c>
      <c r="P2319" s="7">
        <f>E2319/L2319</f>
        <v>59.85441176470588</v>
      </c>
      <c r="Q2319" t="s">
        <v>8325</v>
      </c>
      <c r="R2319" t="s">
        <v>8326</v>
      </c>
      <c r="S2319" s="11">
        <f>(J2319/86400)+25569+(-5/24)</f>
        <v>41058.798472222217</v>
      </c>
      <c r="T2319" s="11">
        <f>(I2319/86400)+25569+(-5/24)</f>
        <v>41096.957638888889</v>
      </c>
    </row>
    <row r="2320" spans="1:20" ht="43.2" x14ac:dyDescent="0.3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6">
        <f>(E2320/D2320)*100</f>
        <v>109.41176470588236</v>
      </c>
      <c r="P2320" s="7">
        <f>E2320/L2320</f>
        <v>132.85714285714286</v>
      </c>
      <c r="Q2320" t="s">
        <v>8325</v>
      </c>
      <c r="R2320" t="s">
        <v>8326</v>
      </c>
      <c r="S2320" s="11">
        <f>(J2320/86400)+25569+(-5/24)</f>
        <v>41276.977777777771</v>
      </c>
      <c r="T2320" s="11">
        <f>(I2320/86400)+25569+(-5/24)</f>
        <v>41295.124305555553</v>
      </c>
    </row>
    <row r="2321" spans="1:20" ht="43.2" x14ac:dyDescent="0.3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6">
        <f>(E2321/D2321)*100</f>
        <v>144.37459999999999</v>
      </c>
      <c r="P2321" s="7">
        <f>E2321/L2321</f>
        <v>92.547820512820508</v>
      </c>
      <c r="Q2321" t="s">
        <v>8325</v>
      </c>
      <c r="R2321" t="s">
        <v>8326</v>
      </c>
      <c r="S2321" s="11">
        <f>(J2321/86400)+25569+(-5/24)</f>
        <v>41275.839571759258</v>
      </c>
      <c r="T2321" s="11">
        <f>(I2321/86400)+25569+(-5/24)</f>
        <v>41305.839571759258</v>
      </c>
    </row>
    <row r="2322" spans="1:20" ht="43.2" x14ac:dyDescent="0.3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6">
        <f>(E2322/D2322)*100</f>
        <v>103.86666666666666</v>
      </c>
      <c r="P2322" s="7">
        <f>E2322/L2322</f>
        <v>60.859375</v>
      </c>
      <c r="Q2322" t="s">
        <v>8325</v>
      </c>
      <c r="R2322" t="s">
        <v>8326</v>
      </c>
      <c r="S2322" s="11">
        <f>(J2322/86400)+25569+(-5/24)</f>
        <v>41557.572291666664</v>
      </c>
      <c r="T2322" s="11">
        <f>(I2322/86400)+25569+(-5/24)</f>
        <v>41591.040972222218</v>
      </c>
    </row>
    <row r="2323" spans="1:20" ht="28.8" x14ac:dyDescent="0.3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6">
        <f>(E2323/D2323)*100</f>
        <v>100.44440000000002</v>
      </c>
      <c r="P2323" s="7">
        <f>E2323/L2323</f>
        <v>41.851833333333339</v>
      </c>
      <c r="Q2323" t="s">
        <v>8325</v>
      </c>
      <c r="R2323" t="s">
        <v>8326</v>
      </c>
      <c r="S2323" s="11">
        <f>(J2323/86400)+25569+(-5/24)</f>
        <v>41555.665312499994</v>
      </c>
      <c r="T2323" s="11">
        <f>(I2323/86400)+25569+(-5/24)</f>
        <v>41585.706979166665</v>
      </c>
    </row>
    <row r="2324" spans="1:20" ht="43.2" x14ac:dyDescent="0.3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6">
        <f>(E2324/D2324)*100</f>
        <v>102.77927272727271</v>
      </c>
      <c r="P2324" s="7">
        <f>E2324/L2324</f>
        <v>88.325937499999995</v>
      </c>
      <c r="Q2324" t="s">
        <v>8325</v>
      </c>
      <c r="R2324" t="s">
        <v>8326</v>
      </c>
      <c r="S2324" s="11">
        <f>(J2324/86400)+25569+(-5/24)</f>
        <v>41442.532916666663</v>
      </c>
      <c r="T2324" s="11">
        <f>(I2324/86400)+25569+(-5/24)</f>
        <v>41457.999305555553</v>
      </c>
    </row>
    <row r="2325" spans="1:20" ht="43.2" x14ac:dyDescent="0.3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6">
        <f>(E2325/D2325)*100</f>
        <v>105.31250000000001</v>
      </c>
      <c r="P2325" s="7">
        <f>E2325/L2325</f>
        <v>158.96226415094338</v>
      </c>
      <c r="Q2325" t="s">
        <v>8325</v>
      </c>
      <c r="R2325" t="s">
        <v>8326</v>
      </c>
      <c r="S2325" s="11">
        <f>(J2325/86400)+25569+(-5/24)</f>
        <v>40735.906678240739</v>
      </c>
      <c r="T2325" s="11">
        <f>(I2325/86400)+25569+(-5/24)</f>
        <v>40791.504166666666</v>
      </c>
    </row>
    <row r="2326" spans="1:20" ht="43.2" x14ac:dyDescent="0.3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6">
        <f>(E2326/D2326)*100</f>
        <v>111.78571428571429</v>
      </c>
      <c r="P2326" s="7">
        <f>E2326/L2326</f>
        <v>85.054347826086953</v>
      </c>
      <c r="Q2326" t="s">
        <v>8325</v>
      </c>
      <c r="R2326" t="s">
        <v>8326</v>
      </c>
      <c r="S2326" s="11">
        <f>(J2326/86400)+25569+(-5/24)</f>
        <v>40963.404699074068</v>
      </c>
      <c r="T2326" s="11">
        <f>(I2326/86400)+25569+(-5/24)</f>
        <v>41005.999305555553</v>
      </c>
    </row>
    <row r="2327" spans="1:20" ht="57.6" x14ac:dyDescent="0.3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6">
        <f>(E2327/D2327)*100</f>
        <v>101.35000000000001</v>
      </c>
      <c r="P2327" s="7">
        <f>E2327/L2327</f>
        <v>112.61111111111111</v>
      </c>
      <c r="Q2327" t="s">
        <v>8325</v>
      </c>
      <c r="R2327" t="s">
        <v>8326</v>
      </c>
      <c r="S2327" s="11">
        <f>(J2327/86400)+25569+(-5/24)</f>
        <v>41502.674594907403</v>
      </c>
      <c r="T2327" s="11">
        <f>(I2327/86400)+25569+(-5/24)</f>
        <v>41532.673611111109</v>
      </c>
    </row>
    <row r="2328" spans="1:20" ht="43.2" x14ac:dyDescent="0.3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6">
        <f>(E2328/D2328)*100</f>
        <v>107.53333333333333</v>
      </c>
      <c r="P2328" s="7">
        <f>E2328/L2328</f>
        <v>45.436619718309856</v>
      </c>
      <c r="Q2328" t="s">
        <v>8325</v>
      </c>
      <c r="R2328" t="s">
        <v>8326</v>
      </c>
      <c r="S2328" s="11">
        <f>(J2328/86400)+25569+(-5/24)</f>
        <v>40996.785740740735</v>
      </c>
      <c r="T2328" s="11">
        <f>(I2328/86400)+25569+(-5/24)</f>
        <v>41027.958333333328</v>
      </c>
    </row>
    <row r="2329" spans="1:20" ht="43.2" x14ac:dyDescent="0.3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6">
        <f>(E2329/D2329)*100</f>
        <v>114.88571428571429</v>
      </c>
      <c r="P2329" s="7">
        <f>E2329/L2329</f>
        <v>46.218390804597703</v>
      </c>
      <c r="Q2329" t="s">
        <v>8325</v>
      </c>
      <c r="R2329" t="s">
        <v>8326</v>
      </c>
      <c r="S2329" s="11">
        <f>(J2329/86400)+25569+(-5/24)</f>
        <v>41882.381793981483</v>
      </c>
      <c r="T2329" s="11">
        <f>(I2329/86400)+25569+(-5/24)</f>
        <v>41912.381793981483</v>
      </c>
    </row>
    <row r="2330" spans="1:20" ht="43.2" x14ac:dyDescent="0.3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6">
        <f>(E2330/D2330)*100</f>
        <v>100.02</v>
      </c>
      <c r="P2330" s="7">
        <f>E2330/L2330</f>
        <v>178.60714285714286</v>
      </c>
      <c r="Q2330" t="s">
        <v>8325</v>
      </c>
      <c r="R2330" t="s">
        <v>8326</v>
      </c>
      <c r="S2330" s="11">
        <f>(J2330/86400)+25569+(-5/24)</f>
        <v>40996.458865740737</v>
      </c>
      <c r="T2330" s="11">
        <f>(I2330/86400)+25569+(-5/24)</f>
        <v>41026.458865740737</v>
      </c>
    </row>
    <row r="2331" spans="1:20" ht="43.2" x14ac:dyDescent="0.3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6">
        <f>(E2331/D2331)*100</f>
        <v>152.13333333333335</v>
      </c>
      <c r="P2331" s="7">
        <f>E2331/L2331</f>
        <v>40.75</v>
      </c>
      <c r="Q2331" t="s">
        <v>8325</v>
      </c>
      <c r="R2331" t="s">
        <v>8326</v>
      </c>
      <c r="S2331" s="11">
        <f>(J2331/86400)+25569+(-5/24)</f>
        <v>41863.225162037037</v>
      </c>
      <c r="T2331" s="11">
        <f>(I2331/86400)+25569+(-5/24)</f>
        <v>41893.225162037037</v>
      </c>
    </row>
    <row r="2332" spans="1:20" ht="43.2" x14ac:dyDescent="0.3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6">
        <f>(E2332/D2332)*100</f>
        <v>111.52149999999999</v>
      </c>
      <c r="P2332" s="7">
        <f>E2332/L2332</f>
        <v>43.733921568627444</v>
      </c>
      <c r="Q2332" t="s">
        <v>8325</v>
      </c>
      <c r="R2332" t="s">
        <v>8326</v>
      </c>
      <c r="S2332" s="11">
        <f>(J2332/86400)+25569+(-5/24)</f>
        <v>40695.587037037032</v>
      </c>
      <c r="T2332" s="11">
        <f>(I2332/86400)+25569+(-5/24)</f>
        <v>40725.587037037032</v>
      </c>
    </row>
    <row r="2333" spans="1:20" ht="57.6" x14ac:dyDescent="0.3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6">
        <f>(E2333/D2333)*100</f>
        <v>101.33333333333334</v>
      </c>
      <c r="P2333" s="7">
        <f>E2333/L2333</f>
        <v>81.066666666666663</v>
      </c>
      <c r="Q2333" t="s">
        <v>8325</v>
      </c>
      <c r="R2333" t="s">
        <v>8326</v>
      </c>
      <c r="S2333" s="11">
        <f>(J2333/86400)+25569+(-5/24)</f>
        <v>41122.813935185179</v>
      </c>
      <c r="T2333" s="11">
        <f>(I2333/86400)+25569+(-5/24)</f>
        <v>41168.961805555555</v>
      </c>
    </row>
    <row r="2334" spans="1:20" ht="43.2" x14ac:dyDescent="0.3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6">
        <f>(E2334/D2334)*100</f>
        <v>123.2608695652174</v>
      </c>
      <c r="P2334" s="7">
        <f>E2334/L2334</f>
        <v>74.60526315789474</v>
      </c>
      <c r="Q2334" t="s">
        <v>8325</v>
      </c>
      <c r="R2334" t="s">
        <v>8326</v>
      </c>
      <c r="S2334" s="11">
        <f>(J2334/86400)+25569+(-5/24)</f>
        <v>40665.741643518515</v>
      </c>
      <c r="T2334" s="11">
        <f>(I2334/86400)+25569+(-5/24)</f>
        <v>40691.833333333328</v>
      </c>
    </row>
    <row r="2335" spans="1:20" ht="43.2" x14ac:dyDescent="0.3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6">
        <f>(E2335/D2335)*100</f>
        <v>100</v>
      </c>
      <c r="P2335" s="7">
        <f>E2335/L2335</f>
        <v>305.55555555555554</v>
      </c>
      <c r="Q2335" t="s">
        <v>8325</v>
      </c>
      <c r="R2335" t="s">
        <v>8326</v>
      </c>
      <c r="S2335" s="11">
        <f>(J2335/86400)+25569+(-5/24)</f>
        <v>40729.897291666661</v>
      </c>
      <c r="T2335" s="11">
        <f>(I2335/86400)+25569+(-5/24)</f>
        <v>40746.957638888889</v>
      </c>
    </row>
    <row r="2336" spans="1:20" ht="43.2" x14ac:dyDescent="0.3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6">
        <f>(E2336/D2336)*100</f>
        <v>105</v>
      </c>
      <c r="P2336" s="7">
        <f>E2336/L2336</f>
        <v>58.333333333333336</v>
      </c>
      <c r="Q2336" t="s">
        <v>8325</v>
      </c>
      <c r="R2336" t="s">
        <v>8326</v>
      </c>
      <c r="S2336" s="11">
        <f>(J2336/86400)+25569+(-5/24)</f>
        <v>40690.614722222221</v>
      </c>
      <c r="T2336" s="11">
        <f>(I2336/86400)+25569+(-5/24)</f>
        <v>40740.75</v>
      </c>
    </row>
    <row r="2337" spans="1:20" x14ac:dyDescent="0.3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6">
        <f>(E2337/D2337)*100</f>
        <v>104.4375</v>
      </c>
      <c r="P2337" s="7">
        <f>E2337/L2337</f>
        <v>117.67605633802818</v>
      </c>
      <c r="Q2337" t="s">
        <v>8325</v>
      </c>
      <c r="R2337" t="s">
        <v>8326</v>
      </c>
      <c r="S2337" s="11">
        <f>(J2337/86400)+25569+(-5/24)</f>
        <v>40763.483090277776</v>
      </c>
      <c r="T2337" s="11">
        <f>(I2337/86400)+25569+(-5/24)</f>
        <v>40793.483090277776</v>
      </c>
    </row>
    <row r="2338" spans="1:20" ht="28.8" x14ac:dyDescent="0.3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6">
        <f>(E2338/D2338)*100</f>
        <v>105.125</v>
      </c>
      <c r="P2338" s="7">
        <f>E2338/L2338</f>
        <v>73.771929824561397</v>
      </c>
      <c r="Q2338" t="s">
        <v>8325</v>
      </c>
      <c r="R2338" t="s">
        <v>8326</v>
      </c>
      <c r="S2338" s="11">
        <f>(J2338/86400)+25569+(-5/24)</f>
        <v>42759.420266203706</v>
      </c>
      <c r="T2338" s="11">
        <f>(I2338/86400)+25569+(-5/24)</f>
        <v>42794.874999999993</v>
      </c>
    </row>
    <row r="2339" spans="1:20" ht="43.2" x14ac:dyDescent="0.3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6">
        <f>(E2339/D2339)*100</f>
        <v>100</v>
      </c>
      <c r="P2339" s="7">
        <f>E2339/L2339</f>
        <v>104.65116279069767</v>
      </c>
      <c r="Q2339" t="s">
        <v>8325</v>
      </c>
      <c r="R2339" t="s">
        <v>8326</v>
      </c>
      <c r="S2339" s="11">
        <f>(J2339/86400)+25569+(-5/24)</f>
        <v>41961.892199074071</v>
      </c>
      <c r="T2339" s="11">
        <f>(I2339/86400)+25569+(-5/24)</f>
        <v>41994.999305555553</v>
      </c>
    </row>
    <row r="2340" spans="1:20" ht="43.2" x14ac:dyDescent="0.3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6">
        <f>(E2340/D2340)*100</f>
        <v>103.77499999999999</v>
      </c>
      <c r="P2340" s="7">
        <f>E2340/L2340</f>
        <v>79.82692307692308</v>
      </c>
      <c r="Q2340" t="s">
        <v>8325</v>
      </c>
      <c r="R2340" t="s">
        <v>8326</v>
      </c>
      <c r="S2340" s="11">
        <f>(J2340/86400)+25569+(-5/24)</f>
        <v>41628.625347222223</v>
      </c>
      <c r="T2340" s="11">
        <f>(I2340/86400)+25569+(-5/24)</f>
        <v>41658.625347222223</v>
      </c>
    </row>
    <row r="2341" spans="1:20" ht="43.2" x14ac:dyDescent="0.3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6">
        <f>(E2341/D2341)*100</f>
        <v>105</v>
      </c>
      <c r="P2341" s="7">
        <f>E2341/L2341</f>
        <v>58.333333333333336</v>
      </c>
      <c r="Q2341" t="s">
        <v>8325</v>
      </c>
      <c r="R2341" t="s">
        <v>8326</v>
      </c>
      <c r="S2341" s="11">
        <f>(J2341/86400)+25569+(-5/24)</f>
        <v>41122.847939814812</v>
      </c>
      <c r="T2341" s="11">
        <f>(I2341/86400)+25569+(-5/24)</f>
        <v>41152.847939814812</v>
      </c>
    </row>
    <row r="2342" spans="1:20" ht="28.8" x14ac:dyDescent="0.3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6">
        <f>(E2342/D2342)*100</f>
        <v>104</v>
      </c>
      <c r="P2342" s="7">
        <f>E2342/L2342</f>
        <v>86.666666666666671</v>
      </c>
      <c r="Q2342" t="s">
        <v>8325</v>
      </c>
      <c r="R2342" t="s">
        <v>8326</v>
      </c>
      <c r="S2342" s="11">
        <f>(J2342/86400)+25569+(-5/24)</f>
        <v>41443.435208333329</v>
      </c>
      <c r="T2342" s="11">
        <f>(I2342/86400)+25569+(-5/24)</f>
        <v>41465.494444444441</v>
      </c>
    </row>
    <row r="2343" spans="1:20" ht="43.2" x14ac:dyDescent="0.3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6">
        <f>(E2343/D2343)*100</f>
        <v>151.83333333333334</v>
      </c>
      <c r="P2343" s="7">
        <f>E2343/L2343</f>
        <v>27.606060606060606</v>
      </c>
      <c r="Q2343" t="s">
        <v>8325</v>
      </c>
      <c r="R2343" t="s">
        <v>8326</v>
      </c>
      <c r="S2343" s="11">
        <f>(J2343/86400)+25569+(-5/24)</f>
        <v>41281.809629629628</v>
      </c>
      <c r="T2343" s="11">
        <f>(I2343/86400)+25569+(-5/24)</f>
        <v>41334.373611111107</v>
      </c>
    </row>
    <row r="2344" spans="1:20" ht="28.8" x14ac:dyDescent="0.3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6">
        <f>(E2344/D2344)*100</f>
        <v>159.99600000000001</v>
      </c>
      <c r="P2344" s="7">
        <f>E2344/L2344</f>
        <v>24.999375000000001</v>
      </c>
      <c r="Q2344" t="s">
        <v>8325</v>
      </c>
      <c r="R2344" t="s">
        <v>8326</v>
      </c>
      <c r="S2344" s="11">
        <f>(J2344/86400)+25569+(-5/24)</f>
        <v>41080.751909722218</v>
      </c>
      <c r="T2344" s="11">
        <f>(I2344/86400)+25569+(-5/24)</f>
        <v>41110.751909722218</v>
      </c>
    </row>
    <row r="2345" spans="1:20" ht="43.2" x14ac:dyDescent="0.3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6">
        <f>(E2345/D2345)*100</f>
        <v>127.3</v>
      </c>
      <c r="P2345" s="7">
        <f>E2345/L2345</f>
        <v>45.464285714285715</v>
      </c>
      <c r="Q2345" t="s">
        <v>8325</v>
      </c>
      <c r="R2345" t="s">
        <v>8326</v>
      </c>
      <c r="S2345" s="11">
        <f>(J2345/86400)+25569+(-5/24)</f>
        <v>40679.534733796296</v>
      </c>
      <c r="T2345" s="11">
        <f>(I2345/86400)+25569+(-5/24)</f>
        <v>40694.544444444444</v>
      </c>
    </row>
    <row r="2346" spans="1:20" ht="28.8" x14ac:dyDescent="0.3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6">
        <f>(E2346/D2346)*100</f>
        <v>107</v>
      </c>
      <c r="P2346" s="7">
        <f>E2346/L2346</f>
        <v>99.534883720930239</v>
      </c>
      <c r="Q2346" t="s">
        <v>8325</v>
      </c>
      <c r="R2346" t="s">
        <v>8326</v>
      </c>
      <c r="S2346" s="11">
        <f>(J2346/86400)+25569+(-5/24)</f>
        <v>41914.70952546296</v>
      </c>
      <c r="T2346" s="11">
        <f>(I2346/86400)+25569+(-5/24)</f>
        <v>41944.70952546296</v>
      </c>
    </row>
    <row r="2347" spans="1:20" ht="28.8" x14ac:dyDescent="0.3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6">
        <f>(E2347/D2347)*100</f>
        <v>115.12214285714286</v>
      </c>
      <c r="P2347" s="7">
        <f>E2347/L2347</f>
        <v>39.31</v>
      </c>
      <c r="Q2347" t="s">
        <v>8325</v>
      </c>
      <c r="R2347" t="s">
        <v>8326</v>
      </c>
      <c r="S2347" s="11">
        <f>(J2347/86400)+25569+(-5/24)</f>
        <v>41341.662534722222</v>
      </c>
      <c r="T2347" s="11">
        <f>(I2347/86400)+25569+(-5/24)</f>
        <v>41373.0625</v>
      </c>
    </row>
    <row r="2348" spans="1:20" ht="43.2" x14ac:dyDescent="0.3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6">
        <f>(E2348/D2348)*100</f>
        <v>137.11066666666665</v>
      </c>
      <c r="P2348" s="7">
        <f>E2348/L2348</f>
        <v>89.419999999999987</v>
      </c>
      <c r="Q2348" t="s">
        <v>8325</v>
      </c>
      <c r="R2348" t="s">
        <v>8326</v>
      </c>
      <c r="S2348" s="11">
        <f>(J2348/86400)+25569+(-5/24)</f>
        <v>40925.391331018516</v>
      </c>
      <c r="T2348" s="11">
        <f>(I2348/86400)+25569+(-5/24)</f>
        <v>40978.999305555553</v>
      </c>
    </row>
    <row r="2349" spans="1:20" ht="43.2" x14ac:dyDescent="0.3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6">
        <f>(E2349/D2349)*100</f>
        <v>155.71428571428572</v>
      </c>
      <c r="P2349" s="7">
        <f>E2349/L2349</f>
        <v>28.684210526315791</v>
      </c>
      <c r="Q2349" t="s">
        <v>8325</v>
      </c>
      <c r="R2349" t="s">
        <v>8326</v>
      </c>
      <c r="S2349" s="11">
        <f>(J2349/86400)+25569+(-5/24)</f>
        <v>41120.67454861111</v>
      </c>
      <c r="T2349" s="11">
        <f>(I2349/86400)+25569+(-5/24)</f>
        <v>41128.500694444439</v>
      </c>
    </row>
    <row r="2350" spans="1:20" ht="28.8" x14ac:dyDescent="0.3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6">
        <f>(E2350/D2350)*100</f>
        <v>108.74999999999999</v>
      </c>
      <c r="P2350" s="7">
        <f>E2350/L2350</f>
        <v>31.071428571428573</v>
      </c>
      <c r="Q2350" t="s">
        <v>8325</v>
      </c>
      <c r="R2350" t="s">
        <v>8326</v>
      </c>
      <c r="S2350" s="11">
        <f>(J2350/86400)+25569+(-5/24)</f>
        <v>41619.789976851847</v>
      </c>
      <c r="T2350" s="11">
        <f>(I2350/86400)+25569+(-5/24)</f>
        <v>41628.988888888889</v>
      </c>
    </row>
    <row r="2351" spans="1:20" ht="43.2" x14ac:dyDescent="0.3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6">
        <f>(E2351/D2351)*100</f>
        <v>134.05000000000001</v>
      </c>
      <c r="P2351" s="7">
        <f>E2351/L2351</f>
        <v>70.55263157894737</v>
      </c>
      <c r="Q2351" t="s">
        <v>8325</v>
      </c>
      <c r="R2351" t="s">
        <v>8326</v>
      </c>
      <c r="S2351" s="11">
        <f>(J2351/86400)+25569+(-5/24)</f>
        <v>41768.633587962962</v>
      </c>
      <c r="T2351" s="11">
        <f>(I2351/86400)+25569+(-5/24)</f>
        <v>41799</v>
      </c>
    </row>
    <row r="2352" spans="1:20" ht="43.2" x14ac:dyDescent="0.3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6">
        <f>(E2352/D2352)*100</f>
        <v>100</v>
      </c>
      <c r="P2352" s="7">
        <f>E2352/L2352</f>
        <v>224.12820512820514</v>
      </c>
      <c r="Q2352" t="s">
        <v>8325</v>
      </c>
      <c r="R2352" t="s">
        <v>8326</v>
      </c>
      <c r="S2352" s="11">
        <f>(J2352/86400)+25569+(-5/24)</f>
        <v>42093.71371527778</v>
      </c>
      <c r="T2352" s="11">
        <f>(I2352/86400)+25569+(-5/24)</f>
        <v>42127.959027777775</v>
      </c>
    </row>
    <row r="2353" spans="1:20" ht="43.2" x14ac:dyDescent="0.3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6">
        <f>(E2353/D2353)*100</f>
        <v>119.16666666666667</v>
      </c>
      <c r="P2353" s="7">
        <f>E2353/L2353</f>
        <v>51.811594202898547</v>
      </c>
      <c r="Q2353" t="s">
        <v>8325</v>
      </c>
      <c r="R2353" t="s">
        <v>8326</v>
      </c>
      <c r="S2353" s="11">
        <f>(J2353/86400)+25569+(-5/24)</f>
        <v>41157.739004629628</v>
      </c>
      <c r="T2353" s="11">
        <f>(I2353/86400)+25569+(-5/24)</f>
        <v>41187.739004629628</v>
      </c>
    </row>
    <row r="2354" spans="1:20" ht="43.2" x14ac:dyDescent="0.3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6">
        <f>(E2354/D2354)*100</f>
        <v>179.5</v>
      </c>
      <c r="P2354" s="7">
        <f>E2354/L2354</f>
        <v>43.515151515151516</v>
      </c>
      <c r="Q2354" t="s">
        <v>8325</v>
      </c>
      <c r="R2354" t="s">
        <v>8326</v>
      </c>
      <c r="S2354" s="11">
        <f>(J2354/86400)+25569+(-5/24)</f>
        <v>42055.764490740738</v>
      </c>
      <c r="T2354" s="11">
        <f>(I2354/86400)+25569+(-5/24)</f>
        <v>42085.722824074073</v>
      </c>
    </row>
    <row r="2355" spans="1:20" ht="57.6" x14ac:dyDescent="0.3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6">
        <f>(E2355/D2355)*100</f>
        <v>134.38124999999999</v>
      </c>
      <c r="P2355" s="7">
        <f>E2355/L2355</f>
        <v>39.816666666666663</v>
      </c>
      <c r="Q2355" t="s">
        <v>8325</v>
      </c>
      <c r="R2355" t="s">
        <v>8326</v>
      </c>
      <c r="S2355" s="11">
        <f>(J2355/86400)+25569+(-5/24)</f>
        <v>40250.033773148149</v>
      </c>
      <c r="T2355" s="11">
        <f>(I2355/86400)+25569+(-5/24)</f>
        <v>40286.082638888889</v>
      </c>
    </row>
    <row r="2356" spans="1:20" ht="28.8" x14ac:dyDescent="0.3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6">
        <f>(E2356/D2356)*100</f>
        <v>100.43200000000002</v>
      </c>
      <c r="P2356" s="7">
        <f>E2356/L2356</f>
        <v>126.8080808080808</v>
      </c>
      <c r="Q2356" t="s">
        <v>8325</v>
      </c>
      <c r="R2356" t="s">
        <v>8326</v>
      </c>
      <c r="S2356" s="11">
        <f>(J2356/86400)+25569+(-5/24)</f>
        <v>41186.098194444443</v>
      </c>
      <c r="T2356" s="11">
        <f>(I2356/86400)+25569+(-5/24)</f>
        <v>41211.098194444443</v>
      </c>
    </row>
    <row r="2357" spans="1:20" ht="43.2" x14ac:dyDescent="0.3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6">
        <f>(E2357/D2357)*100</f>
        <v>101.45454545454547</v>
      </c>
      <c r="P2357" s="7">
        <f>E2357/L2357</f>
        <v>113.87755102040816</v>
      </c>
      <c r="Q2357" t="s">
        <v>8325</v>
      </c>
      <c r="R2357" t="s">
        <v>8326</v>
      </c>
      <c r="S2357" s="11">
        <f>(J2357/86400)+25569+(-5/24)</f>
        <v>40972.830208333333</v>
      </c>
      <c r="T2357" s="11">
        <f>(I2357/86400)+25569+(-5/24)</f>
        <v>40993.788541666661</v>
      </c>
    </row>
    <row r="2358" spans="1:20" ht="57.6" x14ac:dyDescent="0.3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6">
        <f>(E2358/D2358)*100</f>
        <v>103.33333333333334</v>
      </c>
      <c r="P2358" s="7">
        <f>E2358/L2358</f>
        <v>28.181818181818183</v>
      </c>
      <c r="Q2358" t="s">
        <v>8325</v>
      </c>
      <c r="R2358" t="s">
        <v>8326</v>
      </c>
      <c r="S2358" s="11">
        <f>(J2358/86400)+25569+(-5/24)</f>
        <v>40927.265127314815</v>
      </c>
      <c r="T2358" s="11">
        <f>(I2358/86400)+25569+(-5/24)</f>
        <v>40953.617361111108</v>
      </c>
    </row>
    <row r="2359" spans="1:20" ht="57.6" x14ac:dyDescent="0.3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6">
        <f>(E2359/D2359)*100</f>
        <v>107</v>
      </c>
      <c r="P2359" s="7">
        <f>E2359/L2359</f>
        <v>36.60526315789474</v>
      </c>
      <c r="Q2359" t="s">
        <v>8325</v>
      </c>
      <c r="R2359" t="s">
        <v>8326</v>
      </c>
      <c r="S2359" s="11">
        <f>(J2359/86400)+25569+(-5/24)</f>
        <v>41072.842384259253</v>
      </c>
      <c r="T2359" s="11">
        <f>(I2359/86400)+25569+(-5/24)</f>
        <v>41085.474999999999</v>
      </c>
    </row>
    <row r="2360" spans="1:20" ht="57.6" x14ac:dyDescent="0.3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6">
        <f>(E2360/D2360)*100</f>
        <v>104</v>
      </c>
      <c r="P2360" s="7">
        <f>E2360/L2360</f>
        <v>32.5</v>
      </c>
      <c r="Q2360" t="s">
        <v>8325</v>
      </c>
      <c r="R2360" t="s">
        <v>8326</v>
      </c>
      <c r="S2360" s="11">
        <f>(J2360/86400)+25569+(-5/24)</f>
        <v>42504.593055555553</v>
      </c>
      <c r="T2360" s="11">
        <f>(I2360/86400)+25569+(-5/24)</f>
        <v>42564.593055555553</v>
      </c>
    </row>
    <row r="2361" spans="1:20" ht="43.2" x14ac:dyDescent="0.3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6">
        <f>(E2361/D2361)*100</f>
        <v>107.83333333333334</v>
      </c>
      <c r="P2361" s="7">
        <f>E2361/L2361</f>
        <v>60.65625</v>
      </c>
      <c r="Q2361" t="s">
        <v>8325</v>
      </c>
      <c r="R2361" t="s">
        <v>8326</v>
      </c>
      <c r="S2361" s="11">
        <f>(J2361/86400)+25569+(-5/24)</f>
        <v>41325.317418981482</v>
      </c>
      <c r="T2361" s="11">
        <f>(I2361/86400)+25569+(-5/24)</f>
        <v>41355.27575231481</v>
      </c>
    </row>
    <row r="2362" spans="1:20" ht="28.8" x14ac:dyDescent="0.3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6">
        <f>(E2362/D2362)*100</f>
        <v>233.33333333333334</v>
      </c>
      <c r="P2362" s="7">
        <f>E2362/L2362</f>
        <v>175</v>
      </c>
      <c r="Q2362" t="s">
        <v>8325</v>
      </c>
      <c r="R2362" t="s">
        <v>8326</v>
      </c>
      <c r="S2362" s="11">
        <f>(J2362/86400)+25569+(-5/24)</f>
        <v>40996.438587962963</v>
      </c>
      <c r="T2362" s="11">
        <f>(I2362/86400)+25569+(-5/24)</f>
        <v>41026.438587962963</v>
      </c>
    </row>
    <row r="2363" spans="1:20" ht="43.2" x14ac:dyDescent="0.3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6">
        <f>(E2363/D2363)*100</f>
        <v>100.60706666666665</v>
      </c>
      <c r="P2363" s="7">
        <f>E2363/L2363</f>
        <v>97.993896103896105</v>
      </c>
      <c r="Q2363" t="s">
        <v>8325</v>
      </c>
      <c r="R2363" t="s">
        <v>8326</v>
      </c>
      <c r="S2363" s="11">
        <f>(J2363/86400)+25569+(-5/24)</f>
        <v>40869.466840277775</v>
      </c>
      <c r="T2363" s="11">
        <f>(I2363/86400)+25569+(-5/24)</f>
        <v>40929.134027777771</v>
      </c>
    </row>
    <row r="2364" spans="1:20" x14ac:dyDescent="0.3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6">
        <f>(E2364/D2364)*100</f>
        <v>101.66666666666666</v>
      </c>
      <c r="P2364" s="7">
        <f>E2364/L2364</f>
        <v>148.78048780487805</v>
      </c>
      <c r="Q2364" t="s">
        <v>8325</v>
      </c>
      <c r="R2364" t="s">
        <v>8326</v>
      </c>
      <c r="S2364" s="11">
        <f>(J2364/86400)+25569+(-5/24)</f>
        <v>41718.669849537036</v>
      </c>
      <c r="T2364" s="11">
        <f>(I2364/86400)+25569+(-5/24)</f>
        <v>41748.669849537036</v>
      </c>
    </row>
    <row r="2365" spans="1:20" ht="57.6" x14ac:dyDescent="0.3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6">
        <f>(E2365/D2365)*100</f>
        <v>131.0181818181818</v>
      </c>
      <c r="P2365" s="7">
        <f>E2365/L2365</f>
        <v>96.08</v>
      </c>
      <c r="Q2365" t="s">
        <v>8325</v>
      </c>
      <c r="R2365" t="s">
        <v>8326</v>
      </c>
      <c r="S2365" s="11">
        <f>(J2365/86400)+25569+(-5/24)</f>
        <v>41422.614490740736</v>
      </c>
      <c r="T2365" s="11">
        <f>(I2365/86400)+25569+(-5/24)</f>
        <v>41455.957638888889</v>
      </c>
    </row>
    <row r="2366" spans="1:20" ht="43.2" x14ac:dyDescent="0.3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6">
        <f>(E2366/D2366)*100</f>
        <v>117.25000000000001</v>
      </c>
      <c r="P2366" s="7">
        <f>E2366/L2366</f>
        <v>58.625</v>
      </c>
      <c r="Q2366" t="s">
        <v>8325</v>
      </c>
      <c r="R2366" t="s">
        <v>8326</v>
      </c>
      <c r="S2366" s="11">
        <f>(J2366/86400)+25569+(-5/24)</f>
        <v>41005.249513888884</v>
      </c>
      <c r="T2366" s="11">
        <f>(I2366/86400)+25569+(-5/24)</f>
        <v>41047.916666666664</v>
      </c>
    </row>
    <row r="2367" spans="1:20" x14ac:dyDescent="0.3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6">
        <f>(E2367/D2367)*100</f>
        <v>100.93039999999999</v>
      </c>
      <c r="P2367" s="7">
        <f>E2367/L2367</f>
        <v>109.70695652173914</v>
      </c>
      <c r="Q2367" t="s">
        <v>8325</v>
      </c>
      <c r="R2367" t="s">
        <v>8326</v>
      </c>
      <c r="S2367" s="11">
        <f>(J2367/86400)+25569+(-5/24)</f>
        <v>41523.848587962959</v>
      </c>
      <c r="T2367" s="11">
        <f>(I2367/86400)+25569+(-5/24)</f>
        <v>41553.848587962959</v>
      </c>
    </row>
    <row r="2368" spans="1:20" ht="43.2" x14ac:dyDescent="0.3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6">
        <f>(E2368/D2368)*100</f>
        <v>121.8</v>
      </c>
      <c r="P2368" s="7">
        <f>E2368/L2368</f>
        <v>49.112903225806448</v>
      </c>
      <c r="Q2368" t="s">
        <v>8325</v>
      </c>
      <c r="R2368" t="s">
        <v>8326</v>
      </c>
      <c r="S2368" s="11">
        <f>(J2368/86400)+25569+(-5/24)</f>
        <v>41730.79006944444</v>
      </c>
      <c r="T2368" s="11">
        <f>(I2368/86400)+25569+(-5/24)</f>
        <v>41760.79006944444</v>
      </c>
    </row>
    <row r="2369" spans="1:20" ht="43.2" x14ac:dyDescent="0.3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6">
        <f>(E2369/D2369)*100</f>
        <v>145.4</v>
      </c>
      <c r="P2369" s="7">
        <f>E2369/L2369</f>
        <v>47.672131147540981</v>
      </c>
      <c r="Q2369" t="s">
        <v>8325</v>
      </c>
      <c r="R2369" t="s">
        <v>8326</v>
      </c>
      <c r="S2369" s="11">
        <f>(J2369/86400)+25569+(-5/24)</f>
        <v>40895.689641203702</v>
      </c>
      <c r="T2369" s="11">
        <f>(I2369/86400)+25569+(-5/24)</f>
        <v>40925.689641203702</v>
      </c>
    </row>
    <row r="2370" spans="1:20" ht="43.2" x14ac:dyDescent="0.3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6">
        <f>(E2370/D2370)*100</f>
        <v>116.61660000000001</v>
      </c>
      <c r="P2370" s="7">
        <f>E2370/L2370</f>
        <v>60.737812499999997</v>
      </c>
      <c r="Q2370" t="s">
        <v>8325</v>
      </c>
      <c r="R2370" t="s">
        <v>8326</v>
      </c>
      <c r="S2370" s="11">
        <f>(J2370/86400)+25569+(-5/24)</f>
        <v>41144.555046296293</v>
      </c>
      <c r="T2370" s="11">
        <f>(I2370/86400)+25569+(-5/24)</f>
        <v>41174.555046296293</v>
      </c>
    </row>
    <row r="2371" spans="1:20" ht="43.2" x14ac:dyDescent="0.3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6">
        <f>(E2371/D2371)*100</f>
        <v>120.4166</v>
      </c>
      <c r="P2371" s="7">
        <f>E2371/L2371</f>
        <v>63.37715789473684</v>
      </c>
      <c r="Q2371" t="s">
        <v>8325</v>
      </c>
      <c r="R2371" t="s">
        <v>8327</v>
      </c>
      <c r="S2371" s="11">
        <f>(J2371/86400)+25569+(-5/24)</f>
        <v>42607.018368055556</v>
      </c>
      <c r="T2371" s="11">
        <f>(I2371/86400)+25569+(-5/24)</f>
        <v>42637.018368055556</v>
      </c>
    </row>
    <row r="2372" spans="1:20" ht="43.2" x14ac:dyDescent="0.3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6">
        <f>(E2372/D2372)*100</f>
        <v>101.32000000000001</v>
      </c>
      <c r="P2372" s="7">
        <f>E2372/L2372</f>
        <v>53.893617021276597</v>
      </c>
      <c r="Q2372" t="s">
        <v>8325</v>
      </c>
      <c r="R2372" t="s">
        <v>8327</v>
      </c>
      <c r="S2372" s="11">
        <f>(J2372/86400)+25569+(-5/24)</f>
        <v>41923.630358796298</v>
      </c>
      <c r="T2372" s="11">
        <f>(I2372/86400)+25569+(-5/24)</f>
        <v>41953.672025462962</v>
      </c>
    </row>
    <row r="2373" spans="1:20" ht="43.2" x14ac:dyDescent="0.3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6">
        <f>(E2373/D2373)*100</f>
        <v>104.32</v>
      </c>
      <c r="P2373" s="7">
        <f>E2373/L2373</f>
        <v>66.871794871794876</v>
      </c>
      <c r="Q2373" t="s">
        <v>8325</v>
      </c>
      <c r="R2373" t="s">
        <v>8327</v>
      </c>
      <c r="S2373" s="11">
        <f>(J2373/86400)+25569+(-5/24)</f>
        <v>41526.384062499994</v>
      </c>
      <c r="T2373" s="11">
        <f>(I2373/86400)+25569+(-5/24)</f>
        <v>41560.957638888889</v>
      </c>
    </row>
    <row r="2374" spans="1:20" ht="43.2" x14ac:dyDescent="0.3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6">
        <f>(E2374/D2374)*100</f>
        <v>267.13333333333333</v>
      </c>
      <c r="P2374" s="7">
        <f>E2374/L2374</f>
        <v>63.102362204724407</v>
      </c>
      <c r="Q2374" t="s">
        <v>8325</v>
      </c>
      <c r="R2374" t="s">
        <v>8327</v>
      </c>
      <c r="S2374" s="11">
        <f>(J2374/86400)+25569+(-5/24)</f>
        <v>42695.049537037034</v>
      </c>
      <c r="T2374" s="11">
        <f>(I2374/86400)+25569+(-5/24)</f>
        <v>42712.124999999993</v>
      </c>
    </row>
    <row r="2375" spans="1:20" ht="57.6" x14ac:dyDescent="0.3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6">
        <f>(E2375/D2375)*100</f>
        <v>194.13333333333333</v>
      </c>
      <c r="P2375" s="7">
        <f>E2375/L2375</f>
        <v>36.628930817610062</v>
      </c>
      <c r="Q2375" t="s">
        <v>8325</v>
      </c>
      <c r="R2375" t="s">
        <v>8327</v>
      </c>
      <c r="S2375" s="11">
        <f>(J2375/86400)+25569+(-5/24)</f>
        <v>41905.476296296292</v>
      </c>
      <c r="T2375" s="11">
        <f>(I2375/86400)+25569+(-5/24)</f>
        <v>41943.999305555553</v>
      </c>
    </row>
    <row r="2376" spans="1:20" ht="43.2" x14ac:dyDescent="0.3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6">
        <f>(E2376/D2376)*100</f>
        <v>120.3802</v>
      </c>
      <c r="P2376" s="7">
        <f>E2376/L2376</f>
        <v>34.005706214689269</v>
      </c>
      <c r="Q2376" t="s">
        <v>8325</v>
      </c>
      <c r="R2376" t="s">
        <v>8327</v>
      </c>
      <c r="S2376" s="11">
        <f>(J2376/86400)+25569+(-5/24)</f>
        <v>42577.997638888883</v>
      </c>
      <c r="T2376" s="11">
        <f>(I2376/86400)+25569+(-5/24)</f>
        <v>42617.957638888889</v>
      </c>
    </row>
    <row r="2377" spans="1:20" ht="43.2" x14ac:dyDescent="0.3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6">
        <f>(E2377/D2377)*100</f>
        <v>122.00090909090908</v>
      </c>
      <c r="P2377" s="7">
        <f>E2377/L2377</f>
        <v>28.553404255319148</v>
      </c>
      <c r="Q2377" t="s">
        <v>8325</v>
      </c>
      <c r="R2377" t="s">
        <v>8327</v>
      </c>
      <c r="S2377" s="11">
        <f>(J2377/86400)+25569+(-5/24)</f>
        <v>41694.183506944442</v>
      </c>
      <c r="T2377" s="11">
        <f>(I2377/86400)+25569+(-5/24)</f>
        <v>41708.375</v>
      </c>
    </row>
    <row r="2378" spans="1:20" ht="28.8" x14ac:dyDescent="0.3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6">
        <f>(E2378/D2378)*100</f>
        <v>100</v>
      </c>
      <c r="P2378" s="7">
        <f>E2378/L2378</f>
        <v>10</v>
      </c>
      <c r="Q2378" t="s">
        <v>8325</v>
      </c>
      <c r="R2378" t="s">
        <v>8327</v>
      </c>
      <c r="S2378" s="11">
        <f>(J2378/86400)+25569+(-5/24)</f>
        <v>42165.59</v>
      </c>
      <c r="T2378" s="11">
        <f>(I2378/86400)+25569+(-5/24)</f>
        <v>42195.59</v>
      </c>
    </row>
    <row r="2379" spans="1:20" ht="43.2" x14ac:dyDescent="0.3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6">
        <f>(E2379/D2379)*100</f>
        <v>100</v>
      </c>
      <c r="P2379" s="7">
        <f>E2379/L2379</f>
        <v>18.75</v>
      </c>
      <c r="Q2379" t="s">
        <v>8325</v>
      </c>
      <c r="R2379" t="s">
        <v>8327</v>
      </c>
      <c r="S2379" s="11">
        <f>(J2379/86400)+25569+(-5/24)</f>
        <v>42078.583715277775</v>
      </c>
      <c r="T2379" s="11">
        <f>(I2379/86400)+25569+(-5/24)</f>
        <v>42108.583715277775</v>
      </c>
    </row>
    <row r="2380" spans="1:20" ht="57.6" x14ac:dyDescent="0.3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6">
        <f>(E2380/D2380)*100</f>
        <v>119.9</v>
      </c>
      <c r="P2380" s="7">
        <f>E2380/L2380</f>
        <v>41.704347826086959</v>
      </c>
      <c r="Q2380" t="s">
        <v>8325</v>
      </c>
      <c r="R2380" t="s">
        <v>8327</v>
      </c>
      <c r="S2380" s="11">
        <f>(J2380/86400)+25569+(-5/24)</f>
        <v>42050.94055555555</v>
      </c>
      <c r="T2380" s="11">
        <f>(I2380/86400)+25569+(-5/24)</f>
        <v>42078.898888888885</v>
      </c>
    </row>
    <row r="2381" spans="1:20" ht="43.2" x14ac:dyDescent="0.3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6">
        <f>(E2381/D2381)*100</f>
        <v>155.17499999999998</v>
      </c>
      <c r="P2381" s="7">
        <f>E2381/L2381</f>
        <v>46.669172932330824</v>
      </c>
      <c r="Q2381" t="s">
        <v>8325</v>
      </c>
      <c r="R2381" t="s">
        <v>8327</v>
      </c>
      <c r="S2381" s="11">
        <f>(J2381/86400)+25569+(-5/24)</f>
        <v>42452.619409722225</v>
      </c>
      <c r="T2381" s="11">
        <f>(I2381/86400)+25569+(-5/24)</f>
        <v>42484.999305555553</v>
      </c>
    </row>
    <row r="2382" spans="1:20" ht="43.2" x14ac:dyDescent="0.3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6">
        <f>(E2382/D2382)*100</f>
        <v>130.44999999999999</v>
      </c>
      <c r="P2382" s="7">
        <f>E2382/L2382</f>
        <v>37.271428571428572</v>
      </c>
      <c r="Q2382" t="s">
        <v>8325</v>
      </c>
      <c r="R2382" t="s">
        <v>8327</v>
      </c>
      <c r="S2382" s="11">
        <f>(J2382/86400)+25569+(-5/24)</f>
        <v>42522.671909722216</v>
      </c>
      <c r="T2382" s="11">
        <f>(I2382/86400)+25569+(-5/24)</f>
        <v>42582.614583333336</v>
      </c>
    </row>
    <row r="2383" spans="1:20" ht="28.8" x14ac:dyDescent="0.3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6">
        <f>(E2383/D2383)*100</f>
        <v>104.97142857142859</v>
      </c>
      <c r="P2383" s="7">
        <f>E2383/L2383</f>
        <v>59.258064516129032</v>
      </c>
      <c r="Q2383" t="s">
        <v>8325</v>
      </c>
      <c r="R2383" t="s">
        <v>8327</v>
      </c>
      <c r="S2383" s="11">
        <f>(J2383/86400)+25569+(-5/24)</f>
        <v>42656.59716435185</v>
      </c>
      <c r="T2383" s="11">
        <f>(I2383/86400)+25569+(-5/24)</f>
        <v>42667.666666666664</v>
      </c>
    </row>
    <row r="2384" spans="1:20" ht="43.2" x14ac:dyDescent="0.3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6">
        <f>(E2384/D2384)*100</f>
        <v>100</v>
      </c>
      <c r="P2384" s="7">
        <f>E2384/L2384</f>
        <v>30</v>
      </c>
      <c r="Q2384" t="s">
        <v>8325</v>
      </c>
      <c r="R2384" t="s">
        <v>8327</v>
      </c>
      <c r="S2384" s="11">
        <f>(J2384/86400)+25569+(-5/24)</f>
        <v>42021.62394675926</v>
      </c>
      <c r="T2384" s="11">
        <f>(I2384/86400)+25569+(-5/24)</f>
        <v>42051.62394675926</v>
      </c>
    </row>
    <row r="2385" spans="1:20" ht="43.2" x14ac:dyDescent="0.3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6">
        <f>(E2385/D2385)*100</f>
        <v>118.2205035971223</v>
      </c>
      <c r="P2385" s="7">
        <f>E2385/L2385</f>
        <v>65.8623246492986</v>
      </c>
      <c r="Q2385" t="s">
        <v>8325</v>
      </c>
      <c r="R2385" t="s">
        <v>8327</v>
      </c>
      <c r="S2385" s="11">
        <f>(J2385/86400)+25569+(-5/24)</f>
        <v>42702.004004629627</v>
      </c>
      <c r="T2385" s="11">
        <f>(I2385/86400)+25569+(-5/24)</f>
        <v>42732.004004629627</v>
      </c>
    </row>
    <row r="2386" spans="1:20" ht="28.8" x14ac:dyDescent="0.3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6">
        <f>(E2386/D2386)*100</f>
        <v>103.44827586206897</v>
      </c>
      <c r="P2386" s="7">
        <f>E2386/L2386</f>
        <v>31.914893617021278</v>
      </c>
      <c r="Q2386" t="s">
        <v>8325</v>
      </c>
      <c r="R2386" t="s">
        <v>8327</v>
      </c>
      <c r="S2386" s="11">
        <f>(J2386/86400)+25569+(-5/24)</f>
        <v>42544.916863425919</v>
      </c>
      <c r="T2386" s="11">
        <f>(I2386/86400)+25569+(-5/24)</f>
        <v>42574.916863425919</v>
      </c>
    </row>
    <row r="2387" spans="1:20" ht="57.6" x14ac:dyDescent="0.3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6">
        <f>(E2387/D2387)*100</f>
        <v>218.00000000000003</v>
      </c>
      <c r="P2387" s="7">
        <f>E2387/L2387</f>
        <v>19.464285714285715</v>
      </c>
      <c r="Q2387" t="s">
        <v>8325</v>
      </c>
      <c r="R2387" t="s">
        <v>8327</v>
      </c>
      <c r="S2387" s="11">
        <f>(J2387/86400)+25569+(-5/24)</f>
        <v>42609.103657407402</v>
      </c>
      <c r="T2387" s="11">
        <f>(I2387/86400)+25569+(-5/24)</f>
        <v>42668.583333333336</v>
      </c>
    </row>
    <row r="2388" spans="1:20" ht="43.2" x14ac:dyDescent="0.3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6">
        <f>(E2388/D2388)*100</f>
        <v>100</v>
      </c>
      <c r="P2388" s="7">
        <f>E2388/L2388</f>
        <v>50</v>
      </c>
      <c r="Q2388" t="s">
        <v>8325</v>
      </c>
      <c r="R2388" t="s">
        <v>8327</v>
      </c>
      <c r="S2388" s="11">
        <f>(J2388/86400)+25569+(-5/24)</f>
        <v>42291.373043981475</v>
      </c>
      <c r="T2388" s="11">
        <f>(I2388/86400)+25569+(-5/24)</f>
        <v>42333.414710648147</v>
      </c>
    </row>
    <row r="2389" spans="1:20" ht="43.2" x14ac:dyDescent="0.3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6">
        <f>(E2389/D2389)*100</f>
        <v>144.00583333333333</v>
      </c>
      <c r="P2389" s="7">
        <f>E2389/L2389</f>
        <v>22.737763157894737</v>
      </c>
      <c r="Q2389" t="s">
        <v>8325</v>
      </c>
      <c r="R2389" t="s">
        <v>8327</v>
      </c>
      <c r="S2389" s="11">
        <f>(J2389/86400)+25569+(-5/24)</f>
        <v>42079.537245370368</v>
      </c>
      <c r="T2389" s="11">
        <f>(I2389/86400)+25569+(-5/24)</f>
        <v>42109.749305555553</v>
      </c>
    </row>
    <row r="2390" spans="1:20" ht="43.2" x14ac:dyDescent="0.3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6">
        <f>(E2390/D2390)*100</f>
        <v>104.67500000000001</v>
      </c>
      <c r="P2390" s="7">
        <f>E2390/L2390</f>
        <v>42.724489795918366</v>
      </c>
      <c r="Q2390" t="s">
        <v>8325</v>
      </c>
      <c r="R2390" t="s">
        <v>8327</v>
      </c>
      <c r="S2390" s="11">
        <f>(J2390/86400)+25569+(-5/24)</f>
        <v>42128.611898148149</v>
      </c>
      <c r="T2390" s="11">
        <f>(I2390/86400)+25569+(-5/24)</f>
        <v>42158.791666666664</v>
      </c>
    </row>
    <row r="2391" spans="1:20" ht="43.2" x14ac:dyDescent="0.3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6">
        <f>(E2391/D2391)*100</f>
        <v>205.54838709677421</v>
      </c>
      <c r="P2391" s="7">
        <f>E2391/L2391</f>
        <v>106.2</v>
      </c>
      <c r="Q2391" t="s">
        <v>8325</v>
      </c>
      <c r="R2391" t="s">
        <v>8330</v>
      </c>
      <c r="S2391" s="11">
        <f>(J2391/86400)+25569+(-5/24)</f>
        <v>42126.861215277771</v>
      </c>
      <c r="T2391" s="11">
        <f>(I2391/86400)+25569+(-5/24)</f>
        <v>42156.824305555558</v>
      </c>
    </row>
    <row r="2392" spans="1:20" ht="43.2" x14ac:dyDescent="0.3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6">
        <f>(E2392/D2392)*100</f>
        <v>351.80366666666669</v>
      </c>
      <c r="P2392" s="7">
        <f>E2392/L2392</f>
        <v>22.079728033472804</v>
      </c>
      <c r="Q2392" t="s">
        <v>8325</v>
      </c>
      <c r="R2392" t="s">
        <v>8330</v>
      </c>
      <c r="S2392" s="11">
        <f>(J2392/86400)+25569+(-5/24)</f>
        <v>42271.043645833335</v>
      </c>
      <c r="T2392" s="11">
        <f>(I2392/86400)+25569+(-5/24)</f>
        <v>42293.958333333336</v>
      </c>
    </row>
    <row r="2393" spans="1:20" ht="28.8" x14ac:dyDescent="0.3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6">
        <f>(E2393/D2393)*100</f>
        <v>114.9</v>
      </c>
      <c r="P2393" s="7">
        <f>E2393/L2393</f>
        <v>31.054054054054053</v>
      </c>
      <c r="Q2393" t="s">
        <v>8325</v>
      </c>
      <c r="R2393" t="s">
        <v>8330</v>
      </c>
      <c r="S2393" s="11">
        <f>(J2393/86400)+25569+(-5/24)</f>
        <v>42111.438391203701</v>
      </c>
      <c r="T2393" s="11">
        <f>(I2393/86400)+25569+(-5/24)</f>
        <v>42141.438391203701</v>
      </c>
    </row>
    <row r="2394" spans="1:20" ht="43.2" x14ac:dyDescent="0.3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6">
        <f>(E2394/D2394)*100</f>
        <v>237.15</v>
      </c>
      <c r="P2394" s="7">
        <f>E2394/L2394</f>
        <v>36.206106870229007</v>
      </c>
      <c r="Q2394" t="s">
        <v>8325</v>
      </c>
      <c r="R2394" t="s">
        <v>8330</v>
      </c>
      <c r="S2394" s="11">
        <f>(J2394/86400)+25569+(-5/24)</f>
        <v>42145.711354166669</v>
      </c>
      <c r="T2394" s="11">
        <f>(I2394/86400)+25569+(-5/24)</f>
        <v>42175.711354166669</v>
      </c>
    </row>
    <row r="2395" spans="1:20" ht="43.2" x14ac:dyDescent="0.3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6">
        <f>(E2395/D2395)*100</f>
        <v>118.63774999999998</v>
      </c>
      <c r="P2395" s="7">
        <f>E2395/L2395</f>
        <v>388.9762295081967</v>
      </c>
      <c r="Q2395" t="s">
        <v>8325</v>
      </c>
      <c r="R2395" t="s">
        <v>8330</v>
      </c>
      <c r="S2395" s="11">
        <f>(J2395/86400)+25569+(-5/24)</f>
        <v>42370.372256944444</v>
      </c>
      <c r="T2395" s="11">
        <f>(I2395/86400)+25569+(-5/24)</f>
        <v>42400.372256944444</v>
      </c>
    </row>
    <row r="2396" spans="1:20" ht="43.2" x14ac:dyDescent="0.3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6">
        <f>(E2396/D2396)*100</f>
        <v>109.92831428571431</v>
      </c>
      <c r="P2396" s="7">
        <f>E2396/L2396</f>
        <v>71.848571428571432</v>
      </c>
      <c r="Q2396" t="s">
        <v>8325</v>
      </c>
      <c r="R2396" t="s">
        <v>8330</v>
      </c>
      <c r="S2396" s="11">
        <f>(J2396/86400)+25569+(-5/24)</f>
        <v>42049.625428240739</v>
      </c>
      <c r="T2396" s="11">
        <f>(I2396/86400)+25569+(-5/24)</f>
        <v>42079.583761574067</v>
      </c>
    </row>
    <row r="2397" spans="1:20" ht="57.6" x14ac:dyDescent="0.3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6">
        <f>(E2397/D2397)*100</f>
        <v>100.00828571428571</v>
      </c>
      <c r="P2397" s="7">
        <f>E2397/L2397</f>
        <v>57.381803278688523</v>
      </c>
      <c r="Q2397" t="s">
        <v>8325</v>
      </c>
      <c r="R2397" t="s">
        <v>8330</v>
      </c>
      <c r="S2397" s="11">
        <f>(J2397/86400)+25569+(-5/24)</f>
        <v>42426.199259259258</v>
      </c>
      <c r="T2397" s="11">
        <f>(I2397/86400)+25569+(-5/24)</f>
        <v>42460.157592592594</v>
      </c>
    </row>
    <row r="2398" spans="1:20" ht="43.2" x14ac:dyDescent="0.3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6">
        <f>(E2398/D2398)*100</f>
        <v>103.09292094387415</v>
      </c>
      <c r="P2398" s="7">
        <f>E2398/L2398</f>
        <v>69.666666666666671</v>
      </c>
      <c r="Q2398" t="s">
        <v>8325</v>
      </c>
      <c r="R2398" t="s">
        <v>8330</v>
      </c>
      <c r="S2398" s="11">
        <f>(J2398/86400)+25569+(-5/24)</f>
        <v>41904.825775462959</v>
      </c>
      <c r="T2398" s="11">
        <f>(I2398/86400)+25569+(-5/24)</f>
        <v>41934.825775462959</v>
      </c>
    </row>
    <row r="2399" spans="1:20" ht="43.2" x14ac:dyDescent="0.3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6">
        <f>(E2399/D2399)*100</f>
        <v>117.27000000000001</v>
      </c>
      <c r="P2399" s="7">
        <f>E2399/L2399</f>
        <v>45.988235294117644</v>
      </c>
      <c r="Q2399" t="s">
        <v>8325</v>
      </c>
      <c r="R2399" t="s">
        <v>8330</v>
      </c>
      <c r="S2399" s="11">
        <f>(J2399/86400)+25569+(-5/24)</f>
        <v>42755.419039351851</v>
      </c>
      <c r="T2399" s="11">
        <f>(I2399/86400)+25569+(-5/24)</f>
        <v>42800.624999999993</v>
      </c>
    </row>
    <row r="2400" spans="1:20" ht="28.8" x14ac:dyDescent="0.3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6">
        <f>(E2400/D2400)*100</f>
        <v>111.75999999999999</v>
      </c>
      <c r="P2400" s="7">
        <f>E2400/L2400</f>
        <v>79.262411347517727</v>
      </c>
      <c r="Q2400" t="s">
        <v>8325</v>
      </c>
      <c r="R2400" t="s">
        <v>8330</v>
      </c>
      <c r="S2400" s="11">
        <f>(J2400/86400)+25569+(-5/24)</f>
        <v>42044.503553240742</v>
      </c>
      <c r="T2400" s="11">
        <f>(I2400/86400)+25569+(-5/24)</f>
        <v>42098.707638888889</v>
      </c>
    </row>
    <row r="2401" spans="1:20" ht="28.8" x14ac:dyDescent="0.3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6">
        <f>(E2401/D2401)*100</f>
        <v>342.09999999999997</v>
      </c>
      <c r="P2401" s="7">
        <f>E2401/L2401</f>
        <v>43.031446540880502</v>
      </c>
      <c r="Q2401" t="s">
        <v>8325</v>
      </c>
      <c r="R2401" t="s">
        <v>8330</v>
      </c>
      <c r="S2401" s="11">
        <f>(J2401/86400)+25569+(-5/24)</f>
        <v>42611.274872685179</v>
      </c>
      <c r="T2401" s="11">
        <f>(I2401/86400)+25569+(-5/24)</f>
        <v>42625.274872685179</v>
      </c>
    </row>
    <row r="2402" spans="1:20" ht="57.6" x14ac:dyDescent="0.3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6">
        <f>(E2402/D2402)*100</f>
        <v>107.4</v>
      </c>
      <c r="P2402" s="7">
        <f>E2402/L2402</f>
        <v>108.48484848484848</v>
      </c>
      <c r="Q2402" t="s">
        <v>8325</v>
      </c>
      <c r="R2402" t="s">
        <v>8330</v>
      </c>
      <c r="S2402" s="11">
        <f>(J2402/86400)+25569+(-5/24)</f>
        <v>42324.555671296293</v>
      </c>
      <c r="T2402" s="11">
        <f>(I2402/86400)+25569+(-5/24)</f>
        <v>42354.555671296293</v>
      </c>
    </row>
    <row r="2403" spans="1:20" x14ac:dyDescent="0.3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6">
        <f>(E2403/D2403)*100</f>
        <v>108.49703703703703</v>
      </c>
      <c r="P2403" s="7">
        <f>E2403/L2403</f>
        <v>61.029583333333335</v>
      </c>
      <c r="Q2403" t="s">
        <v>8325</v>
      </c>
      <c r="R2403" t="s">
        <v>8330</v>
      </c>
      <c r="S2403" s="11">
        <f>(J2403/86400)+25569+(-5/24)</f>
        <v>42514.458622685182</v>
      </c>
      <c r="T2403" s="11">
        <f>(I2403/86400)+25569+(-5/24)</f>
        <v>42544.458622685182</v>
      </c>
    </row>
    <row r="2404" spans="1:20" ht="43.2" x14ac:dyDescent="0.3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6">
        <f>(E2404/D2404)*100</f>
        <v>102.86144578313252</v>
      </c>
      <c r="P2404" s="7">
        <f>E2404/L2404</f>
        <v>50.592592592592595</v>
      </c>
      <c r="Q2404" t="s">
        <v>8325</v>
      </c>
      <c r="R2404" t="s">
        <v>8330</v>
      </c>
      <c r="S2404" s="11">
        <f>(J2404/86400)+25569+(-5/24)</f>
        <v>42688.52407407407</v>
      </c>
      <c r="T2404" s="11">
        <f>(I2404/86400)+25569+(-5/24)</f>
        <v>42716.52407407407</v>
      </c>
    </row>
    <row r="2405" spans="1:20" ht="43.2" x14ac:dyDescent="0.3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6">
        <f>(E2405/D2405)*100</f>
        <v>130.0018</v>
      </c>
      <c r="P2405" s="7">
        <f>E2405/L2405</f>
        <v>39.157168674698795</v>
      </c>
      <c r="Q2405" t="s">
        <v>8325</v>
      </c>
      <c r="R2405" t="s">
        <v>8330</v>
      </c>
      <c r="S2405" s="11">
        <f>(J2405/86400)+25569+(-5/24)</f>
        <v>42554.958379629628</v>
      </c>
      <c r="T2405" s="11">
        <f>(I2405/86400)+25569+(-5/24)</f>
        <v>42586.957638888889</v>
      </c>
    </row>
    <row r="2406" spans="1:20" ht="43.2" x14ac:dyDescent="0.3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6">
        <f>(E2406/D2406)*100</f>
        <v>107.65217391304347</v>
      </c>
      <c r="P2406" s="7">
        <f>E2406/L2406</f>
        <v>65.15789473684211</v>
      </c>
      <c r="Q2406" t="s">
        <v>8325</v>
      </c>
      <c r="R2406" t="s">
        <v>8330</v>
      </c>
      <c r="S2406" s="11">
        <f>(J2406/86400)+25569+(-5/24)</f>
        <v>42016.43310185185</v>
      </c>
      <c r="T2406" s="11">
        <f>(I2406/86400)+25569+(-5/24)</f>
        <v>42046.43310185185</v>
      </c>
    </row>
    <row r="2407" spans="1:20" ht="43.2" x14ac:dyDescent="0.3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6">
        <f>(E2407/D2407)*100</f>
        <v>112.36044444444444</v>
      </c>
      <c r="P2407" s="7">
        <f>E2407/L2407</f>
        <v>23.963127962085309</v>
      </c>
      <c r="Q2407" t="s">
        <v>8325</v>
      </c>
      <c r="R2407" t="s">
        <v>8330</v>
      </c>
      <c r="S2407" s="11">
        <f>(J2407/86400)+25569+(-5/24)</f>
        <v>41249.240624999999</v>
      </c>
      <c r="T2407" s="11">
        <f>(I2407/86400)+25569+(-5/24)</f>
        <v>41281.125</v>
      </c>
    </row>
    <row r="2408" spans="1:20" ht="43.2" x14ac:dyDescent="0.3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6">
        <f>(E2408/D2408)*100</f>
        <v>102.1</v>
      </c>
      <c r="P2408" s="7">
        <f>E2408/L2408</f>
        <v>48.61904761904762</v>
      </c>
      <c r="Q2408" t="s">
        <v>8325</v>
      </c>
      <c r="R2408" t="s">
        <v>8330</v>
      </c>
      <c r="S2408" s="11">
        <f>(J2408/86400)+25569+(-5/24)</f>
        <v>42119.61414351852</v>
      </c>
      <c r="T2408" s="11">
        <f>(I2408/86400)+25569+(-5/24)</f>
        <v>42141.999999999993</v>
      </c>
    </row>
    <row r="2409" spans="1:20" ht="43.2" x14ac:dyDescent="0.3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6">
        <f>(E2409/D2409)*100</f>
        <v>145.33333333333334</v>
      </c>
      <c r="P2409" s="7">
        <f>E2409/L2409</f>
        <v>35.73770491803279</v>
      </c>
      <c r="Q2409" t="s">
        <v>8325</v>
      </c>
      <c r="R2409" t="s">
        <v>8330</v>
      </c>
      <c r="S2409" s="11">
        <f>(J2409/86400)+25569+(-5/24)</f>
        <v>42418.023414351854</v>
      </c>
      <c r="T2409" s="11">
        <f>(I2409/86400)+25569+(-5/24)</f>
        <v>42447.981747685182</v>
      </c>
    </row>
    <row r="2410" spans="1:20" ht="43.2" x14ac:dyDescent="0.3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6">
        <f>(E2410/D2410)*100</f>
        <v>128.19999999999999</v>
      </c>
      <c r="P2410" s="7">
        <f>E2410/L2410</f>
        <v>21.366666666666667</v>
      </c>
      <c r="Q2410" t="s">
        <v>8325</v>
      </c>
      <c r="R2410" t="s">
        <v>8330</v>
      </c>
      <c r="S2410" s="11">
        <f>(J2410/86400)+25569+(-5/24)</f>
        <v>42691.900995370372</v>
      </c>
      <c r="T2410" s="11">
        <f>(I2410/86400)+25569+(-5/24)</f>
        <v>42717.124305555553</v>
      </c>
    </row>
    <row r="2411" spans="1:20" ht="43.2" x14ac:dyDescent="0.3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6">
        <f>(E2411/D2411)*100</f>
        <v>104.93636363636362</v>
      </c>
      <c r="P2411" s="7">
        <f>E2411/L2411</f>
        <v>61.562666666666665</v>
      </c>
      <c r="Q2411" t="s">
        <v>8338</v>
      </c>
      <c r="R2411" t="s">
        <v>8339</v>
      </c>
      <c r="S2411" s="11">
        <f>(J2411/86400)+25569+(-5/24)</f>
        <v>42741.391331018516</v>
      </c>
      <c r="T2411" s="11">
        <f>(I2411/86400)+25569+(-5/24)</f>
        <v>42772.391331018516</v>
      </c>
    </row>
    <row r="2412" spans="1:20" ht="57.6" x14ac:dyDescent="0.3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6">
        <f>(E2412/D2412)*100</f>
        <v>105.44</v>
      </c>
      <c r="P2412" s="7">
        <f>E2412/L2412</f>
        <v>118.73873873873873</v>
      </c>
      <c r="Q2412" t="s">
        <v>8338</v>
      </c>
      <c r="R2412" t="s">
        <v>8339</v>
      </c>
      <c r="S2412" s="11">
        <f>(J2412/86400)+25569+(-5/24)</f>
        <v>42130.656817129631</v>
      </c>
      <c r="T2412" s="11">
        <f>(I2412/86400)+25569+(-5/24)</f>
        <v>42162.958333333336</v>
      </c>
    </row>
    <row r="2413" spans="1:20" ht="43.2" x14ac:dyDescent="0.3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6">
        <f>(E2413/D2413)*100</f>
        <v>106.73333333333332</v>
      </c>
      <c r="P2413" s="7">
        <f>E2413/L2413</f>
        <v>65.081300813008127</v>
      </c>
      <c r="Q2413" t="s">
        <v>8338</v>
      </c>
      <c r="R2413" t="s">
        <v>8339</v>
      </c>
      <c r="S2413" s="11">
        <f>(J2413/86400)+25569+(-5/24)</f>
        <v>42123.655034722215</v>
      </c>
      <c r="T2413" s="11">
        <f>(I2413/86400)+25569+(-5/24)</f>
        <v>42156.737499999996</v>
      </c>
    </row>
    <row r="2414" spans="1:20" ht="43.2" x14ac:dyDescent="0.3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6">
        <f>(E2414/D2414)*100</f>
        <v>104.12571428571428</v>
      </c>
      <c r="P2414" s="7">
        <f>E2414/L2414</f>
        <v>130.15714285714284</v>
      </c>
      <c r="Q2414" t="s">
        <v>8338</v>
      </c>
      <c r="R2414" t="s">
        <v>8339</v>
      </c>
      <c r="S2414" s="11">
        <f>(J2414/86400)+25569+(-5/24)</f>
        <v>42109.686608796292</v>
      </c>
      <c r="T2414" s="11">
        <f>(I2414/86400)+25569+(-5/24)</f>
        <v>42141.541666666664</v>
      </c>
    </row>
    <row r="2415" spans="1:20" ht="43.2" x14ac:dyDescent="0.3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6">
        <f>(E2415/D2415)*100</f>
        <v>160.54999999999998</v>
      </c>
      <c r="P2415" s="7">
        <f>E2415/L2415</f>
        <v>37.776470588235291</v>
      </c>
      <c r="Q2415" t="s">
        <v>8338</v>
      </c>
      <c r="R2415" t="s">
        <v>8339</v>
      </c>
      <c r="S2415" s="11">
        <f>(J2415/86400)+25569+(-5/24)</f>
        <v>42711.492361111108</v>
      </c>
      <c r="T2415" s="11">
        <f>(I2415/86400)+25569+(-5/24)</f>
        <v>42732.492361111108</v>
      </c>
    </row>
    <row r="2416" spans="1:20" ht="43.2" x14ac:dyDescent="0.3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6">
        <f>(E2416/D2416)*100</f>
        <v>107.77777777777777</v>
      </c>
      <c r="P2416" s="7">
        <f>E2416/L2416</f>
        <v>112.79069767441861</v>
      </c>
      <c r="Q2416" t="s">
        <v>8338</v>
      </c>
      <c r="R2416" t="s">
        <v>8339</v>
      </c>
      <c r="S2416" s="11">
        <f>(J2416/86400)+25569+(-5/24)</f>
        <v>42529.770775462959</v>
      </c>
      <c r="T2416" s="11">
        <f>(I2416/86400)+25569+(-5/24)</f>
        <v>42550.770775462959</v>
      </c>
    </row>
    <row r="2417" spans="1:20" ht="28.8" x14ac:dyDescent="0.3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6">
        <f>(E2417/D2417)*100</f>
        <v>135</v>
      </c>
      <c r="P2417" s="7">
        <f>E2417/L2417</f>
        <v>51.92307692307692</v>
      </c>
      <c r="Q2417" t="s">
        <v>8338</v>
      </c>
      <c r="R2417" t="s">
        <v>8339</v>
      </c>
      <c r="S2417" s="11">
        <f>(J2417/86400)+25569+(-5/24)</f>
        <v>41852.457465277774</v>
      </c>
      <c r="T2417" s="11">
        <f>(I2417/86400)+25569+(-5/24)</f>
        <v>41882.457465277774</v>
      </c>
    </row>
    <row r="2418" spans="1:20" ht="43.2" x14ac:dyDescent="0.3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6">
        <f>(E2418/D2418)*100</f>
        <v>109.07407407407408</v>
      </c>
      <c r="P2418" s="7">
        <f>E2418/L2418</f>
        <v>89.242424242424249</v>
      </c>
      <c r="Q2418" t="s">
        <v>8338</v>
      </c>
      <c r="R2418" t="s">
        <v>8339</v>
      </c>
      <c r="S2418" s="11">
        <f>(J2418/86400)+25569+(-5/24)</f>
        <v>42419.395370370366</v>
      </c>
      <c r="T2418" s="11">
        <f>(I2418/86400)+25569+(-5/24)</f>
        <v>42449.353703703702</v>
      </c>
    </row>
    <row r="2419" spans="1:20" ht="28.8" x14ac:dyDescent="0.3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6">
        <f>(E2419/D2419)*100</f>
        <v>290</v>
      </c>
      <c r="P2419" s="7">
        <f>E2419/L2419</f>
        <v>19.333333333333332</v>
      </c>
      <c r="Q2419" t="s">
        <v>8338</v>
      </c>
      <c r="R2419" t="s">
        <v>8339</v>
      </c>
      <c r="S2419" s="11">
        <f>(J2419/86400)+25569+(-5/24)</f>
        <v>42747.298356481479</v>
      </c>
      <c r="T2419" s="11">
        <f>(I2419/86400)+25569+(-5/24)</f>
        <v>42777.298356481479</v>
      </c>
    </row>
    <row r="2420" spans="1:20" ht="57.6" x14ac:dyDescent="0.3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6">
        <f>(E2420/D2420)*100</f>
        <v>103.95714285714286</v>
      </c>
      <c r="P2420" s="7">
        <f>E2420/L2420</f>
        <v>79.967032967032964</v>
      </c>
      <c r="Q2420" t="s">
        <v>8338</v>
      </c>
      <c r="R2420" t="s">
        <v>8339</v>
      </c>
      <c r="S2420" s="11">
        <f>(J2420/86400)+25569+(-5/24)</f>
        <v>42409.567743055552</v>
      </c>
      <c r="T2420" s="11">
        <f>(I2420/86400)+25569+(-5/24)</f>
        <v>42469.526076388887</v>
      </c>
    </row>
    <row r="2421" spans="1:20" ht="43.2" x14ac:dyDescent="0.3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6">
        <f>(E2421/D2421)*100</f>
        <v>322.24</v>
      </c>
      <c r="P2421" s="7">
        <f>E2421/L2421</f>
        <v>56.414565826330531</v>
      </c>
      <c r="Q2421" t="s">
        <v>8338</v>
      </c>
      <c r="R2421" t="s">
        <v>8339</v>
      </c>
      <c r="S2421" s="11">
        <f>(J2421/86400)+25569+(-5/24)</f>
        <v>42072.27984953703</v>
      </c>
      <c r="T2421" s="11">
        <f>(I2421/86400)+25569+(-5/24)</f>
        <v>42102.27984953703</v>
      </c>
    </row>
    <row r="2422" spans="1:20" ht="57.6" x14ac:dyDescent="0.3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6">
        <f>(E2422/D2422)*100</f>
        <v>135</v>
      </c>
      <c r="P2422" s="7">
        <f>E2422/L2422</f>
        <v>79.411764705882348</v>
      </c>
      <c r="Q2422" t="s">
        <v>8338</v>
      </c>
      <c r="R2422" t="s">
        <v>8339</v>
      </c>
      <c r="S2422" s="11">
        <f>(J2422/86400)+25569+(-5/24)</f>
        <v>42298.139502314814</v>
      </c>
      <c r="T2422" s="11">
        <f>(I2422/86400)+25569+(-5/24)</f>
        <v>42358.166666666664</v>
      </c>
    </row>
    <row r="2423" spans="1:20" ht="28.8" x14ac:dyDescent="0.3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6">
        <f>(E2423/D2423)*100</f>
        <v>269.91034482758624</v>
      </c>
      <c r="P2423" s="7">
        <f>E2423/L2423</f>
        <v>76.439453125</v>
      </c>
      <c r="Q2423" t="s">
        <v>8338</v>
      </c>
      <c r="R2423" t="s">
        <v>8339</v>
      </c>
      <c r="S2423" s="11">
        <f>(J2423/86400)+25569+(-5/24)</f>
        <v>42326.610405092586</v>
      </c>
      <c r="T2423" s="11">
        <f>(I2423/86400)+25569+(-5/24)</f>
        <v>42356.610405092586</v>
      </c>
    </row>
    <row r="2424" spans="1:20" ht="57.6" x14ac:dyDescent="0.3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6">
        <f>(E2424/D2424)*100</f>
        <v>253.29333333333332</v>
      </c>
      <c r="P2424" s="7">
        <f>E2424/L2424</f>
        <v>121</v>
      </c>
      <c r="Q2424" t="s">
        <v>8338</v>
      </c>
      <c r="R2424" t="s">
        <v>8339</v>
      </c>
      <c r="S2424" s="11">
        <f>(J2424/86400)+25569+(-5/24)</f>
        <v>42503.456412037034</v>
      </c>
      <c r="T2424" s="11">
        <f>(I2424/86400)+25569+(-5/24)</f>
        <v>42534.040972222218</v>
      </c>
    </row>
    <row r="2425" spans="1:20" ht="43.2" x14ac:dyDescent="0.3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6">
        <f>(E2425/D2425)*100</f>
        <v>260.59999999999997</v>
      </c>
      <c r="P2425" s="7">
        <f>E2425/L2425</f>
        <v>54.616766467065865</v>
      </c>
      <c r="Q2425" t="s">
        <v>8338</v>
      </c>
      <c r="R2425" t="s">
        <v>8339</v>
      </c>
      <c r="S2425" s="11">
        <f>(J2425/86400)+25569+(-5/24)</f>
        <v>42333.410717592589</v>
      </c>
      <c r="T2425" s="11">
        <f>(I2425/86400)+25569+(-5/24)</f>
        <v>42368.916666666664</v>
      </c>
    </row>
    <row r="2426" spans="1:20" ht="43.2" x14ac:dyDescent="0.3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6">
        <f>(E2426/D2426)*100</f>
        <v>101.31677953348381</v>
      </c>
      <c r="P2426" s="7">
        <f>E2426/L2426</f>
        <v>299.22222222222223</v>
      </c>
      <c r="Q2426" t="s">
        <v>8338</v>
      </c>
      <c r="R2426" t="s">
        <v>8339</v>
      </c>
      <c r="S2426" s="11">
        <f>(J2426/86400)+25569+(-5/24)</f>
        <v>42161.562499999993</v>
      </c>
      <c r="T2426" s="11">
        <f>(I2426/86400)+25569+(-5/24)</f>
        <v>42193.562499999993</v>
      </c>
    </row>
    <row r="2427" spans="1:20" ht="43.2" x14ac:dyDescent="0.3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6">
        <f>(E2427/D2427)*100</f>
        <v>125.60416666666667</v>
      </c>
      <c r="P2427" s="7">
        <f>E2427/L2427</f>
        <v>58.533980582524272</v>
      </c>
      <c r="Q2427" t="s">
        <v>8338</v>
      </c>
      <c r="R2427" t="s">
        <v>8339</v>
      </c>
      <c r="S2427" s="11">
        <f>(J2427/86400)+25569+(-5/24)</f>
        <v>42089.269166666665</v>
      </c>
      <c r="T2427" s="11">
        <f>(I2427/86400)+25569+(-5/24)</f>
        <v>42110.269166666665</v>
      </c>
    </row>
    <row r="2428" spans="1:20" ht="43.2" x14ac:dyDescent="0.3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6">
        <f>(E2428/D2428)*100</f>
        <v>102.43783333333334</v>
      </c>
      <c r="P2428" s="7">
        <f>E2428/L2428</f>
        <v>55.371801801801809</v>
      </c>
      <c r="Q2428" t="s">
        <v>8338</v>
      </c>
      <c r="R2428" t="s">
        <v>8339</v>
      </c>
      <c r="S2428" s="11">
        <f>(J2428/86400)+25569+(-5/24)</f>
        <v>42536.398680555554</v>
      </c>
      <c r="T2428" s="11">
        <f>(I2428/86400)+25569+(-5/24)</f>
        <v>42566.398680555554</v>
      </c>
    </row>
    <row r="2429" spans="1:20" ht="43.2" x14ac:dyDescent="0.3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6">
        <f>(E2429/D2429)*100</f>
        <v>199.244</v>
      </c>
      <c r="P2429" s="7">
        <f>E2429/L2429</f>
        <v>183.80442804428046</v>
      </c>
      <c r="Q2429" t="s">
        <v>8338</v>
      </c>
      <c r="R2429" t="s">
        <v>8339</v>
      </c>
      <c r="S2429" s="11">
        <f>(J2429/86400)+25569+(-5/24)</f>
        <v>42152.08048611111</v>
      </c>
      <c r="T2429" s="11">
        <f>(I2429/86400)+25569+(-5/24)</f>
        <v>42182.08048611111</v>
      </c>
    </row>
    <row r="2430" spans="1:20" ht="43.2" x14ac:dyDescent="0.3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6">
        <f>(E2430/D2430)*100</f>
        <v>102.45398773006136</v>
      </c>
      <c r="P2430" s="7">
        <f>E2430/L2430</f>
        <v>165.34653465346534</v>
      </c>
      <c r="Q2430" t="s">
        <v>8338</v>
      </c>
      <c r="R2430" t="s">
        <v>8339</v>
      </c>
      <c r="S2430" s="11">
        <f>(J2430/86400)+25569+(-5/24)</f>
        <v>42125.4065625</v>
      </c>
      <c r="T2430" s="11">
        <f>(I2430/86400)+25569+(-5/24)</f>
        <v>42155.4065625</v>
      </c>
    </row>
    <row r="2431" spans="1:20" ht="43.2" x14ac:dyDescent="0.3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6">
        <f>(E2431/D2431)*100</f>
        <v>102.94615384615385</v>
      </c>
      <c r="P2431" s="7">
        <f>E2431/L2431</f>
        <v>234.78947368421052</v>
      </c>
      <c r="Q2431" t="s">
        <v>8338</v>
      </c>
      <c r="R2431" t="s">
        <v>8339</v>
      </c>
      <c r="S2431" s="11">
        <f>(J2431/86400)+25569+(-5/24)</f>
        <v>42297.539733796293</v>
      </c>
      <c r="T2431" s="11">
        <f>(I2431/86400)+25569+(-5/24)</f>
        <v>42341.999999999993</v>
      </c>
    </row>
    <row r="2432" spans="1:20" ht="43.2" x14ac:dyDescent="0.3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6">
        <f>(E2432/D2432)*100</f>
        <v>100.86153846153847</v>
      </c>
      <c r="P2432" s="7">
        <f>E2432/L2432</f>
        <v>211.48387096774192</v>
      </c>
      <c r="Q2432" t="s">
        <v>8338</v>
      </c>
      <c r="R2432" t="s">
        <v>8339</v>
      </c>
      <c r="S2432" s="11">
        <f>(J2432/86400)+25569+(-5/24)</f>
        <v>42138.298043981478</v>
      </c>
      <c r="T2432" s="11">
        <f>(I2432/86400)+25569+(-5/24)</f>
        <v>42168.298043981478</v>
      </c>
    </row>
    <row r="2433" spans="1:20" ht="43.2" x14ac:dyDescent="0.3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6">
        <f>(E2433/D2433)*100</f>
        <v>114.99999999999999</v>
      </c>
      <c r="P2433" s="7">
        <f>E2433/L2433</f>
        <v>32.34375</v>
      </c>
      <c r="Q2433" t="s">
        <v>8338</v>
      </c>
      <c r="R2433" t="s">
        <v>8339</v>
      </c>
      <c r="S2433" s="11">
        <f>(J2433/86400)+25569+(-5/24)</f>
        <v>42772.567743055552</v>
      </c>
      <c r="T2433" s="11">
        <f>(I2433/86400)+25569+(-5/24)</f>
        <v>42805.353472222218</v>
      </c>
    </row>
    <row r="2434" spans="1:20" ht="28.8" x14ac:dyDescent="0.3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6">
        <f>(E2434/D2434)*100</f>
        <v>104.16766467065868</v>
      </c>
      <c r="P2434" s="7">
        <f>E2434/L2434</f>
        <v>123.37588652482269</v>
      </c>
      <c r="Q2434" t="s">
        <v>8338</v>
      </c>
      <c r="R2434" t="s">
        <v>8339</v>
      </c>
      <c r="S2434" s="11">
        <f>(J2434/86400)+25569+(-5/24)</f>
        <v>42430.221909722219</v>
      </c>
      <c r="T2434" s="11">
        <f>(I2434/86400)+25569+(-5/24)</f>
        <v>42460.208333333336</v>
      </c>
    </row>
    <row r="2435" spans="1:20" ht="43.2" x14ac:dyDescent="0.3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6">
        <f>(E2435/D2435)*100</f>
        <v>155.29999999999998</v>
      </c>
      <c r="P2435" s="7">
        <f>E2435/L2435</f>
        <v>207.06666666666666</v>
      </c>
      <c r="Q2435" t="s">
        <v>8338</v>
      </c>
      <c r="R2435" t="s">
        <v>8339</v>
      </c>
      <c r="S2435" s="11">
        <f>(J2435/86400)+25569+(-5/24)</f>
        <v>42423.500740740739</v>
      </c>
      <c r="T2435" s="11">
        <f>(I2435/86400)+25569+(-5/24)</f>
        <v>42453.459074074075</v>
      </c>
    </row>
    <row r="2436" spans="1:20" ht="43.2" x14ac:dyDescent="0.3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6">
        <f>(E2436/D2436)*100</f>
        <v>106</v>
      </c>
      <c r="P2436" s="7">
        <f>E2436/L2436</f>
        <v>138.2608695652174</v>
      </c>
      <c r="Q2436" t="s">
        <v>8338</v>
      </c>
      <c r="R2436" t="s">
        <v>8339</v>
      </c>
      <c r="S2436" s="11">
        <f>(J2436/86400)+25569+(-5/24)</f>
        <v>42761.637789351851</v>
      </c>
      <c r="T2436" s="11">
        <f>(I2436/86400)+25569+(-5/24)</f>
        <v>42791.637789351851</v>
      </c>
    </row>
    <row r="2437" spans="1:20" ht="28.8" x14ac:dyDescent="0.3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6">
        <f>(E2437/D2437)*100</f>
        <v>254.31499999999997</v>
      </c>
      <c r="P2437" s="7">
        <f>E2437/L2437</f>
        <v>493.81553398058253</v>
      </c>
      <c r="Q2437" t="s">
        <v>8338</v>
      </c>
      <c r="R2437" t="s">
        <v>8339</v>
      </c>
      <c r="S2437" s="11">
        <f>(J2437/86400)+25569+(-5/24)</f>
        <v>42132.733472222222</v>
      </c>
      <c r="T2437" s="11">
        <f>(I2437/86400)+25569+(-5/24)</f>
        <v>42155.666666666664</v>
      </c>
    </row>
    <row r="2438" spans="1:20" ht="43.2" x14ac:dyDescent="0.3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6">
        <f>(E2438/D2438)*100</f>
        <v>101.1</v>
      </c>
      <c r="P2438" s="7">
        <f>E2438/L2438</f>
        <v>168.5</v>
      </c>
      <c r="Q2438" t="s">
        <v>8338</v>
      </c>
      <c r="R2438" t="s">
        <v>8339</v>
      </c>
      <c r="S2438" s="11">
        <f>(J2438/86400)+25569+(-5/24)</f>
        <v>42515.658113425925</v>
      </c>
      <c r="T2438" s="11">
        <f>(I2438/86400)+25569+(-5/24)</f>
        <v>42530.658113425925</v>
      </c>
    </row>
    <row r="2439" spans="1:20" ht="57.6" x14ac:dyDescent="0.3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6">
        <f>(E2439/D2439)*100</f>
        <v>129.04</v>
      </c>
      <c r="P2439" s="7">
        <f>E2439/L2439</f>
        <v>38.867469879518069</v>
      </c>
      <c r="Q2439" t="s">
        <v>8338</v>
      </c>
      <c r="R2439" t="s">
        <v>8339</v>
      </c>
      <c r="S2439" s="11">
        <f>(J2439/86400)+25569+(-5/24)</f>
        <v>42318.741840277777</v>
      </c>
      <c r="T2439" s="11">
        <f>(I2439/86400)+25569+(-5/24)</f>
        <v>42334.833333333336</v>
      </c>
    </row>
    <row r="2440" spans="1:20" ht="57.6" x14ac:dyDescent="0.3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6">
        <f>(E2440/D2440)*100</f>
        <v>102.23076923076924</v>
      </c>
      <c r="P2440" s="7">
        <f>E2440/L2440</f>
        <v>61.527777777777779</v>
      </c>
      <c r="Q2440" t="s">
        <v>8338</v>
      </c>
      <c r="R2440" t="s">
        <v>8339</v>
      </c>
      <c r="S2440" s="11">
        <f>(J2440/86400)+25569+(-5/24)</f>
        <v>42731.547453703701</v>
      </c>
      <c r="T2440" s="11">
        <f>(I2440/86400)+25569+(-5/24)</f>
        <v>42766.547453703701</v>
      </c>
    </row>
    <row r="2441" spans="1:20" ht="43.2" x14ac:dyDescent="0.3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6">
        <f>(E2441/D2441)*100</f>
        <v>131.80000000000001</v>
      </c>
      <c r="P2441" s="7">
        <f>E2441/L2441</f>
        <v>105.44</v>
      </c>
      <c r="Q2441" t="s">
        <v>8338</v>
      </c>
      <c r="R2441" t="s">
        <v>8339</v>
      </c>
      <c r="S2441" s="11">
        <f>(J2441/86400)+25569+(-5/24)</f>
        <v>42104.632002314807</v>
      </c>
      <c r="T2441" s="11">
        <f>(I2441/86400)+25569+(-5/24)</f>
        <v>42164.632002314807</v>
      </c>
    </row>
    <row r="2442" spans="1:20" ht="43.2" x14ac:dyDescent="0.3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6">
        <f>(E2442/D2442)*100</f>
        <v>786.0802000000001</v>
      </c>
      <c r="P2442" s="7">
        <f>E2442/L2442</f>
        <v>71.592003642987251</v>
      </c>
      <c r="Q2442" t="s">
        <v>8338</v>
      </c>
      <c r="R2442" t="s">
        <v>8339</v>
      </c>
      <c r="S2442" s="11">
        <f>(J2442/86400)+25569+(-5/24)</f>
        <v>41759.714768518512</v>
      </c>
      <c r="T2442" s="11">
        <f>(I2442/86400)+25569+(-5/24)</f>
        <v>41789.714768518512</v>
      </c>
    </row>
    <row r="2443" spans="1:20" ht="28.8" x14ac:dyDescent="0.3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6">
        <f>(E2443/D2443)*100</f>
        <v>145.70000000000002</v>
      </c>
      <c r="P2443" s="7">
        <f>E2443/L2443</f>
        <v>91.882882882882882</v>
      </c>
      <c r="Q2443" t="s">
        <v>8338</v>
      </c>
      <c r="R2443" t="s">
        <v>8339</v>
      </c>
      <c r="S2443" s="11">
        <f>(J2443/86400)+25569+(-5/24)</f>
        <v>42247.408067129632</v>
      </c>
      <c r="T2443" s="11">
        <f>(I2443/86400)+25569+(-5/24)</f>
        <v>42279.752083333333</v>
      </c>
    </row>
    <row r="2444" spans="1:20" ht="43.2" x14ac:dyDescent="0.3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6">
        <f>(E2444/D2444)*100</f>
        <v>102.60000000000001</v>
      </c>
      <c r="P2444" s="7">
        <f>E2444/L2444</f>
        <v>148.57377049180329</v>
      </c>
      <c r="Q2444" t="s">
        <v>8338</v>
      </c>
      <c r="R2444" t="s">
        <v>8339</v>
      </c>
      <c r="S2444" s="11">
        <f>(J2444/86400)+25569+(-5/24)</f>
        <v>42535.6011574074</v>
      </c>
      <c r="T2444" s="11">
        <f>(I2444/86400)+25569+(-5/24)</f>
        <v>42565.6011574074</v>
      </c>
    </row>
    <row r="2445" spans="1:20" ht="43.2" x14ac:dyDescent="0.3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6">
        <f>(E2445/D2445)*100</f>
        <v>172.27777777777777</v>
      </c>
      <c r="P2445" s="7">
        <f>E2445/L2445</f>
        <v>174.2134831460674</v>
      </c>
      <c r="Q2445" t="s">
        <v>8338</v>
      </c>
      <c r="R2445" t="s">
        <v>8339</v>
      </c>
      <c r="S2445" s="11">
        <f>(J2445/86400)+25569+(-5/24)</f>
        <v>42278.453703703701</v>
      </c>
      <c r="T2445" s="11">
        <f>(I2445/86400)+25569+(-5/24)</f>
        <v>42308.916666666664</v>
      </c>
    </row>
    <row r="2446" spans="1:20" ht="28.8" x14ac:dyDescent="0.3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6">
        <f>(E2446/D2446)*100</f>
        <v>159.16819571865443</v>
      </c>
      <c r="P2446" s="7">
        <f>E2446/L2446</f>
        <v>102.86166007905139</v>
      </c>
      <c r="Q2446" t="s">
        <v>8338</v>
      </c>
      <c r="R2446" t="s">
        <v>8339</v>
      </c>
      <c r="S2446" s="11">
        <f>(J2446/86400)+25569+(-5/24)</f>
        <v>42633.253622685188</v>
      </c>
      <c r="T2446" s="11">
        <f>(I2446/86400)+25569+(-5/24)</f>
        <v>42663.253622685188</v>
      </c>
    </row>
    <row r="2447" spans="1:20" ht="43.2" x14ac:dyDescent="0.3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6">
        <f>(E2447/D2447)*100</f>
        <v>103.76666666666668</v>
      </c>
      <c r="P2447" s="7">
        <f>E2447/L2447</f>
        <v>111.17857142857143</v>
      </c>
      <c r="Q2447" t="s">
        <v>8338</v>
      </c>
      <c r="R2447" t="s">
        <v>8339</v>
      </c>
      <c r="S2447" s="11">
        <f>(J2447/86400)+25569+(-5/24)</f>
        <v>42211.420277777775</v>
      </c>
      <c r="T2447" s="11">
        <f>(I2447/86400)+25569+(-5/24)</f>
        <v>42241.420277777775</v>
      </c>
    </row>
    <row r="2448" spans="1:20" ht="43.2" x14ac:dyDescent="0.3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6">
        <f>(E2448/D2448)*100</f>
        <v>111.40954545454547</v>
      </c>
      <c r="P2448" s="7">
        <f>E2448/L2448</f>
        <v>23.796213592233013</v>
      </c>
      <c r="Q2448" t="s">
        <v>8338</v>
      </c>
      <c r="R2448" t="s">
        <v>8339</v>
      </c>
      <c r="S2448" s="11">
        <f>(J2448/86400)+25569+(-5/24)</f>
        <v>42680.267222222225</v>
      </c>
      <c r="T2448" s="11">
        <f>(I2448/86400)+25569+(-5/24)</f>
        <v>42707.791666666664</v>
      </c>
    </row>
    <row r="2449" spans="1:20" ht="28.8" x14ac:dyDescent="0.3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6">
        <f>(E2449/D2449)*100</f>
        <v>280.375</v>
      </c>
      <c r="P2449" s="7">
        <f>E2449/L2449</f>
        <v>81.268115942028984</v>
      </c>
      <c r="Q2449" t="s">
        <v>8338</v>
      </c>
      <c r="R2449" t="s">
        <v>8339</v>
      </c>
      <c r="S2449" s="11">
        <f>(J2449/86400)+25569+(-5/24)</f>
        <v>42430.512118055551</v>
      </c>
      <c r="T2449" s="11">
        <f>(I2449/86400)+25569+(-5/24)</f>
        <v>42460.958333333336</v>
      </c>
    </row>
    <row r="2450" spans="1:20" ht="43.2" x14ac:dyDescent="0.3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6">
        <f>(E2450/D2450)*100</f>
        <v>112.10606060606061</v>
      </c>
      <c r="P2450" s="7">
        <f>E2450/L2450</f>
        <v>116.21465968586388</v>
      </c>
      <c r="Q2450" t="s">
        <v>8338</v>
      </c>
      <c r="R2450" t="s">
        <v>8339</v>
      </c>
      <c r="S2450" s="11">
        <f>(J2450/86400)+25569+(-5/24)</f>
        <v>42653.968854166662</v>
      </c>
      <c r="T2450" s="11">
        <f>(I2450/86400)+25569+(-5/24)</f>
        <v>42684.010520833333</v>
      </c>
    </row>
    <row r="2451" spans="1:20" ht="43.2" x14ac:dyDescent="0.3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6">
        <f>(E2451/D2451)*100</f>
        <v>103.8</v>
      </c>
      <c r="P2451" s="7">
        <f>E2451/L2451</f>
        <v>46.133333333333333</v>
      </c>
      <c r="Q2451" t="s">
        <v>8325</v>
      </c>
      <c r="R2451" t="s">
        <v>8326</v>
      </c>
      <c r="S2451" s="11">
        <f>(J2451/86400)+25569+(-5/24)</f>
        <v>41355.617164351854</v>
      </c>
      <c r="T2451" s="11">
        <f>(I2451/86400)+25569+(-5/24)</f>
        <v>41386.666666666664</v>
      </c>
    </row>
    <row r="2452" spans="1:20" ht="43.2" x14ac:dyDescent="0.3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6">
        <f>(E2452/D2452)*100</f>
        <v>120.24999999999999</v>
      </c>
      <c r="P2452" s="7">
        <f>E2452/L2452</f>
        <v>141.47058823529412</v>
      </c>
      <c r="Q2452" t="s">
        <v>8325</v>
      </c>
      <c r="R2452" t="s">
        <v>8326</v>
      </c>
      <c r="S2452" s="11">
        <f>(J2452/86400)+25569+(-5/24)</f>
        <v>41774.391597222224</v>
      </c>
      <c r="T2452" s="11">
        <f>(I2452/86400)+25569+(-5/24)</f>
        <v>41804.391597222224</v>
      </c>
    </row>
    <row r="2453" spans="1:20" ht="43.2" x14ac:dyDescent="0.3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6">
        <f>(E2453/D2453)*100</f>
        <v>117</v>
      </c>
      <c r="P2453" s="7">
        <f>E2453/L2453</f>
        <v>75.483870967741936</v>
      </c>
      <c r="Q2453" t="s">
        <v>8325</v>
      </c>
      <c r="R2453" t="s">
        <v>8326</v>
      </c>
      <c r="S2453" s="11">
        <f>(J2453/86400)+25569+(-5/24)</f>
        <v>40837.835057870368</v>
      </c>
      <c r="T2453" s="11">
        <f>(I2453/86400)+25569+(-5/24)</f>
        <v>40882.876724537033</v>
      </c>
    </row>
    <row r="2454" spans="1:20" ht="28.8" x14ac:dyDescent="0.3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6">
        <f>(E2454/D2454)*100</f>
        <v>122.14285714285715</v>
      </c>
      <c r="P2454" s="7">
        <f>E2454/L2454</f>
        <v>85.5</v>
      </c>
      <c r="Q2454" t="s">
        <v>8325</v>
      </c>
      <c r="R2454" t="s">
        <v>8326</v>
      </c>
      <c r="S2454" s="11">
        <f>(J2454/86400)+25569+(-5/24)</f>
        <v>41370.083969907406</v>
      </c>
      <c r="T2454" s="11">
        <f>(I2454/86400)+25569+(-5/24)</f>
        <v>41400.083969907406</v>
      </c>
    </row>
    <row r="2455" spans="1:20" ht="43.2" x14ac:dyDescent="0.3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6">
        <f>(E2455/D2455)*100</f>
        <v>151.63999999999999</v>
      </c>
      <c r="P2455" s="7">
        <f>E2455/L2455</f>
        <v>64.254237288135599</v>
      </c>
      <c r="Q2455" t="s">
        <v>8325</v>
      </c>
      <c r="R2455" t="s">
        <v>8326</v>
      </c>
      <c r="S2455" s="11">
        <f>(J2455/86400)+25569+(-5/24)</f>
        <v>41767.448530092588</v>
      </c>
      <c r="T2455" s="11">
        <f>(I2455/86400)+25569+(-5/24)</f>
        <v>41803.082638888889</v>
      </c>
    </row>
    <row r="2456" spans="1:20" ht="43.2" x14ac:dyDescent="0.3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6">
        <f>(E2456/D2456)*100</f>
        <v>104.44</v>
      </c>
      <c r="P2456" s="7">
        <f>E2456/L2456</f>
        <v>64.46913580246914</v>
      </c>
      <c r="Q2456" t="s">
        <v>8325</v>
      </c>
      <c r="R2456" t="s">
        <v>8326</v>
      </c>
      <c r="S2456" s="11">
        <f>(J2456/86400)+25569+(-5/24)</f>
        <v>41067.532534722217</v>
      </c>
      <c r="T2456" s="11">
        <f>(I2456/86400)+25569+(-5/24)</f>
        <v>41097.532534722217</v>
      </c>
    </row>
    <row r="2457" spans="1:20" ht="57.6" x14ac:dyDescent="0.3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6">
        <f>(E2457/D2457)*100</f>
        <v>200.15333333333331</v>
      </c>
      <c r="P2457" s="7">
        <f>E2457/L2457</f>
        <v>118.2007874015748</v>
      </c>
      <c r="Q2457" t="s">
        <v>8325</v>
      </c>
      <c r="R2457" t="s">
        <v>8326</v>
      </c>
      <c r="S2457" s="11">
        <f>(J2457/86400)+25569+(-5/24)</f>
        <v>41843.434386574074</v>
      </c>
      <c r="T2457" s="11">
        <f>(I2457/86400)+25569+(-5/24)</f>
        <v>41888.434386574074</v>
      </c>
    </row>
    <row r="2458" spans="1:20" ht="28.8" x14ac:dyDescent="0.3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6">
        <f>(E2458/D2458)*100</f>
        <v>101.8</v>
      </c>
      <c r="P2458" s="7">
        <f>E2458/L2458</f>
        <v>82.540540540540547</v>
      </c>
      <c r="Q2458" t="s">
        <v>8325</v>
      </c>
      <c r="R2458" t="s">
        <v>8326</v>
      </c>
      <c r="S2458" s="11">
        <f>(J2458/86400)+25569+(-5/24)</f>
        <v>40751.606099537035</v>
      </c>
      <c r="T2458" s="11">
        <f>(I2458/86400)+25569+(-5/24)</f>
        <v>40811.606099537035</v>
      </c>
    </row>
    <row r="2459" spans="1:20" ht="43.2" x14ac:dyDescent="0.3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6">
        <f>(E2459/D2459)*100</f>
        <v>137.65714285714284</v>
      </c>
      <c r="P2459" s="7">
        <f>E2459/L2459</f>
        <v>34.170212765957444</v>
      </c>
      <c r="Q2459" t="s">
        <v>8325</v>
      </c>
      <c r="R2459" t="s">
        <v>8326</v>
      </c>
      <c r="S2459" s="11">
        <f>(J2459/86400)+25569+(-5/24)</f>
        <v>41543.779733796291</v>
      </c>
      <c r="T2459" s="11">
        <f>(I2459/86400)+25569+(-5/24)</f>
        <v>41571.779733796291</v>
      </c>
    </row>
    <row r="2460" spans="1:20" ht="43.2" x14ac:dyDescent="0.3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6">
        <f>(E2460/D2460)*100</f>
        <v>303833.2</v>
      </c>
      <c r="P2460" s="7">
        <f>E2460/L2460</f>
        <v>42.73322081575246</v>
      </c>
      <c r="Q2460" t="s">
        <v>8325</v>
      </c>
      <c r="R2460" t="s">
        <v>8326</v>
      </c>
      <c r="S2460" s="11">
        <f>(J2460/86400)+25569+(-5/24)</f>
        <v>41855.575312499997</v>
      </c>
      <c r="T2460" s="11">
        <f>(I2460/86400)+25569+(-5/24)</f>
        <v>41885.575312499997</v>
      </c>
    </row>
    <row r="2461" spans="1:20" ht="43.2" x14ac:dyDescent="0.3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6">
        <f>(E2461/D2461)*100</f>
        <v>198.85074626865671</v>
      </c>
      <c r="P2461" s="7">
        <f>E2461/L2461</f>
        <v>94.489361702127653</v>
      </c>
      <c r="Q2461" t="s">
        <v>8325</v>
      </c>
      <c r="R2461" t="s">
        <v>8326</v>
      </c>
      <c r="S2461" s="11">
        <f>(J2461/86400)+25569+(-5/24)</f>
        <v>40487.413032407407</v>
      </c>
      <c r="T2461" s="11">
        <f>(I2461/86400)+25569+(-5/24)</f>
        <v>40543.999305555553</v>
      </c>
    </row>
    <row r="2462" spans="1:20" ht="43.2" x14ac:dyDescent="0.3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6">
        <f>(E2462/D2462)*100</f>
        <v>202.36666666666667</v>
      </c>
      <c r="P2462" s="7">
        <f>E2462/L2462</f>
        <v>55.697247706422019</v>
      </c>
      <c r="Q2462" t="s">
        <v>8325</v>
      </c>
      <c r="R2462" t="s">
        <v>8326</v>
      </c>
      <c r="S2462" s="11">
        <f>(J2462/86400)+25569+(-5/24)</f>
        <v>41579.637175925927</v>
      </c>
      <c r="T2462" s="11">
        <f>(I2462/86400)+25569+(-5/24)</f>
        <v>41609.678842592592</v>
      </c>
    </row>
    <row r="2463" spans="1:20" ht="43.2" x14ac:dyDescent="0.3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6">
        <f>(E2463/D2463)*100</f>
        <v>117.96376666666666</v>
      </c>
      <c r="P2463" s="7">
        <f>E2463/L2463</f>
        <v>98.030831024930734</v>
      </c>
      <c r="Q2463" t="s">
        <v>8325</v>
      </c>
      <c r="R2463" t="s">
        <v>8326</v>
      </c>
      <c r="S2463" s="11">
        <f>(J2463/86400)+25569+(-5/24)</f>
        <v>40921.711006944439</v>
      </c>
      <c r="T2463" s="11">
        <f>(I2463/86400)+25569+(-5/24)</f>
        <v>40951.711006944439</v>
      </c>
    </row>
    <row r="2464" spans="1:20" ht="43.2" x14ac:dyDescent="0.3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6">
        <f>(E2464/D2464)*100</f>
        <v>294.72727272727275</v>
      </c>
      <c r="P2464" s="7">
        <f>E2464/L2464</f>
        <v>92.102272727272734</v>
      </c>
      <c r="Q2464" t="s">
        <v>8325</v>
      </c>
      <c r="R2464" t="s">
        <v>8326</v>
      </c>
      <c r="S2464" s="11">
        <f>(J2464/86400)+25569+(-5/24)</f>
        <v>40586.877199074072</v>
      </c>
      <c r="T2464" s="11">
        <f>(I2464/86400)+25569+(-5/24)</f>
        <v>40635.835532407407</v>
      </c>
    </row>
    <row r="2465" spans="1:20" ht="43.2" x14ac:dyDescent="0.3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6">
        <f>(E2465/D2465)*100</f>
        <v>213.14633333333336</v>
      </c>
      <c r="P2465" s="7">
        <f>E2465/L2465</f>
        <v>38.175462686567165</v>
      </c>
      <c r="Q2465" t="s">
        <v>8325</v>
      </c>
      <c r="R2465" t="s">
        <v>8326</v>
      </c>
      <c r="S2465" s="11">
        <f>(J2465/86400)+25569+(-5/24)</f>
        <v>41487.402916666666</v>
      </c>
      <c r="T2465" s="11">
        <f>(I2465/86400)+25569+(-5/24)</f>
        <v>41517.402916666666</v>
      </c>
    </row>
    <row r="2466" spans="1:20" ht="43.2" x14ac:dyDescent="0.3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6">
        <f>(E2466/D2466)*100</f>
        <v>104.24</v>
      </c>
      <c r="P2466" s="7">
        <f>E2466/L2466</f>
        <v>27.145833333333332</v>
      </c>
      <c r="Q2466" t="s">
        <v>8325</v>
      </c>
      <c r="R2466" t="s">
        <v>8326</v>
      </c>
      <c r="S2466" s="11">
        <f>(J2466/86400)+25569+(-5/24)</f>
        <v>41766.762314814812</v>
      </c>
      <c r="T2466" s="11">
        <f>(I2466/86400)+25569+(-5/24)</f>
        <v>41798.957638888889</v>
      </c>
    </row>
    <row r="2467" spans="1:20" ht="43.2" x14ac:dyDescent="0.3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6">
        <f>(E2467/D2467)*100</f>
        <v>113.66666666666667</v>
      </c>
      <c r="P2467" s="7">
        <f>E2467/L2467</f>
        <v>50.689189189189186</v>
      </c>
      <c r="Q2467" t="s">
        <v>8325</v>
      </c>
      <c r="R2467" t="s">
        <v>8326</v>
      </c>
      <c r="S2467" s="11">
        <f>(J2467/86400)+25569+(-5/24)</f>
        <v>41666.63449074074</v>
      </c>
      <c r="T2467" s="11">
        <f>(I2467/86400)+25569+(-5/24)</f>
        <v>41696.63449074074</v>
      </c>
    </row>
    <row r="2468" spans="1:20" ht="43.2" x14ac:dyDescent="0.3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6">
        <f>(E2468/D2468)*100</f>
        <v>101.25</v>
      </c>
      <c r="P2468" s="7">
        <f>E2468/L2468</f>
        <v>38.942307692307693</v>
      </c>
      <c r="Q2468" t="s">
        <v>8325</v>
      </c>
      <c r="R2468" t="s">
        <v>8326</v>
      </c>
      <c r="S2468" s="11">
        <f>(J2468/86400)+25569+(-5/24)</f>
        <v>41638.134571759256</v>
      </c>
      <c r="T2468" s="11">
        <f>(I2468/86400)+25569+(-5/24)</f>
        <v>41668.134571759256</v>
      </c>
    </row>
    <row r="2469" spans="1:20" ht="43.2" x14ac:dyDescent="0.3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6">
        <f>(E2469/D2469)*100</f>
        <v>125.41538461538462</v>
      </c>
      <c r="P2469" s="7">
        <f>E2469/L2469</f>
        <v>77.638095238095232</v>
      </c>
      <c r="Q2469" t="s">
        <v>8325</v>
      </c>
      <c r="R2469" t="s">
        <v>8326</v>
      </c>
      <c r="S2469" s="11">
        <f>(J2469/86400)+25569+(-5/24)</f>
        <v>41656.554305555554</v>
      </c>
      <c r="T2469" s="11">
        <f>(I2469/86400)+25569+(-5/24)</f>
        <v>41686.554305555554</v>
      </c>
    </row>
    <row r="2470" spans="1:20" ht="28.8" x14ac:dyDescent="0.3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6">
        <f>(E2470/D2470)*100</f>
        <v>119</v>
      </c>
      <c r="P2470" s="7">
        <f>E2470/L2470</f>
        <v>43.536585365853661</v>
      </c>
      <c r="Q2470" t="s">
        <v>8325</v>
      </c>
      <c r="R2470" t="s">
        <v>8326</v>
      </c>
      <c r="S2470" s="11">
        <f>(J2470/86400)+25569+(-5/24)</f>
        <v>41691.875810185185</v>
      </c>
      <c r="T2470" s="11">
        <f>(I2470/86400)+25569+(-5/24)</f>
        <v>41726.833333333328</v>
      </c>
    </row>
    <row r="2471" spans="1:20" ht="43.2" x14ac:dyDescent="0.3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6">
        <f>(E2471/D2471)*100</f>
        <v>166.46153846153845</v>
      </c>
      <c r="P2471" s="7">
        <f>E2471/L2471</f>
        <v>31.823529411764707</v>
      </c>
      <c r="Q2471" t="s">
        <v>8325</v>
      </c>
      <c r="R2471" t="s">
        <v>8326</v>
      </c>
      <c r="S2471" s="11">
        <f>(J2471/86400)+25569+(-5/24)</f>
        <v>41547.454664351848</v>
      </c>
      <c r="T2471" s="11">
        <f>(I2471/86400)+25569+(-5/24)</f>
        <v>41576.454664351848</v>
      </c>
    </row>
    <row r="2472" spans="1:20" ht="57.6" x14ac:dyDescent="0.3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6">
        <f>(E2472/D2472)*100</f>
        <v>119.14771428571429</v>
      </c>
      <c r="P2472" s="7">
        <f>E2472/L2472</f>
        <v>63.184393939393942</v>
      </c>
      <c r="Q2472" t="s">
        <v>8325</v>
      </c>
      <c r="R2472" t="s">
        <v>8326</v>
      </c>
      <c r="S2472" s="11">
        <f>(J2472/86400)+25569+(-5/24)</f>
        <v>40465.446932870364</v>
      </c>
      <c r="T2472" s="11">
        <f>(I2472/86400)+25569+(-5/24)</f>
        <v>40512.446932870364</v>
      </c>
    </row>
    <row r="2473" spans="1:20" ht="28.8" x14ac:dyDescent="0.3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6">
        <f>(E2473/D2473)*100</f>
        <v>100.47368421052632</v>
      </c>
      <c r="P2473" s="7">
        <f>E2473/L2473</f>
        <v>190.9</v>
      </c>
      <c r="Q2473" t="s">
        <v>8325</v>
      </c>
      <c r="R2473" t="s">
        <v>8326</v>
      </c>
      <c r="S2473" s="11">
        <f>(J2473/86400)+25569+(-5/24)</f>
        <v>41620.668344907404</v>
      </c>
      <c r="T2473" s="11">
        <f>(I2473/86400)+25569+(-5/24)</f>
        <v>41650.668344907404</v>
      </c>
    </row>
    <row r="2474" spans="1:20" ht="43.2" x14ac:dyDescent="0.3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6">
        <f>(E2474/D2474)*100</f>
        <v>101.8</v>
      </c>
      <c r="P2474" s="7">
        <f>E2474/L2474</f>
        <v>140.85534591194968</v>
      </c>
      <c r="Q2474" t="s">
        <v>8325</v>
      </c>
      <c r="R2474" t="s">
        <v>8326</v>
      </c>
      <c r="S2474" s="11">
        <f>(J2474/86400)+25569+(-5/24)</f>
        <v>41449.376828703702</v>
      </c>
      <c r="T2474" s="11">
        <f>(I2474/86400)+25569+(-5/24)</f>
        <v>41479.376828703702</v>
      </c>
    </row>
    <row r="2475" spans="1:20" ht="28.8" x14ac:dyDescent="0.3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6">
        <f>(E2475/D2475)*100</f>
        <v>116.66666666666667</v>
      </c>
      <c r="P2475" s="7">
        <f>E2475/L2475</f>
        <v>76.92307692307692</v>
      </c>
      <c r="Q2475" t="s">
        <v>8325</v>
      </c>
      <c r="R2475" t="s">
        <v>8326</v>
      </c>
      <c r="S2475" s="11">
        <f>(J2475/86400)+25569+(-5/24)</f>
        <v>41507.637118055551</v>
      </c>
      <c r="T2475" s="11">
        <f>(I2475/86400)+25569+(-5/24)</f>
        <v>41537.637118055551</v>
      </c>
    </row>
    <row r="2476" spans="1:20" ht="43.2" x14ac:dyDescent="0.3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6">
        <f>(E2476/D2476)*100</f>
        <v>108.64893617021276</v>
      </c>
      <c r="P2476" s="7">
        <f>E2476/L2476</f>
        <v>99.15533980582525</v>
      </c>
      <c r="Q2476" t="s">
        <v>8325</v>
      </c>
      <c r="R2476" t="s">
        <v>8326</v>
      </c>
      <c r="S2476" s="11">
        <f>(J2476/86400)+25569+(-5/24)</f>
        <v>42445.614722222221</v>
      </c>
      <c r="T2476" s="11">
        <f>(I2476/86400)+25569+(-5/24)</f>
        <v>42475.791666666664</v>
      </c>
    </row>
    <row r="2477" spans="1:20" ht="28.8" x14ac:dyDescent="0.3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6">
        <f>(E2477/D2477)*100</f>
        <v>114.72</v>
      </c>
      <c r="P2477" s="7">
        <f>E2477/L2477</f>
        <v>67.881656804733723</v>
      </c>
      <c r="Q2477" t="s">
        <v>8325</v>
      </c>
      <c r="R2477" t="s">
        <v>8326</v>
      </c>
      <c r="S2477" s="11">
        <f>(J2477/86400)+25569+(-5/24)</f>
        <v>40933.648634259254</v>
      </c>
      <c r="T2477" s="11">
        <f>(I2477/86400)+25569+(-5/24)</f>
        <v>40993.60696759259</v>
      </c>
    </row>
    <row r="2478" spans="1:20" ht="43.2" x14ac:dyDescent="0.3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6">
        <f>(E2478/D2478)*100</f>
        <v>101.8</v>
      </c>
      <c r="P2478" s="7">
        <f>E2478/L2478</f>
        <v>246.29032258064515</v>
      </c>
      <c r="Q2478" t="s">
        <v>8325</v>
      </c>
      <c r="R2478" t="s">
        <v>8326</v>
      </c>
      <c r="S2478" s="11">
        <f>(J2478/86400)+25569+(-5/24)</f>
        <v>41561.475219907406</v>
      </c>
      <c r="T2478" s="11">
        <f>(I2478/86400)+25569+(-5/24)</f>
        <v>41591.516886574071</v>
      </c>
    </row>
    <row r="2479" spans="1:20" ht="57.6" x14ac:dyDescent="0.3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6">
        <f>(E2479/D2479)*100</f>
        <v>106</v>
      </c>
      <c r="P2479" s="7">
        <f>E2479/L2479</f>
        <v>189.28571428571428</v>
      </c>
      <c r="Q2479" t="s">
        <v>8325</v>
      </c>
      <c r="R2479" t="s">
        <v>8326</v>
      </c>
      <c r="S2479" s="11">
        <f>(J2479/86400)+25569+(-5/24)</f>
        <v>40274.536793981482</v>
      </c>
      <c r="T2479" s="11">
        <f>(I2479/86400)+25569+(-5/24)</f>
        <v>40343.958333333328</v>
      </c>
    </row>
    <row r="2480" spans="1:20" ht="43.2" x14ac:dyDescent="0.3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6">
        <f>(E2480/D2480)*100</f>
        <v>103.49999999999999</v>
      </c>
      <c r="P2480" s="7">
        <f>E2480/L2480</f>
        <v>76.666666666666671</v>
      </c>
      <c r="Q2480" t="s">
        <v>8325</v>
      </c>
      <c r="R2480" t="s">
        <v>8326</v>
      </c>
      <c r="S2480" s="11">
        <f>(J2480/86400)+25569+(-5/24)</f>
        <v>41852.521886574068</v>
      </c>
      <c r="T2480" s="11">
        <f>(I2480/86400)+25569+(-5/24)</f>
        <v>41882.521886574068</v>
      </c>
    </row>
    <row r="2481" spans="1:20" ht="43.2" x14ac:dyDescent="0.3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6">
        <f>(E2481/D2481)*100</f>
        <v>154.97535999999999</v>
      </c>
      <c r="P2481" s="7">
        <f>E2481/L2481</f>
        <v>82.963254817987149</v>
      </c>
      <c r="Q2481" t="s">
        <v>8325</v>
      </c>
      <c r="R2481" t="s">
        <v>8326</v>
      </c>
      <c r="S2481" s="11">
        <f>(J2481/86400)+25569+(-5/24)</f>
        <v>41116.481770833328</v>
      </c>
      <c r="T2481" s="11">
        <f>(I2481/86400)+25569+(-5/24)</f>
        <v>41151.481770833328</v>
      </c>
    </row>
    <row r="2482" spans="1:20" ht="43.2" x14ac:dyDescent="0.3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6">
        <f>(E2482/D2482)*100</f>
        <v>162.14066666666668</v>
      </c>
      <c r="P2482" s="7">
        <f>E2482/L2482</f>
        <v>62.522107969151669</v>
      </c>
      <c r="Q2482" t="s">
        <v>8325</v>
      </c>
      <c r="R2482" t="s">
        <v>8326</v>
      </c>
      <c r="S2482" s="11">
        <f>(J2482/86400)+25569+(-5/24)</f>
        <v>41458.659571759257</v>
      </c>
      <c r="T2482" s="11">
        <f>(I2482/86400)+25569+(-5/24)</f>
        <v>41493.659571759257</v>
      </c>
    </row>
    <row r="2483" spans="1:20" ht="28.8" x14ac:dyDescent="0.3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6">
        <f>(E2483/D2483)*100</f>
        <v>104.42100000000001</v>
      </c>
      <c r="P2483" s="7">
        <f>E2483/L2483</f>
        <v>46.06808823529412</v>
      </c>
      <c r="Q2483" t="s">
        <v>8325</v>
      </c>
      <c r="R2483" t="s">
        <v>8326</v>
      </c>
      <c r="S2483" s="11">
        <f>(J2483/86400)+25569+(-5/24)</f>
        <v>40007.49591435185</v>
      </c>
      <c r="T2483" s="11">
        <f>(I2483/86400)+25569+(-5/24)</f>
        <v>40056.958333333328</v>
      </c>
    </row>
    <row r="2484" spans="1:20" ht="43.2" x14ac:dyDescent="0.3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6">
        <f>(E2484/D2484)*100</f>
        <v>106.12433333333333</v>
      </c>
      <c r="P2484" s="7">
        <f>E2484/L2484</f>
        <v>38.543946731234868</v>
      </c>
      <c r="Q2484" t="s">
        <v>8325</v>
      </c>
      <c r="R2484" t="s">
        <v>8326</v>
      </c>
      <c r="S2484" s="11">
        <f>(J2484/86400)+25569+(-5/24)</f>
        <v>41121.35355324074</v>
      </c>
      <c r="T2484" s="11">
        <f>(I2484/86400)+25569+(-5/24)</f>
        <v>41156.35355324074</v>
      </c>
    </row>
    <row r="2485" spans="1:20" ht="43.2" x14ac:dyDescent="0.3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6">
        <f>(E2485/D2485)*100</f>
        <v>154.93846153846152</v>
      </c>
      <c r="P2485" s="7">
        <f>E2485/L2485</f>
        <v>53.005263157894738</v>
      </c>
      <c r="Q2485" t="s">
        <v>8325</v>
      </c>
      <c r="R2485" t="s">
        <v>8326</v>
      </c>
      <c r="S2485" s="11">
        <f>(J2485/86400)+25569+(-5/24)</f>
        <v>41786.346828703703</v>
      </c>
      <c r="T2485" s="11">
        <f>(I2485/86400)+25569+(-5/24)</f>
        <v>41814.875</v>
      </c>
    </row>
    <row r="2486" spans="1:20" ht="43.2" x14ac:dyDescent="0.3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6">
        <f>(E2486/D2486)*100</f>
        <v>110.77157238734421</v>
      </c>
      <c r="P2486" s="7">
        <f>E2486/L2486</f>
        <v>73.355396825396824</v>
      </c>
      <c r="Q2486" t="s">
        <v>8325</v>
      </c>
      <c r="R2486" t="s">
        <v>8326</v>
      </c>
      <c r="S2486" s="11">
        <f>(J2486/86400)+25569+(-5/24)</f>
        <v>41681.890856481477</v>
      </c>
      <c r="T2486" s="11">
        <f>(I2486/86400)+25569+(-5/24)</f>
        <v>41721.849189814813</v>
      </c>
    </row>
    <row r="2487" spans="1:20" ht="43.2" x14ac:dyDescent="0.3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6">
        <f>(E2487/D2487)*100</f>
        <v>110.91186666666665</v>
      </c>
      <c r="P2487" s="7">
        <f>E2487/L2487</f>
        <v>127.97523076923076</v>
      </c>
      <c r="Q2487" t="s">
        <v>8325</v>
      </c>
      <c r="R2487" t="s">
        <v>8326</v>
      </c>
      <c r="S2487" s="11">
        <f>(J2487/86400)+25569+(-5/24)</f>
        <v>40513.54923611111</v>
      </c>
      <c r="T2487" s="11">
        <f>(I2487/86400)+25569+(-5/24)</f>
        <v>40603.54923611111</v>
      </c>
    </row>
    <row r="2488" spans="1:20" ht="43.2" x14ac:dyDescent="0.3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6">
        <f>(E2488/D2488)*100</f>
        <v>110.71428571428572</v>
      </c>
      <c r="P2488" s="7">
        <f>E2488/L2488</f>
        <v>104.72972972972973</v>
      </c>
      <c r="Q2488" t="s">
        <v>8325</v>
      </c>
      <c r="R2488" t="s">
        <v>8326</v>
      </c>
      <c r="S2488" s="11">
        <f>(J2488/86400)+25569+(-5/24)</f>
        <v>41463.535138888888</v>
      </c>
      <c r="T2488" s="11">
        <f>(I2488/86400)+25569+(-5/24)</f>
        <v>41483.535138888888</v>
      </c>
    </row>
    <row r="2489" spans="1:20" ht="43.2" x14ac:dyDescent="0.3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6">
        <f>(E2489/D2489)*100</f>
        <v>123.61333333333333</v>
      </c>
      <c r="P2489" s="7">
        <f>E2489/L2489</f>
        <v>67.671532846715323</v>
      </c>
      <c r="Q2489" t="s">
        <v>8325</v>
      </c>
      <c r="R2489" t="s">
        <v>8326</v>
      </c>
      <c r="S2489" s="11">
        <f>(J2489/86400)+25569+(-5/24)</f>
        <v>41586.266840277771</v>
      </c>
      <c r="T2489" s="11">
        <f>(I2489/86400)+25569+(-5/24)</f>
        <v>41616.999305555553</v>
      </c>
    </row>
    <row r="2490" spans="1:20" ht="43.2" x14ac:dyDescent="0.3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6">
        <f>(E2490/D2490)*100</f>
        <v>211.05</v>
      </c>
      <c r="P2490" s="7">
        <f>E2490/L2490</f>
        <v>95.931818181818187</v>
      </c>
      <c r="Q2490" t="s">
        <v>8325</v>
      </c>
      <c r="R2490" t="s">
        <v>8326</v>
      </c>
      <c r="S2490" s="11">
        <f>(J2490/86400)+25569+(-5/24)</f>
        <v>41320.50913194444</v>
      </c>
      <c r="T2490" s="11">
        <f>(I2490/86400)+25569+(-5/24)</f>
        <v>41343.958333333328</v>
      </c>
    </row>
    <row r="2491" spans="1:20" ht="43.2" x14ac:dyDescent="0.3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6">
        <f>(E2491/D2491)*100</f>
        <v>101</v>
      </c>
      <c r="P2491" s="7">
        <f>E2491/L2491</f>
        <v>65.161290322580641</v>
      </c>
      <c r="Q2491" t="s">
        <v>8317</v>
      </c>
      <c r="R2491" t="s">
        <v>8318</v>
      </c>
      <c r="S2491" s="11">
        <f>(J2491/86400)+25569+(-5/24)</f>
        <v>42712.026412037034</v>
      </c>
      <c r="T2491" s="11">
        <f>(I2491/86400)+25569+(-5/24)</f>
        <v>42735.499305555553</v>
      </c>
    </row>
    <row r="2492" spans="1:20" ht="43.2" x14ac:dyDescent="0.3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6">
        <f>(E2492/D2492)*100</f>
        <v>101.64999999999999</v>
      </c>
      <c r="P2492" s="7">
        <f>E2492/L2492</f>
        <v>32.269841269841272</v>
      </c>
      <c r="Q2492" t="s">
        <v>8317</v>
      </c>
      <c r="R2492" t="s">
        <v>8318</v>
      </c>
      <c r="S2492" s="11">
        <f>(J2492/86400)+25569+(-5/24)</f>
        <v>42160.374710648146</v>
      </c>
      <c r="T2492" s="11">
        <f>(I2492/86400)+25569+(-5/24)</f>
        <v>42175.374710648146</v>
      </c>
    </row>
    <row r="2493" spans="1:20" ht="43.2" x14ac:dyDescent="0.3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6">
        <f>(E2493/D2493)*100</f>
        <v>108.33333333333333</v>
      </c>
      <c r="P2493" s="7">
        <f>E2493/L2493</f>
        <v>81.25</v>
      </c>
      <c r="Q2493" t="s">
        <v>8317</v>
      </c>
      <c r="R2493" t="s">
        <v>8318</v>
      </c>
      <c r="S2493" s="11">
        <f>(J2493/86400)+25569+(-5/24)</f>
        <v>42039.176238425927</v>
      </c>
      <c r="T2493" s="11">
        <f>(I2493/86400)+25569+(-5/24)</f>
        <v>42052.374999999993</v>
      </c>
    </row>
    <row r="2494" spans="1:20" ht="72" x14ac:dyDescent="0.3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6">
        <f>(E2494/D2494)*100</f>
        <v>242</v>
      </c>
      <c r="P2494" s="7">
        <f>E2494/L2494</f>
        <v>24.2</v>
      </c>
      <c r="Q2494" t="s">
        <v>8317</v>
      </c>
      <c r="R2494" t="s">
        <v>8318</v>
      </c>
      <c r="S2494" s="11">
        <f>(J2494/86400)+25569+(-5/24)</f>
        <v>42107.412685185183</v>
      </c>
      <c r="T2494" s="11">
        <f>(I2494/86400)+25569+(-5/24)</f>
        <v>42167.412685185183</v>
      </c>
    </row>
    <row r="2495" spans="1:20" ht="43.2" x14ac:dyDescent="0.3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6">
        <f>(E2495/D2495)*100</f>
        <v>100.44999999999999</v>
      </c>
      <c r="P2495" s="7">
        <f>E2495/L2495</f>
        <v>65.868852459016395</v>
      </c>
      <c r="Q2495" t="s">
        <v>8317</v>
      </c>
      <c r="R2495" t="s">
        <v>8318</v>
      </c>
      <c r="S2495" s="11">
        <f>(J2495/86400)+25569+(-5/24)</f>
        <v>42560.946331018517</v>
      </c>
      <c r="T2495" s="11">
        <f>(I2495/86400)+25569+(-5/24)</f>
        <v>42591.958333333336</v>
      </c>
    </row>
    <row r="2496" spans="1:20" ht="43.2" x14ac:dyDescent="0.3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6">
        <f>(E2496/D2496)*100</f>
        <v>125.06666666666666</v>
      </c>
      <c r="P2496" s="7">
        <f>E2496/L2496</f>
        <v>36.07692307692308</v>
      </c>
      <c r="Q2496" t="s">
        <v>8317</v>
      </c>
      <c r="R2496" t="s">
        <v>8318</v>
      </c>
      <c r="S2496" s="11">
        <f>(J2496/86400)+25569+(-5/24)</f>
        <v>42708.926446759258</v>
      </c>
      <c r="T2496" s="11">
        <f>(I2496/86400)+25569+(-5/24)</f>
        <v>42738.926446759258</v>
      </c>
    </row>
    <row r="2497" spans="1:20" ht="28.8" x14ac:dyDescent="0.3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6">
        <f>(E2497/D2497)*100</f>
        <v>108.57142857142857</v>
      </c>
      <c r="P2497" s="7">
        <f>E2497/L2497</f>
        <v>44.186046511627907</v>
      </c>
      <c r="Q2497" t="s">
        <v>8317</v>
      </c>
      <c r="R2497" t="s">
        <v>8318</v>
      </c>
      <c r="S2497" s="11">
        <f>(J2497/86400)+25569+(-5/24)</f>
        <v>42086.406608796293</v>
      </c>
      <c r="T2497" s="11">
        <f>(I2497/86400)+25569+(-5/24)</f>
        <v>42117.082638888889</v>
      </c>
    </row>
    <row r="2498" spans="1:20" ht="43.2" x14ac:dyDescent="0.3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6">
        <f>(E2498/D2498)*100</f>
        <v>145.70000000000002</v>
      </c>
      <c r="P2498" s="7">
        <f>E2498/L2498</f>
        <v>104.07142857142857</v>
      </c>
      <c r="Q2498" t="s">
        <v>8317</v>
      </c>
      <c r="R2498" t="s">
        <v>8318</v>
      </c>
      <c r="S2498" s="11">
        <f>(J2498/86400)+25569+(-5/24)</f>
        <v>42064.444340277776</v>
      </c>
      <c r="T2498" s="11">
        <f>(I2498/86400)+25569+(-5/24)</f>
        <v>42101.083333333336</v>
      </c>
    </row>
    <row r="2499" spans="1:20" ht="57.6" x14ac:dyDescent="0.3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6">
        <f>(E2499/D2499)*100</f>
        <v>110.00000000000001</v>
      </c>
      <c r="P2499" s="7">
        <f>E2499/L2499</f>
        <v>35.96153846153846</v>
      </c>
      <c r="Q2499" t="s">
        <v>8317</v>
      </c>
      <c r="R2499" t="s">
        <v>8318</v>
      </c>
      <c r="S2499" s="11">
        <f>(J2499/86400)+25569+(-5/24)</f>
        <v>42256.555879629632</v>
      </c>
      <c r="T2499" s="11">
        <f>(I2499/86400)+25569+(-5/24)</f>
        <v>42283.749305555553</v>
      </c>
    </row>
    <row r="2500" spans="1:20" ht="57.6" x14ac:dyDescent="0.3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6">
        <f>(E2500/D2500)*100</f>
        <v>102.23333333333333</v>
      </c>
      <c r="P2500" s="7">
        <f>E2500/L2500</f>
        <v>127.79166666666667</v>
      </c>
      <c r="Q2500" t="s">
        <v>8317</v>
      </c>
      <c r="R2500" t="s">
        <v>8318</v>
      </c>
      <c r="S2500" s="11">
        <f>(J2500/86400)+25569+(-5/24)</f>
        <v>42292.492719907408</v>
      </c>
      <c r="T2500" s="11">
        <f>(I2500/86400)+25569+(-5/24)</f>
        <v>42322.534386574072</v>
      </c>
    </row>
    <row r="2501" spans="1:20" ht="43.2" x14ac:dyDescent="0.3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6">
        <f>(E2501/D2501)*100</f>
        <v>122</v>
      </c>
      <c r="P2501" s="7">
        <f>E2501/L2501</f>
        <v>27.727272727272727</v>
      </c>
      <c r="Q2501" t="s">
        <v>8317</v>
      </c>
      <c r="R2501" t="s">
        <v>8318</v>
      </c>
      <c r="S2501" s="11">
        <f>(J2501/86400)+25569+(-5/24)</f>
        <v>42278.245335648149</v>
      </c>
      <c r="T2501" s="11">
        <f>(I2501/86400)+25569+(-5/24)</f>
        <v>42296.249999999993</v>
      </c>
    </row>
    <row r="2502" spans="1:20" ht="43.2" x14ac:dyDescent="0.3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6">
        <f>(E2502/D2502)*100</f>
        <v>101.96000000000001</v>
      </c>
      <c r="P2502" s="7">
        <f>E2502/L2502</f>
        <v>39.828125</v>
      </c>
      <c r="Q2502" t="s">
        <v>8317</v>
      </c>
      <c r="R2502" t="s">
        <v>8318</v>
      </c>
      <c r="S2502" s="11">
        <f>(J2502/86400)+25569+(-5/24)</f>
        <v>42184.364548611113</v>
      </c>
      <c r="T2502" s="11">
        <f>(I2502/86400)+25569+(-5/24)</f>
        <v>42214.499999999993</v>
      </c>
    </row>
    <row r="2503" spans="1:20" ht="57.6" x14ac:dyDescent="0.3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6">
        <f>(E2503/D2503)*100</f>
        <v>141.1764705882353</v>
      </c>
      <c r="P2503" s="7">
        <f>E2503/L2503</f>
        <v>52.173913043478258</v>
      </c>
      <c r="Q2503" t="s">
        <v>8317</v>
      </c>
      <c r="R2503" t="s">
        <v>8318</v>
      </c>
      <c r="S2503" s="11">
        <f>(J2503/86400)+25569+(-5/24)</f>
        <v>42422.842280092591</v>
      </c>
      <c r="T2503" s="11">
        <f>(I2503/86400)+25569+(-5/24)</f>
        <v>42442.800613425927</v>
      </c>
    </row>
    <row r="2504" spans="1:20" ht="43.2" x14ac:dyDescent="0.3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6">
        <f>(E2504/D2504)*100</f>
        <v>109.52500000000001</v>
      </c>
      <c r="P2504" s="7">
        <f>E2504/L2504</f>
        <v>92.037815126050418</v>
      </c>
      <c r="Q2504" t="s">
        <v>8317</v>
      </c>
      <c r="R2504" t="s">
        <v>8318</v>
      </c>
      <c r="S2504" s="11">
        <f>(J2504/86400)+25569+(-5/24)</f>
        <v>42461.538865740738</v>
      </c>
      <c r="T2504" s="11">
        <f>(I2504/86400)+25569+(-5/24)</f>
        <v>42491.538865740738</v>
      </c>
    </row>
    <row r="2505" spans="1:20" ht="43.2" x14ac:dyDescent="0.3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6">
        <f>(E2505/D2505)*100</f>
        <v>104.65</v>
      </c>
      <c r="P2505" s="7">
        <f>E2505/L2505</f>
        <v>63.424242424242422</v>
      </c>
      <c r="Q2505" t="s">
        <v>8317</v>
      </c>
      <c r="R2505" t="s">
        <v>8318</v>
      </c>
      <c r="S2505" s="11">
        <f>(J2505/86400)+25569+(-5/24)</f>
        <v>42458.472592592589</v>
      </c>
      <c r="T2505" s="11">
        <f>(I2505/86400)+25569+(-5/24)</f>
        <v>42488.472592592589</v>
      </c>
    </row>
    <row r="2506" spans="1:20" ht="43.2" x14ac:dyDescent="0.3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6">
        <f>(E2506/D2506)*100</f>
        <v>124</v>
      </c>
      <c r="P2506" s="7">
        <f>E2506/L2506</f>
        <v>135.625</v>
      </c>
      <c r="Q2506" t="s">
        <v>8317</v>
      </c>
      <c r="R2506" t="s">
        <v>8318</v>
      </c>
      <c r="S2506" s="11">
        <f>(J2506/86400)+25569+(-5/24)</f>
        <v>42169.606006944443</v>
      </c>
      <c r="T2506" s="11">
        <f>(I2506/86400)+25569+(-5/24)</f>
        <v>42199.606006944443</v>
      </c>
    </row>
    <row r="2507" spans="1:20" ht="43.2" x14ac:dyDescent="0.3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6">
        <f>(E2507/D2507)*100</f>
        <v>135</v>
      </c>
      <c r="P2507" s="7">
        <f>E2507/L2507</f>
        <v>168.75</v>
      </c>
      <c r="Q2507" t="s">
        <v>8317</v>
      </c>
      <c r="R2507" t="s">
        <v>8318</v>
      </c>
      <c r="S2507" s="11">
        <f>(J2507/86400)+25569+(-5/24)</f>
        <v>42483.466874999998</v>
      </c>
      <c r="T2507" s="11">
        <f>(I2507/86400)+25569+(-5/24)</f>
        <v>42522.581249999996</v>
      </c>
    </row>
    <row r="2508" spans="1:20" ht="43.2" x14ac:dyDescent="0.3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6">
        <f>(E2508/D2508)*100</f>
        <v>102.75000000000001</v>
      </c>
      <c r="P2508" s="7">
        <f>E2508/L2508</f>
        <v>70.862068965517238</v>
      </c>
      <c r="Q2508" t="s">
        <v>8317</v>
      </c>
      <c r="R2508" t="s">
        <v>8318</v>
      </c>
      <c r="S2508" s="11">
        <f>(J2508/86400)+25569+(-5/24)</f>
        <v>42195.541412037033</v>
      </c>
      <c r="T2508" s="11">
        <f>(I2508/86400)+25569+(-5/24)</f>
        <v>42205.916666666664</v>
      </c>
    </row>
    <row r="2509" spans="1:20" ht="43.2" x14ac:dyDescent="0.3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6">
        <f>(E2509/D2509)*100</f>
        <v>100</v>
      </c>
      <c r="P2509" s="7">
        <f>E2509/L2509</f>
        <v>50</v>
      </c>
      <c r="Q2509" t="s">
        <v>8317</v>
      </c>
      <c r="R2509" t="s">
        <v>8318</v>
      </c>
      <c r="S2509" s="11">
        <f>(J2509/86400)+25569+(-5/24)</f>
        <v>42674.849664351852</v>
      </c>
      <c r="T2509" s="11">
        <f>(I2509/86400)+25569+(-5/24)</f>
        <v>42704.891331018516</v>
      </c>
    </row>
    <row r="2510" spans="1:20" ht="28.8" x14ac:dyDescent="0.3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6">
        <f>(E2510/D2510)*100</f>
        <v>130.26085714285716</v>
      </c>
      <c r="P2510" s="7">
        <f>E2510/L2510</f>
        <v>42.214166666666671</v>
      </c>
      <c r="Q2510" t="s">
        <v>8317</v>
      </c>
      <c r="R2510" t="s">
        <v>8318</v>
      </c>
      <c r="S2510" s="11">
        <f>(J2510/86400)+25569+(-5/24)</f>
        <v>42566.232870370368</v>
      </c>
      <c r="T2510" s="11">
        <f>(I2510/86400)+25569+(-5/24)</f>
        <v>42582.249999999993</v>
      </c>
    </row>
    <row r="2511" spans="1:20" ht="43.2" x14ac:dyDescent="0.3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6">
        <f>(E2511/D2511)*100</f>
        <v>377.73333333333335</v>
      </c>
      <c r="P2511" s="7">
        <f>E2511/L2511</f>
        <v>40.762589928057551</v>
      </c>
      <c r="Q2511" t="s">
        <v>8322</v>
      </c>
      <c r="R2511" t="s">
        <v>8323</v>
      </c>
      <c r="S2511" s="11">
        <f>(J2511/86400)+25569+(-5/24)</f>
        <v>42522.581469907404</v>
      </c>
      <c r="T2511" s="11">
        <f>(I2511/86400)+25569+(-5/24)</f>
        <v>42551.581469907404</v>
      </c>
    </row>
    <row r="2512" spans="1:20" ht="43.2" x14ac:dyDescent="0.3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6">
        <f>(E2512/D2512)*100</f>
        <v>125</v>
      </c>
      <c r="P2512" s="7">
        <f>E2512/L2512</f>
        <v>53.571428571428569</v>
      </c>
      <c r="Q2512" t="s">
        <v>8322</v>
      </c>
      <c r="R2512" t="s">
        <v>8323</v>
      </c>
      <c r="S2512" s="11">
        <f>(J2512/86400)+25569+(-5/24)</f>
        <v>41799.606006944443</v>
      </c>
      <c r="T2512" s="11">
        <f>(I2512/86400)+25569+(-5/24)</f>
        <v>41834.606006944443</v>
      </c>
    </row>
    <row r="2513" spans="1:20" ht="43.2" x14ac:dyDescent="0.3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6">
        <f>(E2513/D2513)*100</f>
        <v>147.32653061224491</v>
      </c>
      <c r="P2513" s="7">
        <f>E2513/L2513</f>
        <v>48.449664429530202</v>
      </c>
      <c r="Q2513" t="s">
        <v>8322</v>
      </c>
      <c r="R2513" t="s">
        <v>8323</v>
      </c>
      <c r="S2513" s="11">
        <f>(J2513/86400)+25569+(-5/24)</f>
        <v>41421.867488425924</v>
      </c>
      <c r="T2513" s="11">
        <f>(I2513/86400)+25569+(-5/24)</f>
        <v>41451.867488425924</v>
      </c>
    </row>
    <row r="2514" spans="1:20" ht="43.2" x14ac:dyDescent="0.3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6">
        <f>(E2514/D2514)*100</f>
        <v>102.2</v>
      </c>
      <c r="P2514" s="7">
        <f>E2514/L2514</f>
        <v>82.41935483870968</v>
      </c>
      <c r="Q2514" t="s">
        <v>8322</v>
      </c>
      <c r="R2514" t="s">
        <v>8323</v>
      </c>
      <c r="S2514" s="11">
        <f>(J2514/86400)+25569+(-5/24)</f>
        <v>42040.429687499993</v>
      </c>
      <c r="T2514" s="11">
        <f>(I2514/86400)+25569+(-5/24)</f>
        <v>42070.429687499993</v>
      </c>
    </row>
    <row r="2515" spans="1:20" ht="43.2" x14ac:dyDescent="0.3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6">
        <f>(E2515/D2515)*100</f>
        <v>101.8723404255319</v>
      </c>
      <c r="P2515" s="7">
        <f>E2515/L2515</f>
        <v>230.19230769230768</v>
      </c>
      <c r="Q2515" t="s">
        <v>8322</v>
      </c>
      <c r="R2515" t="s">
        <v>8323</v>
      </c>
      <c r="S2515" s="11">
        <f>(J2515/86400)+25569+(-5/24)</f>
        <v>41963.297835648147</v>
      </c>
      <c r="T2515" s="11">
        <f>(I2515/86400)+25569+(-5/24)</f>
        <v>41991.297835648147</v>
      </c>
    </row>
    <row r="2516" spans="1:20" ht="43.2" x14ac:dyDescent="0.3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6">
        <f>(E2516/D2516)*100</f>
        <v>204.2</v>
      </c>
      <c r="P2516" s="7">
        <f>E2516/L2516</f>
        <v>59.360465116279073</v>
      </c>
      <c r="Q2516" t="s">
        <v>8322</v>
      </c>
      <c r="R2516" t="s">
        <v>8323</v>
      </c>
      <c r="S2516" s="11">
        <f>(J2516/86400)+25569+(-5/24)</f>
        <v>42317.124247685184</v>
      </c>
      <c r="T2516" s="11">
        <f>(I2516/86400)+25569+(-5/24)</f>
        <v>42354.082638888889</v>
      </c>
    </row>
    <row r="2517" spans="1:20" ht="43.2" x14ac:dyDescent="0.3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6">
        <f>(E2517/D2517)*100</f>
        <v>104.05</v>
      </c>
      <c r="P2517" s="7">
        <f>E2517/L2517</f>
        <v>66.698717948717942</v>
      </c>
      <c r="Q2517" t="s">
        <v>8322</v>
      </c>
      <c r="R2517" t="s">
        <v>8323</v>
      </c>
      <c r="S2517" s="11">
        <f>(J2517/86400)+25569+(-5/24)</f>
        <v>42333.804791666662</v>
      </c>
      <c r="T2517" s="11">
        <f>(I2517/86400)+25569+(-5/24)</f>
        <v>42363.804791666662</v>
      </c>
    </row>
    <row r="2518" spans="1:20" ht="28.8" x14ac:dyDescent="0.3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6">
        <f>(E2518/D2518)*100</f>
        <v>101.265</v>
      </c>
      <c r="P2518" s="7">
        <f>E2518/L2518</f>
        <v>168.77500000000001</v>
      </c>
      <c r="Q2518" t="s">
        <v>8322</v>
      </c>
      <c r="R2518" t="s">
        <v>8323</v>
      </c>
      <c r="S2518" s="11">
        <f>(J2518/86400)+25569+(-5/24)</f>
        <v>42382.531759259255</v>
      </c>
      <c r="T2518" s="11">
        <f>(I2518/86400)+25569+(-5/24)</f>
        <v>42412.531759259255</v>
      </c>
    </row>
    <row r="2519" spans="1:20" ht="43.2" x14ac:dyDescent="0.3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6">
        <f>(E2519/D2519)*100</f>
        <v>136.13999999999999</v>
      </c>
      <c r="P2519" s="7">
        <f>E2519/L2519</f>
        <v>59.973568281938327</v>
      </c>
      <c r="Q2519" t="s">
        <v>8322</v>
      </c>
      <c r="R2519" t="s">
        <v>8323</v>
      </c>
      <c r="S2519" s="11">
        <f>(J2519/86400)+25569+(-5/24)</f>
        <v>42200.369976851849</v>
      </c>
      <c r="T2519" s="11">
        <f>(I2519/86400)+25569+(-5/24)</f>
        <v>42251.957638888889</v>
      </c>
    </row>
    <row r="2520" spans="1:20" ht="43.2" x14ac:dyDescent="0.3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6">
        <f>(E2520/D2520)*100</f>
        <v>133.6</v>
      </c>
      <c r="P2520" s="7">
        <f>E2520/L2520</f>
        <v>31.80952380952381</v>
      </c>
      <c r="Q2520" t="s">
        <v>8322</v>
      </c>
      <c r="R2520" t="s">
        <v>8323</v>
      </c>
      <c r="S2520" s="11">
        <f>(J2520/86400)+25569+(-5/24)</f>
        <v>41308.909583333334</v>
      </c>
      <c r="T2520" s="11">
        <f>(I2520/86400)+25569+(-5/24)</f>
        <v>41343.791666666664</v>
      </c>
    </row>
    <row r="2521" spans="1:20" ht="43.2" x14ac:dyDescent="0.3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6">
        <f>(E2521/D2521)*100</f>
        <v>130.25</v>
      </c>
      <c r="P2521" s="7">
        <f>E2521/L2521</f>
        <v>24.421875</v>
      </c>
      <c r="Q2521" t="s">
        <v>8322</v>
      </c>
      <c r="R2521" t="s">
        <v>8323</v>
      </c>
      <c r="S2521" s="11">
        <f>(J2521/86400)+25569+(-5/24)</f>
        <v>42502.599293981482</v>
      </c>
      <c r="T2521" s="11">
        <f>(I2521/86400)+25569+(-5/24)</f>
        <v>42532.599293981482</v>
      </c>
    </row>
    <row r="2522" spans="1:20" ht="57.6" x14ac:dyDescent="0.3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6">
        <f>(E2522/D2522)*100</f>
        <v>122.67999999999999</v>
      </c>
      <c r="P2522" s="7">
        <f>E2522/L2522</f>
        <v>25.347107438016529</v>
      </c>
      <c r="Q2522" t="s">
        <v>8322</v>
      </c>
      <c r="R2522" t="s">
        <v>8323</v>
      </c>
      <c r="S2522" s="11">
        <f>(J2522/86400)+25569+(-5/24)</f>
        <v>41213.046354166661</v>
      </c>
      <c r="T2522" s="11">
        <f>(I2522/86400)+25569+(-5/24)</f>
        <v>41243.208333333328</v>
      </c>
    </row>
    <row r="2523" spans="1:20" ht="43.2" x14ac:dyDescent="0.3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6">
        <f>(E2523/D2523)*100</f>
        <v>182.81058823529412</v>
      </c>
      <c r="P2523" s="7">
        <f>E2523/L2523</f>
        <v>71.443218390804603</v>
      </c>
      <c r="Q2523" t="s">
        <v>8322</v>
      </c>
      <c r="R2523" t="s">
        <v>8323</v>
      </c>
      <c r="S2523" s="11">
        <f>(J2523/86400)+25569+(-5/24)</f>
        <v>41429.830555555549</v>
      </c>
      <c r="T2523" s="11">
        <f>(I2523/86400)+25569+(-5/24)</f>
        <v>41459.830555555549</v>
      </c>
    </row>
    <row r="2524" spans="1:20" ht="43.2" x14ac:dyDescent="0.3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6">
        <f>(E2524/D2524)*100</f>
        <v>125.29999999999998</v>
      </c>
      <c r="P2524" s="7">
        <f>E2524/L2524</f>
        <v>38.553846153846152</v>
      </c>
      <c r="Q2524" t="s">
        <v>8322</v>
      </c>
      <c r="R2524" t="s">
        <v>8323</v>
      </c>
      <c r="S2524" s="11">
        <f>(J2524/86400)+25569+(-5/24)</f>
        <v>41304.753900462958</v>
      </c>
      <c r="T2524" s="11">
        <f>(I2524/86400)+25569+(-5/24)</f>
        <v>41334.040972222218</v>
      </c>
    </row>
    <row r="2525" spans="1:20" ht="43.2" x14ac:dyDescent="0.3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6">
        <f>(E2525/D2525)*100</f>
        <v>111.66666666666667</v>
      </c>
      <c r="P2525" s="7">
        <f>E2525/L2525</f>
        <v>68.367346938775512</v>
      </c>
      <c r="Q2525" t="s">
        <v>8322</v>
      </c>
      <c r="R2525" t="s">
        <v>8323</v>
      </c>
      <c r="S2525" s="11">
        <f>(J2525/86400)+25569+(-5/24)</f>
        <v>40689.362534722219</v>
      </c>
      <c r="T2525" s="11">
        <f>(I2525/86400)+25569+(-5/24)</f>
        <v>40719.362534722219</v>
      </c>
    </row>
    <row r="2526" spans="1:20" ht="43.2" x14ac:dyDescent="0.3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6">
        <f>(E2526/D2526)*100</f>
        <v>115.75757575757575</v>
      </c>
      <c r="P2526" s="7">
        <f>E2526/L2526</f>
        <v>40.210526315789473</v>
      </c>
      <c r="Q2526" t="s">
        <v>8322</v>
      </c>
      <c r="R2526" t="s">
        <v>8323</v>
      </c>
      <c r="S2526" s="11">
        <f>(J2526/86400)+25569+(-5/24)</f>
        <v>40668.606365740736</v>
      </c>
      <c r="T2526" s="11">
        <f>(I2526/86400)+25569+(-5/24)</f>
        <v>40730.606365740736</v>
      </c>
    </row>
    <row r="2527" spans="1:20" ht="28.8" x14ac:dyDescent="0.3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6">
        <f>(E2527/D2527)*100</f>
        <v>173.2</v>
      </c>
      <c r="P2527" s="7">
        <f>E2527/L2527</f>
        <v>32.074074074074076</v>
      </c>
      <c r="Q2527" t="s">
        <v>8322</v>
      </c>
      <c r="R2527" t="s">
        <v>8323</v>
      </c>
      <c r="S2527" s="11">
        <f>(J2527/86400)+25569+(-5/24)</f>
        <v>41095.692361111105</v>
      </c>
      <c r="T2527" s="11">
        <f>(I2527/86400)+25569+(-5/24)</f>
        <v>41123.692361111105</v>
      </c>
    </row>
    <row r="2528" spans="1:20" ht="43.2" x14ac:dyDescent="0.3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6">
        <f>(E2528/D2528)*100</f>
        <v>125.98333333333333</v>
      </c>
      <c r="P2528" s="7">
        <f>E2528/L2528</f>
        <v>28.632575757575758</v>
      </c>
      <c r="Q2528" t="s">
        <v>8322</v>
      </c>
      <c r="R2528" t="s">
        <v>8323</v>
      </c>
      <c r="S2528" s="11">
        <f>(J2528/86400)+25569+(-5/24)</f>
        <v>41781.508935185186</v>
      </c>
      <c r="T2528" s="11">
        <f>(I2528/86400)+25569+(-5/24)</f>
        <v>41811.508935185186</v>
      </c>
    </row>
    <row r="2529" spans="1:20" ht="43.2" x14ac:dyDescent="0.3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6">
        <f>(E2529/D2529)*100</f>
        <v>109.1</v>
      </c>
      <c r="P2529" s="7">
        <f>E2529/L2529</f>
        <v>43.64</v>
      </c>
      <c r="Q2529" t="s">
        <v>8322</v>
      </c>
      <c r="R2529" t="s">
        <v>8323</v>
      </c>
      <c r="S2529" s="11">
        <f>(J2529/86400)+25569+(-5/24)</f>
        <v>41464.726053240738</v>
      </c>
      <c r="T2529" s="11">
        <f>(I2529/86400)+25569+(-5/24)</f>
        <v>41524.726053240738</v>
      </c>
    </row>
    <row r="2530" spans="1:20" ht="43.2" x14ac:dyDescent="0.3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6">
        <f>(E2530/D2530)*100</f>
        <v>100</v>
      </c>
      <c r="P2530" s="7">
        <f>E2530/L2530</f>
        <v>40</v>
      </c>
      <c r="Q2530" t="s">
        <v>8322</v>
      </c>
      <c r="R2530" t="s">
        <v>8323</v>
      </c>
      <c r="S2530" s="11">
        <f>(J2530/86400)+25569+(-5/24)</f>
        <v>42396.635729166665</v>
      </c>
      <c r="T2530" s="11">
        <f>(I2530/86400)+25569+(-5/24)</f>
        <v>42415.124305555553</v>
      </c>
    </row>
    <row r="2531" spans="1:20" ht="57.6" x14ac:dyDescent="0.3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6">
        <f>(E2531/D2531)*100</f>
        <v>118.64285714285714</v>
      </c>
      <c r="P2531" s="7">
        <f>E2531/L2531</f>
        <v>346.04166666666669</v>
      </c>
      <c r="Q2531" t="s">
        <v>8325</v>
      </c>
      <c r="R2531" t="s">
        <v>8326</v>
      </c>
      <c r="S2531" s="11">
        <f>(J2531/86400)+25569+(-5/24)</f>
        <v>41951.487337962964</v>
      </c>
      <c r="T2531" s="11">
        <f>(I2531/86400)+25569+(-5/24)</f>
        <v>42011.487337962964</v>
      </c>
    </row>
    <row r="2532" spans="1:20" ht="43.2" x14ac:dyDescent="0.3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6">
        <f>(E2532/D2532)*100</f>
        <v>100.26666666666667</v>
      </c>
      <c r="P2532" s="7">
        <f>E2532/L2532</f>
        <v>81.739130434782609</v>
      </c>
      <c r="Q2532" t="s">
        <v>8325</v>
      </c>
      <c r="R2532" t="s">
        <v>8326</v>
      </c>
      <c r="S2532" s="11">
        <f>(J2532/86400)+25569+(-5/24)</f>
        <v>42049.524907407402</v>
      </c>
      <c r="T2532" s="11">
        <f>(I2532/86400)+25569+(-5/24)</f>
        <v>42079.483240740738</v>
      </c>
    </row>
    <row r="2533" spans="1:20" x14ac:dyDescent="0.3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6">
        <f>(E2533/D2533)*100</f>
        <v>126.48920000000001</v>
      </c>
      <c r="P2533" s="7">
        <f>E2533/L2533</f>
        <v>64.535306122448986</v>
      </c>
      <c r="Q2533" t="s">
        <v>8325</v>
      </c>
      <c r="R2533" t="s">
        <v>8326</v>
      </c>
      <c r="S2533" s="11">
        <f>(J2533/86400)+25569+(-5/24)</f>
        <v>41924.787766203699</v>
      </c>
      <c r="T2533" s="11">
        <f>(I2533/86400)+25569+(-5/24)</f>
        <v>41969.829432870371</v>
      </c>
    </row>
    <row r="2534" spans="1:20" ht="43.2" x14ac:dyDescent="0.3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6">
        <f>(E2534/D2534)*100</f>
        <v>114.26</v>
      </c>
      <c r="P2534" s="7">
        <f>E2534/L2534</f>
        <v>63.477777777777774</v>
      </c>
      <c r="Q2534" t="s">
        <v>8325</v>
      </c>
      <c r="R2534" t="s">
        <v>8326</v>
      </c>
      <c r="S2534" s="11">
        <f>(J2534/86400)+25569+(-5/24)</f>
        <v>42291.794560185182</v>
      </c>
      <c r="T2534" s="11">
        <f>(I2534/86400)+25569+(-5/24)</f>
        <v>42321.836226851847</v>
      </c>
    </row>
    <row r="2535" spans="1:20" ht="43.2" x14ac:dyDescent="0.3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6">
        <f>(E2535/D2535)*100</f>
        <v>110.7</v>
      </c>
      <c r="P2535" s="7">
        <f>E2535/L2535</f>
        <v>63.620689655172413</v>
      </c>
      <c r="Q2535" t="s">
        <v>8325</v>
      </c>
      <c r="R2535" t="s">
        <v>8326</v>
      </c>
      <c r="S2535" s="11">
        <f>(J2535/86400)+25569+(-5/24)</f>
        <v>42145.982569444437</v>
      </c>
      <c r="T2535" s="11">
        <f>(I2535/86400)+25569+(-5/24)</f>
        <v>42169.982569444437</v>
      </c>
    </row>
    <row r="2536" spans="1:20" ht="43.2" x14ac:dyDescent="0.3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6">
        <f>(E2536/D2536)*100</f>
        <v>105.34805315203954</v>
      </c>
      <c r="P2536" s="7">
        <f>E2536/L2536</f>
        <v>83.967068965517228</v>
      </c>
      <c r="Q2536" t="s">
        <v>8325</v>
      </c>
      <c r="R2536" t="s">
        <v>8326</v>
      </c>
      <c r="S2536" s="11">
        <f>(J2536/86400)+25569+(-5/24)</f>
        <v>41710.385949074072</v>
      </c>
      <c r="T2536" s="11">
        <f>(I2536/86400)+25569+(-5/24)</f>
        <v>41740.385949074072</v>
      </c>
    </row>
    <row r="2537" spans="1:20" ht="28.8" x14ac:dyDescent="0.3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6">
        <f>(E2537/D2537)*100</f>
        <v>103.66666666666666</v>
      </c>
      <c r="P2537" s="7">
        <f>E2537/L2537</f>
        <v>77.75</v>
      </c>
      <c r="Q2537" t="s">
        <v>8325</v>
      </c>
      <c r="R2537" t="s">
        <v>8326</v>
      </c>
      <c r="S2537" s="11">
        <f>(J2537/86400)+25569+(-5/24)</f>
        <v>41547.795023148145</v>
      </c>
      <c r="T2537" s="11">
        <f>(I2537/86400)+25569+(-5/24)</f>
        <v>41562.795023148145</v>
      </c>
    </row>
    <row r="2538" spans="1:20" ht="43.2" x14ac:dyDescent="0.3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6">
        <f>(E2538/D2538)*100</f>
        <v>107.08672667523933</v>
      </c>
      <c r="P2538" s="7">
        <f>E2538/L2538</f>
        <v>107.07142857142857</v>
      </c>
      <c r="Q2538" t="s">
        <v>8325</v>
      </c>
      <c r="R2538" t="s">
        <v>8326</v>
      </c>
      <c r="S2538" s="11">
        <f>(J2538/86400)+25569+(-5/24)</f>
        <v>42101.550254629627</v>
      </c>
      <c r="T2538" s="11">
        <f>(I2538/86400)+25569+(-5/24)</f>
        <v>42131.550254629627</v>
      </c>
    </row>
    <row r="2539" spans="1:20" x14ac:dyDescent="0.3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6">
        <f>(E2539/D2539)*100</f>
        <v>124</v>
      </c>
      <c r="P2539" s="7">
        <f>E2539/L2539</f>
        <v>38.75</v>
      </c>
      <c r="Q2539" t="s">
        <v>8325</v>
      </c>
      <c r="R2539" t="s">
        <v>8326</v>
      </c>
      <c r="S2539" s="11">
        <f>(J2539/86400)+25569+(-5/24)</f>
        <v>41072.53162037037</v>
      </c>
      <c r="T2539" s="11">
        <f>(I2539/86400)+25569+(-5/24)</f>
        <v>41102.53162037037</v>
      </c>
    </row>
    <row r="2540" spans="1:20" ht="28.8" x14ac:dyDescent="0.3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6">
        <f>(E2540/D2540)*100</f>
        <v>105.01</v>
      </c>
      <c r="P2540" s="7">
        <f>E2540/L2540</f>
        <v>201.94230769230768</v>
      </c>
      <c r="Q2540" t="s">
        <v>8325</v>
      </c>
      <c r="R2540" t="s">
        <v>8326</v>
      </c>
      <c r="S2540" s="11">
        <f>(J2540/86400)+25569+(-5/24)</f>
        <v>42704.743437499994</v>
      </c>
      <c r="T2540" s="11">
        <f>(I2540/86400)+25569+(-5/24)</f>
        <v>42734.743437499994</v>
      </c>
    </row>
    <row r="2541" spans="1:20" ht="43.2" x14ac:dyDescent="0.3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6">
        <f>(E2541/D2541)*100</f>
        <v>189.46666666666667</v>
      </c>
      <c r="P2541" s="7">
        <f>E2541/L2541</f>
        <v>43.060606060606062</v>
      </c>
      <c r="Q2541" t="s">
        <v>8325</v>
      </c>
      <c r="R2541" t="s">
        <v>8326</v>
      </c>
      <c r="S2541" s="11">
        <f>(J2541/86400)+25569+(-5/24)</f>
        <v>42423.953564814808</v>
      </c>
      <c r="T2541" s="11">
        <f>(I2541/86400)+25569+(-5/24)</f>
        <v>42453.911898148144</v>
      </c>
    </row>
    <row r="2542" spans="1:20" ht="57.6" x14ac:dyDescent="0.3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6">
        <f>(E2542/D2542)*100</f>
        <v>171.32499999999999</v>
      </c>
      <c r="P2542" s="7">
        <f>E2542/L2542</f>
        <v>62.871559633027523</v>
      </c>
      <c r="Q2542" t="s">
        <v>8325</v>
      </c>
      <c r="R2542" t="s">
        <v>8326</v>
      </c>
      <c r="S2542" s="11">
        <f>(J2542/86400)+25569+(-5/24)</f>
        <v>42719.857858796291</v>
      </c>
      <c r="T2542" s="11">
        <f>(I2542/86400)+25569+(-5/24)</f>
        <v>42749.857858796291</v>
      </c>
    </row>
    <row r="2543" spans="1:20" ht="28.8" x14ac:dyDescent="0.3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6">
        <f>(E2543/D2543)*100</f>
        <v>252.48648648648651</v>
      </c>
      <c r="P2543" s="7">
        <f>E2543/L2543</f>
        <v>55.607142857142854</v>
      </c>
      <c r="Q2543" t="s">
        <v>8325</v>
      </c>
      <c r="R2543" t="s">
        <v>8326</v>
      </c>
      <c r="S2543" s="11">
        <f>(J2543/86400)+25569+(-5/24)</f>
        <v>42677.460717592585</v>
      </c>
      <c r="T2543" s="11">
        <f>(I2543/86400)+25569+(-5/24)</f>
        <v>42707.502384259256</v>
      </c>
    </row>
    <row r="2544" spans="1:20" ht="43.2" x14ac:dyDescent="0.3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6">
        <f>(E2544/D2544)*100</f>
        <v>116.15384615384616</v>
      </c>
      <c r="P2544" s="7">
        <f>E2544/L2544</f>
        <v>48.70967741935484</v>
      </c>
      <c r="Q2544" t="s">
        <v>8325</v>
      </c>
      <c r="R2544" t="s">
        <v>8326</v>
      </c>
      <c r="S2544" s="11">
        <f>(J2544/86400)+25569+(-5/24)</f>
        <v>42747.01122685185</v>
      </c>
      <c r="T2544" s="11">
        <f>(I2544/86400)+25569+(-5/24)</f>
        <v>42768.96597222222</v>
      </c>
    </row>
    <row r="2545" spans="1:20" x14ac:dyDescent="0.3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6">
        <f>(E2545/D2545)*100</f>
        <v>203.35000000000002</v>
      </c>
      <c r="P2545" s="7">
        <f>E2545/L2545</f>
        <v>30.578947368421051</v>
      </c>
      <c r="Q2545" t="s">
        <v>8325</v>
      </c>
      <c r="R2545" t="s">
        <v>8326</v>
      </c>
      <c r="S2545" s="11">
        <f>(J2545/86400)+25569+(-5/24)</f>
        <v>42568.551041666666</v>
      </c>
      <c r="T2545" s="11">
        <f>(I2545/86400)+25569+(-5/24)</f>
        <v>42583.551041666666</v>
      </c>
    </row>
    <row r="2546" spans="1:20" ht="28.8" x14ac:dyDescent="0.3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6">
        <f>(E2546/D2546)*100</f>
        <v>111.60000000000001</v>
      </c>
      <c r="P2546" s="7">
        <f>E2546/L2546</f>
        <v>73.907284768211923</v>
      </c>
      <c r="Q2546" t="s">
        <v>8325</v>
      </c>
      <c r="R2546" t="s">
        <v>8326</v>
      </c>
      <c r="S2546" s="11">
        <f>(J2546/86400)+25569+(-5/24)</f>
        <v>42130.283287037033</v>
      </c>
      <c r="T2546" s="11">
        <f>(I2546/86400)+25569+(-5/24)</f>
        <v>42160.283287037033</v>
      </c>
    </row>
    <row r="2547" spans="1:20" ht="43.2" x14ac:dyDescent="0.3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6">
        <f>(E2547/D2547)*100</f>
        <v>424</v>
      </c>
      <c r="P2547" s="7">
        <f>E2547/L2547</f>
        <v>21.2</v>
      </c>
      <c r="Q2547" t="s">
        <v>8325</v>
      </c>
      <c r="R2547" t="s">
        <v>8326</v>
      </c>
      <c r="S2547" s="11">
        <f>(J2547/86400)+25569+(-5/24)</f>
        <v>42141.554467592585</v>
      </c>
      <c r="T2547" s="11">
        <f>(I2547/86400)+25569+(-5/24)</f>
        <v>42163.874999999993</v>
      </c>
    </row>
    <row r="2548" spans="1:20" ht="57.6" x14ac:dyDescent="0.3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6">
        <f>(E2548/D2548)*100</f>
        <v>107.1</v>
      </c>
      <c r="P2548" s="7">
        <f>E2548/L2548</f>
        <v>73.356164383561648</v>
      </c>
      <c r="Q2548" t="s">
        <v>8325</v>
      </c>
      <c r="R2548" t="s">
        <v>8326</v>
      </c>
      <c r="S2548" s="11">
        <f>(J2548/86400)+25569+(-5/24)</f>
        <v>42703.006076388883</v>
      </c>
      <c r="T2548" s="11">
        <f>(I2548/86400)+25569+(-5/24)</f>
        <v>42733.006076388883</v>
      </c>
    </row>
    <row r="2549" spans="1:20" ht="43.2" x14ac:dyDescent="0.3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6">
        <f>(E2549/D2549)*100</f>
        <v>104.3625</v>
      </c>
      <c r="P2549" s="7">
        <f>E2549/L2549</f>
        <v>56.412162162162161</v>
      </c>
      <c r="Q2549" t="s">
        <v>8325</v>
      </c>
      <c r="R2549" t="s">
        <v>8326</v>
      </c>
      <c r="S2549" s="11">
        <f>(J2549/86400)+25569+(-5/24)</f>
        <v>41370.591851851852</v>
      </c>
      <c r="T2549" s="11">
        <f>(I2549/86400)+25569+(-5/24)</f>
        <v>41400.591851851852</v>
      </c>
    </row>
    <row r="2550" spans="1:20" ht="43.2" x14ac:dyDescent="0.3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6">
        <f>(E2550/D2550)*100</f>
        <v>212.40909090909091</v>
      </c>
      <c r="P2550" s="7">
        <f>E2550/L2550</f>
        <v>50.247311827956992</v>
      </c>
      <c r="Q2550" t="s">
        <v>8325</v>
      </c>
      <c r="R2550" t="s">
        <v>8326</v>
      </c>
      <c r="S2550" s="11">
        <f>(J2550/86400)+25569+(-5/24)</f>
        <v>42706.866643518515</v>
      </c>
      <c r="T2550" s="11">
        <f>(I2550/86400)+25569+(-5/24)</f>
        <v>42726.866643518515</v>
      </c>
    </row>
    <row r="2551" spans="1:20" ht="43.2" x14ac:dyDescent="0.3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6">
        <f>(E2551/D2551)*100</f>
        <v>124.08571428571429</v>
      </c>
      <c r="P2551" s="7">
        <f>E2551/L2551</f>
        <v>68.936507936507937</v>
      </c>
      <c r="Q2551" t="s">
        <v>8325</v>
      </c>
      <c r="R2551" t="s">
        <v>8326</v>
      </c>
      <c r="S2551" s="11">
        <f>(J2551/86400)+25569+(-5/24)</f>
        <v>42160.526874999996</v>
      </c>
      <c r="T2551" s="11">
        <f>(I2551/86400)+25569+(-5/24)</f>
        <v>42190.526874999996</v>
      </c>
    </row>
    <row r="2552" spans="1:20" ht="43.2" x14ac:dyDescent="0.3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6">
        <f>(E2552/D2552)*100</f>
        <v>110.406125</v>
      </c>
      <c r="P2552" s="7">
        <f>E2552/L2552</f>
        <v>65.914104477611943</v>
      </c>
      <c r="Q2552" t="s">
        <v>8325</v>
      </c>
      <c r="R2552" t="s">
        <v>8326</v>
      </c>
      <c r="S2552" s="11">
        <f>(J2552/86400)+25569+(-5/24)</f>
        <v>42433.480567129627</v>
      </c>
      <c r="T2552" s="11">
        <f>(I2552/86400)+25569+(-5/24)</f>
        <v>42489.299305555549</v>
      </c>
    </row>
    <row r="2553" spans="1:20" ht="28.8" x14ac:dyDescent="0.3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6">
        <f>(E2553/D2553)*100</f>
        <v>218.75</v>
      </c>
      <c r="P2553" s="7">
        <f>E2553/L2553</f>
        <v>62.5</v>
      </c>
      <c r="Q2553" t="s">
        <v>8325</v>
      </c>
      <c r="R2553" t="s">
        <v>8326</v>
      </c>
      <c r="S2553" s="11">
        <f>(J2553/86400)+25569+(-5/24)</f>
        <v>42184.438530092586</v>
      </c>
      <c r="T2553" s="11">
        <f>(I2553/86400)+25569+(-5/24)</f>
        <v>42214.438530092586</v>
      </c>
    </row>
    <row r="2554" spans="1:20" ht="43.2" x14ac:dyDescent="0.3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6">
        <f>(E2554/D2554)*100</f>
        <v>136.625</v>
      </c>
      <c r="P2554" s="7">
        <f>E2554/L2554</f>
        <v>70.064102564102569</v>
      </c>
      <c r="Q2554" t="s">
        <v>8325</v>
      </c>
      <c r="R2554" t="s">
        <v>8326</v>
      </c>
      <c r="S2554" s="11">
        <f>(J2554/86400)+25569+(-5/24)</f>
        <v>42126.712905092594</v>
      </c>
      <c r="T2554" s="11">
        <f>(I2554/86400)+25569+(-5/24)</f>
        <v>42157.979166666664</v>
      </c>
    </row>
    <row r="2555" spans="1:20" ht="43.2" x14ac:dyDescent="0.3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6">
        <f>(E2555/D2555)*100</f>
        <v>134.8074</v>
      </c>
      <c r="P2555" s="7">
        <f>E2555/L2555</f>
        <v>60.181874999999998</v>
      </c>
      <c r="Q2555" t="s">
        <v>8325</v>
      </c>
      <c r="R2555" t="s">
        <v>8326</v>
      </c>
      <c r="S2555" s="11">
        <f>(J2555/86400)+25569+(-5/24)</f>
        <v>42634.406446759262</v>
      </c>
      <c r="T2555" s="11">
        <f>(I2555/86400)+25569+(-5/24)</f>
        <v>42660.468055555553</v>
      </c>
    </row>
    <row r="2556" spans="1:20" ht="28.8" x14ac:dyDescent="0.3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6">
        <f>(E2556/D2556)*100</f>
        <v>145.4</v>
      </c>
      <c r="P2556" s="7">
        <f>E2556/L2556</f>
        <v>21.382352941176471</v>
      </c>
      <c r="Q2556" t="s">
        <v>8325</v>
      </c>
      <c r="R2556" t="s">
        <v>8326</v>
      </c>
      <c r="S2556" s="11">
        <f>(J2556/86400)+25569+(-5/24)</f>
        <v>42565.272650462961</v>
      </c>
      <c r="T2556" s="11">
        <f>(I2556/86400)+25569+(-5/24)</f>
        <v>42595.272650462961</v>
      </c>
    </row>
    <row r="2557" spans="1:20" ht="43.2" x14ac:dyDescent="0.3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6">
        <f>(E2557/D2557)*100</f>
        <v>109.10714285714285</v>
      </c>
      <c r="P2557" s="7">
        <f>E2557/L2557</f>
        <v>160.78947368421052</v>
      </c>
      <c r="Q2557" t="s">
        <v>8325</v>
      </c>
      <c r="R2557" t="s">
        <v>8326</v>
      </c>
      <c r="S2557" s="11">
        <f>(J2557/86400)+25569+(-5/24)</f>
        <v>42087.594976851855</v>
      </c>
      <c r="T2557" s="11">
        <f>(I2557/86400)+25569+(-5/24)</f>
        <v>42121.508333333331</v>
      </c>
    </row>
    <row r="2558" spans="1:20" ht="43.2" x14ac:dyDescent="0.3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6">
        <f>(E2558/D2558)*100</f>
        <v>110.2</v>
      </c>
      <c r="P2558" s="7">
        <f>E2558/L2558</f>
        <v>42.384615384615387</v>
      </c>
      <c r="Q2558" t="s">
        <v>8325</v>
      </c>
      <c r="R2558" t="s">
        <v>8326</v>
      </c>
      <c r="S2558" s="11">
        <f>(J2558/86400)+25569+(-5/24)</f>
        <v>42193.442337962959</v>
      </c>
      <c r="T2558" s="11">
        <f>(I2558/86400)+25569+(-5/24)</f>
        <v>42237.999305555553</v>
      </c>
    </row>
    <row r="2559" spans="1:20" ht="43.2" x14ac:dyDescent="0.3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6">
        <f>(E2559/D2559)*100</f>
        <v>113.64000000000001</v>
      </c>
      <c r="P2559" s="7">
        <f>E2559/L2559</f>
        <v>27.317307692307693</v>
      </c>
      <c r="Q2559" t="s">
        <v>8325</v>
      </c>
      <c r="R2559" t="s">
        <v>8326</v>
      </c>
      <c r="S2559" s="11">
        <f>(J2559/86400)+25569+(-5/24)</f>
        <v>42400.946597222217</v>
      </c>
      <c r="T2559" s="11">
        <f>(I2559/86400)+25569+(-5/24)</f>
        <v>42431.946597222217</v>
      </c>
    </row>
    <row r="2560" spans="1:20" x14ac:dyDescent="0.3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6">
        <f>(E2560/D2560)*100</f>
        <v>102.35000000000001</v>
      </c>
      <c r="P2560" s="7">
        <f>E2560/L2560</f>
        <v>196.82692307692307</v>
      </c>
      <c r="Q2560" t="s">
        <v>8325</v>
      </c>
      <c r="R2560" t="s">
        <v>8326</v>
      </c>
      <c r="S2560" s="11">
        <f>(J2560/86400)+25569+(-5/24)</f>
        <v>42553.473645833328</v>
      </c>
      <c r="T2560" s="11">
        <f>(I2560/86400)+25569+(-5/24)</f>
        <v>42583.473645833328</v>
      </c>
    </row>
    <row r="2561" spans="1:20" ht="43.2" x14ac:dyDescent="0.3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6">
        <f>(E2561/D2561)*100</f>
        <v>122.13333333333334</v>
      </c>
      <c r="P2561" s="7">
        <f>E2561/L2561</f>
        <v>53.882352941176471</v>
      </c>
      <c r="Q2561" t="s">
        <v>8325</v>
      </c>
      <c r="R2561" t="s">
        <v>8326</v>
      </c>
      <c r="S2561" s="11">
        <f>(J2561/86400)+25569+(-5/24)</f>
        <v>42751.936643518515</v>
      </c>
      <c r="T2561" s="11">
        <f>(I2561/86400)+25569+(-5/24)</f>
        <v>42794.916666666664</v>
      </c>
    </row>
    <row r="2562" spans="1:20" x14ac:dyDescent="0.3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6">
        <f>(E2562/D2562)*100</f>
        <v>111.88571428571427</v>
      </c>
      <c r="P2562" s="7">
        <f>E2562/L2562</f>
        <v>47.756097560975611</v>
      </c>
      <c r="Q2562" t="s">
        <v>8325</v>
      </c>
      <c r="R2562" t="s">
        <v>8326</v>
      </c>
      <c r="S2562" s="11">
        <f>(J2562/86400)+25569+(-5/24)</f>
        <v>42719.700011574074</v>
      </c>
      <c r="T2562" s="11">
        <f>(I2562/86400)+25569+(-5/24)</f>
        <v>42749.700011574074</v>
      </c>
    </row>
    <row r="2563" spans="1:20" ht="43.2" x14ac:dyDescent="0.3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6">
        <f>(E2563/D2563)*100</f>
        <v>107.3</v>
      </c>
      <c r="P2563" s="7">
        <f>E2563/L2563</f>
        <v>88.191780821917803</v>
      </c>
      <c r="Q2563" t="s">
        <v>8325</v>
      </c>
      <c r="R2563" t="s">
        <v>8326</v>
      </c>
      <c r="S2563" s="11">
        <f>(J2563/86400)+25569+(-5/24)</f>
        <v>42018.790300925924</v>
      </c>
      <c r="T2563" s="11">
        <f>(I2563/86400)+25569+(-5/24)</f>
        <v>42048.790300925924</v>
      </c>
    </row>
    <row r="2564" spans="1:20" ht="43.2" x14ac:dyDescent="0.3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6">
        <f>(E2564/D2564)*100</f>
        <v>113.85000000000001</v>
      </c>
      <c r="P2564" s="7">
        <f>E2564/L2564</f>
        <v>72.056962025316452</v>
      </c>
      <c r="Q2564" t="s">
        <v>8325</v>
      </c>
      <c r="R2564" t="s">
        <v>8326</v>
      </c>
      <c r="S2564" s="11">
        <f>(J2564/86400)+25569+(-5/24)</f>
        <v>42640.709606481476</v>
      </c>
      <c r="T2564" s="11">
        <f>(I2564/86400)+25569+(-5/24)</f>
        <v>42670.679861111108</v>
      </c>
    </row>
    <row r="2565" spans="1:20" ht="43.2" x14ac:dyDescent="0.3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6">
        <f>(E2565/D2565)*100</f>
        <v>109.68181818181819</v>
      </c>
      <c r="P2565" s="7">
        <f>E2565/L2565</f>
        <v>74.246153846153845</v>
      </c>
      <c r="Q2565" t="s">
        <v>8325</v>
      </c>
      <c r="R2565" t="s">
        <v>8326</v>
      </c>
      <c r="S2565" s="11">
        <f>(J2565/86400)+25569+(-5/24)</f>
        <v>42526.665902777771</v>
      </c>
      <c r="T2565" s="11">
        <f>(I2565/86400)+25569+(-5/24)</f>
        <v>42556.665902777771</v>
      </c>
    </row>
    <row r="2566" spans="1:20" ht="43.2" x14ac:dyDescent="0.3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6">
        <f>(E2566/D2566)*100</f>
        <v>126.14444444444443</v>
      </c>
      <c r="P2566" s="7">
        <f>E2566/L2566</f>
        <v>61.701086956521742</v>
      </c>
      <c r="Q2566" t="s">
        <v>8325</v>
      </c>
      <c r="R2566" t="s">
        <v>8326</v>
      </c>
      <c r="S2566" s="11">
        <f>(J2566/86400)+25569+(-5/24)</f>
        <v>41888.795983796292</v>
      </c>
      <c r="T2566" s="11">
        <f>(I2566/86400)+25569+(-5/24)</f>
        <v>41918.795983796292</v>
      </c>
    </row>
    <row r="2567" spans="1:20" ht="43.2" x14ac:dyDescent="0.3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6">
        <f>(E2567/D2567)*100</f>
        <v>167.42857142857144</v>
      </c>
      <c r="P2567" s="7">
        <f>E2567/L2567</f>
        <v>17.235294117647058</v>
      </c>
      <c r="Q2567" t="s">
        <v>8325</v>
      </c>
      <c r="R2567" t="s">
        <v>8326</v>
      </c>
      <c r="S2567" s="11">
        <f>(J2567/86400)+25569+(-5/24)</f>
        <v>42498.132789351854</v>
      </c>
      <c r="T2567" s="11">
        <f>(I2567/86400)+25569+(-5/24)</f>
        <v>42533.020833333336</v>
      </c>
    </row>
    <row r="2568" spans="1:20" ht="57.6" x14ac:dyDescent="0.3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6">
        <f>(E2568/D2568)*100</f>
        <v>496.52000000000004</v>
      </c>
      <c r="P2568" s="7">
        <f>E2568/L2568</f>
        <v>51.720833333333331</v>
      </c>
      <c r="Q2568" t="s">
        <v>8325</v>
      </c>
      <c r="R2568" t="s">
        <v>8326</v>
      </c>
      <c r="S2568" s="11">
        <f>(J2568/86400)+25569+(-5/24)</f>
        <v>41399.787893518514</v>
      </c>
      <c r="T2568" s="11">
        <f>(I2568/86400)+25569+(-5/24)</f>
        <v>41420.787893518514</v>
      </c>
    </row>
    <row r="2569" spans="1:20" ht="43.2" x14ac:dyDescent="0.3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6">
        <f>(E2569/D2569)*100</f>
        <v>109.16</v>
      </c>
      <c r="P2569" s="7">
        <f>E2569/L2569</f>
        <v>24.150442477876105</v>
      </c>
      <c r="Q2569" t="s">
        <v>8325</v>
      </c>
      <c r="R2569" t="s">
        <v>8326</v>
      </c>
      <c r="S2569" s="11">
        <f>(J2569/86400)+25569+(-5/24)</f>
        <v>42064.845034722217</v>
      </c>
      <c r="T2569" s="11">
        <f>(I2569/86400)+25569+(-5/24)</f>
        <v>42124.803368055553</v>
      </c>
    </row>
    <row r="2570" spans="1:20" ht="43.2" x14ac:dyDescent="0.3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6">
        <f>(E2570/D2570)*100</f>
        <v>102.57499999999999</v>
      </c>
      <c r="P2570" s="7">
        <f>E2570/L2570</f>
        <v>62.166666666666664</v>
      </c>
      <c r="Q2570" t="s">
        <v>8325</v>
      </c>
      <c r="R2570" t="s">
        <v>8326</v>
      </c>
      <c r="S2570" s="11">
        <f>(J2570/86400)+25569+(-5/24)</f>
        <v>41450.854571759257</v>
      </c>
      <c r="T2570" s="11">
        <f>(I2570/86400)+25569+(-5/24)</f>
        <v>41480.854571759257</v>
      </c>
    </row>
    <row r="2571" spans="1:20" ht="28.8" x14ac:dyDescent="0.3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6">
        <f>(E2571/D2571)*100</f>
        <v>101.24459999999999</v>
      </c>
      <c r="P2571" s="7">
        <f>E2571/L2571</f>
        <v>44.66673529411765</v>
      </c>
      <c r="Q2571" t="s">
        <v>8322</v>
      </c>
      <c r="R2571" t="s">
        <v>8342</v>
      </c>
      <c r="S2571" s="11">
        <f>(J2571/86400)+25569+(-5/24)</f>
        <v>41899.436967592592</v>
      </c>
      <c r="T2571" s="11">
        <f>(I2571/86400)+25569+(-5/24)</f>
        <v>41932.791666666664</v>
      </c>
    </row>
    <row r="2572" spans="1:20" ht="28.8" x14ac:dyDescent="0.3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6">
        <f>(E2572/D2572)*100</f>
        <v>108.5175</v>
      </c>
      <c r="P2572" s="7">
        <f>E2572/L2572</f>
        <v>28.937999999999999</v>
      </c>
      <c r="Q2572" t="s">
        <v>8322</v>
      </c>
      <c r="R2572" t="s">
        <v>8342</v>
      </c>
      <c r="S2572" s="11">
        <f>(J2572/86400)+25569+(-5/24)</f>
        <v>41344.454525462963</v>
      </c>
      <c r="T2572" s="11">
        <f>(I2572/86400)+25569+(-5/24)</f>
        <v>41374.454525462963</v>
      </c>
    </row>
    <row r="2573" spans="1:20" ht="43.2" x14ac:dyDescent="0.3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6">
        <f>(E2573/D2573)*100</f>
        <v>147.66666666666666</v>
      </c>
      <c r="P2573" s="7">
        <f>E2573/L2573</f>
        <v>35.44</v>
      </c>
      <c r="Q2573" t="s">
        <v>8322</v>
      </c>
      <c r="R2573" t="s">
        <v>8342</v>
      </c>
      <c r="S2573" s="11">
        <f>(J2573/86400)+25569+(-5/24)</f>
        <v>41326.702986111108</v>
      </c>
      <c r="T2573" s="11">
        <f>(I2573/86400)+25569+(-5/24)</f>
        <v>41371.661319444444</v>
      </c>
    </row>
    <row r="2574" spans="1:20" x14ac:dyDescent="0.3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6">
        <f>(E2574/D2574)*100</f>
        <v>163.19999999999999</v>
      </c>
      <c r="P2574" s="7">
        <f>E2574/L2574</f>
        <v>34.871794871794869</v>
      </c>
      <c r="Q2574" t="s">
        <v>8322</v>
      </c>
      <c r="R2574" t="s">
        <v>8342</v>
      </c>
      <c r="S2574" s="11">
        <f>(J2574/86400)+25569+(-5/24)</f>
        <v>41291.453217592592</v>
      </c>
      <c r="T2574" s="11">
        <f>(I2574/86400)+25569+(-5/24)</f>
        <v>41321.453217592592</v>
      </c>
    </row>
    <row r="2575" spans="1:20" ht="43.2" x14ac:dyDescent="0.3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6">
        <f>(E2575/D2575)*100</f>
        <v>456.41449999999998</v>
      </c>
      <c r="P2575" s="7">
        <f>E2575/L2575</f>
        <v>52.622732513451197</v>
      </c>
      <c r="Q2575" t="s">
        <v>8322</v>
      </c>
      <c r="R2575" t="s">
        <v>8342</v>
      </c>
      <c r="S2575" s="11">
        <f>(J2575/86400)+25569+(-5/24)</f>
        <v>40959.526064814811</v>
      </c>
      <c r="T2575" s="11">
        <f>(I2575/86400)+25569+(-5/24)</f>
        <v>40989.916666666664</v>
      </c>
    </row>
    <row r="2576" spans="1:20" ht="43.2" x14ac:dyDescent="0.3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6">
        <f>(E2576/D2576)*100</f>
        <v>107.87731249999999</v>
      </c>
      <c r="P2576" s="7">
        <f>E2576/L2576</f>
        <v>69.598266129032254</v>
      </c>
      <c r="Q2576" t="s">
        <v>8322</v>
      </c>
      <c r="R2576" t="s">
        <v>8342</v>
      </c>
      <c r="S2576" s="11">
        <f>(J2576/86400)+25569+(-5/24)</f>
        <v>42339.963726851849</v>
      </c>
      <c r="T2576" s="11">
        <f>(I2576/86400)+25569+(-5/24)</f>
        <v>42380.999999999993</v>
      </c>
    </row>
    <row r="2577" spans="1:20" ht="28.8" x14ac:dyDescent="0.3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6">
        <f>(E2577/D2577)*100</f>
        <v>115.08</v>
      </c>
      <c r="P2577" s="7">
        <f>E2577/L2577</f>
        <v>76.72</v>
      </c>
      <c r="Q2577" t="s">
        <v>8322</v>
      </c>
      <c r="R2577" t="s">
        <v>8342</v>
      </c>
      <c r="S2577" s="11">
        <f>(J2577/86400)+25569+(-5/24)</f>
        <v>40933.593576388885</v>
      </c>
      <c r="T2577" s="11">
        <f>(I2577/86400)+25569+(-5/24)</f>
        <v>40993.55190972222</v>
      </c>
    </row>
    <row r="2578" spans="1:20" ht="43.2" x14ac:dyDescent="0.3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6">
        <f>(E2578/D2578)*100</f>
        <v>102.36842105263158</v>
      </c>
      <c r="P2578" s="7">
        <f>E2578/L2578</f>
        <v>33.191126279863482</v>
      </c>
      <c r="Q2578" t="s">
        <v>8322</v>
      </c>
      <c r="R2578" t="s">
        <v>8342</v>
      </c>
      <c r="S2578" s="11">
        <f>(J2578/86400)+25569+(-5/24)</f>
        <v>40645.806122685179</v>
      </c>
      <c r="T2578" s="11">
        <f>(I2578/86400)+25569+(-5/24)</f>
        <v>40705.806122685179</v>
      </c>
    </row>
    <row r="2579" spans="1:20" ht="43.2" x14ac:dyDescent="0.3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6">
        <f>(E2579/D2579)*100</f>
        <v>108.42485875706214</v>
      </c>
      <c r="P2579" s="7">
        <f>E2579/L2579</f>
        <v>149.46417445482865</v>
      </c>
      <c r="Q2579" t="s">
        <v>8322</v>
      </c>
      <c r="R2579" t="s">
        <v>8342</v>
      </c>
      <c r="S2579" s="11">
        <f>(J2579/86400)+25569+(-5/24)</f>
        <v>41290.390150462961</v>
      </c>
      <c r="T2579" s="11">
        <f>(I2579/86400)+25569+(-5/24)</f>
        <v>41320.390150462961</v>
      </c>
    </row>
    <row r="2580" spans="1:20" ht="57.6" x14ac:dyDescent="0.3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6">
        <f>(E2580/D2580)*100</f>
        <v>125.13333333333334</v>
      </c>
      <c r="P2580" s="7">
        <f>E2580/L2580</f>
        <v>23.172839506172838</v>
      </c>
      <c r="Q2580" t="s">
        <v>8322</v>
      </c>
      <c r="R2580" t="s">
        <v>8342</v>
      </c>
      <c r="S2580" s="11">
        <f>(J2580/86400)+25569+(-5/24)</f>
        <v>41250.618784722217</v>
      </c>
      <c r="T2580" s="11">
        <f>(I2580/86400)+25569+(-5/24)</f>
        <v>41271.618784722217</v>
      </c>
    </row>
    <row r="2581" spans="1:20" ht="43.2" x14ac:dyDescent="0.3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6">
        <f>(E2581/D2581)*100</f>
        <v>103.840625</v>
      </c>
      <c r="P2581" s="7">
        <f>E2581/L2581</f>
        <v>96.877551020408163</v>
      </c>
      <c r="Q2581" t="s">
        <v>8322</v>
      </c>
      <c r="R2581" t="s">
        <v>8342</v>
      </c>
      <c r="S2581" s="11">
        <f>(J2581/86400)+25569+(-5/24)</f>
        <v>42073.749236111107</v>
      </c>
      <c r="T2581" s="11">
        <f>(I2581/86400)+25569+(-5/24)</f>
        <v>42103.749236111107</v>
      </c>
    </row>
    <row r="2582" spans="1:20" ht="57.6" x14ac:dyDescent="0.3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6">
        <f>(E2582/D2582)*100</f>
        <v>138.70400000000001</v>
      </c>
      <c r="P2582" s="7">
        <f>E2582/L2582</f>
        <v>103.20238095238095</v>
      </c>
      <c r="Q2582" t="s">
        <v>8322</v>
      </c>
      <c r="R2582" t="s">
        <v>8342</v>
      </c>
      <c r="S2582" s="11">
        <f>(J2582/86400)+25569+(-5/24)</f>
        <v>41533.33452546296</v>
      </c>
      <c r="T2582" s="11">
        <f>(I2582/86400)+25569+(-5/24)</f>
        <v>41563.33452546296</v>
      </c>
    </row>
    <row r="2583" spans="1:20" x14ac:dyDescent="0.3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6">
        <f>(E2583/D2583)*100</f>
        <v>120.51600000000001</v>
      </c>
      <c r="P2583" s="7">
        <f>E2583/L2583</f>
        <v>38.462553191489363</v>
      </c>
      <c r="Q2583" t="s">
        <v>8322</v>
      </c>
      <c r="R2583" t="s">
        <v>8342</v>
      </c>
      <c r="S2583" s="11">
        <f>(J2583/86400)+25569+(-5/24)</f>
        <v>40939.771284722221</v>
      </c>
      <c r="T2583" s="11">
        <f>(I2583/86400)+25569+(-5/24)</f>
        <v>40969.771284722221</v>
      </c>
    </row>
    <row r="2584" spans="1:20" ht="43.2" x14ac:dyDescent="0.3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6">
        <f>(E2584/D2584)*100</f>
        <v>112.26666666666667</v>
      </c>
      <c r="P2584" s="7">
        <f>E2584/L2584</f>
        <v>44.315789473684212</v>
      </c>
      <c r="Q2584" t="s">
        <v>8322</v>
      </c>
      <c r="R2584" t="s">
        <v>8342</v>
      </c>
      <c r="S2584" s="11">
        <f>(J2584/86400)+25569+(-5/24)</f>
        <v>41500.519583333335</v>
      </c>
      <c r="T2584" s="11">
        <f>(I2584/86400)+25569+(-5/24)</f>
        <v>41530.519583333335</v>
      </c>
    </row>
    <row r="2585" spans="1:20" ht="43.2" x14ac:dyDescent="0.3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6">
        <f>(E2585/D2585)*100</f>
        <v>188.66966666666667</v>
      </c>
      <c r="P2585" s="7">
        <f>E2585/L2585</f>
        <v>64.173356009070289</v>
      </c>
      <c r="Q2585" t="s">
        <v>8322</v>
      </c>
      <c r="R2585" t="s">
        <v>8342</v>
      </c>
      <c r="S2585" s="11">
        <f>(J2585/86400)+25569+(-5/24)</f>
        <v>41960.514618055553</v>
      </c>
      <c r="T2585" s="11">
        <f>(I2585/86400)+25569+(-5/24)</f>
        <v>41992.999305555553</v>
      </c>
    </row>
    <row r="2586" spans="1:20" ht="28.8" x14ac:dyDescent="0.3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6">
        <f>(E2586/D2586)*100</f>
        <v>661.55466666666666</v>
      </c>
      <c r="P2586" s="7">
        <f>E2586/L2586</f>
        <v>43.333275109170302</v>
      </c>
      <c r="Q2586" t="s">
        <v>8322</v>
      </c>
      <c r="R2586" t="s">
        <v>8342</v>
      </c>
      <c r="S2586" s="11">
        <f>(J2586/86400)+25569+(-5/24)</f>
        <v>40765.833587962959</v>
      </c>
      <c r="T2586" s="11">
        <f>(I2586/86400)+25569+(-5/24)</f>
        <v>40795.833587962959</v>
      </c>
    </row>
    <row r="2587" spans="1:20" ht="43.2" x14ac:dyDescent="0.3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6">
        <f>(E2587/D2587)*100</f>
        <v>111.31</v>
      </c>
      <c r="P2587" s="7">
        <f>E2587/L2587</f>
        <v>90.495934959349597</v>
      </c>
      <c r="Q2587" t="s">
        <v>8322</v>
      </c>
      <c r="R2587" t="s">
        <v>8342</v>
      </c>
      <c r="S2587" s="11">
        <f>(J2587/86400)+25569+(-5/24)</f>
        <v>40840.407453703701</v>
      </c>
      <c r="T2587" s="11">
        <f>(I2587/86400)+25569+(-5/24)</f>
        <v>40899.916666666664</v>
      </c>
    </row>
    <row r="2588" spans="1:20" ht="43.2" x14ac:dyDescent="0.3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6">
        <f>(E2588/D2588)*100</f>
        <v>1181.6142199999999</v>
      </c>
      <c r="P2588" s="7">
        <f>E2588/L2588</f>
        <v>29.187190495010373</v>
      </c>
      <c r="Q2588" t="s">
        <v>8322</v>
      </c>
      <c r="R2588" t="s">
        <v>8342</v>
      </c>
      <c r="S2588" s="11">
        <f>(J2588/86400)+25569+(-5/24)</f>
        <v>41394.663344907407</v>
      </c>
      <c r="T2588" s="11">
        <f>(I2588/86400)+25569+(-5/24)</f>
        <v>41408.663344907407</v>
      </c>
    </row>
    <row r="2589" spans="1:20" ht="43.2" x14ac:dyDescent="0.3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6">
        <f>(E2589/D2589)*100</f>
        <v>137.375</v>
      </c>
      <c r="P2589" s="7">
        <f>E2589/L2589</f>
        <v>30.95774647887324</v>
      </c>
      <c r="Q2589" t="s">
        <v>8322</v>
      </c>
      <c r="R2589" t="s">
        <v>8342</v>
      </c>
      <c r="S2589" s="11">
        <f>(J2589/86400)+25569+(-5/24)</f>
        <v>41754.536909722221</v>
      </c>
      <c r="T2589" s="11">
        <f>(I2589/86400)+25569+(-5/24)</f>
        <v>41768.957638888889</v>
      </c>
    </row>
    <row r="2590" spans="1:20" ht="43.2" x14ac:dyDescent="0.3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6">
        <f>(E2590/D2590)*100</f>
        <v>117.04040000000001</v>
      </c>
      <c r="P2590" s="7">
        <f>E2590/L2590</f>
        <v>92.157795275590544</v>
      </c>
      <c r="Q2590" t="s">
        <v>8322</v>
      </c>
      <c r="R2590" t="s">
        <v>8342</v>
      </c>
      <c r="S2590" s="11">
        <f>(J2590/86400)+25569+(-5/24)</f>
        <v>41464.725682870368</v>
      </c>
      <c r="T2590" s="11">
        <f>(I2590/86400)+25569+(-5/24)</f>
        <v>41481.5</v>
      </c>
    </row>
    <row r="2591" spans="1:20" ht="28.8" x14ac:dyDescent="0.3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6">
        <f>(E2591/D2591)*100</f>
        <v>166.33076923076925</v>
      </c>
      <c r="P2591" s="7">
        <f>E2591/L2591</f>
        <v>97.731073446327684</v>
      </c>
      <c r="Q2591" t="s">
        <v>8338</v>
      </c>
      <c r="R2591" t="s">
        <v>8339</v>
      </c>
      <c r="S2591" s="11">
        <f>(J2591/86400)+25569+(-5/24)</f>
        <v>42163.3752662037</v>
      </c>
      <c r="T2591" s="11">
        <f>(I2591/86400)+25569+(-5/24)</f>
        <v>42193.3752662037</v>
      </c>
    </row>
    <row r="2592" spans="1:20" ht="43.2" x14ac:dyDescent="0.3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6">
        <f>(E2592/D2592)*100</f>
        <v>101.44545454545455</v>
      </c>
      <c r="P2592" s="7">
        <f>E2592/L2592</f>
        <v>67.835866261398181</v>
      </c>
      <c r="Q2592" t="s">
        <v>8338</v>
      </c>
      <c r="R2592" t="s">
        <v>8339</v>
      </c>
      <c r="S2592" s="11">
        <f>(J2592/86400)+25569+(-5/24)</f>
        <v>42426.33425925926</v>
      </c>
      <c r="T2592" s="11">
        <f>(I2592/86400)+25569+(-5/24)</f>
        <v>42454.708333333336</v>
      </c>
    </row>
    <row r="2593" spans="1:20" ht="43.2" x14ac:dyDescent="0.3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6">
        <f>(E2593/D2593)*100</f>
        <v>107.89146666666667</v>
      </c>
      <c r="P2593" s="7">
        <f>E2593/L2593</f>
        <v>56.98492957746479</v>
      </c>
      <c r="Q2593" t="s">
        <v>8338</v>
      </c>
      <c r="R2593" t="s">
        <v>8339</v>
      </c>
      <c r="S2593" s="11">
        <f>(J2593/86400)+25569+(-5/24)</f>
        <v>42606.13890046296</v>
      </c>
      <c r="T2593" s="11">
        <f>(I2593/86400)+25569+(-5/24)</f>
        <v>42666.13890046296</v>
      </c>
    </row>
    <row r="2594" spans="1:20" ht="43.2" x14ac:dyDescent="0.3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6">
        <f>(E2594/D2594)*100</f>
        <v>277.93846153846158</v>
      </c>
      <c r="P2594" s="7">
        <f>E2594/L2594</f>
        <v>67.159851301115239</v>
      </c>
      <c r="Q2594" t="s">
        <v>8338</v>
      </c>
      <c r="R2594" t="s">
        <v>8339</v>
      </c>
      <c r="S2594" s="11">
        <f>(J2594/86400)+25569+(-5/24)</f>
        <v>41772.44935185185</v>
      </c>
      <c r="T2594" s="11">
        <f>(I2594/86400)+25569+(-5/24)</f>
        <v>41800.147916666661</v>
      </c>
    </row>
    <row r="2595" spans="1:20" ht="57.6" x14ac:dyDescent="0.3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6">
        <f>(E2595/D2595)*100</f>
        <v>103.58125</v>
      </c>
      <c r="P2595" s="7">
        <f>E2595/L2595</f>
        <v>48.037681159420288</v>
      </c>
      <c r="Q2595" t="s">
        <v>8338</v>
      </c>
      <c r="R2595" t="s">
        <v>8339</v>
      </c>
      <c r="S2595" s="11">
        <f>(J2595/86400)+25569+(-5/24)</f>
        <v>42414.234988425924</v>
      </c>
      <c r="T2595" s="11">
        <f>(I2595/86400)+25569+(-5/24)</f>
        <v>42451.625694444439</v>
      </c>
    </row>
    <row r="2596" spans="1:20" ht="43.2" x14ac:dyDescent="0.3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6">
        <f>(E2596/D2596)*100</f>
        <v>111.4</v>
      </c>
      <c r="P2596" s="7">
        <f>E2596/L2596</f>
        <v>38.860465116279073</v>
      </c>
      <c r="Q2596" t="s">
        <v>8338</v>
      </c>
      <c r="R2596" t="s">
        <v>8339</v>
      </c>
      <c r="S2596" s="11">
        <f>(J2596/86400)+25569+(-5/24)</f>
        <v>41814.577592592592</v>
      </c>
      <c r="T2596" s="11">
        <f>(I2596/86400)+25569+(-5/24)</f>
        <v>41844.577592592592</v>
      </c>
    </row>
    <row r="2597" spans="1:20" ht="57.6" x14ac:dyDescent="0.3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6">
        <f>(E2597/D2597)*100</f>
        <v>215</v>
      </c>
      <c r="P2597" s="7">
        <f>E2597/L2597</f>
        <v>78.181818181818187</v>
      </c>
      <c r="Q2597" t="s">
        <v>8338</v>
      </c>
      <c r="R2597" t="s">
        <v>8339</v>
      </c>
      <c r="S2597" s="11">
        <f>(J2597/86400)+25569+(-5/24)</f>
        <v>40254.242002314808</v>
      </c>
      <c r="T2597" s="11">
        <f>(I2597/86400)+25569+(-5/24)</f>
        <v>40313.131944444445</v>
      </c>
    </row>
    <row r="2598" spans="1:20" ht="43.2" x14ac:dyDescent="0.3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6">
        <f>(E2598/D2598)*100</f>
        <v>110.76216216216217</v>
      </c>
      <c r="P2598" s="7">
        <f>E2598/L2598</f>
        <v>97.113744075829388</v>
      </c>
      <c r="Q2598" t="s">
        <v>8338</v>
      </c>
      <c r="R2598" t="s">
        <v>8339</v>
      </c>
      <c r="S2598" s="11">
        <f>(J2598/86400)+25569+(-5/24)</f>
        <v>41786.406030092592</v>
      </c>
      <c r="T2598" s="11">
        <f>(I2598/86400)+25569+(-5/24)</f>
        <v>41817.406030092592</v>
      </c>
    </row>
    <row r="2599" spans="1:20" ht="43.2" x14ac:dyDescent="0.3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6">
        <f>(E2599/D2599)*100</f>
        <v>123.64125714285714</v>
      </c>
      <c r="P2599" s="7">
        <f>E2599/L2599</f>
        <v>110.39397959183674</v>
      </c>
      <c r="Q2599" t="s">
        <v>8338</v>
      </c>
      <c r="R2599" t="s">
        <v>8339</v>
      </c>
      <c r="S2599" s="11">
        <f>(J2599/86400)+25569+(-5/24)</f>
        <v>42751.325057870366</v>
      </c>
      <c r="T2599" s="11">
        <f>(I2599/86400)+25569+(-5/24)</f>
        <v>42780.749305555553</v>
      </c>
    </row>
    <row r="2600" spans="1:20" ht="43.2" x14ac:dyDescent="0.3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6">
        <f>(E2600/D2600)*100</f>
        <v>101.03500000000001</v>
      </c>
      <c r="P2600" s="7">
        <f>E2600/L2600</f>
        <v>39.91506172839506</v>
      </c>
      <c r="Q2600" t="s">
        <v>8338</v>
      </c>
      <c r="R2600" t="s">
        <v>8339</v>
      </c>
      <c r="S2600" s="11">
        <f>(J2600/86400)+25569+(-5/24)</f>
        <v>41809.176828703705</v>
      </c>
      <c r="T2600" s="11">
        <f>(I2600/86400)+25569+(-5/24)</f>
        <v>41839.176828703705</v>
      </c>
    </row>
    <row r="2601" spans="1:20" ht="57.6" x14ac:dyDescent="0.3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6">
        <f>(E2601/D2601)*100</f>
        <v>111.79285714285714</v>
      </c>
      <c r="P2601" s="7">
        <f>E2601/L2601</f>
        <v>75.975728155339809</v>
      </c>
      <c r="Q2601" t="s">
        <v>8338</v>
      </c>
      <c r="R2601" t="s">
        <v>8339</v>
      </c>
      <c r="S2601" s="11">
        <f>(J2601/86400)+25569+(-5/24)</f>
        <v>42296.375046296293</v>
      </c>
      <c r="T2601" s="11">
        <f>(I2601/86400)+25569+(-5/24)</f>
        <v>42326.416712962957</v>
      </c>
    </row>
    <row r="2602" spans="1:20" ht="43.2" x14ac:dyDescent="0.3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6">
        <f>(E2602/D2602)*100</f>
        <v>558.7714285714286</v>
      </c>
      <c r="P2602" s="7">
        <f>E2602/L2602</f>
        <v>58.379104477611939</v>
      </c>
      <c r="Q2602" t="s">
        <v>8338</v>
      </c>
      <c r="R2602" t="s">
        <v>8339</v>
      </c>
      <c r="S2602" s="11">
        <f>(J2602/86400)+25569+(-5/24)</f>
        <v>42741.476145833331</v>
      </c>
      <c r="T2602" s="11">
        <f>(I2602/86400)+25569+(-5/24)</f>
        <v>42771.476145833331</v>
      </c>
    </row>
    <row r="2603" spans="1:20" ht="43.2" x14ac:dyDescent="0.3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6">
        <f>(E2603/D2603)*100</f>
        <v>150.01875000000001</v>
      </c>
      <c r="P2603" s="7">
        <f>E2603/L2603</f>
        <v>55.82093023255814</v>
      </c>
      <c r="Q2603" t="s">
        <v>8338</v>
      </c>
      <c r="R2603" t="s">
        <v>8339</v>
      </c>
      <c r="S2603" s="11">
        <f>(J2603/86400)+25569+(-5/24)</f>
        <v>41806.42900462963</v>
      </c>
      <c r="T2603" s="11">
        <f>(I2603/86400)+25569+(-5/24)</f>
        <v>41836.42900462963</v>
      </c>
    </row>
    <row r="2604" spans="1:20" ht="43.2" x14ac:dyDescent="0.3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6">
        <f>(E2604/D2604)*100</f>
        <v>106.476</v>
      </c>
      <c r="P2604" s="7">
        <f>E2604/L2604</f>
        <v>151.24431818181819</v>
      </c>
      <c r="Q2604" t="s">
        <v>8338</v>
      </c>
      <c r="R2604" t="s">
        <v>8339</v>
      </c>
      <c r="S2604" s="11">
        <f>(J2604/86400)+25569+(-5/24)</f>
        <v>42234.389351851853</v>
      </c>
      <c r="T2604" s="11">
        <f>(I2604/86400)+25569+(-5/24)</f>
        <v>42274.389351851853</v>
      </c>
    </row>
    <row r="2605" spans="1:20" ht="43.2" x14ac:dyDescent="0.3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6">
        <f>(E2605/D2605)*100</f>
        <v>157.18899999999999</v>
      </c>
      <c r="P2605" s="7">
        <f>E2605/L2605</f>
        <v>849.67027027027029</v>
      </c>
      <c r="Q2605" t="s">
        <v>8338</v>
      </c>
      <c r="R2605" t="s">
        <v>8339</v>
      </c>
      <c r="S2605" s="11">
        <f>(J2605/86400)+25569+(-5/24)</f>
        <v>42415.04510416666</v>
      </c>
      <c r="T2605" s="11">
        <f>(I2605/86400)+25569+(-5/24)</f>
        <v>42445.003437499996</v>
      </c>
    </row>
    <row r="2606" spans="1:20" ht="43.2" x14ac:dyDescent="0.3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6">
        <f>(E2606/D2606)*100</f>
        <v>108.65882352941176</v>
      </c>
      <c r="P2606" s="7">
        <f>E2606/L2606</f>
        <v>159.24137931034483</v>
      </c>
      <c r="Q2606" t="s">
        <v>8338</v>
      </c>
      <c r="R2606" t="s">
        <v>8339</v>
      </c>
      <c r="S2606" s="11">
        <f>(J2606/86400)+25569+(-5/24)</f>
        <v>42619.258009259262</v>
      </c>
      <c r="T2606" s="11">
        <f>(I2606/86400)+25569+(-5/24)</f>
        <v>42649.374999999993</v>
      </c>
    </row>
    <row r="2607" spans="1:20" ht="43.2" x14ac:dyDescent="0.3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6">
        <f>(E2607/D2607)*100</f>
        <v>161.97999999999999</v>
      </c>
      <c r="P2607" s="7">
        <f>E2607/L2607</f>
        <v>39.507317073170732</v>
      </c>
      <c r="Q2607" t="s">
        <v>8338</v>
      </c>
      <c r="R2607" t="s">
        <v>8339</v>
      </c>
      <c r="S2607" s="11">
        <f>(J2607/86400)+25569+(-5/24)</f>
        <v>41948.358252314814</v>
      </c>
      <c r="T2607" s="11">
        <f>(I2607/86400)+25569+(-5/24)</f>
        <v>41979.041666666664</v>
      </c>
    </row>
    <row r="2608" spans="1:20" ht="28.8" x14ac:dyDescent="0.3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6">
        <f>(E2608/D2608)*100</f>
        <v>205.36666666666665</v>
      </c>
      <c r="P2608" s="7">
        <f>E2608/L2608</f>
        <v>130.52966101694915</v>
      </c>
      <c r="Q2608" t="s">
        <v>8338</v>
      </c>
      <c r="R2608" t="s">
        <v>8339</v>
      </c>
      <c r="S2608" s="11">
        <f>(J2608/86400)+25569+(-5/24)</f>
        <v>41760.611712962964</v>
      </c>
      <c r="T2608" s="11">
        <f>(I2608/86400)+25569+(-5/24)</f>
        <v>41790.611712962964</v>
      </c>
    </row>
    <row r="2609" spans="1:20" ht="43.2" x14ac:dyDescent="0.3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6">
        <f>(E2609/D2609)*100</f>
        <v>103.36388888888889</v>
      </c>
      <c r="P2609" s="7">
        <f>E2609/L2609</f>
        <v>64.156896551724131</v>
      </c>
      <c r="Q2609" t="s">
        <v>8338</v>
      </c>
      <c r="R2609" t="s">
        <v>8339</v>
      </c>
      <c r="S2609" s="11">
        <f>(J2609/86400)+25569+(-5/24)</f>
        <v>41782.533368055556</v>
      </c>
      <c r="T2609" s="11">
        <f>(I2609/86400)+25569+(-5/24)</f>
        <v>41810.707638888889</v>
      </c>
    </row>
    <row r="2610" spans="1:20" ht="28.8" x14ac:dyDescent="0.3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6">
        <f>(E2610/D2610)*100</f>
        <v>103.47222222222223</v>
      </c>
      <c r="P2610" s="7">
        <f>E2610/L2610</f>
        <v>111.52694610778443</v>
      </c>
      <c r="Q2610" t="s">
        <v>8338</v>
      </c>
      <c r="R2610" t="s">
        <v>8339</v>
      </c>
      <c r="S2610" s="11">
        <f>(J2610/86400)+25569+(-5/24)</f>
        <v>41955.649456018517</v>
      </c>
      <c r="T2610" s="11">
        <f>(I2610/86400)+25569+(-5/24)</f>
        <v>41991.958333333336</v>
      </c>
    </row>
    <row r="2611" spans="1:20" ht="43.2" x14ac:dyDescent="0.3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6">
        <f>(E2611/D2611)*100</f>
        <v>106.81333333333333</v>
      </c>
      <c r="P2611" s="7">
        <f>E2611/L2611</f>
        <v>170.44680851063831</v>
      </c>
      <c r="Q2611" t="s">
        <v>8338</v>
      </c>
      <c r="R2611" t="s">
        <v>8339</v>
      </c>
      <c r="S2611" s="11">
        <f>(J2611/86400)+25569+(-5/24)</f>
        <v>42492.959386574068</v>
      </c>
      <c r="T2611" s="11">
        <f>(I2611/86400)+25569+(-5/24)</f>
        <v>42527.959386574068</v>
      </c>
    </row>
    <row r="2612" spans="1:20" ht="57.6" x14ac:dyDescent="0.3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6">
        <f>(E2612/D2612)*100</f>
        <v>138.96574712643678</v>
      </c>
      <c r="P2612" s="7">
        <f>E2612/L2612</f>
        <v>133.7391592920354</v>
      </c>
      <c r="Q2612" t="s">
        <v>8338</v>
      </c>
      <c r="R2612" t="s">
        <v>8339</v>
      </c>
      <c r="S2612" s="11">
        <f>(J2612/86400)+25569+(-5/24)</f>
        <v>41899.621979166666</v>
      </c>
      <c r="T2612" s="11">
        <f>(I2612/86400)+25569+(-5/24)</f>
        <v>41929.621979166666</v>
      </c>
    </row>
    <row r="2613" spans="1:20" ht="43.2" x14ac:dyDescent="0.3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6">
        <f>(E2613/D2613)*100</f>
        <v>124.84324324324325</v>
      </c>
      <c r="P2613" s="7">
        <f>E2613/L2613</f>
        <v>95.834024896265561</v>
      </c>
      <c r="Q2613" t="s">
        <v>8338</v>
      </c>
      <c r="R2613" t="s">
        <v>8339</v>
      </c>
      <c r="S2613" s="11">
        <f>(J2613/86400)+25569+(-5/24)</f>
        <v>41964.543009259258</v>
      </c>
      <c r="T2613" s="11">
        <f>(I2613/86400)+25569+(-5/24)</f>
        <v>41995.791666666664</v>
      </c>
    </row>
    <row r="2614" spans="1:20" ht="43.2" x14ac:dyDescent="0.3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6">
        <f>(E2614/D2614)*100</f>
        <v>206.99999999999997</v>
      </c>
      <c r="P2614" s="7">
        <f>E2614/L2614</f>
        <v>221.78571428571428</v>
      </c>
      <c r="Q2614" t="s">
        <v>8338</v>
      </c>
      <c r="R2614" t="s">
        <v>8339</v>
      </c>
      <c r="S2614" s="11">
        <f>(J2614/86400)+25569+(-5/24)</f>
        <v>42756.292708333327</v>
      </c>
      <c r="T2614" s="11">
        <f>(I2614/86400)+25569+(-5/24)</f>
        <v>42786.292708333327</v>
      </c>
    </row>
    <row r="2615" spans="1:20" ht="43.2" x14ac:dyDescent="0.3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6">
        <f>(E2615/D2615)*100</f>
        <v>174.00576923076923</v>
      </c>
      <c r="P2615" s="7">
        <f>E2615/L2615</f>
        <v>32.315357142857138</v>
      </c>
      <c r="Q2615" t="s">
        <v>8338</v>
      </c>
      <c r="R2615" t="s">
        <v>8339</v>
      </c>
      <c r="S2615" s="11">
        <f>(J2615/86400)+25569+(-5/24)</f>
        <v>42570.494652777772</v>
      </c>
      <c r="T2615" s="11">
        <f>(I2615/86400)+25569+(-5/24)</f>
        <v>42600.494652777772</v>
      </c>
    </row>
    <row r="2616" spans="1:20" ht="43.2" x14ac:dyDescent="0.3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6">
        <f>(E2616/D2616)*100</f>
        <v>120.32608695652173</v>
      </c>
      <c r="P2616" s="7">
        <f>E2616/L2616</f>
        <v>98.839285714285708</v>
      </c>
      <c r="Q2616" t="s">
        <v>8338</v>
      </c>
      <c r="R2616" t="s">
        <v>8339</v>
      </c>
      <c r="S2616" s="11">
        <f>(J2616/86400)+25569+(-5/24)</f>
        <v>42339.067673611113</v>
      </c>
      <c r="T2616" s="11">
        <f>(I2616/86400)+25569+(-5/24)</f>
        <v>42388.067673611113</v>
      </c>
    </row>
    <row r="2617" spans="1:20" ht="43.2" x14ac:dyDescent="0.3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6">
        <f>(E2617/D2617)*100</f>
        <v>110.44428571428573</v>
      </c>
      <c r="P2617" s="7">
        <f>E2617/L2617</f>
        <v>55.222142857142863</v>
      </c>
      <c r="Q2617" t="s">
        <v>8338</v>
      </c>
      <c r="R2617" t="s">
        <v>8339</v>
      </c>
      <c r="S2617" s="11">
        <f>(J2617/86400)+25569+(-5/24)</f>
        <v>42780.392199074071</v>
      </c>
      <c r="T2617" s="11">
        <f>(I2617/86400)+25569+(-5/24)</f>
        <v>42808.350532407407</v>
      </c>
    </row>
    <row r="2618" spans="1:20" ht="28.8" x14ac:dyDescent="0.3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6">
        <f>(E2618/D2618)*100</f>
        <v>281.56666666666666</v>
      </c>
      <c r="P2618" s="7">
        <f>E2618/L2618</f>
        <v>52.793750000000003</v>
      </c>
      <c r="Q2618" t="s">
        <v>8338</v>
      </c>
      <c r="R2618" t="s">
        <v>8339</v>
      </c>
      <c r="S2618" s="11">
        <f>(J2618/86400)+25569+(-5/24)</f>
        <v>42736.524560185186</v>
      </c>
      <c r="T2618" s="11">
        <f>(I2618/86400)+25569+(-5/24)</f>
        <v>42766.791666666664</v>
      </c>
    </row>
    <row r="2619" spans="1:20" ht="28.8" x14ac:dyDescent="0.3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6">
        <f>(E2619/D2619)*100</f>
        <v>100.67894736842105</v>
      </c>
      <c r="P2619" s="7">
        <f>E2619/L2619</f>
        <v>135.66666666666666</v>
      </c>
      <c r="Q2619" t="s">
        <v>8338</v>
      </c>
      <c r="R2619" t="s">
        <v>8339</v>
      </c>
      <c r="S2619" s="11">
        <f>(J2619/86400)+25569+(-5/24)</f>
        <v>42052.420370370368</v>
      </c>
      <c r="T2619" s="11">
        <f>(I2619/86400)+25569+(-5/24)</f>
        <v>42082.378703703704</v>
      </c>
    </row>
    <row r="2620" spans="1:20" ht="57.6" x14ac:dyDescent="0.3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6">
        <f>(E2620/D2620)*100</f>
        <v>134.82571428571427</v>
      </c>
      <c r="P2620" s="7">
        <f>E2620/L2620</f>
        <v>53.991990846681922</v>
      </c>
      <c r="Q2620" t="s">
        <v>8338</v>
      </c>
      <c r="R2620" t="s">
        <v>8339</v>
      </c>
      <c r="S2620" s="11">
        <f>(J2620/86400)+25569+(-5/24)</f>
        <v>42275.558969907404</v>
      </c>
      <c r="T2620" s="11">
        <f>(I2620/86400)+25569+(-5/24)</f>
        <v>42300.558969907404</v>
      </c>
    </row>
    <row r="2621" spans="1:20" ht="57.6" x14ac:dyDescent="0.3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6">
        <f>(E2621/D2621)*100</f>
        <v>175.95744680851064</v>
      </c>
      <c r="P2621" s="7">
        <f>E2621/L2621</f>
        <v>56.643835616438359</v>
      </c>
      <c r="Q2621" t="s">
        <v>8338</v>
      </c>
      <c r="R2621" t="s">
        <v>8339</v>
      </c>
      <c r="S2621" s="11">
        <f>(J2621/86400)+25569+(-5/24)</f>
        <v>41941.594050925924</v>
      </c>
      <c r="T2621" s="11">
        <f>(I2621/86400)+25569+(-5/24)</f>
        <v>41973.916666666664</v>
      </c>
    </row>
    <row r="2622" spans="1:20" ht="43.2" x14ac:dyDescent="0.3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6">
        <f>(E2622/D2622)*100</f>
        <v>484.02000000000004</v>
      </c>
      <c r="P2622" s="7">
        <f>E2622/L2622</f>
        <v>82.316326530612244</v>
      </c>
      <c r="Q2622" t="s">
        <v>8338</v>
      </c>
      <c r="R2622" t="s">
        <v>8339</v>
      </c>
      <c r="S2622" s="11">
        <f>(J2622/86400)+25569+(-5/24)</f>
        <v>42391.266956018517</v>
      </c>
      <c r="T2622" s="11">
        <f>(I2622/86400)+25569+(-5/24)</f>
        <v>42415.416666666664</v>
      </c>
    </row>
    <row r="2623" spans="1:20" ht="43.2" x14ac:dyDescent="0.3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6">
        <f>(E2623/D2623)*100</f>
        <v>145.14000000000001</v>
      </c>
      <c r="P2623" s="7">
        <f>E2623/L2623</f>
        <v>88.26081081081081</v>
      </c>
      <c r="Q2623" t="s">
        <v>8338</v>
      </c>
      <c r="R2623" t="s">
        <v>8339</v>
      </c>
      <c r="S2623" s="11">
        <f>(J2623/86400)+25569+(-5/24)</f>
        <v>42442.793715277774</v>
      </c>
      <c r="T2623" s="11">
        <f>(I2623/86400)+25569+(-5/24)</f>
        <v>42491.957638888889</v>
      </c>
    </row>
    <row r="2624" spans="1:20" ht="43.2" x14ac:dyDescent="0.3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6">
        <f>(E2624/D2624)*100</f>
        <v>417.73333333333335</v>
      </c>
      <c r="P2624" s="7">
        <f>E2624/L2624</f>
        <v>84.905149051490511</v>
      </c>
      <c r="Q2624" t="s">
        <v>8338</v>
      </c>
      <c r="R2624" t="s">
        <v>8339</v>
      </c>
      <c r="S2624" s="11">
        <f>(J2624/86400)+25569+(-5/24)</f>
        <v>42221.465995370367</v>
      </c>
      <c r="T2624" s="11">
        <f>(I2624/86400)+25569+(-5/24)</f>
        <v>42251.465995370367</v>
      </c>
    </row>
    <row r="2625" spans="1:20" ht="43.2" x14ac:dyDescent="0.3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6">
        <f>(E2625/D2625)*100</f>
        <v>132.42499999999998</v>
      </c>
      <c r="P2625" s="7">
        <f>E2625/L2625</f>
        <v>48.154545454545456</v>
      </c>
      <c r="Q2625" t="s">
        <v>8338</v>
      </c>
      <c r="R2625" t="s">
        <v>8339</v>
      </c>
      <c r="S2625" s="11">
        <f>(J2625/86400)+25569+(-5/24)</f>
        <v>42484.620729166665</v>
      </c>
      <c r="T2625" s="11">
        <f>(I2625/86400)+25569+(-5/24)</f>
        <v>42513.708333333336</v>
      </c>
    </row>
    <row r="2626" spans="1:20" ht="57.6" x14ac:dyDescent="0.3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6">
        <f>(E2626/D2626)*100</f>
        <v>250.30841666666666</v>
      </c>
      <c r="P2626" s="7">
        <f>E2626/L2626</f>
        <v>66.015406593406595</v>
      </c>
      <c r="Q2626" t="s">
        <v>8338</v>
      </c>
      <c r="R2626" t="s">
        <v>8339</v>
      </c>
      <c r="S2626" s="11">
        <f>(J2626/86400)+25569+(-5/24)</f>
        <v>42213.593865740739</v>
      </c>
      <c r="T2626" s="11">
        <f>(I2626/86400)+25569+(-5/24)</f>
        <v>42243.593865740739</v>
      </c>
    </row>
    <row r="2627" spans="1:20" ht="43.2" x14ac:dyDescent="0.3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6">
        <f>(E2627/D2627)*100</f>
        <v>179.9</v>
      </c>
      <c r="P2627" s="7">
        <f>E2627/L2627</f>
        <v>96.375</v>
      </c>
      <c r="Q2627" t="s">
        <v>8338</v>
      </c>
      <c r="R2627" t="s">
        <v>8339</v>
      </c>
      <c r="S2627" s="11">
        <f>(J2627/86400)+25569+(-5/24)</f>
        <v>42552.106793981475</v>
      </c>
      <c r="T2627" s="11">
        <f>(I2627/86400)+25569+(-5/24)</f>
        <v>42588.541666666664</v>
      </c>
    </row>
    <row r="2628" spans="1:20" ht="43.2" x14ac:dyDescent="0.3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6">
        <f>(E2628/D2628)*100</f>
        <v>102.62857142857142</v>
      </c>
      <c r="P2628" s="7">
        <f>E2628/L2628</f>
        <v>156.17391304347825</v>
      </c>
      <c r="Q2628" t="s">
        <v>8338</v>
      </c>
      <c r="R2628" t="s">
        <v>8339</v>
      </c>
      <c r="S2628" s="11">
        <f>(J2628/86400)+25569+(-5/24)</f>
        <v>41981.57372685185</v>
      </c>
      <c r="T2628" s="11">
        <f>(I2628/86400)+25569+(-5/24)</f>
        <v>42026.57372685185</v>
      </c>
    </row>
    <row r="2629" spans="1:20" ht="43.2" x14ac:dyDescent="0.3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6">
        <f>(E2629/D2629)*100</f>
        <v>135.98609999999999</v>
      </c>
      <c r="P2629" s="7">
        <f>E2629/L2629</f>
        <v>95.764859154929582</v>
      </c>
      <c r="Q2629" t="s">
        <v>8338</v>
      </c>
      <c r="R2629" t="s">
        <v>8339</v>
      </c>
      <c r="S2629" s="11">
        <f>(J2629/86400)+25569+(-5/24)</f>
        <v>42705.710868055554</v>
      </c>
      <c r="T2629" s="11">
        <f>(I2629/86400)+25569+(-5/24)</f>
        <v>42738.710868055554</v>
      </c>
    </row>
    <row r="2630" spans="1:20" ht="43.2" x14ac:dyDescent="0.3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6">
        <f>(E2630/D2630)*100</f>
        <v>117.86666666666667</v>
      </c>
      <c r="P2630" s="7">
        <f>E2630/L2630</f>
        <v>180.40816326530611</v>
      </c>
      <c r="Q2630" t="s">
        <v>8338</v>
      </c>
      <c r="R2630" t="s">
        <v>8339</v>
      </c>
      <c r="S2630" s="11">
        <f>(J2630/86400)+25569+(-5/24)</f>
        <v>41938.798796296294</v>
      </c>
      <c r="T2630" s="11">
        <f>(I2630/86400)+25569+(-5/24)</f>
        <v>41968.843749999993</v>
      </c>
    </row>
    <row r="2631" spans="1:20" ht="43.2" x14ac:dyDescent="0.3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6">
        <f>(E2631/D2631)*100</f>
        <v>108.2492</v>
      </c>
      <c r="P2631" s="7">
        <f>E2631/L2631</f>
        <v>48.325535714285714</v>
      </c>
      <c r="Q2631" t="s">
        <v>8325</v>
      </c>
      <c r="R2631" t="s">
        <v>8326</v>
      </c>
      <c r="S2631" s="11">
        <f>(J2631/86400)+25569+(-5/24)</f>
        <v>40637.884641203702</v>
      </c>
      <c r="T2631" s="11">
        <f>(I2631/86400)+25569+(-5/24)</f>
        <v>40667.884641203702</v>
      </c>
    </row>
    <row r="2632" spans="1:20" ht="43.2" x14ac:dyDescent="0.3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6">
        <f>(E2632/D2632)*100</f>
        <v>100.16666666666667</v>
      </c>
      <c r="P2632" s="7">
        <f>E2632/L2632</f>
        <v>46.953125</v>
      </c>
      <c r="Q2632" t="s">
        <v>8325</v>
      </c>
      <c r="R2632" t="s">
        <v>8326</v>
      </c>
      <c r="S2632" s="11">
        <f>(J2632/86400)+25569+(-5/24)</f>
        <v>40788.089317129627</v>
      </c>
      <c r="T2632" s="11">
        <f>(I2632/86400)+25569+(-5/24)</f>
        <v>40830.75</v>
      </c>
    </row>
    <row r="2633" spans="1:20" ht="28.8" x14ac:dyDescent="0.3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6">
        <f>(E2633/D2633)*100</f>
        <v>100.03299999999999</v>
      </c>
      <c r="P2633" s="7">
        <f>E2633/L2633</f>
        <v>66.688666666666663</v>
      </c>
      <c r="Q2633" t="s">
        <v>8325</v>
      </c>
      <c r="R2633" t="s">
        <v>8326</v>
      </c>
      <c r="S2633" s="11">
        <f>(J2633/86400)+25569+(-5/24)</f>
        <v>40875.961331018516</v>
      </c>
      <c r="T2633" s="11">
        <f>(I2633/86400)+25569+(-5/24)</f>
        <v>40935.961331018516</v>
      </c>
    </row>
    <row r="2634" spans="1:20" ht="43.2" x14ac:dyDescent="0.3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6">
        <f>(E2634/D2634)*100</f>
        <v>122.10714285714286</v>
      </c>
      <c r="P2634" s="7">
        <f>E2634/L2634</f>
        <v>48.842857142857142</v>
      </c>
      <c r="Q2634" t="s">
        <v>8325</v>
      </c>
      <c r="R2634" t="s">
        <v>8326</v>
      </c>
      <c r="S2634" s="11">
        <f>(J2634/86400)+25569+(-5/24)</f>
        <v>40945.636979166666</v>
      </c>
      <c r="T2634" s="11">
        <f>(I2634/86400)+25569+(-5/24)</f>
        <v>40985.595312500001</v>
      </c>
    </row>
    <row r="2635" spans="1:20" ht="43.2" x14ac:dyDescent="0.3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6">
        <f>(E2635/D2635)*100</f>
        <v>100.69333333333334</v>
      </c>
      <c r="P2635" s="7">
        <f>E2635/L2635</f>
        <v>137.30909090909091</v>
      </c>
      <c r="Q2635" t="s">
        <v>8325</v>
      </c>
      <c r="R2635" t="s">
        <v>8326</v>
      </c>
      <c r="S2635" s="11">
        <f>(J2635/86400)+25569+(-5/24)</f>
        <v>40746.804548611108</v>
      </c>
      <c r="T2635" s="11">
        <f>(I2635/86400)+25569+(-5/24)</f>
        <v>40756.083333333328</v>
      </c>
    </row>
    <row r="2636" spans="1:20" ht="43.2" x14ac:dyDescent="0.3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6">
        <f>(E2636/D2636)*100</f>
        <v>101.004125</v>
      </c>
      <c r="P2636" s="7">
        <f>E2636/L2636</f>
        <v>87.829673913043479</v>
      </c>
      <c r="Q2636" t="s">
        <v>8325</v>
      </c>
      <c r="R2636" t="s">
        <v>8326</v>
      </c>
      <c r="S2636" s="11">
        <f>(J2636/86400)+25569+(-5/24)</f>
        <v>40535.903217592589</v>
      </c>
      <c r="T2636" s="11">
        <f>(I2636/86400)+25569+(-5/24)</f>
        <v>40625.861550925925</v>
      </c>
    </row>
    <row r="2637" spans="1:20" ht="43.2" x14ac:dyDescent="0.3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6">
        <f>(E2637/D2637)*100</f>
        <v>145.11000000000001</v>
      </c>
      <c r="P2637" s="7">
        <f>E2637/L2637</f>
        <v>70.785365853658533</v>
      </c>
      <c r="Q2637" t="s">
        <v>8325</v>
      </c>
      <c r="R2637" t="s">
        <v>8326</v>
      </c>
      <c r="S2637" s="11">
        <f>(J2637/86400)+25569+(-5/24)</f>
        <v>41053.600127314814</v>
      </c>
      <c r="T2637" s="11">
        <f>(I2637/86400)+25569+(-5/24)</f>
        <v>41074.600127314814</v>
      </c>
    </row>
    <row r="2638" spans="1:20" ht="28.8" x14ac:dyDescent="0.3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6">
        <f>(E2638/D2638)*100</f>
        <v>101.25</v>
      </c>
      <c r="P2638" s="7">
        <f>E2638/L2638</f>
        <v>52.826086956521742</v>
      </c>
      <c r="Q2638" t="s">
        <v>8325</v>
      </c>
      <c r="R2638" t="s">
        <v>8326</v>
      </c>
      <c r="S2638" s="11">
        <f>(J2638/86400)+25569+(-5/24)</f>
        <v>41607.622523148144</v>
      </c>
      <c r="T2638" s="11">
        <f>(I2638/86400)+25569+(-5/24)</f>
        <v>41640.018055555549</v>
      </c>
    </row>
    <row r="2639" spans="1:20" ht="43.2" x14ac:dyDescent="0.3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6">
        <f>(E2639/D2639)*100</f>
        <v>118.33333333333333</v>
      </c>
      <c r="P2639" s="7">
        <f>E2639/L2639</f>
        <v>443.75</v>
      </c>
      <c r="Q2639" t="s">
        <v>8325</v>
      </c>
      <c r="R2639" t="s">
        <v>8326</v>
      </c>
      <c r="S2639" s="11">
        <f>(J2639/86400)+25569+(-5/24)</f>
        <v>40795.792928240735</v>
      </c>
      <c r="T2639" s="11">
        <f>(I2639/86400)+25569+(-5/24)</f>
        <v>40849.125</v>
      </c>
    </row>
    <row r="2640" spans="1:20" ht="28.8" x14ac:dyDescent="0.3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6">
        <f>(E2640/D2640)*100</f>
        <v>271.85000000000002</v>
      </c>
      <c r="P2640" s="7">
        <f>E2640/L2640</f>
        <v>48.544642857142854</v>
      </c>
      <c r="Q2640" t="s">
        <v>8325</v>
      </c>
      <c r="R2640" t="s">
        <v>8326</v>
      </c>
      <c r="S2640" s="11">
        <f>(J2640/86400)+25569+(-5/24)</f>
        <v>41228.716550925921</v>
      </c>
      <c r="T2640" s="11">
        <f>(I2640/86400)+25569+(-5/24)</f>
        <v>41258.716550925921</v>
      </c>
    </row>
    <row r="2641" spans="1:20" x14ac:dyDescent="0.3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6">
        <f>(E2641/D2641)*100</f>
        <v>125.125</v>
      </c>
      <c r="P2641" s="7">
        <f>E2641/L2641</f>
        <v>37.074074074074076</v>
      </c>
      <c r="Q2641" t="s">
        <v>8325</v>
      </c>
      <c r="R2641" t="s">
        <v>8326</v>
      </c>
      <c r="S2641" s="11">
        <f>(J2641/86400)+25569+(-5/24)</f>
        <v>41408.792037037034</v>
      </c>
      <c r="T2641" s="11">
        <f>(I2641/86400)+25569+(-5/24)</f>
        <v>41429.792037037034</v>
      </c>
    </row>
    <row r="2642" spans="1:20" ht="43.2" x14ac:dyDescent="0.3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6">
        <f>(E2642/D2642)*100</f>
        <v>110.00000000000001</v>
      </c>
      <c r="P2642" s="7">
        <f>E2642/L2642</f>
        <v>50</v>
      </c>
      <c r="Q2642" t="s">
        <v>8325</v>
      </c>
      <c r="R2642" t="s">
        <v>8326</v>
      </c>
      <c r="S2642" s="11">
        <f>(J2642/86400)+25569+(-5/24)</f>
        <v>41246.666481481479</v>
      </c>
      <c r="T2642" s="11">
        <f>(I2642/86400)+25569+(-5/24)</f>
        <v>41276.666481481479</v>
      </c>
    </row>
    <row r="2643" spans="1:20" ht="43.2" x14ac:dyDescent="0.3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6">
        <f>(E2643/D2643)*100</f>
        <v>101.49999999999999</v>
      </c>
      <c r="P2643" s="7">
        <f>E2643/L2643</f>
        <v>39.03846153846154</v>
      </c>
      <c r="Q2643" t="s">
        <v>8325</v>
      </c>
      <c r="R2643" t="s">
        <v>8326</v>
      </c>
      <c r="S2643" s="11">
        <f>(J2643/86400)+25569+(-5/24)</f>
        <v>41081.861134259256</v>
      </c>
      <c r="T2643" s="11">
        <f>(I2643/86400)+25569+(-5/24)</f>
        <v>41111.861134259256</v>
      </c>
    </row>
    <row r="2644" spans="1:20" ht="43.2" x14ac:dyDescent="0.3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6">
        <f>(E2644/D2644)*100</f>
        <v>102.69999999999999</v>
      </c>
      <c r="P2644" s="7">
        <f>E2644/L2644</f>
        <v>66.688311688311686</v>
      </c>
      <c r="Q2644" t="s">
        <v>8325</v>
      </c>
      <c r="R2644" t="s">
        <v>8326</v>
      </c>
      <c r="S2644" s="11">
        <f>(J2644/86400)+25569+(-5/24)</f>
        <v>41794.772789351853</v>
      </c>
      <c r="T2644" s="11">
        <f>(I2644/86400)+25569+(-5/24)</f>
        <v>41854.5</v>
      </c>
    </row>
    <row r="2645" spans="1:20" ht="43.2" x14ac:dyDescent="0.3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6">
        <f>(E2645/D2645)*100</f>
        <v>114.12500000000001</v>
      </c>
      <c r="P2645" s="7">
        <f>E2645/L2645</f>
        <v>67.132352941176464</v>
      </c>
      <c r="Q2645" t="s">
        <v>8325</v>
      </c>
      <c r="R2645" t="s">
        <v>8326</v>
      </c>
      <c r="S2645" s="11">
        <f>(J2645/86400)+25569+(-5/24)</f>
        <v>40844.842546296291</v>
      </c>
      <c r="T2645" s="11">
        <f>(I2645/86400)+25569+(-5/24)</f>
        <v>40889.884212962963</v>
      </c>
    </row>
    <row r="2646" spans="1:20" ht="43.2" x14ac:dyDescent="0.3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6">
        <f>(E2646/D2646)*100</f>
        <v>104.2</v>
      </c>
      <c r="P2646" s="7">
        <f>E2646/L2646</f>
        <v>66.369426751592357</v>
      </c>
      <c r="Q2646" t="s">
        <v>8325</v>
      </c>
      <c r="R2646" t="s">
        <v>8326</v>
      </c>
      <c r="S2646" s="11">
        <f>(J2646/86400)+25569+(-5/24)</f>
        <v>41194.507187499999</v>
      </c>
      <c r="T2646" s="11">
        <f>(I2646/86400)+25569+(-5/24)</f>
        <v>41235.708333333328</v>
      </c>
    </row>
    <row r="2647" spans="1:20" ht="28.8" x14ac:dyDescent="0.3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6">
        <f>(E2647/D2647)*100</f>
        <v>145.85714285714286</v>
      </c>
      <c r="P2647" s="7">
        <f>E2647/L2647</f>
        <v>64.620253164556956</v>
      </c>
      <c r="Q2647" t="s">
        <v>8325</v>
      </c>
      <c r="R2647" t="s">
        <v>8326</v>
      </c>
      <c r="S2647" s="11">
        <f>(J2647/86400)+25569+(-5/24)</f>
        <v>41546.455879629626</v>
      </c>
      <c r="T2647" s="11">
        <f>(I2647/86400)+25569+(-5/24)</f>
        <v>41579.583333333328</v>
      </c>
    </row>
    <row r="2648" spans="1:20" ht="43.2" x14ac:dyDescent="0.3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6">
        <f>(E2648/D2648)*100</f>
        <v>105.06666666666666</v>
      </c>
      <c r="P2648" s="7">
        <f>E2648/L2648</f>
        <v>58.370370370370374</v>
      </c>
      <c r="Q2648" t="s">
        <v>8325</v>
      </c>
      <c r="R2648" t="s">
        <v>8326</v>
      </c>
      <c r="S2648" s="11">
        <f>(J2648/86400)+25569+(-5/24)</f>
        <v>41301.446006944439</v>
      </c>
      <c r="T2648" s="11">
        <f>(I2648/86400)+25569+(-5/24)</f>
        <v>41341.446006944439</v>
      </c>
    </row>
    <row r="2649" spans="1:20" ht="43.2" x14ac:dyDescent="0.3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6">
        <f>(E2649/D2649)*100</f>
        <v>133.33333333333331</v>
      </c>
      <c r="P2649" s="7">
        <f>E2649/L2649</f>
        <v>86.956521739130437</v>
      </c>
      <c r="Q2649" t="s">
        <v>8325</v>
      </c>
      <c r="R2649" t="s">
        <v>8326</v>
      </c>
      <c r="S2649" s="11">
        <f>(J2649/86400)+25569+(-5/24)</f>
        <v>41875.977847222217</v>
      </c>
      <c r="T2649" s="11">
        <f>(I2649/86400)+25569+(-5/24)</f>
        <v>41896.977847222217</v>
      </c>
    </row>
    <row r="2650" spans="1:20" ht="28.8" x14ac:dyDescent="0.3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6">
        <f>(E2650/D2650)*100</f>
        <v>112.99999999999999</v>
      </c>
      <c r="P2650" s="7">
        <f>E2650/L2650</f>
        <v>66.470588235294116</v>
      </c>
      <c r="Q2650" t="s">
        <v>8325</v>
      </c>
      <c r="R2650" t="s">
        <v>8326</v>
      </c>
      <c r="S2650" s="11">
        <f>(J2650/86400)+25569+(-5/24)</f>
        <v>41321.131249999999</v>
      </c>
      <c r="T2650" s="11">
        <f>(I2650/86400)+25569+(-5/24)</f>
        <v>41328.131249999999</v>
      </c>
    </row>
    <row r="2651" spans="1:20" ht="43.2" x14ac:dyDescent="0.3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6">
        <f>(E2651/D2651)*100</f>
        <v>121.2</v>
      </c>
      <c r="P2651" s="7">
        <f>E2651/L2651</f>
        <v>163.78378378378378</v>
      </c>
      <c r="Q2651" t="s">
        <v>8325</v>
      </c>
      <c r="R2651" t="s">
        <v>8326</v>
      </c>
      <c r="S2651" s="11">
        <f>(J2651/86400)+25569+(-5/24)</f>
        <v>41003.398321759254</v>
      </c>
      <c r="T2651" s="11">
        <f>(I2651/86400)+25569+(-5/24)</f>
        <v>41056.957638888889</v>
      </c>
    </row>
    <row r="2652" spans="1:20" ht="43.2" x14ac:dyDescent="0.3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6">
        <f>(E2652/D2652)*100</f>
        <v>101.72463768115942</v>
      </c>
      <c r="P2652" s="7">
        <f>E2652/L2652</f>
        <v>107.98461538461538</v>
      </c>
      <c r="Q2652" t="s">
        <v>8325</v>
      </c>
      <c r="R2652" t="s">
        <v>8326</v>
      </c>
      <c r="S2652" s="11">
        <f>(J2652/86400)+25569+(-5/24)</f>
        <v>41950.086504629631</v>
      </c>
      <c r="T2652" s="11">
        <f>(I2652/86400)+25569+(-5/24)</f>
        <v>41990.124305555553</v>
      </c>
    </row>
    <row r="2653" spans="1:20" ht="43.2" x14ac:dyDescent="0.3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6">
        <f>(E2653/D2653)*100</f>
        <v>101.06666666666666</v>
      </c>
      <c r="P2653" s="7">
        <f>E2653/L2653</f>
        <v>42.111111111111114</v>
      </c>
      <c r="Q2653" t="s">
        <v>8325</v>
      </c>
      <c r="R2653" t="s">
        <v>8326</v>
      </c>
      <c r="S2653" s="11">
        <f>(J2653/86400)+25569+(-5/24)</f>
        <v>41453.480196759258</v>
      </c>
      <c r="T2653" s="11">
        <f>(I2653/86400)+25569+(-5/24)</f>
        <v>41513.480196759258</v>
      </c>
    </row>
    <row r="2654" spans="1:20" ht="43.2" x14ac:dyDescent="0.3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6">
        <f>(E2654/D2654)*100</f>
        <v>118</v>
      </c>
      <c r="P2654" s="7">
        <f>E2654/L2654</f>
        <v>47.2</v>
      </c>
      <c r="Q2654" t="s">
        <v>8325</v>
      </c>
      <c r="R2654" t="s">
        <v>8326</v>
      </c>
      <c r="S2654" s="11">
        <f>(J2654/86400)+25569+(-5/24)</f>
        <v>41243.158969907403</v>
      </c>
      <c r="T2654" s="11">
        <f>(I2654/86400)+25569+(-5/24)</f>
        <v>41283.158969907403</v>
      </c>
    </row>
    <row r="2655" spans="1:20" ht="57.6" x14ac:dyDescent="0.3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6">
        <f>(E2655/D2655)*100</f>
        <v>155.33333333333331</v>
      </c>
      <c r="P2655" s="7">
        <f>E2655/L2655</f>
        <v>112.01923076923077</v>
      </c>
      <c r="Q2655" t="s">
        <v>8325</v>
      </c>
      <c r="R2655" t="s">
        <v>8326</v>
      </c>
      <c r="S2655" s="11">
        <f>(J2655/86400)+25569+(-5/24)</f>
        <v>41135.491354166668</v>
      </c>
      <c r="T2655" s="11">
        <f>(I2655/86400)+25569+(-5/24)</f>
        <v>41163.491354166668</v>
      </c>
    </row>
    <row r="2656" spans="1:20" ht="43.2" x14ac:dyDescent="0.3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6">
        <f>(E2656/D2656)*100</f>
        <v>101.18750000000001</v>
      </c>
      <c r="P2656" s="7">
        <f>E2656/L2656</f>
        <v>74.953703703703709</v>
      </c>
      <c r="Q2656" t="s">
        <v>8325</v>
      </c>
      <c r="R2656" t="s">
        <v>8326</v>
      </c>
      <c r="S2656" s="11">
        <f>(J2656/86400)+25569+(-5/24)</f>
        <v>41579.639664351846</v>
      </c>
      <c r="T2656" s="11">
        <f>(I2656/86400)+25569+(-5/24)</f>
        <v>41609.681331018517</v>
      </c>
    </row>
    <row r="2657" spans="1:20" ht="43.2" x14ac:dyDescent="0.3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6">
        <f>(E2657/D2657)*100</f>
        <v>117</v>
      </c>
      <c r="P2657" s="7">
        <f>E2657/L2657</f>
        <v>61.578947368421055</v>
      </c>
      <c r="Q2657" t="s">
        <v>8325</v>
      </c>
      <c r="R2657" t="s">
        <v>8326</v>
      </c>
      <c r="S2657" s="11">
        <f>(J2657/86400)+25569+(-5/24)</f>
        <v>41205.498715277776</v>
      </c>
      <c r="T2657" s="11">
        <f>(I2657/86400)+25569+(-5/24)</f>
        <v>41238.999305555553</v>
      </c>
    </row>
    <row r="2658" spans="1:20" ht="28.8" x14ac:dyDescent="0.3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6">
        <f>(E2658/D2658)*100</f>
        <v>100.925</v>
      </c>
      <c r="P2658" s="7">
        <f>E2658/L2658</f>
        <v>45.875</v>
      </c>
      <c r="Q2658" t="s">
        <v>8325</v>
      </c>
      <c r="R2658" t="s">
        <v>8326</v>
      </c>
      <c r="S2658" s="11">
        <f>(J2658/86400)+25569+(-5/24)</f>
        <v>41774.528726851851</v>
      </c>
      <c r="T2658" s="11">
        <f>(I2658/86400)+25569+(-5/24)</f>
        <v>41807.528726851851</v>
      </c>
    </row>
    <row r="2659" spans="1:20" ht="28.8" x14ac:dyDescent="0.3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6">
        <f>(E2659/D2659)*100</f>
        <v>103.66666666666666</v>
      </c>
      <c r="P2659" s="7">
        <f>E2659/L2659</f>
        <v>75.853658536585371</v>
      </c>
      <c r="Q2659" t="s">
        <v>8325</v>
      </c>
      <c r="R2659" t="s">
        <v>8326</v>
      </c>
      <c r="S2659" s="11">
        <f>(J2659/86400)+25569+(-5/24)</f>
        <v>41645.658946759257</v>
      </c>
      <c r="T2659" s="11">
        <f>(I2659/86400)+25569+(-5/24)</f>
        <v>41690.658946759257</v>
      </c>
    </row>
    <row r="2660" spans="1:20" ht="43.2" x14ac:dyDescent="0.3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6">
        <f>(E2660/D2660)*100</f>
        <v>265.25</v>
      </c>
      <c r="P2660" s="7">
        <f>E2660/L2660</f>
        <v>84.206349206349202</v>
      </c>
      <c r="Q2660" t="s">
        <v>8325</v>
      </c>
      <c r="R2660" t="s">
        <v>8326</v>
      </c>
      <c r="S2660" s="11">
        <f>(J2660/86400)+25569+(-5/24)</f>
        <v>40939.629340277774</v>
      </c>
      <c r="T2660" s="11">
        <f>(I2660/86400)+25569+(-5/24)</f>
        <v>40970.082638888889</v>
      </c>
    </row>
    <row r="2661" spans="1:20" ht="43.2" x14ac:dyDescent="0.3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6">
        <f>(E2661/D2661)*100</f>
        <v>155.91</v>
      </c>
      <c r="P2661" s="7">
        <f>E2661/L2661</f>
        <v>117.22556390977444</v>
      </c>
      <c r="Q2661" t="s">
        <v>8325</v>
      </c>
      <c r="R2661" t="s">
        <v>8326</v>
      </c>
      <c r="S2661" s="11">
        <f>(J2661/86400)+25569+(-5/24)</f>
        <v>41164.65116898148</v>
      </c>
      <c r="T2661" s="11">
        <f>(I2661/86400)+25569+(-5/24)</f>
        <v>41194.65116898148</v>
      </c>
    </row>
    <row r="2662" spans="1:20" ht="43.2" x14ac:dyDescent="0.3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6">
        <f>(E2662/D2662)*100</f>
        <v>101.62500000000001</v>
      </c>
      <c r="P2662" s="7">
        <f>E2662/L2662</f>
        <v>86.489361702127653</v>
      </c>
      <c r="Q2662" t="s">
        <v>8325</v>
      </c>
      <c r="R2662" t="s">
        <v>8326</v>
      </c>
      <c r="S2662" s="11">
        <f>(J2662/86400)+25569+(-5/24)</f>
        <v>40750.132569444446</v>
      </c>
      <c r="T2662" s="11">
        <f>(I2662/86400)+25569+(-5/24)</f>
        <v>40810.132569444446</v>
      </c>
    </row>
    <row r="2663" spans="1:20" ht="43.2" x14ac:dyDescent="0.3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6">
        <f>(E2663/D2663)*100</f>
        <v>100</v>
      </c>
      <c r="P2663" s="7">
        <f>E2663/L2663</f>
        <v>172.41379310344828</v>
      </c>
      <c r="Q2663" t="s">
        <v>8325</v>
      </c>
      <c r="R2663" t="s">
        <v>8326</v>
      </c>
      <c r="S2663" s="11">
        <f>(J2663/86400)+25569+(-5/24)</f>
        <v>40896.675416666665</v>
      </c>
      <c r="T2663" s="11">
        <f>(I2663/86400)+25569+(-5/24)</f>
        <v>40924</v>
      </c>
    </row>
    <row r="2664" spans="1:20" ht="43.2" x14ac:dyDescent="0.3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6">
        <f>(E2664/D2664)*100</f>
        <v>100.49999999999999</v>
      </c>
      <c r="P2664" s="7">
        <f>E2664/L2664</f>
        <v>62.8125</v>
      </c>
      <c r="Q2664" t="s">
        <v>8325</v>
      </c>
      <c r="R2664" t="s">
        <v>8326</v>
      </c>
      <c r="S2664" s="11">
        <f>(J2664/86400)+25569+(-5/24)</f>
        <v>40657.981493055551</v>
      </c>
      <c r="T2664" s="11">
        <f>(I2664/86400)+25569+(-5/24)</f>
        <v>40696.040972222218</v>
      </c>
    </row>
    <row r="2665" spans="1:20" ht="57.6" x14ac:dyDescent="0.3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6">
        <f>(E2665/D2665)*100</f>
        <v>125.29999999999998</v>
      </c>
      <c r="P2665" s="7">
        <f>E2665/L2665</f>
        <v>67.729729729729726</v>
      </c>
      <c r="Q2665" t="s">
        <v>8325</v>
      </c>
      <c r="R2665" t="s">
        <v>8326</v>
      </c>
      <c r="S2665" s="11">
        <f>(J2665/86400)+25569+(-5/24)</f>
        <v>42502.660428240742</v>
      </c>
      <c r="T2665" s="11">
        <f>(I2665/86400)+25569+(-5/24)</f>
        <v>42562.660428240742</v>
      </c>
    </row>
    <row r="2666" spans="1:20" ht="43.2" x14ac:dyDescent="0.3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6">
        <f>(E2666/D2666)*100</f>
        <v>103.55555555555556</v>
      </c>
      <c r="P2666" s="7">
        <f>E2666/L2666</f>
        <v>53.5632183908046</v>
      </c>
      <c r="Q2666" t="s">
        <v>8325</v>
      </c>
      <c r="R2666" t="s">
        <v>8326</v>
      </c>
      <c r="S2666" s="11">
        <f>(J2666/86400)+25569+(-5/24)</f>
        <v>40662.878333333334</v>
      </c>
      <c r="T2666" s="11">
        <f>(I2666/86400)+25569+(-5/24)</f>
        <v>40705.958333333328</v>
      </c>
    </row>
    <row r="2667" spans="1:20" ht="43.2" x14ac:dyDescent="0.3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6">
        <f>(E2667/D2667)*100</f>
        <v>103.8</v>
      </c>
      <c r="P2667" s="7">
        <f>E2667/L2667</f>
        <v>34.6</v>
      </c>
      <c r="Q2667" t="s">
        <v>8325</v>
      </c>
      <c r="R2667" t="s">
        <v>8326</v>
      </c>
      <c r="S2667" s="11">
        <f>(J2667/86400)+25569+(-5/24)</f>
        <v>40122.543287037035</v>
      </c>
      <c r="T2667" s="11">
        <f>(I2667/86400)+25569+(-5/24)</f>
        <v>40178.777083333327</v>
      </c>
    </row>
    <row r="2668" spans="1:20" ht="28.8" x14ac:dyDescent="0.3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6">
        <f>(E2668/D2668)*100</f>
        <v>105</v>
      </c>
      <c r="P2668" s="7">
        <f>E2668/L2668</f>
        <v>38.888888888888886</v>
      </c>
      <c r="Q2668" t="s">
        <v>8325</v>
      </c>
      <c r="R2668" t="s">
        <v>8326</v>
      </c>
      <c r="S2668" s="11">
        <f>(J2668/86400)+25569+(-5/24)</f>
        <v>41288.478796296295</v>
      </c>
      <c r="T2668" s="11">
        <f>(I2668/86400)+25569+(-5/24)</f>
        <v>41333.684027777774</v>
      </c>
    </row>
    <row r="2669" spans="1:20" ht="43.2" x14ac:dyDescent="0.3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6">
        <f>(E2669/D2669)*100</f>
        <v>100</v>
      </c>
      <c r="P2669" s="7">
        <f>E2669/L2669</f>
        <v>94.736842105263165</v>
      </c>
      <c r="Q2669" t="s">
        <v>8325</v>
      </c>
      <c r="R2669" t="s">
        <v>8326</v>
      </c>
      <c r="S2669" s="11">
        <f>(J2669/86400)+25569+(-5/24)</f>
        <v>40941.444039351853</v>
      </c>
      <c r="T2669" s="11">
        <f>(I2669/86400)+25569+(-5/24)</f>
        <v>40971.444039351853</v>
      </c>
    </row>
    <row r="2670" spans="1:20" ht="43.2" x14ac:dyDescent="0.3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6">
        <f>(E2670/D2670)*100</f>
        <v>169.86</v>
      </c>
      <c r="P2670" s="7">
        <f>E2670/L2670</f>
        <v>39.967058823529413</v>
      </c>
      <c r="Q2670" t="s">
        <v>8325</v>
      </c>
      <c r="R2670" t="s">
        <v>8326</v>
      </c>
      <c r="S2670" s="11">
        <f>(J2670/86400)+25569+(-5/24)</f>
        <v>40379.022627314815</v>
      </c>
      <c r="T2670" s="11">
        <f>(I2670/86400)+25569+(-5/24)</f>
        <v>40392.874305555553</v>
      </c>
    </row>
    <row r="2671" spans="1:20" ht="28.8" x14ac:dyDescent="0.3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6">
        <f>(E2671/D2671)*100</f>
        <v>101.4</v>
      </c>
      <c r="P2671" s="7">
        <f>E2671/L2671</f>
        <v>97.5</v>
      </c>
      <c r="Q2671" t="s">
        <v>8325</v>
      </c>
      <c r="R2671" t="s">
        <v>8346</v>
      </c>
      <c r="S2671" s="11">
        <f>(J2671/86400)+25569+(-5/24)</f>
        <v>41962.388240740744</v>
      </c>
      <c r="T2671" s="11">
        <f>(I2671/86400)+25569+(-5/24)</f>
        <v>41992.388240740744</v>
      </c>
    </row>
    <row r="2672" spans="1:20" ht="43.2" x14ac:dyDescent="0.3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6">
        <f>(E2672/D2672)*100</f>
        <v>100</v>
      </c>
      <c r="P2672" s="7">
        <f>E2672/L2672</f>
        <v>42.857142857142854</v>
      </c>
      <c r="Q2672" t="s">
        <v>8325</v>
      </c>
      <c r="R2672" t="s">
        <v>8346</v>
      </c>
      <c r="S2672" s="11">
        <f>(J2672/86400)+25569+(-5/24)</f>
        <v>40687.816284722219</v>
      </c>
      <c r="T2672" s="11">
        <f>(I2672/86400)+25569+(-5/24)</f>
        <v>40707.816284722219</v>
      </c>
    </row>
    <row r="2673" spans="1:20" ht="28.8" x14ac:dyDescent="0.3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6">
        <f>(E2673/D2673)*100</f>
        <v>124.70000000000002</v>
      </c>
      <c r="P2673" s="7">
        <f>E2673/L2673</f>
        <v>168.51351351351352</v>
      </c>
      <c r="Q2673" t="s">
        <v>8325</v>
      </c>
      <c r="R2673" t="s">
        <v>8346</v>
      </c>
      <c r="S2673" s="11">
        <f>(J2673/86400)+25569+(-5/24)</f>
        <v>41146.615879629629</v>
      </c>
      <c r="T2673" s="11">
        <f>(I2673/86400)+25569+(-5/24)</f>
        <v>41176.615879629629</v>
      </c>
    </row>
    <row r="2674" spans="1:20" ht="43.2" x14ac:dyDescent="0.3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6">
        <f>(E2674/D2674)*100</f>
        <v>109.5</v>
      </c>
      <c r="P2674" s="7">
        <f>E2674/L2674</f>
        <v>85.546875</v>
      </c>
      <c r="Q2674" t="s">
        <v>8325</v>
      </c>
      <c r="R2674" t="s">
        <v>8346</v>
      </c>
      <c r="S2674" s="11">
        <f>(J2674/86400)+25569+(-5/24)</f>
        <v>41174.851388888885</v>
      </c>
      <c r="T2674" s="11">
        <f>(I2674/86400)+25569+(-5/24)</f>
        <v>41234.893055555549</v>
      </c>
    </row>
    <row r="2675" spans="1:20" ht="43.2" x14ac:dyDescent="0.3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6">
        <f>(E2675/D2675)*100</f>
        <v>110.80000000000001</v>
      </c>
      <c r="P2675" s="7">
        <f>E2675/L2675</f>
        <v>554</v>
      </c>
      <c r="Q2675" t="s">
        <v>8325</v>
      </c>
      <c r="R2675" t="s">
        <v>8346</v>
      </c>
      <c r="S2675" s="11">
        <f>(J2675/86400)+25569+(-5/24)</f>
        <v>41521.40902777778</v>
      </c>
      <c r="T2675" s="11">
        <f>(I2675/86400)+25569+(-5/24)</f>
        <v>41535.40902777778</v>
      </c>
    </row>
    <row r="2676" spans="1:20" ht="57.6" x14ac:dyDescent="0.3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6">
        <f>(E2676/D2676)*100</f>
        <v>110.2</v>
      </c>
      <c r="P2676" s="7">
        <f>E2676/L2676</f>
        <v>26.554216867469879</v>
      </c>
      <c r="Q2676" t="s">
        <v>8325</v>
      </c>
      <c r="R2676" t="s">
        <v>8346</v>
      </c>
      <c r="S2676" s="11">
        <f>(J2676/86400)+25569+(-5/24)</f>
        <v>41833.241932870369</v>
      </c>
      <c r="T2676" s="11">
        <f>(I2676/86400)+25569+(-5/24)</f>
        <v>41865.549305555549</v>
      </c>
    </row>
    <row r="2677" spans="1:20" ht="43.2" x14ac:dyDescent="0.3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6">
        <f>(E2677/D2677)*100</f>
        <v>104.71999999999998</v>
      </c>
      <c r="P2677" s="7">
        <f>E2677/L2677</f>
        <v>113.82608695652173</v>
      </c>
      <c r="Q2677" t="s">
        <v>8325</v>
      </c>
      <c r="R2677" t="s">
        <v>8346</v>
      </c>
      <c r="S2677" s="11">
        <f>(J2677/86400)+25569+(-5/24)</f>
        <v>41039.201122685183</v>
      </c>
      <c r="T2677" s="11">
        <f>(I2677/86400)+25569+(-5/24)</f>
        <v>41069.201122685183</v>
      </c>
    </row>
    <row r="2678" spans="1:20" ht="43.2" x14ac:dyDescent="0.3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6">
        <f>(E2678/D2678)*100</f>
        <v>125.26086956521738</v>
      </c>
      <c r="P2678" s="7">
        <f>E2678/L2678</f>
        <v>32.011111111111113</v>
      </c>
      <c r="Q2678" t="s">
        <v>8325</v>
      </c>
      <c r="R2678" t="s">
        <v>8346</v>
      </c>
      <c r="S2678" s="11">
        <f>(J2678/86400)+25569+(-5/24)</f>
        <v>40592.496319444443</v>
      </c>
      <c r="T2678" s="11">
        <f>(I2678/86400)+25569+(-5/24)</f>
        <v>40622.454652777778</v>
      </c>
    </row>
    <row r="2679" spans="1:20" ht="43.2" x14ac:dyDescent="0.3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6">
        <f>(E2679/D2679)*100</f>
        <v>100.58763157894737</v>
      </c>
      <c r="P2679" s="7">
        <f>E2679/L2679</f>
        <v>47.189259259259259</v>
      </c>
      <c r="Q2679" t="s">
        <v>8325</v>
      </c>
      <c r="R2679" t="s">
        <v>8346</v>
      </c>
      <c r="S2679" s="11">
        <f>(J2679/86400)+25569+(-5/24)</f>
        <v>41737.476331018515</v>
      </c>
      <c r="T2679" s="11">
        <f>(I2679/86400)+25569+(-5/24)</f>
        <v>41782.476331018515</v>
      </c>
    </row>
    <row r="2680" spans="1:20" ht="43.2" x14ac:dyDescent="0.3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6">
        <f>(E2680/D2680)*100</f>
        <v>141.55000000000001</v>
      </c>
      <c r="P2680" s="7">
        <f>E2680/L2680</f>
        <v>88.46875</v>
      </c>
      <c r="Q2680" t="s">
        <v>8325</v>
      </c>
      <c r="R2680" t="s">
        <v>8346</v>
      </c>
      <c r="S2680" s="11">
        <f>(J2680/86400)+25569+(-5/24)</f>
        <v>41526.227280092593</v>
      </c>
      <c r="T2680" s="11">
        <f>(I2680/86400)+25569+(-5/24)</f>
        <v>41556.227280092593</v>
      </c>
    </row>
    <row r="2681" spans="1:20" ht="43.2" x14ac:dyDescent="0.3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6">
        <f>(E2681/D2681)*100</f>
        <v>100.75</v>
      </c>
      <c r="P2681" s="7">
        <f>E2681/L2681</f>
        <v>100.75</v>
      </c>
      <c r="Q2681" t="s">
        <v>8325</v>
      </c>
      <c r="R2681" t="s">
        <v>8346</v>
      </c>
      <c r="S2681" s="11">
        <f>(J2681/86400)+25569+(-5/24)</f>
        <v>40625.692361111105</v>
      </c>
      <c r="T2681" s="11">
        <f>(I2681/86400)+25569+(-5/24)</f>
        <v>40659.082638888889</v>
      </c>
    </row>
    <row r="2682" spans="1:20" ht="43.2" x14ac:dyDescent="0.3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6">
        <f>(E2682/D2682)*100</f>
        <v>100.66666666666666</v>
      </c>
      <c r="P2682" s="7">
        <f>E2682/L2682</f>
        <v>64.714285714285708</v>
      </c>
      <c r="Q2682" t="s">
        <v>8325</v>
      </c>
      <c r="R2682" t="s">
        <v>8346</v>
      </c>
      <c r="S2682" s="11">
        <f>(J2682/86400)+25569+(-5/24)</f>
        <v>41572.284641203703</v>
      </c>
      <c r="T2682" s="11">
        <f>(I2682/86400)+25569+(-5/24)</f>
        <v>41602.326307870368</v>
      </c>
    </row>
    <row r="2683" spans="1:20" ht="43.2" x14ac:dyDescent="0.3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6">
        <f>(E2683/D2683)*100</f>
        <v>174.2304</v>
      </c>
      <c r="P2683" s="7">
        <f>E2683/L2683</f>
        <v>51.854285714285716</v>
      </c>
      <c r="Q2683" t="s">
        <v>8325</v>
      </c>
      <c r="R2683" t="s">
        <v>8346</v>
      </c>
      <c r="S2683" s="11">
        <f>(J2683/86400)+25569+(-5/24)</f>
        <v>40626.626111111109</v>
      </c>
      <c r="T2683" s="11">
        <f>(I2683/86400)+25569+(-5/24)</f>
        <v>40657.626111111109</v>
      </c>
    </row>
    <row r="2684" spans="1:20" ht="43.2" x14ac:dyDescent="0.3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6">
        <f>(E2684/D2684)*100</f>
        <v>119.90909090909089</v>
      </c>
      <c r="P2684" s="7">
        <f>E2684/L2684</f>
        <v>38.794117647058826</v>
      </c>
      <c r="Q2684" t="s">
        <v>8325</v>
      </c>
      <c r="R2684" t="s">
        <v>8346</v>
      </c>
      <c r="S2684" s="11">
        <f>(J2684/86400)+25569+(-5/24)</f>
        <v>40987.682407407403</v>
      </c>
      <c r="T2684" s="11">
        <f>(I2684/86400)+25569+(-5/24)</f>
        <v>41017.682407407403</v>
      </c>
    </row>
    <row r="2685" spans="1:20" ht="28.8" x14ac:dyDescent="0.3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6">
        <f>(E2685/D2685)*100</f>
        <v>142.86666666666667</v>
      </c>
      <c r="P2685" s="7">
        <f>E2685/L2685</f>
        <v>44.645833333333336</v>
      </c>
      <c r="Q2685" t="s">
        <v>8325</v>
      </c>
      <c r="R2685" t="s">
        <v>8346</v>
      </c>
      <c r="S2685" s="11">
        <f>(J2685/86400)+25569+(-5/24)</f>
        <v>40974.583564814813</v>
      </c>
      <c r="T2685" s="11">
        <f>(I2685/86400)+25569+(-5/24)</f>
        <v>41004.541898148142</v>
      </c>
    </row>
    <row r="2686" spans="1:20" ht="57.6" x14ac:dyDescent="0.3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6">
        <f>(E2686/D2686)*100</f>
        <v>100.33493333333334</v>
      </c>
      <c r="P2686" s="7">
        <f>E2686/L2686</f>
        <v>156.77333333333334</v>
      </c>
      <c r="Q2686" t="s">
        <v>8325</v>
      </c>
      <c r="R2686" t="s">
        <v>8346</v>
      </c>
      <c r="S2686" s="11">
        <f>(J2686/86400)+25569+(-5/24)</f>
        <v>41226.720509259256</v>
      </c>
      <c r="T2686" s="11">
        <f>(I2686/86400)+25569+(-5/24)</f>
        <v>41256.720509259256</v>
      </c>
    </row>
    <row r="2687" spans="1:20" ht="43.2" x14ac:dyDescent="0.3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6">
        <f>(E2687/D2687)*100</f>
        <v>104.93380000000001</v>
      </c>
      <c r="P2687" s="7">
        <f>E2687/L2687</f>
        <v>118.70339366515837</v>
      </c>
      <c r="Q2687" t="s">
        <v>8325</v>
      </c>
      <c r="R2687" t="s">
        <v>8346</v>
      </c>
      <c r="S2687" s="11">
        <f>(J2687/86400)+25569+(-5/24)</f>
        <v>41023.573703703703</v>
      </c>
      <c r="T2687" s="11">
        <f>(I2687/86400)+25569+(-5/24)</f>
        <v>41053.573703703703</v>
      </c>
    </row>
    <row r="2688" spans="1:20" ht="43.2" x14ac:dyDescent="0.3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6">
        <f>(E2688/D2688)*100</f>
        <v>132.23333333333335</v>
      </c>
      <c r="P2688" s="7">
        <f>E2688/L2688</f>
        <v>74.149532710280369</v>
      </c>
      <c r="Q2688" t="s">
        <v>8325</v>
      </c>
      <c r="R2688" t="s">
        <v>8346</v>
      </c>
      <c r="S2688" s="11">
        <f>(J2688/86400)+25569+(-5/24)</f>
        <v>41223.013506944444</v>
      </c>
      <c r="T2688" s="11">
        <f>(I2688/86400)+25569+(-5/24)</f>
        <v>41261.388888888883</v>
      </c>
    </row>
    <row r="2689" spans="1:20" ht="43.2" x14ac:dyDescent="0.3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6">
        <f>(E2689/D2689)*100</f>
        <v>112.79999999999998</v>
      </c>
      <c r="P2689" s="7">
        <f>E2689/L2689</f>
        <v>12.533333333333333</v>
      </c>
      <c r="Q2689" t="s">
        <v>8325</v>
      </c>
      <c r="R2689" t="s">
        <v>8346</v>
      </c>
      <c r="S2689" s="11">
        <f>(J2689/86400)+25569+(-5/24)</f>
        <v>41596.705104166664</v>
      </c>
      <c r="T2689" s="11">
        <f>(I2689/86400)+25569+(-5/24)</f>
        <v>41625.291666666664</v>
      </c>
    </row>
    <row r="2690" spans="1:20" ht="57.6" x14ac:dyDescent="0.3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6">
        <f>(E2690/D2690)*100</f>
        <v>1253.75</v>
      </c>
      <c r="P2690" s="7">
        <f>E2690/L2690</f>
        <v>27.861111111111111</v>
      </c>
      <c r="Q2690" t="s">
        <v>8325</v>
      </c>
      <c r="R2690" t="s">
        <v>8346</v>
      </c>
      <c r="S2690" s="11">
        <f>(J2690/86400)+25569+(-5/24)</f>
        <v>42459.485532407409</v>
      </c>
      <c r="T2690" s="11">
        <f>(I2690/86400)+25569+(-5/24)</f>
        <v>42490.707638888889</v>
      </c>
    </row>
    <row r="2691" spans="1:20" ht="57.6" x14ac:dyDescent="0.3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6">
        <f>(E2691/D2691)*100</f>
        <v>102.50632911392405</v>
      </c>
      <c r="P2691" s="7">
        <f>E2691/L2691</f>
        <v>80.178217821782184</v>
      </c>
      <c r="Q2691" t="s">
        <v>8325</v>
      </c>
      <c r="R2691" t="s">
        <v>8346</v>
      </c>
      <c r="S2691" s="11">
        <f>(J2691/86400)+25569+(-5/24)</f>
        <v>42343.789710648147</v>
      </c>
      <c r="T2691" s="11">
        <f>(I2691/86400)+25569+(-5/24)</f>
        <v>42386.666666666664</v>
      </c>
    </row>
    <row r="2692" spans="1:20" ht="43.2" x14ac:dyDescent="0.3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6">
        <f>(E2692/D2692)*100</f>
        <v>102.6375</v>
      </c>
      <c r="P2692" s="7">
        <f>E2692/L2692</f>
        <v>132.43548387096774</v>
      </c>
      <c r="Q2692" t="s">
        <v>8325</v>
      </c>
      <c r="R2692" t="s">
        <v>8346</v>
      </c>
      <c r="S2692" s="11">
        <f>(J2692/86400)+25569+(-5/24)</f>
        <v>40847.99</v>
      </c>
      <c r="T2692" s="11">
        <f>(I2692/86400)+25569+(-5/24)</f>
        <v>40908.031666666662</v>
      </c>
    </row>
    <row r="2693" spans="1:20" ht="43.2" x14ac:dyDescent="0.3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6">
        <f>(E2693/D2693)*100</f>
        <v>108</v>
      </c>
      <c r="P2693" s="7">
        <f>E2693/L2693</f>
        <v>33.75</v>
      </c>
      <c r="Q2693" t="s">
        <v>8325</v>
      </c>
      <c r="R2693" t="s">
        <v>8346</v>
      </c>
      <c r="S2693" s="11">
        <f>(J2693/86400)+25569+(-5/24)</f>
        <v>42005.813738425924</v>
      </c>
      <c r="T2693" s="11">
        <f>(I2693/86400)+25569+(-5/24)</f>
        <v>42035.813738425924</v>
      </c>
    </row>
    <row r="2694" spans="1:20" ht="43.2" x14ac:dyDescent="0.3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6">
        <f>(E2694/D2694)*100</f>
        <v>122.40879999999999</v>
      </c>
      <c r="P2694" s="7">
        <f>E2694/L2694</f>
        <v>34.384494382022467</v>
      </c>
      <c r="Q2694" t="s">
        <v>8325</v>
      </c>
      <c r="R2694" t="s">
        <v>8346</v>
      </c>
      <c r="S2694" s="11">
        <f>(J2694/86400)+25569+(-5/24)</f>
        <v>40939.553449074076</v>
      </c>
      <c r="T2694" s="11">
        <f>(I2694/86400)+25569+(-5/24)</f>
        <v>40983.957638888889</v>
      </c>
    </row>
    <row r="2695" spans="1:20" ht="43.2" x14ac:dyDescent="0.3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6">
        <f>(E2695/D2695)*100</f>
        <v>119.45714285714286</v>
      </c>
      <c r="P2695" s="7">
        <f>E2695/L2695</f>
        <v>44.956989247311824</v>
      </c>
      <c r="Q2695" t="s">
        <v>8325</v>
      </c>
      <c r="R2695" t="s">
        <v>8346</v>
      </c>
      <c r="S2695" s="11">
        <f>(J2695/86400)+25569+(-5/24)</f>
        <v>40564.441122685181</v>
      </c>
      <c r="T2695" s="11">
        <f>(I2695/86400)+25569+(-5/24)</f>
        <v>40595.916666666664</v>
      </c>
    </row>
    <row r="2696" spans="1:20" ht="43.2" x14ac:dyDescent="0.3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6">
        <f>(E2696/D2696)*100</f>
        <v>160.88</v>
      </c>
      <c r="P2696" s="7">
        <f>E2696/L2696</f>
        <v>41.04081632653061</v>
      </c>
      <c r="Q2696" t="s">
        <v>8325</v>
      </c>
      <c r="R2696" t="s">
        <v>8346</v>
      </c>
      <c r="S2696" s="11">
        <f>(J2696/86400)+25569+(-5/24)</f>
        <v>41331.04482638889</v>
      </c>
      <c r="T2696" s="11">
        <f>(I2696/86400)+25569+(-5/24)</f>
        <v>41361.003159722219</v>
      </c>
    </row>
    <row r="2697" spans="1:20" ht="43.2" x14ac:dyDescent="0.3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6">
        <f>(E2697/D2697)*100</f>
        <v>126.85294117647059</v>
      </c>
      <c r="P2697" s="7">
        <f>E2697/L2697</f>
        <v>52.597560975609753</v>
      </c>
      <c r="Q2697" t="s">
        <v>8325</v>
      </c>
      <c r="R2697" t="s">
        <v>8346</v>
      </c>
      <c r="S2697" s="11">
        <f>(J2697/86400)+25569+(-5/24)</f>
        <v>41681.862245370365</v>
      </c>
      <c r="T2697" s="11">
        <f>(I2697/86400)+25569+(-5/24)</f>
        <v>41709.082638888889</v>
      </c>
    </row>
    <row r="2698" spans="1:20" ht="43.2" x14ac:dyDescent="0.3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6">
        <f>(E2698/D2698)*100</f>
        <v>102.6375</v>
      </c>
      <c r="P2698" s="7">
        <f>E2698/L2698</f>
        <v>70.784482758620683</v>
      </c>
      <c r="Q2698" t="s">
        <v>8325</v>
      </c>
      <c r="R2698" t="s">
        <v>8346</v>
      </c>
      <c r="S2698" s="11">
        <f>(J2698/86400)+25569+(-5/24)</f>
        <v>40844.941423611112</v>
      </c>
      <c r="T2698" s="11">
        <f>(I2698/86400)+25569+(-5/24)</f>
        <v>40874.983090277776</v>
      </c>
    </row>
    <row r="2699" spans="1:20" ht="57.6" x14ac:dyDescent="0.3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6">
        <f>(E2699/D2699)*100</f>
        <v>139.75</v>
      </c>
      <c r="P2699" s="7">
        <f>E2699/L2699</f>
        <v>53.75</v>
      </c>
      <c r="Q2699" t="s">
        <v>8325</v>
      </c>
      <c r="R2699" t="s">
        <v>8346</v>
      </c>
      <c r="S2699" s="11">
        <f>(J2699/86400)+25569+(-5/24)</f>
        <v>42461.676805555551</v>
      </c>
      <c r="T2699" s="11">
        <f>(I2699/86400)+25569+(-5/24)</f>
        <v>42521.676805555551</v>
      </c>
    </row>
    <row r="2700" spans="1:20" ht="57.6" x14ac:dyDescent="0.3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6">
        <f>(E2700/D2700)*100</f>
        <v>102.60000000000001</v>
      </c>
      <c r="P2700" s="7">
        <f>E2700/L2700</f>
        <v>44.608695652173914</v>
      </c>
      <c r="Q2700" t="s">
        <v>8325</v>
      </c>
      <c r="R2700" t="s">
        <v>8346</v>
      </c>
      <c r="S2700" s="11">
        <f>(J2700/86400)+25569+(-5/24)</f>
        <v>40313.722210648142</v>
      </c>
      <c r="T2700" s="11">
        <f>(I2700/86400)+25569+(-5/24)</f>
        <v>40363.958333333328</v>
      </c>
    </row>
    <row r="2701" spans="1:20" ht="28.8" x14ac:dyDescent="0.3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6">
        <f>(E2701/D2701)*100</f>
        <v>100.67349999999999</v>
      </c>
      <c r="P2701" s="7">
        <f>E2701/L2701</f>
        <v>26.148961038961041</v>
      </c>
      <c r="Q2701" t="s">
        <v>8325</v>
      </c>
      <c r="R2701" t="s">
        <v>8346</v>
      </c>
      <c r="S2701" s="11">
        <f>(J2701/86400)+25569+(-5/24)</f>
        <v>42553.335810185185</v>
      </c>
      <c r="T2701" s="11">
        <f>(I2701/86400)+25569+(-5/24)</f>
        <v>42583.335810185185</v>
      </c>
    </row>
    <row r="2702" spans="1:20" ht="43.2" x14ac:dyDescent="0.3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6">
        <f>(E2702/D2702)*100</f>
        <v>112.94117647058823</v>
      </c>
      <c r="P2702" s="7">
        <f>E2702/L2702</f>
        <v>39.183673469387756</v>
      </c>
      <c r="Q2702" t="s">
        <v>8325</v>
      </c>
      <c r="R2702" t="s">
        <v>8346</v>
      </c>
      <c r="S2702" s="11">
        <f>(J2702/86400)+25569+(-5/24)</f>
        <v>41034.448263888888</v>
      </c>
      <c r="T2702" s="11">
        <f>(I2702/86400)+25569+(-5/24)</f>
        <v>41064.448263888888</v>
      </c>
    </row>
    <row r="2703" spans="1:20" ht="43.2" x14ac:dyDescent="0.3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6">
        <f>(E2703/D2703)*100</f>
        <v>128.09523809523807</v>
      </c>
      <c r="P2703" s="7">
        <f>E2703/L2703</f>
        <v>45.593220338983052</v>
      </c>
      <c r="Q2703" t="s">
        <v>8325</v>
      </c>
      <c r="R2703" t="s">
        <v>8346</v>
      </c>
      <c r="S2703" s="11">
        <f>(J2703/86400)+25569+(-5/24)</f>
        <v>42039.670046296298</v>
      </c>
      <c r="T2703" s="11">
        <f>(I2703/86400)+25569+(-5/24)</f>
        <v>42069.670046296298</v>
      </c>
    </row>
    <row r="2704" spans="1:20" ht="43.2" x14ac:dyDescent="0.3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6">
        <f>(E2704/D2704)*100</f>
        <v>201.7</v>
      </c>
      <c r="P2704" s="7">
        <f>E2704/L2704</f>
        <v>89.247787610619469</v>
      </c>
      <c r="Q2704" t="s">
        <v>8325</v>
      </c>
      <c r="R2704" t="s">
        <v>8346</v>
      </c>
      <c r="S2704" s="11">
        <f>(J2704/86400)+25569+(-5/24)</f>
        <v>42569.397060185183</v>
      </c>
      <c r="T2704" s="11">
        <f>(I2704/86400)+25569+(-5/24)</f>
        <v>42600.082638888889</v>
      </c>
    </row>
    <row r="2705" spans="1:20" ht="28.8" x14ac:dyDescent="0.3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6">
        <f>(E2705/D2705)*100</f>
        <v>137.416</v>
      </c>
      <c r="P2705" s="7">
        <f>E2705/L2705</f>
        <v>40.416470588235299</v>
      </c>
      <c r="Q2705" t="s">
        <v>8325</v>
      </c>
      <c r="R2705" t="s">
        <v>8346</v>
      </c>
      <c r="S2705" s="11">
        <f>(J2705/86400)+25569+(-5/24)</f>
        <v>40802.524768518517</v>
      </c>
      <c r="T2705" s="11">
        <f>(I2705/86400)+25569+(-5/24)</f>
        <v>40832.710416666661</v>
      </c>
    </row>
    <row r="2706" spans="1:20" ht="28.8" x14ac:dyDescent="0.3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6">
        <f>(E2706/D2706)*100</f>
        <v>115.33333333333333</v>
      </c>
      <c r="P2706" s="7">
        <f>E2706/L2706</f>
        <v>82.38095238095238</v>
      </c>
      <c r="Q2706" t="s">
        <v>8325</v>
      </c>
      <c r="R2706" t="s">
        <v>8346</v>
      </c>
      <c r="S2706" s="11">
        <f>(J2706/86400)+25569+(-5/24)</f>
        <v>40973.517905092587</v>
      </c>
      <c r="T2706" s="11">
        <f>(I2706/86400)+25569+(-5/24)</f>
        <v>41019.957638888889</v>
      </c>
    </row>
    <row r="2707" spans="1:20" ht="43.2" x14ac:dyDescent="0.3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6">
        <f>(E2707/D2707)*100</f>
        <v>111.66666666666667</v>
      </c>
      <c r="P2707" s="7">
        <f>E2707/L2707</f>
        <v>159.52380952380952</v>
      </c>
      <c r="Q2707" t="s">
        <v>8325</v>
      </c>
      <c r="R2707" t="s">
        <v>8346</v>
      </c>
      <c r="S2707" s="11">
        <f>(J2707/86400)+25569+(-5/24)</f>
        <v>42416.198796296296</v>
      </c>
      <c r="T2707" s="11">
        <f>(I2707/86400)+25569+(-5/24)</f>
        <v>42476.040972222218</v>
      </c>
    </row>
    <row r="2708" spans="1:20" ht="43.2" x14ac:dyDescent="0.3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6">
        <f>(E2708/D2708)*100</f>
        <v>118.39999999999999</v>
      </c>
      <c r="P2708" s="7">
        <f>E2708/L2708</f>
        <v>36.244897959183675</v>
      </c>
      <c r="Q2708" t="s">
        <v>8325</v>
      </c>
      <c r="R2708" t="s">
        <v>8346</v>
      </c>
      <c r="S2708" s="11">
        <f>(J2708/86400)+25569+(-5/24)</f>
        <v>41662.646655092591</v>
      </c>
      <c r="T2708" s="11">
        <f>(I2708/86400)+25569+(-5/24)</f>
        <v>41676.646655092591</v>
      </c>
    </row>
    <row r="2709" spans="1:20" ht="57.6" x14ac:dyDescent="0.3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6">
        <f>(E2709/D2709)*100</f>
        <v>175</v>
      </c>
      <c r="P2709" s="7">
        <f>E2709/L2709</f>
        <v>62.5</v>
      </c>
      <c r="Q2709" t="s">
        <v>8325</v>
      </c>
      <c r="R2709" t="s">
        <v>8346</v>
      </c>
      <c r="S2709" s="11">
        <f>(J2709/86400)+25569+(-5/24)</f>
        <v>40722.860474537032</v>
      </c>
      <c r="T2709" s="11">
        <f>(I2709/86400)+25569+(-5/24)</f>
        <v>40745.860474537032</v>
      </c>
    </row>
    <row r="2710" spans="1:20" ht="28.8" x14ac:dyDescent="0.3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6">
        <f>(E2710/D2710)*100</f>
        <v>117.5</v>
      </c>
      <c r="P2710" s="7">
        <f>E2710/L2710</f>
        <v>47</v>
      </c>
      <c r="Q2710" t="s">
        <v>8325</v>
      </c>
      <c r="R2710" t="s">
        <v>8346</v>
      </c>
      <c r="S2710" s="11">
        <f>(J2710/86400)+25569+(-5/24)</f>
        <v>41802.549386574072</v>
      </c>
      <c r="T2710" s="11">
        <f>(I2710/86400)+25569+(-5/24)</f>
        <v>41832.549386574072</v>
      </c>
    </row>
    <row r="2711" spans="1:20" ht="28.8" x14ac:dyDescent="0.3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6">
        <f>(E2711/D2711)*100</f>
        <v>110.83333333333334</v>
      </c>
      <c r="P2711" s="7">
        <f>E2711/L2711</f>
        <v>25.576923076923077</v>
      </c>
      <c r="Q2711" t="s">
        <v>8338</v>
      </c>
      <c r="R2711" t="s">
        <v>8339</v>
      </c>
      <c r="S2711" s="11">
        <f>(J2711/86400)+25569+(-5/24)</f>
        <v>42120.419803240737</v>
      </c>
      <c r="T2711" s="11">
        <f>(I2711/86400)+25569+(-5/24)</f>
        <v>42165.419803240737</v>
      </c>
    </row>
    <row r="2712" spans="1:20" ht="43.2" x14ac:dyDescent="0.3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6">
        <f>(E2712/D2712)*100</f>
        <v>108.74999999999999</v>
      </c>
      <c r="P2712" s="7">
        <f>E2712/L2712</f>
        <v>63.970588235294116</v>
      </c>
      <c r="Q2712" t="s">
        <v>8338</v>
      </c>
      <c r="R2712" t="s">
        <v>8339</v>
      </c>
      <c r="S2712" s="11">
        <f>(J2712/86400)+25569+(-5/24)</f>
        <v>42710.668634259258</v>
      </c>
      <c r="T2712" s="11">
        <f>(I2712/86400)+25569+(-5/24)</f>
        <v>42742.666666666664</v>
      </c>
    </row>
    <row r="2713" spans="1:20" ht="43.2" x14ac:dyDescent="0.3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6">
        <f>(E2713/D2713)*100</f>
        <v>100.41666666666667</v>
      </c>
      <c r="P2713" s="7">
        <f>E2713/L2713</f>
        <v>89.925373134328353</v>
      </c>
      <c r="Q2713" t="s">
        <v>8338</v>
      </c>
      <c r="R2713" t="s">
        <v>8339</v>
      </c>
      <c r="S2713" s="11">
        <f>(J2713/86400)+25569+(-5/24)</f>
        <v>42586.717303240737</v>
      </c>
      <c r="T2713" s="11">
        <f>(I2713/86400)+25569+(-5/24)</f>
        <v>42608.957638888889</v>
      </c>
    </row>
    <row r="2714" spans="1:20" ht="43.2" x14ac:dyDescent="0.3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6">
        <f>(E2714/D2714)*100</f>
        <v>118.45454545454545</v>
      </c>
      <c r="P2714" s="7">
        <f>E2714/L2714</f>
        <v>93.071428571428569</v>
      </c>
      <c r="Q2714" t="s">
        <v>8338</v>
      </c>
      <c r="R2714" t="s">
        <v>8339</v>
      </c>
      <c r="S2714" s="11">
        <f>(J2714/86400)+25569+(-5/24)</f>
        <v>42026.396724537037</v>
      </c>
      <c r="T2714" s="11">
        <f>(I2714/86400)+25569+(-5/24)</f>
        <v>42071.355057870365</v>
      </c>
    </row>
    <row r="2715" spans="1:20" ht="43.2" x14ac:dyDescent="0.3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6">
        <f>(E2715/D2715)*100</f>
        <v>114.01428571428571</v>
      </c>
      <c r="P2715" s="7">
        <f>E2715/L2715</f>
        <v>89.674157303370791</v>
      </c>
      <c r="Q2715" t="s">
        <v>8338</v>
      </c>
      <c r="R2715" t="s">
        <v>8339</v>
      </c>
      <c r="S2715" s="11">
        <f>(J2715/86400)+25569+(-5/24)</f>
        <v>42690.051365740735</v>
      </c>
      <c r="T2715" s="11">
        <f>(I2715/86400)+25569+(-5/24)</f>
        <v>42725.874999999993</v>
      </c>
    </row>
    <row r="2716" spans="1:20" ht="57.6" x14ac:dyDescent="0.3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6">
        <f>(E2716/D2716)*100</f>
        <v>148.10000000000002</v>
      </c>
      <c r="P2716" s="7">
        <f>E2716/L2716</f>
        <v>207.61682242990653</v>
      </c>
      <c r="Q2716" t="s">
        <v>8338</v>
      </c>
      <c r="R2716" t="s">
        <v>8339</v>
      </c>
      <c r="S2716" s="11">
        <f>(J2716/86400)+25569+(-5/24)</f>
        <v>42667.968368055554</v>
      </c>
      <c r="T2716" s="11">
        <f>(I2716/86400)+25569+(-5/24)</f>
        <v>42697.874999999993</v>
      </c>
    </row>
    <row r="2717" spans="1:20" ht="43.2" x14ac:dyDescent="0.3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6">
        <f>(E2717/D2717)*100</f>
        <v>104.95555555555556</v>
      </c>
      <c r="P2717" s="7">
        <f>E2717/L2717</f>
        <v>59.408805031446541</v>
      </c>
      <c r="Q2717" t="s">
        <v>8338</v>
      </c>
      <c r="R2717" t="s">
        <v>8339</v>
      </c>
      <c r="S2717" s="11">
        <f>(J2717/86400)+25569+(-5/24)</f>
        <v>42292.22719907407</v>
      </c>
      <c r="T2717" s="11">
        <f>(I2717/86400)+25569+(-5/24)</f>
        <v>42321.416666666664</v>
      </c>
    </row>
    <row r="2718" spans="1:20" ht="28.8" x14ac:dyDescent="0.3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6">
        <f>(E2718/D2718)*100</f>
        <v>129.94800000000001</v>
      </c>
      <c r="P2718" s="7">
        <f>E2718/L2718</f>
        <v>358.97237569060775</v>
      </c>
      <c r="Q2718" t="s">
        <v>8338</v>
      </c>
      <c r="R2718" t="s">
        <v>8339</v>
      </c>
      <c r="S2718" s="11">
        <f>(J2718/86400)+25569+(-5/24)</f>
        <v>42219.742395833331</v>
      </c>
      <c r="T2718" s="11">
        <f>(I2718/86400)+25569+(-5/24)</f>
        <v>42249.742395833331</v>
      </c>
    </row>
    <row r="2719" spans="1:20" ht="28.8" x14ac:dyDescent="0.3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6">
        <f>(E2719/D2719)*100</f>
        <v>123.48756218905473</v>
      </c>
      <c r="P2719" s="7">
        <f>E2719/L2719</f>
        <v>94.736641221374043</v>
      </c>
      <c r="Q2719" t="s">
        <v>8338</v>
      </c>
      <c r="R2719" t="s">
        <v>8339</v>
      </c>
      <c r="S2719" s="11">
        <f>(J2719/86400)+25569+(-5/24)</f>
        <v>42758.767604166664</v>
      </c>
      <c r="T2719" s="11">
        <f>(I2719/86400)+25569+(-5/24)</f>
        <v>42795.583333333336</v>
      </c>
    </row>
    <row r="2720" spans="1:20" ht="43.2" x14ac:dyDescent="0.3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6">
        <f>(E2720/D2720)*100</f>
        <v>201.62</v>
      </c>
      <c r="P2720" s="7">
        <f>E2720/L2720</f>
        <v>80.647999999999996</v>
      </c>
      <c r="Q2720" t="s">
        <v>8338</v>
      </c>
      <c r="R2720" t="s">
        <v>8339</v>
      </c>
      <c r="S2720" s="11">
        <f>(J2720/86400)+25569+(-5/24)</f>
        <v>42454.628518518519</v>
      </c>
      <c r="T2720" s="11">
        <f>(I2720/86400)+25569+(-5/24)</f>
        <v>42479.628518518519</v>
      </c>
    </row>
    <row r="2721" spans="1:20" ht="28.8" x14ac:dyDescent="0.3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6">
        <f>(E2721/D2721)*100</f>
        <v>102.89999999999999</v>
      </c>
      <c r="P2721" s="7">
        <f>E2721/L2721</f>
        <v>168.68852459016392</v>
      </c>
      <c r="Q2721" t="s">
        <v>8338</v>
      </c>
      <c r="R2721" t="s">
        <v>8339</v>
      </c>
      <c r="S2721" s="11">
        <f>(J2721/86400)+25569+(-5/24)</f>
        <v>42052.573182870365</v>
      </c>
      <c r="T2721" s="11">
        <f>(I2721/86400)+25569+(-5/24)</f>
        <v>42082.5315162037</v>
      </c>
    </row>
    <row r="2722" spans="1:20" ht="28.8" x14ac:dyDescent="0.3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6">
        <f>(E2722/D2722)*100</f>
        <v>260.16666666666663</v>
      </c>
      <c r="P2722" s="7">
        <f>E2722/L2722</f>
        <v>34.68888888888889</v>
      </c>
      <c r="Q2722" t="s">
        <v>8338</v>
      </c>
      <c r="R2722" t="s">
        <v>8339</v>
      </c>
      <c r="S2722" s="11">
        <f>(J2722/86400)+25569+(-5/24)</f>
        <v>42627.044930555552</v>
      </c>
      <c r="T2722" s="11">
        <f>(I2722/86400)+25569+(-5/24)</f>
        <v>42657.044930555552</v>
      </c>
    </row>
    <row r="2723" spans="1:20" ht="43.2" x14ac:dyDescent="0.3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6">
        <f>(E2723/D2723)*100</f>
        <v>108</v>
      </c>
      <c r="P2723" s="7">
        <f>E2723/L2723</f>
        <v>462.85714285714283</v>
      </c>
      <c r="Q2723" t="s">
        <v>8338</v>
      </c>
      <c r="R2723" t="s">
        <v>8339</v>
      </c>
      <c r="S2723" s="11">
        <f>(J2723/86400)+25569+(-5/24)</f>
        <v>42420.541296296295</v>
      </c>
      <c r="T2723" s="11">
        <f>(I2723/86400)+25569+(-5/24)</f>
        <v>42450.499629629623</v>
      </c>
    </row>
    <row r="2724" spans="1:20" ht="43.2" x14ac:dyDescent="0.3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6">
        <f>(E2724/D2724)*100</f>
        <v>110.52941176470587</v>
      </c>
      <c r="P2724" s="7">
        <f>E2724/L2724</f>
        <v>104.38888888888889</v>
      </c>
      <c r="Q2724" t="s">
        <v>8338</v>
      </c>
      <c r="R2724" t="s">
        <v>8339</v>
      </c>
      <c r="S2724" s="11">
        <f>(J2724/86400)+25569+(-5/24)</f>
        <v>42067.668437499997</v>
      </c>
      <c r="T2724" s="11">
        <f>(I2724/86400)+25569+(-5/24)</f>
        <v>42097.626770833333</v>
      </c>
    </row>
    <row r="2725" spans="1:20" ht="43.2" x14ac:dyDescent="0.3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6">
        <f>(E2725/D2725)*100</f>
        <v>120</v>
      </c>
      <c r="P2725" s="7">
        <f>E2725/L2725</f>
        <v>7.5</v>
      </c>
      <c r="Q2725" t="s">
        <v>8338</v>
      </c>
      <c r="R2725" t="s">
        <v>8339</v>
      </c>
      <c r="S2725" s="11">
        <f>(J2725/86400)+25569+(-5/24)</f>
        <v>42252.580567129626</v>
      </c>
      <c r="T2725" s="11">
        <f>(I2725/86400)+25569+(-5/24)</f>
        <v>42282.580567129626</v>
      </c>
    </row>
    <row r="2726" spans="1:20" ht="43.2" x14ac:dyDescent="0.3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6">
        <f>(E2726/D2726)*100</f>
        <v>102.82909090909091</v>
      </c>
      <c r="P2726" s="7">
        <f>E2726/L2726</f>
        <v>47.13</v>
      </c>
      <c r="Q2726" t="s">
        <v>8338</v>
      </c>
      <c r="R2726" t="s">
        <v>8339</v>
      </c>
      <c r="S2726" s="11">
        <f>(J2726/86400)+25569+(-5/24)</f>
        <v>42570.959131944437</v>
      </c>
      <c r="T2726" s="11">
        <f>(I2726/86400)+25569+(-5/24)</f>
        <v>42610.959131944437</v>
      </c>
    </row>
    <row r="2727" spans="1:20" ht="28.8" x14ac:dyDescent="0.3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6">
        <f>(E2727/D2727)*100</f>
        <v>115.99999999999999</v>
      </c>
      <c r="P2727" s="7">
        <f>E2727/L2727</f>
        <v>414.28571428571428</v>
      </c>
      <c r="Q2727" t="s">
        <v>8338</v>
      </c>
      <c r="R2727" t="s">
        <v>8339</v>
      </c>
      <c r="S2727" s="11">
        <f>(J2727/86400)+25569+(-5/24)</f>
        <v>42733.619016203702</v>
      </c>
      <c r="T2727" s="11">
        <f>(I2727/86400)+25569+(-5/24)</f>
        <v>42763.603472222218</v>
      </c>
    </row>
    <row r="2728" spans="1:20" ht="57.6" x14ac:dyDescent="0.3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6">
        <f>(E2728/D2728)*100</f>
        <v>114.7</v>
      </c>
      <c r="P2728" s="7">
        <f>E2728/L2728</f>
        <v>42.481481481481481</v>
      </c>
      <c r="Q2728" t="s">
        <v>8338</v>
      </c>
      <c r="R2728" t="s">
        <v>8339</v>
      </c>
      <c r="S2728" s="11">
        <f>(J2728/86400)+25569+(-5/24)</f>
        <v>42505.74759259259</v>
      </c>
      <c r="T2728" s="11">
        <f>(I2728/86400)+25569+(-5/24)</f>
        <v>42565.74759259259</v>
      </c>
    </row>
    <row r="2729" spans="1:20" ht="28.8" x14ac:dyDescent="0.3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6">
        <f>(E2729/D2729)*100</f>
        <v>106.60000000000001</v>
      </c>
      <c r="P2729" s="7">
        <f>E2729/L2729</f>
        <v>108.77551020408163</v>
      </c>
      <c r="Q2729" t="s">
        <v>8338</v>
      </c>
      <c r="R2729" t="s">
        <v>8339</v>
      </c>
      <c r="S2729" s="11">
        <f>(J2729/86400)+25569+(-5/24)</f>
        <v>42068.620706018519</v>
      </c>
      <c r="T2729" s="11">
        <f>(I2729/86400)+25569+(-5/24)</f>
        <v>42088.579039351847</v>
      </c>
    </row>
    <row r="2730" spans="1:20" ht="43.2" x14ac:dyDescent="0.3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6">
        <f>(E2730/D2730)*100</f>
        <v>165.44</v>
      </c>
      <c r="P2730" s="7">
        <f>E2730/L2730</f>
        <v>81.098039215686271</v>
      </c>
      <c r="Q2730" t="s">
        <v>8338</v>
      </c>
      <c r="R2730" t="s">
        <v>8339</v>
      </c>
      <c r="S2730" s="11">
        <f>(J2730/86400)+25569+(-5/24)</f>
        <v>42405.464270833334</v>
      </c>
      <c r="T2730" s="11">
        <f>(I2730/86400)+25569+(-5/24)</f>
        <v>42425.464270833334</v>
      </c>
    </row>
    <row r="2731" spans="1:20" ht="28.8" x14ac:dyDescent="0.3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6">
        <f>(E2731/D2731)*100</f>
        <v>155</v>
      </c>
      <c r="P2731" s="7">
        <f>E2731/L2731</f>
        <v>51.666666666666664</v>
      </c>
      <c r="Q2731" t="s">
        <v>8338</v>
      </c>
      <c r="R2731" t="s">
        <v>8339</v>
      </c>
      <c r="S2731" s="11">
        <f>(J2731/86400)+25569+(-5/24)</f>
        <v>42209.359490740739</v>
      </c>
      <c r="T2731" s="11">
        <f>(I2731/86400)+25569+(-5/24)</f>
        <v>42259.359490740739</v>
      </c>
    </row>
    <row r="2732" spans="1:20" ht="28.8" x14ac:dyDescent="0.3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6">
        <f>(E2732/D2732)*100</f>
        <v>885</v>
      </c>
      <c r="P2732" s="7">
        <f>E2732/L2732</f>
        <v>35.4</v>
      </c>
      <c r="Q2732" t="s">
        <v>8338</v>
      </c>
      <c r="R2732" t="s">
        <v>8339</v>
      </c>
      <c r="S2732" s="11">
        <f>(J2732/86400)+25569+(-5/24)</f>
        <v>42410.773668981477</v>
      </c>
      <c r="T2732" s="11">
        <f>(I2732/86400)+25569+(-5/24)</f>
        <v>42440.773668981477</v>
      </c>
    </row>
    <row r="2733" spans="1:20" ht="57.6" x14ac:dyDescent="0.3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6">
        <f>(E2733/D2733)*100</f>
        <v>101.90833333333333</v>
      </c>
      <c r="P2733" s="7">
        <f>E2733/L2733</f>
        <v>103.63559322033899</v>
      </c>
      <c r="Q2733" t="s">
        <v>8338</v>
      </c>
      <c r="R2733" t="s">
        <v>8339</v>
      </c>
      <c r="S2733" s="11">
        <f>(J2733/86400)+25569+(-5/24)</f>
        <v>42636.660185185181</v>
      </c>
      <c r="T2733" s="11">
        <f>(I2733/86400)+25569+(-5/24)</f>
        <v>42666.660185185181</v>
      </c>
    </row>
    <row r="2734" spans="1:20" ht="43.2" x14ac:dyDescent="0.3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6">
        <f>(E2734/D2734)*100</f>
        <v>134.88999999999999</v>
      </c>
      <c r="P2734" s="7">
        <f>E2734/L2734</f>
        <v>59.162280701754383</v>
      </c>
      <c r="Q2734" t="s">
        <v>8325</v>
      </c>
      <c r="R2734" t="s">
        <v>8326</v>
      </c>
      <c r="S2734" s="11">
        <f>(J2734/86400)+25569+(-5/24)</f>
        <v>40926.110729166663</v>
      </c>
      <c r="T2734" s="11">
        <f>(I2734/86400)+25569+(-5/24)</f>
        <v>40971.110729166663</v>
      </c>
    </row>
    <row r="2735" spans="1:20" ht="28.8" x14ac:dyDescent="0.3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6">
        <f>(E2735/D2735)*100</f>
        <v>100</v>
      </c>
      <c r="P2735" s="7">
        <f>E2735/L2735</f>
        <v>27.272727272727273</v>
      </c>
      <c r="Q2735" t="s">
        <v>8325</v>
      </c>
      <c r="R2735" t="s">
        <v>8326</v>
      </c>
      <c r="S2735" s="11">
        <f>(J2735/86400)+25569+(-5/24)</f>
        <v>41634.588680555556</v>
      </c>
      <c r="T2735" s="11">
        <f>(I2735/86400)+25569+(-5/24)</f>
        <v>41670.584027777775</v>
      </c>
    </row>
    <row r="2736" spans="1:20" ht="43.2" x14ac:dyDescent="0.3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6">
        <f>(E2736/D2736)*100</f>
        <v>115.85714285714286</v>
      </c>
      <c r="P2736" s="7">
        <f>E2736/L2736</f>
        <v>24.575757575757574</v>
      </c>
      <c r="Q2736" t="s">
        <v>8325</v>
      </c>
      <c r="R2736" t="s">
        <v>8326</v>
      </c>
      <c r="S2736" s="11">
        <f>(J2736/86400)+25569+(-5/24)</f>
        <v>41176.47657407407</v>
      </c>
      <c r="T2736" s="11">
        <f>(I2736/86400)+25569+(-5/24)</f>
        <v>41206.47657407407</v>
      </c>
    </row>
    <row r="2737" spans="1:20" x14ac:dyDescent="0.3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6">
        <f>(E2737/D2737)*100</f>
        <v>100.06666666666666</v>
      </c>
      <c r="P2737" s="7">
        <f>E2737/L2737</f>
        <v>75.05</v>
      </c>
      <c r="Q2737" t="s">
        <v>8325</v>
      </c>
      <c r="R2737" t="s">
        <v>8326</v>
      </c>
      <c r="S2737" s="11">
        <f>(J2737/86400)+25569+(-5/24)</f>
        <v>41626.707951388882</v>
      </c>
      <c r="T2737" s="11">
        <f>(I2737/86400)+25569+(-5/24)</f>
        <v>41646.880555555552</v>
      </c>
    </row>
    <row r="2738" spans="1:20" ht="43.2" x14ac:dyDescent="0.3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6">
        <f>(E2738/D2738)*100</f>
        <v>105.05</v>
      </c>
      <c r="P2738" s="7">
        <f>E2738/L2738</f>
        <v>42.02</v>
      </c>
      <c r="Q2738" t="s">
        <v>8325</v>
      </c>
      <c r="R2738" t="s">
        <v>8326</v>
      </c>
      <c r="S2738" s="11">
        <f>(J2738/86400)+25569+(-5/24)</f>
        <v>41443.626192129625</v>
      </c>
      <c r="T2738" s="11">
        <f>(I2738/86400)+25569+(-5/24)</f>
        <v>41466.626192129625</v>
      </c>
    </row>
    <row r="2739" spans="1:20" ht="28.8" x14ac:dyDescent="0.3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6">
        <f>(E2739/D2739)*100</f>
        <v>101</v>
      </c>
      <c r="P2739" s="7">
        <f>E2739/L2739</f>
        <v>53.157894736842103</v>
      </c>
      <c r="Q2739" t="s">
        <v>8325</v>
      </c>
      <c r="R2739" t="s">
        <v>8326</v>
      </c>
      <c r="S2739" s="11">
        <f>(J2739/86400)+25569+(-5/24)</f>
        <v>41657.715474537035</v>
      </c>
      <c r="T2739" s="11">
        <f>(I2739/86400)+25569+(-5/24)</f>
        <v>41687.715474537035</v>
      </c>
    </row>
    <row r="2740" spans="1:20" ht="43.2" x14ac:dyDescent="0.3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6">
        <f>(E2740/D2740)*100</f>
        <v>100.66250000000001</v>
      </c>
      <c r="P2740" s="7">
        <f>E2740/L2740</f>
        <v>83.885416666666671</v>
      </c>
      <c r="Q2740" t="s">
        <v>8325</v>
      </c>
      <c r="R2740" t="s">
        <v>8326</v>
      </c>
      <c r="S2740" s="11">
        <f>(J2740/86400)+25569+(-5/24)</f>
        <v>40555.117604166662</v>
      </c>
      <c r="T2740" s="11">
        <f>(I2740/86400)+25569+(-5/24)</f>
        <v>40605.117604166662</v>
      </c>
    </row>
    <row r="2741" spans="1:20" ht="57.6" x14ac:dyDescent="0.3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6">
        <f>(E2741/D2741)*100</f>
        <v>100.16000000000001</v>
      </c>
      <c r="P2741" s="7">
        <f>E2741/L2741</f>
        <v>417.33333333333331</v>
      </c>
      <c r="Q2741" t="s">
        <v>8325</v>
      </c>
      <c r="R2741" t="s">
        <v>8326</v>
      </c>
      <c r="S2741" s="11">
        <f>(J2741/86400)+25569+(-5/24)</f>
        <v>41736.691319444442</v>
      </c>
      <c r="T2741" s="11">
        <f>(I2741/86400)+25569+(-5/24)</f>
        <v>41768.708333333328</v>
      </c>
    </row>
    <row r="2742" spans="1:20" ht="43.2" x14ac:dyDescent="0.3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6">
        <f>(E2742/D2742)*100</f>
        <v>166.68333333333334</v>
      </c>
      <c r="P2742" s="7">
        <f>E2742/L2742</f>
        <v>75.765151515151516</v>
      </c>
      <c r="Q2742" t="s">
        <v>8325</v>
      </c>
      <c r="R2742" t="s">
        <v>8326</v>
      </c>
      <c r="S2742" s="11">
        <f>(J2742/86400)+25569+(-5/24)</f>
        <v>40515.879293981481</v>
      </c>
      <c r="T2742" s="11">
        <f>(I2742/86400)+25569+(-5/24)</f>
        <v>40564.708333333328</v>
      </c>
    </row>
    <row r="2743" spans="1:20" ht="43.2" x14ac:dyDescent="0.3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6">
        <f>(E2743/D2743)*100</f>
        <v>101.53333333333335</v>
      </c>
      <c r="P2743" s="7">
        <f>E2743/L2743</f>
        <v>67.389380530973455</v>
      </c>
      <c r="Q2743" t="s">
        <v>8325</v>
      </c>
      <c r="R2743" t="s">
        <v>8326</v>
      </c>
      <c r="S2743" s="11">
        <f>(J2743/86400)+25569+(-5/24)</f>
        <v>41664.475775462961</v>
      </c>
      <c r="T2743" s="11">
        <f>(I2743/86400)+25569+(-5/24)</f>
        <v>41694.475775462961</v>
      </c>
    </row>
    <row r="2744" spans="1:20" ht="43.2" x14ac:dyDescent="0.3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6">
        <f>(E2744/D2744)*100</f>
        <v>103</v>
      </c>
      <c r="P2744" s="7">
        <f>E2744/L2744</f>
        <v>73.571428571428569</v>
      </c>
      <c r="Q2744" t="s">
        <v>8325</v>
      </c>
      <c r="R2744" t="s">
        <v>8326</v>
      </c>
      <c r="S2744" s="11">
        <f>(J2744/86400)+25569+(-5/24)</f>
        <v>41026.787766203699</v>
      </c>
      <c r="T2744" s="11">
        <f>(I2744/86400)+25569+(-5/24)</f>
        <v>41041.787766203699</v>
      </c>
    </row>
    <row r="2745" spans="1:20" ht="43.2" x14ac:dyDescent="0.3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6">
        <f>(E2745/D2745)*100</f>
        <v>142.85714285714286</v>
      </c>
      <c r="P2745" s="7">
        <f>E2745/L2745</f>
        <v>25</v>
      </c>
      <c r="Q2745" t="s">
        <v>8325</v>
      </c>
      <c r="R2745" t="s">
        <v>8326</v>
      </c>
      <c r="S2745" s="11">
        <f>(J2745/86400)+25569+(-5/24)</f>
        <v>40576.331331018519</v>
      </c>
      <c r="T2745" s="11">
        <f>(I2745/86400)+25569+(-5/24)</f>
        <v>40606.331331018519</v>
      </c>
    </row>
    <row r="2746" spans="1:20" ht="43.2" x14ac:dyDescent="0.3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6">
        <f>(E2746/D2746)*100</f>
        <v>262.5</v>
      </c>
      <c r="P2746" s="7">
        <f>E2746/L2746</f>
        <v>42</v>
      </c>
      <c r="Q2746" t="s">
        <v>8325</v>
      </c>
      <c r="R2746" t="s">
        <v>8326</v>
      </c>
      <c r="S2746" s="11">
        <f>(J2746/86400)+25569+(-5/24)</f>
        <v>41302.835682870369</v>
      </c>
      <c r="T2746" s="11">
        <f>(I2746/86400)+25569+(-5/24)</f>
        <v>41335.124305555553</v>
      </c>
    </row>
    <row r="2747" spans="1:20" ht="28.8" x14ac:dyDescent="0.3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6">
        <f>(E2747/D2747)*100</f>
        <v>118.05000000000001</v>
      </c>
      <c r="P2747" s="7">
        <f>E2747/L2747</f>
        <v>131.16666666666666</v>
      </c>
      <c r="Q2747" t="s">
        <v>8325</v>
      </c>
      <c r="R2747" t="s">
        <v>8326</v>
      </c>
      <c r="S2747" s="11">
        <f>(J2747/86400)+25569+(-5/24)</f>
        <v>41988.755729166667</v>
      </c>
      <c r="T2747" s="11">
        <f>(I2747/86400)+25569+(-5/24)</f>
        <v>42028.755729166667</v>
      </c>
    </row>
    <row r="2748" spans="1:20" ht="57.6" x14ac:dyDescent="0.3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6">
        <f>(E2748/D2748)*100</f>
        <v>104</v>
      </c>
      <c r="P2748" s="7">
        <f>E2748/L2748</f>
        <v>47.272727272727273</v>
      </c>
      <c r="Q2748" t="s">
        <v>8325</v>
      </c>
      <c r="R2748" t="s">
        <v>8326</v>
      </c>
      <c r="S2748" s="11">
        <f>(J2748/86400)+25569+(-5/24)</f>
        <v>42430.49387731481</v>
      </c>
      <c r="T2748" s="11">
        <f>(I2748/86400)+25569+(-5/24)</f>
        <v>42460.452210648145</v>
      </c>
    </row>
    <row r="2749" spans="1:20" ht="28.8" x14ac:dyDescent="0.3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6">
        <f>(E2749/D2749)*100</f>
        <v>200.34</v>
      </c>
      <c r="P2749" s="7">
        <f>E2749/L2749</f>
        <v>182.12727272727273</v>
      </c>
      <c r="Q2749" t="s">
        <v>8325</v>
      </c>
      <c r="R2749" t="s">
        <v>8326</v>
      </c>
      <c r="S2749" s="11">
        <f>(J2749/86400)+25569+(-5/24)</f>
        <v>41305.601030092592</v>
      </c>
      <c r="T2749" s="11">
        <f>(I2749/86400)+25569+(-5/24)</f>
        <v>41322.601030092592</v>
      </c>
    </row>
    <row r="2750" spans="1:20" ht="57.6" x14ac:dyDescent="0.3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6">
        <f>(E2750/D2750)*100</f>
        <v>306.83333333333331</v>
      </c>
      <c r="P2750" s="7">
        <f>E2750/L2750</f>
        <v>61.366666666666667</v>
      </c>
      <c r="Q2750" t="s">
        <v>8325</v>
      </c>
      <c r="R2750" t="s">
        <v>8326</v>
      </c>
      <c r="S2750" s="11">
        <f>(J2750/86400)+25569+(-5/24)</f>
        <v>40925.839525462965</v>
      </c>
      <c r="T2750" s="11">
        <f>(I2750/86400)+25569+(-5/24)</f>
        <v>40985.797858796293</v>
      </c>
    </row>
    <row r="2751" spans="1:20" ht="43.2" x14ac:dyDescent="0.3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6">
        <f>(E2751/D2751)*100</f>
        <v>100.149</v>
      </c>
      <c r="P2751" s="7">
        <f>E2751/L2751</f>
        <v>35.767499999999998</v>
      </c>
      <c r="Q2751" t="s">
        <v>8325</v>
      </c>
      <c r="R2751" t="s">
        <v>8326</v>
      </c>
      <c r="S2751" s="11">
        <f>(J2751/86400)+25569+(-5/24)</f>
        <v>40788.578206018516</v>
      </c>
      <c r="T2751" s="11">
        <f>(I2751/86400)+25569+(-5/24)</f>
        <v>40816.916666666664</v>
      </c>
    </row>
    <row r="2752" spans="1:20" ht="43.2" x14ac:dyDescent="0.3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6">
        <f>(E2752/D2752)*100</f>
        <v>205.29999999999998</v>
      </c>
      <c r="P2752" s="7">
        <f>E2752/L2752</f>
        <v>45.62222222222222</v>
      </c>
      <c r="Q2752" t="s">
        <v>8325</v>
      </c>
      <c r="R2752" t="s">
        <v>8326</v>
      </c>
      <c r="S2752" s="11">
        <f>(J2752/86400)+25569+(-5/24)</f>
        <v>42614.513680555552</v>
      </c>
      <c r="T2752" s="11">
        <f>(I2752/86400)+25569+(-5/24)</f>
        <v>42644.513680555552</v>
      </c>
    </row>
    <row r="2753" spans="1:20" ht="43.2" x14ac:dyDescent="0.3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6">
        <f>(E2753/D2753)*100</f>
        <v>108.88888888888889</v>
      </c>
      <c r="P2753" s="7">
        <f>E2753/L2753</f>
        <v>75.384615384615387</v>
      </c>
      <c r="Q2753" t="s">
        <v>8325</v>
      </c>
      <c r="R2753" t="s">
        <v>8326</v>
      </c>
      <c r="S2753" s="11">
        <f>(J2753/86400)+25569+(-5/24)</f>
        <v>41381.88784722222</v>
      </c>
      <c r="T2753" s="11">
        <f>(I2753/86400)+25569+(-5/24)</f>
        <v>41400.999305555553</v>
      </c>
    </row>
    <row r="2754" spans="1:20" ht="28.8" x14ac:dyDescent="0.3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6">
        <f>(E2754/D2754)*100</f>
        <v>101.75</v>
      </c>
      <c r="P2754" s="7">
        <f>E2754/L2754</f>
        <v>50.875</v>
      </c>
      <c r="Q2754" t="s">
        <v>8325</v>
      </c>
      <c r="R2754" t="s">
        <v>8326</v>
      </c>
      <c r="S2754" s="11">
        <f>(J2754/86400)+25569+(-5/24)</f>
        <v>41745.637094907404</v>
      </c>
      <c r="T2754" s="11">
        <f>(I2754/86400)+25569+(-5/24)</f>
        <v>41778.999305555553</v>
      </c>
    </row>
    <row r="2755" spans="1:20" ht="43.2" x14ac:dyDescent="0.3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6">
        <f>(E2755/D2755)*100</f>
        <v>125.25</v>
      </c>
      <c r="P2755" s="7">
        <f>E2755/L2755</f>
        <v>119.28571428571429</v>
      </c>
      <c r="Q2755" t="s">
        <v>8325</v>
      </c>
      <c r="R2755" t="s">
        <v>8326</v>
      </c>
      <c r="S2755" s="11">
        <f>(J2755/86400)+25569+(-5/24)</f>
        <v>42031.423391203702</v>
      </c>
      <c r="T2755" s="11">
        <f>(I2755/86400)+25569+(-5/24)</f>
        <v>42065.040972222218</v>
      </c>
    </row>
    <row r="2756" spans="1:20" ht="57.6" x14ac:dyDescent="0.3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6">
        <f>(E2756/D2756)*100</f>
        <v>124.0061</v>
      </c>
      <c r="P2756" s="7">
        <f>E2756/L2756</f>
        <v>92.541865671641801</v>
      </c>
      <c r="Q2756" t="s">
        <v>8325</v>
      </c>
      <c r="R2756" t="s">
        <v>8326</v>
      </c>
      <c r="S2756" s="11">
        <f>(J2756/86400)+25569+(-5/24)</f>
        <v>40564.786504629628</v>
      </c>
      <c r="T2756" s="11">
        <f>(I2756/86400)+25569+(-5/24)</f>
        <v>40594.786504629628</v>
      </c>
    </row>
    <row r="2757" spans="1:20" ht="43.2" x14ac:dyDescent="0.3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6">
        <f>(E2757/D2757)*100</f>
        <v>101.4</v>
      </c>
      <c r="P2757" s="7">
        <f>E2757/L2757</f>
        <v>76.05</v>
      </c>
      <c r="Q2757" t="s">
        <v>8325</v>
      </c>
      <c r="R2757" t="s">
        <v>8326</v>
      </c>
      <c r="S2757" s="11">
        <f>(J2757/86400)+25569+(-5/24)</f>
        <v>40666.765208333331</v>
      </c>
      <c r="T2757" s="11">
        <f>(I2757/86400)+25569+(-5/24)</f>
        <v>40704.916666666664</v>
      </c>
    </row>
    <row r="2758" spans="1:20" ht="86.4" x14ac:dyDescent="0.3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6">
        <f>(E2758/D2758)*100</f>
        <v>100</v>
      </c>
      <c r="P2758" s="7">
        <f>E2758/L2758</f>
        <v>52.631578947368418</v>
      </c>
      <c r="Q2758" t="s">
        <v>8325</v>
      </c>
      <c r="R2758" t="s">
        <v>8326</v>
      </c>
      <c r="S2758" s="11">
        <f>(J2758/86400)+25569+(-5/24)</f>
        <v>42523.124976851854</v>
      </c>
      <c r="T2758" s="11">
        <f>(I2758/86400)+25569+(-5/24)</f>
        <v>42537.996527777774</v>
      </c>
    </row>
    <row r="2759" spans="1:20" ht="43.2" x14ac:dyDescent="0.3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6">
        <f>(E2759/D2759)*100</f>
        <v>137.92666666666668</v>
      </c>
      <c r="P2759" s="7">
        <f>E2759/L2759</f>
        <v>98.990430622009569</v>
      </c>
      <c r="Q2759" t="s">
        <v>8325</v>
      </c>
      <c r="R2759" t="s">
        <v>8326</v>
      </c>
      <c r="S2759" s="11">
        <f>(J2759/86400)+25569+(-5/24)</f>
        <v>41228.441863425927</v>
      </c>
      <c r="T2759" s="11">
        <f>(I2759/86400)+25569+(-5/24)</f>
        <v>41258.441863425927</v>
      </c>
    </row>
    <row r="2760" spans="1:20" ht="57.6" x14ac:dyDescent="0.3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6">
        <f>(E2760/D2760)*100</f>
        <v>120.88000000000001</v>
      </c>
      <c r="P2760" s="7">
        <f>E2760/L2760</f>
        <v>79.526315789473685</v>
      </c>
      <c r="Q2760" t="s">
        <v>8325</v>
      </c>
      <c r="R2760" t="s">
        <v>8326</v>
      </c>
      <c r="S2760" s="11">
        <f>(J2760/86400)+25569+(-5/24)</f>
        <v>42094.028148148143</v>
      </c>
      <c r="T2760" s="11">
        <f>(I2760/86400)+25569+(-5/24)</f>
        <v>42115.028148148143</v>
      </c>
    </row>
    <row r="2761" spans="1:20" ht="43.2" x14ac:dyDescent="0.3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6">
        <f>(E2761/D2761)*100</f>
        <v>107.36666666666667</v>
      </c>
      <c r="P2761" s="7">
        <f>E2761/L2761</f>
        <v>134.20833333333334</v>
      </c>
      <c r="Q2761" t="s">
        <v>8325</v>
      </c>
      <c r="R2761" t="s">
        <v>8326</v>
      </c>
      <c r="S2761" s="11">
        <f>(J2761/86400)+25569+(-5/24)</f>
        <v>40691.579722222217</v>
      </c>
      <c r="T2761" s="11">
        <f>(I2761/86400)+25569+(-5/24)</f>
        <v>40755.082638888889</v>
      </c>
    </row>
    <row r="2762" spans="1:20" ht="28.8" x14ac:dyDescent="0.3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6">
        <f>(E2762/D2762)*100</f>
        <v>100.33333333333334</v>
      </c>
      <c r="P2762" s="7">
        <f>E2762/L2762</f>
        <v>37.625</v>
      </c>
      <c r="Q2762" t="s">
        <v>8325</v>
      </c>
      <c r="R2762" t="s">
        <v>8326</v>
      </c>
      <c r="S2762" s="11">
        <f>(J2762/86400)+25569+(-5/24)</f>
        <v>41169.637256944443</v>
      </c>
      <c r="T2762" s="11">
        <f>(I2762/86400)+25569+(-5/24)</f>
        <v>41199.637256944443</v>
      </c>
    </row>
    <row r="2763" spans="1:20" ht="43.2" x14ac:dyDescent="0.3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6">
        <f>(E2763/D2763)*100</f>
        <v>101.52222222222223</v>
      </c>
      <c r="P2763" s="7">
        <f>E2763/L2763</f>
        <v>51.044692737430168</v>
      </c>
      <c r="Q2763" t="s">
        <v>8325</v>
      </c>
      <c r="R2763" t="s">
        <v>8326</v>
      </c>
      <c r="S2763" s="11">
        <f>(J2763/86400)+25569+(-5/24)</f>
        <v>41800.751157407409</v>
      </c>
      <c r="T2763" s="11">
        <f>(I2763/86400)+25569+(-5/24)</f>
        <v>41830.751157407409</v>
      </c>
    </row>
    <row r="2764" spans="1:20" ht="43.2" x14ac:dyDescent="0.3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6">
        <f>(E2764/D2764)*100</f>
        <v>100.07692307692308</v>
      </c>
      <c r="P2764" s="7">
        <f>E2764/L2764</f>
        <v>50.03846153846154</v>
      </c>
      <c r="Q2764" t="s">
        <v>8325</v>
      </c>
      <c r="R2764" t="s">
        <v>8326</v>
      </c>
      <c r="S2764" s="11">
        <f>(J2764/86400)+25569+(-5/24)</f>
        <v>41827.69835648148</v>
      </c>
      <c r="T2764" s="11">
        <f>(I2764/86400)+25569+(-5/24)</f>
        <v>41847.833333333328</v>
      </c>
    </row>
    <row r="2765" spans="1:20" ht="43.2" x14ac:dyDescent="0.3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6">
        <f>(E2765/D2765)*100</f>
        <v>116.96666666666667</v>
      </c>
      <c r="P2765" s="7">
        <f>E2765/L2765</f>
        <v>133.93129770992365</v>
      </c>
      <c r="Q2765" t="s">
        <v>8325</v>
      </c>
      <c r="R2765" t="s">
        <v>8326</v>
      </c>
      <c r="S2765" s="11">
        <f>(J2765/86400)+25569+(-5/24)</f>
        <v>42081.563101851854</v>
      </c>
      <c r="T2765" s="11">
        <f>(I2765/86400)+25569+(-5/24)</f>
        <v>42118.791666666664</v>
      </c>
    </row>
    <row r="2766" spans="1:20" ht="43.2" x14ac:dyDescent="0.3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6">
        <f>(E2766/D2766)*100</f>
        <v>101.875</v>
      </c>
      <c r="P2766" s="7">
        <f>E2766/L2766</f>
        <v>58.214285714285715</v>
      </c>
      <c r="Q2766" t="s">
        <v>8325</v>
      </c>
      <c r="R2766" t="s">
        <v>8326</v>
      </c>
      <c r="S2766" s="11">
        <f>(J2766/86400)+25569+(-5/24)</f>
        <v>41176.852048611108</v>
      </c>
      <c r="T2766" s="11">
        <f>(I2766/86400)+25569+(-5/24)</f>
        <v>41226.893715277773</v>
      </c>
    </row>
    <row r="2767" spans="1:20" ht="43.2" x14ac:dyDescent="0.3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6">
        <f>(E2767/D2767)*100</f>
        <v>102.12366666666665</v>
      </c>
      <c r="P2767" s="7">
        <f>E2767/L2767</f>
        <v>88.037643678160919</v>
      </c>
      <c r="Q2767" t="s">
        <v>8325</v>
      </c>
      <c r="R2767" t="s">
        <v>8326</v>
      </c>
      <c r="S2767" s="11">
        <f>(J2767/86400)+25569+(-5/24)</f>
        <v>41387.812928240739</v>
      </c>
      <c r="T2767" s="11">
        <f>(I2767/86400)+25569+(-5/24)</f>
        <v>41417.812928240739</v>
      </c>
    </row>
    <row r="2768" spans="1:20" ht="43.2" x14ac:dyDescent="0.3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6">
        <f>(E2768/D2768)*100</f>
        <v>154.05897142857143</v>
      </c>
      <c r="P2768" s="7">
        <f>E2768/L2768</f>
        <v>70.576753926701571</v>
      </c>
      <c r="Q2768" t="s">
        <v>8325</v>
      </c>
      <c r="R2768" t="s">
        <v>8326</v>
      </c>
      <c r="S2768" s="11">
        <f>(J2768/86400)+25569+(-5/24)</f>
        <v>41600.330324074072</v>
      </c>
      <c r="T2768" s="11">
        <f>(I2768/86400)+25569+(-5/24)</f>
        <v>41645.330324074072</v>
      </c>
    </row>
    <row r="2769" spans="1:20" ht="57.6" x14ac:dyDescent="0.3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6">
        <f>(E2769/D2769)*100</f>
        <v>101.25</v>
      </c>
      <c r="P2769" s="7">
        <f>E2769/L2769</f>
        <v>53.289473684210527</v>
      </c>
      <c r="Q2769" t="s">
        <v>8325</v>
      </c>
      <c r="R2769" t="s">
        <v>8326</v>
      </c>
      <c r="S2769" s="11">
        <f>(J2769/86400)+25569+(-5/24)</f>
        <v>41817.64666666666</v>
      </c>
      <c r="T2769" s="11">
        <f>(I2769/86400)+25569+(-5/24)</f>
        <v>41838.64666666666</v>
      </c>
    </row>
    <row r="2770" spans="1:20" ht="43.2" x14ac:dyDescent="0.3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6">
        <f>(E2770/D2770)*100</f>
        <v>100</v>
      </c>
      <c r="P2770" s="7">
        <f>E2770/L2770</f>
        <v>136.36363636363637</v>
      </c>
      <c r="Q2770" t="s">
        <v>8325</v>
      </c>
      <c r="R2770" t="s">
        <v>8326</v>
      </c>
      <c r="S2770" s="11">
        <f>(J2770/86400)+25569+(-5/24)</f>
        <v>41864.560335648144</v>
      </c>
      <c r="T2770" s="11">
        <f>(I2770/86400)+25569+(-5/24)</f>
        <v>41894.560335648144</v>
      </c>
    </row>
    <row r="2771" spans="1:20" ht="57.6" x14ac:dyDescent="0.3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6">
        <f>(E2771/D2771)*100</f>
        <v>108.74800874800874</v>
      </c>
      <c r="P2771" s="7">
        <f>E2771/L2771</f>
        <v>40.547315436241611</v>
      </c>
      <c r="Q2771" t="s">
        <v>8325</v>
      </c>
      <c r="R2771" t="s">
        <v>8326</v>
      </c>
      <c r="S2771" s="11">
        <f>(J2771/86400)+25569+(-5/24)</f>
        <v>40832.9921412037</v>
      </c>
      <c r="T2771" s="11">
        <f>(I2771/86400)+25569+(-5/24)</f>
        <v>40893.033807870372</v>
      </c>
    </row>
    <row r="2772" spans="1:20" ht="28.8" x14ac:dyDescent="0.3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6">
        <f>(E2772/D2772)*100</f>
        <v>131.83333333333334</v>
      </c>
      <c r="P2772" s="7">
        <f>E2772/L2772</f>
        <v>70.625</v>
      </c>
      <c r="Q2772" t="s">
        <v>8325</v>
      </c>
      <c r="R2772" t="s">
        <v>8326</v>
      </c>
      <c r="S2772" s="11">
        <f>(J2772/86400)+25569+(-5/24)</f>
        <v>40778.561678240738</v>
      </c>
      <c r="T2772" s="11">
        <f>(I2772/86400)+25569+(-5/24)</f>
        <v>40808.561678240738</v>
      </c>
    </row>
    <row r="2773" spans="1:20" ht="43.2" x14ac:dyDescent="0.3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6">
        <f>(E2773/D2773)*100</f>
        <v>133.46666666666667</v>
      </c>
      <c r="P2773" s="7">
        <f>E2773/L2773</f>
        <v>52.684210526315788</v>
      </c>
      <c r="Q2773" t="s">
        <v>8325</v>
      </c>
      <c r="R2773" t="s">
        <v>8326</v>
      </c>
      <c r="S2773" s="11">
        <f>(J2773/86400)+25569+(-5/24)</f>
        <v>41655.500972222224</v>
      </c>
      <c r="T2773" s="11">
        <f>(I2773/86400)+25569+(-5/24)</f>
        <v>41676.500972222224</v>
      </c>
    </row>
    <row r="2774" spans="1:20" ht="43.2" x14ac:dyDescent="0.3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6">
        <f>(E2774/D2774)*100</f>
        <v>172.68449999999999</v>
      </c>
      <c r="P2774" s="7">
        <f>E2774/L2774</f>
        <v>49.338428571428572</v>
      </c>
      <c r="Q2774" t="s">
        <v>8325</v>
      </c>
      <c r="R2774" t="s">
        <v>8329</v>
      </c>
      <c r="S2774" s="11">
        <f>(J2774/86400)+25569+(-5/24)</f>
        <v>42042.944317129623</v>
      </c>
      <c r="T2774" s="11">
        <f>(I2774/86400)+25569+(-5/24)</f>
        <v>42072.902650462966</v>
      </c>
    </row>
    <row r="2775" spans="1:20" ht="43.2" x14ac:dyDescent="0.3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6">
        <f>(E2775/D2775)*100</f>
        <v>100.8955223880597</v>
      </c>
      <c r="P2775" s="7">
        <f>E2775/L2775</f>
        <v>41.728395061728392</v>
      </c>
      <c r="Q2775" t="s">
        <v>8325</v>
      </c>
      <c r="R2775" t="s">
        <v>8329</v>
      </c>
      <c r="S2775" s="11">
        <f>(J2775/86400)+25569+(-5/24)</f>
        <v>41067.740879629629</v>
      </c>
      <c r="T2775" s="11">
        <f>(I2775/86400)+25569+(-5/24)</f>
        <v>41100.783333333333</v>
      </c>
    </row>
    <row r="2776" spans="1:20" ht="43.2" x14ac:dyDescent="0.3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6">
        <f>(E2776/D2776)*100</f>
        <v>104.8048048048048</v>
      </c>
      <c r="P2776" s="7">
        <f>E2776/L2776</f>
        <v>32.71875</v>
      </c>
      <c r="Q2776" t="s">
        <v>8325</v>
      </c>
      <c r="R2776" t="s">
        <v>8329</v>
      </c>
      <c r="S2776" s="11">
        <f>(J2776/86400)+25569+(-5/24)</f>
        <v>40977.739675925921</v>
      </c>
      <c r="T2776" s="11">
        <f>(I2776/86400)+25569+(-5/24)</f>
        <v>41007.698009259257</v>
      </c>
    </row>
    <row r="2777" spans="1:20" ht="43.2" x14ac:dyDescent="0.3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6">
        <f>(E2777/D2777)*100</f>
        <v>135.1</v>
      </c>
      <c r="P2777" s="7">
        <f>E2777/L2777</f>
        <v>51.96153846153846</v>
      </c>
      <c r="Q2777" t="s">
        <v>8325</v>
      </c>
      <c r="R2777" t="s">
        <v>8329</v>
      </c>
      <c r="S2777" s="11">
        <f>(J2777/86400)+25569+(-5/24)</f>
        <v>41204.989988425921</v>
      </c>
      <c r="T2777" s="11">
        <f>(I2777/86400)+25569+(-5/24)</f>
        <v>41240.291666666664</v>
      </c>
    </row>
    <row r="2778" spans="1:20" ht="43.2" x14ac:dyDescent="0.3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6">
        <f>(E2778/D2778)*100</f>
        <v>116.32786885245903</v>
      </c>
      <c r="P2778" s="7">
        <f>E2778/L2778</f>
        <v>50.685714285714283</v>
      </c>
      <c r="Q2778" t="s">
        <v>8325</v>
      </c>
      <c r="R2778" t="s">
        <v>8329</v>
      </c>
      <c r="S2778" s="11">
        <f>(J2778/86400)+25569+(-5/24)</f>
        <v>41098.885532407403</v>
      </c>
      <c r="T2778" s="11">
        <f>(I2778/86400)+25569+(-5/24)</f>
        <v>41131.708333333328</v>
      </c>
    </row>
    <row r="2779" spans="1:20" ht="43.2" x14ac:dyDescent="0.3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6">
        <f>(E2779/D2779)*100</f>
        <v>102.08333333333333</v>
      </c>
      <c r="P2779" s="7">
        <f>E2779/L2779</f>
        <v>42.241379310344826</v>
      </c>
      <c r="Q2779" t="s">
        <v>8325</v>
      </c>
      <c r="R2779" t="s">
        <v>8329</v>
      </c>
      <c r="S2779" s="11">
        <f>(J2779/86400)+25569+(-5/24)</f>
        <v>41925.69835648148</v>
      </c>
      <c r="T2779" s="11">
        <f>(I2779/86400)+25569+(-5/24)</f>
        <v>41955.740023148144</v>
      </c>
    </row>
    <row r="2780" spans="1:20" ht="43.2" x14ac:dyDescent="0.3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6">
        <f>(E2780/D2780)*100</f>
        <v>111.16666666666666</v>
      </c>
      <c r="P2780" s="7">
        <f>E2780/L2780</f>
        <v>416.875</v>
      </c>
      <c r="Q2780" t="s">
        <v>8325</v>
      </c>
      <c r="R2780" t="s">
        <v>8329</v>
      </c>
      <c r="S2780" s="11">
        <f>(J2780/86400)+25569+(-5/24)</f>
        <v>42323.591805555552</v>
      </c>
      <c r="T2780" s="11">
        <f>(I2780/86400)+25569+(-5/24)</f>
        <v>42341.687499999993</v>
      </c>
    </row>
    <row r="2781" spans="1:20" ht="57.6" x14ac:dyDescent="0.3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6">
        <f>(E2781/D2781)*100</f>
        <v>166.08</v>
      </c>
      <c r="P2781" s="7">
        <f>E2781/L2781</f>
        <v>46.651685393258425</v>
      </c>
      <c r="Q2781" t="s">
        <v>8325</v>
      </c>
      <c r="R2781" t="s">
        <v>8329</v>
      </c>
      <c r="S2781" s="11">
        <f>(J2781/86400)+25569+(-5/24)</f>
        <v>40299.03162037037</v>
      </c>
      <c r="T2781" s="11">
        <f>(I2781/86400)+25569+(-5/24)</f>
        <v>40329.999305555553</v>
      </c>
    </row>
    <row r="2782" spans="1:20" ht="43.2" x14ac:dyDescent="0.3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6">
        <f>(E2782/D2782)*100</f>
        <v>106.60000000000001</v>
      </c>
      <c r="P2782" s="7">
        <f>E2782/L2782</f>
        <v>48.454545454545453</v>
      </c>
      <c r="Q2782" t="s">
        <v>8325</v>
      </c>
      <c r="R2782" t="s">
        <v>8329</v>
      </c>
      <c r="S2782" s="11">
        <f>(J2782/86400)+25569+(-5/24)</f>
        <v>41299.585023148145</v>
      </c>
      <c r="T2782" s="11">
        <f>(I2782/86400)+25569+(-5/24)</f>
        <v>41344.543356481481</v>
      </c>
    </row>
    <row r="2783" spans="1:20" ht="43.2" x14ac:dyDescent="0.3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6">
        <f>(E2783/D2783)*100</f>
        <v>144.58441666666667</v>
      </c>
      <c r="P2783" s="7">
        <f>E2783/L2783</f>
        <v>70.5289837398374</v>
      </c>
      <c r="Q2783" t="s">
        <v>8325</v>
      </c>
      <c r="R2783" t="s">
        <v>8329</v>
      </c>
      <c r="S2783" s="11">
        <f>(J2783/86400)+25569+(-5/24)</f>
        <v>41228.577870370369</v>
      </c>
      <c r="T2783" s="11">
        <f>(I2783/86400)+25569+(-5/24)</f>
        <v>41258.577870370369</v>
      </c>
    </row>
    <row r="2784" spans="1:20" ht="57.6" x14ac:dyDescent="0.3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6">
        <f>(E2784/D2784)*100</f>
        <v>105.55000000000001</v>
      </c>
      <c r="P2784" s="7">
        <f>E2784/L2784</f>
        <v>87.958333333333329</v>
      </c>
      <c r="Q2784" t="s">
        <v>8325</v>
      </c>
      <c r="R2784" t="s">
        <v>8329</v>
      </c>
      <c r="S2784" s="11">
        <f>(J2784/86400)+25569+(-5/24)</f>
        <v>40335.589745370366</v>
      </c>
      <c r="T2784" s="11">
        <f>(I2784/86400)+25569+(-5/24)</f>
        <v>40381.041666666664</v>
      </c>
    </row>
    <row r="2785" spans="1:20" ht="43.2" x14ac:dyDescent="0.3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6">
        <f>(E2785/D2785)*100</f>
        <v>136.60000000000002</v>
      </c>
      <c r="P2785" s="7">
        <f>E2785/L2785</f>
        <v>26.26923076923077</v>
      </c>
      <c r="Q2785" t="s">
        <v>8325</v>
      </c>
      <c r="R2785" t="s">
        <v>8329</v>
      </c>
      <c r="S2785" s="11">
        <f>(J2785/86400)+25569+(-5/24)</f>
        <v>40671.429178240738</v>
      </c>
      <c r="T2785" s="11">
        <f>(I2785/86400)+25569+(-5/24)</f>
        <v>40701.429178240738</v>
      </c>
    </row>
    <row r="2786" spans="1:20" ht="43.2" x14ac:dyDescent="0.3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6">
        <f>(E2786/D2786)*100</f>
        <v>104</v>
      </c>
      <c r="P2786" s="7">
        <f>E2786/L2786</f>
        <v>57.777777777777779</v>
      </c>
      <c r="Q2786" t="s">
        <v>8325</v>
      </c>
      <c r="R2786" t="s">
        <v>8329</v>
      </c>
      <c r="S2786" s="11">
        <f>(J2786/86400)+25569+(-5/24)</f>
        <v>40632.733622685184</v>
      </c>
      <c r="T2786" s="11">
        <f>(I2786/86400)+25569+(-5/24)</f>
        <v>40648.957638888889</v>
      </c>
    </row>
    <row r="2787" spans="1:20" ht="28.8" x14ac:dyDescent="0.3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6">
        <f>(E2787/D2787)*100</f>
        <v>114.5</v>
      </c>
      <c r="P2787" s="7">
        <f>E2787/L2787</f>
        <v>57.25</v>
      </c>
      <c r="Q2787" t="s">
        <v>8325</v>
      </c>
      <c r="R2787" t="s">
        <v>8329</v>
      </c>
      <c r="S2787" s="11">
        <f>(J2787/86400)+25569+(-5/24)</f>
        <v>40920.696562499994</v>
      </c>
      <c r="T2787" s="11">
        <f>(I2787/86400)+25569+(-5/24)</f>
        <v>40951.696562499994</v>
      </c>
    </row>
    <row r="2788" spans="1:20" ht="57.6" x14ac:dyDescent="0.3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6">
        <f>(E2788/D2788)*100</f>
        <v>101.71957671957672</v>
      </c>
      <c r="P2788" s="7">
        <f>E2788/L2788</f>
        <v>196.34042553191489</v>
      </c>
      <c r="Q2788" t="s">
        <v>8325</v>
      </c>
      <c r="R2788" t="s">
        <v>8329</v>
      </c>
      <c r="S2788" s="11">
        <f>(J2788/86400)+25569+(-5/24)</f>
        <v>42267.538449074076</v>
      </c>
      <c r="T2788" s="11">
        <f>(I2788/86400)+25569+(-5/24)</f>
        <v>42297.538449074076</v>
      </c>
    </row>
    <row r="2789" spans="1:20" ht="43.2" x14ac:dyDescent="0.3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6">
        <f>(E2789/D2789)*100</f>
        <v>123.94678492239468</v>
      </c>
      <c r="P2789" s="7">
        <f>E2789/L2789</f>
        <v>43</v>
      </c>
      <c r="Q2789" t="s">
        <v>8325</v>
      </c>
      <c r="R2789" t="s">
        <v>8329</v>
      </c>
      <c r="S2789" s="11">
        <f>(J2789/86400)+25569+(-5/24)</f>
        <v>40981.501909722218</v>
      </c>
      <c r="T2789" s="11">
        <f>(I2789/86400)+25569+(-5/24)</f>
        <v>41011.501909722218</v>
      </c>
    </row>
    <row r="2790" spans="1:20" ht="43.2" x14ac:dyDescent="0.3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6">
        <f>(E2790/D2790)*100</f>
        <v>102.45669291338582</v>
      </c>
      <c r="P2790" s="7">
        <f>E2790/L2790</f>
        <v>35.551912568306008</v>
      </c>
      <c r="Q2790" t="s">
        <v>8325</v>
      </c>
      <c r="R2790" t="s">
        <v>8329</v>
      </c>
      <c r="S2790" s="11">
        <f>(J2790/86400)+25569+(-5/24)</f>
        <v>41680.375069444439</v>
      </c>
      <c r="T2790" s="11">
        <f>(I2790/86400)+25569+(-5/24)</f>
        <v>41702.666666666664</v>
      </c>
    </row>
    <row r="2791" spans="1:20" ht="43.2" x14ac:dyDescent="0.3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6">
        <f>(E2791/D2791)*100</f>
        <v>144.5</v>
      </c>
      <c r="P2791" s="7">
        <f>E2791/L2791</f>
        <v>68.80952380952381</v>
      </c>
      <c r="Q2791" t="s">
        <v>8325</v>
      </c>
      <c r="R2791" t="s">
        <v>8329</v>
      </c>
      <c r="S2791" s="11">
        <f>(J2791/86400)+25569+(-5/24)</f>
        <v>42365.9846412037</v>
      </c>
      <c r="T2791" s="11">
        <f>(I2791/86400)+25569+(-5/24)</f>
        <v>42401.541666666664</v>
      </c>
    </row>
    <row r="2792" spans="1:20" ht="43.2" x14ac:dyDescent="0.3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6">
        <f>(E2792/D2792)*100</f>
        <v>133.33333333333331</v>
      </c>
      <c r="P2792" s="7">
        <f>E2792/L2792</f>
        <v>28.571428571428573</v>
      </c>
      <c r="Q2792" t="s">
        <v>8325</v>
      </c>
      <c r="R2792" t="s">
        <v>8329</v>
      </c>
      <c r="S2792" s="11">
        <f>(J2792/86400)+25569+(-5/24)</f>
        <v>42058.733402777776</v>
      </c>
      <c r="T2792" s="11">
        <f>(I2792/86400)+25569+(-5/24)</f>
        <v>42088.691736111105</v>
      </c>
    </row>
    <row r="2793" spans="1:20" ht="57.6" x14ac:dyDescent="0.3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6">
        <f>(E2793/D2793)*100</f>
        <v>109.3644</v>
      </c>
      <c r="P2793" s="7">
        <f>E2793/L2793</f>
        <v>50.631666666666668</v>
      </c>
      <c r="Q2793" t="s">
        <v>8325</v>
      </c>
      <c r="R2793" t="s">
        <v>8329</v>
      </c>
      <c r="S2793" s="11">
        <f>(J2793/86400)+25569+(-5/24)</f>
        <v>41160.663553240738</v>
      </c>
      <c r="T2793" s="11">
        <f>(I2793/86400)+25569+(-5/24)</f>
        <v>41188.207638888889</v>
      </c>
    </row>
    <row r="2794" spans="1:20" ht="28.8" x14ac:dyDescent="0.3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6">
        <f>(E2794/D2794)*100</f>
        <v>136.80000000000001</v>
      </c>
      <c r="P2794" s="7">
        <f>E2794/L2794</f>
        <v>54</v>
      </c>
      <c r="Q2794" t="s">
        <v>8325</v>
      </c>
      <c r="R2794" t="s">
        <v>8329</v>
      </c>
      <c r="S2794" s="11">
        <f>(J2794/86400)+25569+(-5/24)</f>
        <v>41074.013229166667</v>
      </c>
      <c r="T2794" s="11">
        <f>(I2794/86400)+25569+(-5/24)</f>
        <v>41104.013229166667</v>
      </c>
    </row>
    <row r="2795" spans="1:20" ht="43.2" x14ac:dyDescent="0.3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6">
        <f>(E2795/D2795)*100</f>
        <v>115.55</v>
      </c>
      <c r="P2795" s="7">
        <f>E2795/L2795</f>
        <v>36.109375</v>
      </c>
      <c r="Q2795" t="s">
        <v>8325</v>
      </c>
      <c r="R2795" t="s">
        <v>8329</v>
      </c>
      <c r="S2795" s="11">
        <f>(J2795/86400)+25569+(-5/24)</f>
        <v>41590.047534722216</v>
      </c>
      <c r="T2795" s="11">
        <f>(I2795/86400)+25569+(-5/24)</f>
        <v>41620.047534722216</v>
      </c>
    </row>
    <row r="2796" spans="1:20" ht="43.2" x14ac:dyDescent="0.3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6">
        <f>(E2796/D2796)*100</f>
        <v>240.79999999999998</v>
      </c>
      <c r="P2796" s="7">
        <f>E2796/L2796</f>
        <v>23.153846153846153</v>
      </c>
      <c r="Q2796" t="s">
        <v>8325</v>
      </c>
      <c r="R2796" t="s">
        <v>8329</v>
      </c>
      <c r="S2796" s="11">
        <f>(J2796/86400)+25569+(-5/24)</f>
        <v>40772.640416666662</v>
      </c>
      <c r="T2796" s="11">
        <f>(I2796/86400)+25569+(-5/24)</f>
        <v>40812.999305555553</v>
      </c>
    </row>
    <row r="2797" spans="1:20" ht="57.6" x14ac:dyDescent="0.3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6">
        <f>(E2797/D2797)*100</f>
        <v>114.39999999999999</v>
      </c>
      <c r="P2797" s="7">
        <f>E2797/L2797</f>
        <v>104</v>
      </c>
      <c r="Q2797" t="s">
        <v>8325</v>
      </c>
      <c r="R2797" t="s">
        <v>8329</v>
      </c>
      <c r="S2797" s="11">
        <f>(J2797/86400)+25569+(-5/24)</f>
        <v>41626.552719907406</v>
      </c>
      <c r="T2797" s="11">
        <f>(I2797/86400)+25569+(-5/24)</f>
        <v>41654.606249999997</v>
      </c>
    </row>
    <row r="2798" spans="1:20" ht="43.2" x14ac:dyDescent="0.3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6">
        <f>(E2798/D2798)*100</f>
        <v>110.33333333333333</v>
      </c>
      <c r="P2798" s="7">
        <f>E2798/L2798</f>
        <v>31.826923076923077</v>
      </c>
      <c r="Q2798" t="s">
        <v>8325</v>
      </c>
      <c r="R2798" t="s">
        <v>8329</v>
      </c>
      <c r="S2798" s="11">
        <f>(J2798/86400)+25569+(-5/24)</f>
        <v>41535.693148148144</v>
      </c>
      <c r="T2798" s="11">
        <f>(I2798/86400)+25569+(-5/24)</f>
        <v>41557.791666666664</v>
      </c>
    </row>
    <row r="2799" spans="1:20" ht="57.6" x14ac:dyDescent="0.3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6">
        <f>(E2799/D2799)*100</f>
        <v>195.37933333333334</v>
      </c>
      <c r="P2799" s="7">
        <f>E2799/L2799</f>
        <v>27.3896261682243</v>
      </c>
      <c r="Q2799" t="s">
        <v>8325</v>
      </c>
      <c r="R2799" t="s">
        <v>8329</v>
      </c>
      <c r="S2799" s="11">
        <f>(J2799/86400)+25569+(-5/24)</f>
        <v>40456.746018518512</v>
      </c>
      <c r="T2799" s="11">
        <f>(I2799/86400)+25569+(-5/24)</f>
        <v>40483.80972222222</v>
      </c>
    </row>
    <row r="2800" spans="1:20" x14ac:dyDescent="0.3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6">
        <f>(E2800/D2800)*100</f>
        <v>103.33333333333334</v>
      </c>
      <c r="P2800" s="7">
        <f>E2800/L2800</f>
        <v>56.363636363636367</v>
      </c>
      <c r="Q2800" t="s">
        <v>8325</v>
      </c>
      <c r="R2800" t="s">
        <v>8329</v>
      </c>
      <c r="S2800" s="11">
        <f>(J2800/86400)+25569+(-5/24)</f>
        <v>40960.653229166666</v>
      </c>
      <c r="T2800" s="11">
        <f>(I2800/86400)+25569+(-5/24)</f>
        <v>40975.999305555553</v>
      </c>
    </row>
    <row r="2801" spans="1:20" ht="28.8" x14ac:dyDescent="0.3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6">
        <f>(E2801/D2801)*100</f>
        <v>103.1372549019608</v>
      </c>
      <c r="P2801" s="7">
        <f>E2801/L2801</f>
        <v>77.352941176470594</v>
      </c>
      <c r="Q2801" t="s">
        <v>8325</v>
      </c>
      <c r="R2801" t="s">
        <v>8329</v>
      </c>
      <c r="S2801" s="11">
        <f>(J2801/86400)+25569+(-5/24)</f>
        <v>41371.439745370364</v>
      </c>
      <c r="T2801" s="11">
        <f>(I2801/86400)+25569+(-5/24)</f>
        <v>41401.439745370364</v>
      </c>
    </row>
    <row r="2802" spans="1:20" ht="43.2" x14ac:dyDescent="0.3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6">
        <f>(E2802/D2802)*100</f>
        <v>100.3125</v>
      </c>
      <c r="P2802" s="7">
        <f>E2802/L2802</f>
        <v>42.8</v>
      </c>
      <c r="Q2802" t="s">
        <v>8325</v>
      </c>
      <c r="R2802" t="s">
        <v>8329</v>
      </c>
      <c r="S2802" s="11">
        <f>(J2802/86400)+25569+(-5/24)</f>
        <v>40686.813263888886</v>
      </c>
      <c r="T2802" s="11">
        <f>(I2802/86400)+25569+(-5/24)</f>
        <v>40728.813263888886</v>
      </c>
    </row>
    <row r="2803" spans="1:20" ht="28.8" x14ac:dyDescent="0.3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6">
        <f>(E2803/D2803)*100</f>
        <v>127</v>
      </c>
      <c r="P2803" s="7">
        <f>E2803/L2803</f>
        <v>48.846153846153847</v>
      </c>
      <c r="Q2803" t="s">
        <v>8325</v>
      </c>
      <c r="R2803" t="s">
        <v>8329</v>
      </c>
      <c r="S2803" s="11">
        <f>(J2803/86400)+25569+(-5/24)</f>
        <v>41402.350486111107</v>
      </c>
      <c r="T2803" s="11">
        <f>(I2803/86400)+25569+(-5/24)</f>
        <v>41462.350486111107</v>
      </c>
    </row>
    <row r="2804" spans="1:20" ht="43.2" x14ac:dyDescent="0.3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6">
        <f>(E2804/D2804)*100</f>
        <v>120.601</v>
      </c>
      <c r="P2804" s="7">
        <f>E2804/L2804</f>
        <v>48.240400000000001</v>
      </c>
      <c r="Q2804" t="s">
        <v>8325</v>
      </c>
      <c r="R2804" t="s">
        <v>8329</v>
      </c>
      <c r="S2804" s="11">
        <f>(J2804/86400)+25569+(-5/24)</f>
        <v>41037.684131944443</v>
      </c>
      <c r="T2804" s="11">
        <f>(I2804/86400)+25569+(-5/24)</f>
        <v>41050.9375</v>
      </c>
    </row>
    <row r="2805" spans="1:20" ht="57.6" x14ac:dyDescent="0.3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6">
        <f>(E2805/D2805)*100</f>
        <v>106.99047619047619</v>
      </c>
      <c r="P2805" s="7">
        <f>E2805/L2805</f>
        <v>70.212500000000006</v>
      </c>
      <c r="Q2805" t="s">
        <v>8325</v>
      </c>
      <c r="R2805" t="s">
        <v>8329</v>
      </c>
      <c r="S2805" s="11">
        <f>(J2805/86400)+25569+(-5/24)</f>
        <v>40911.601539351854</v>
      </c>
      <c r="T2805" s="11">
        <f>(I2805/86400)+25569+(-5/24)</f>
        <v>40932.601539351854</v>
      </c>
    </row>
    <row r="2806" spans="1:20" ht="43.2" x14ac:dyDescent="0.3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6">
        <f>(E2806/D2806)*100</f>
        <v>172.43333333333334</v>
      </c>
      <c r="P2806" s="7">
        <f>E2806/L2806</f>
        <v>94.054545454545448</v>
      </c>
      <c r="Q2806" t="s">
        <v>8325</v>
      </c>
      <c r="R2806" t="s">
        <v>8329</v>
      </c>
      <c r="S2806" s="11">
        <f>(J2806/86400)+25569+(-5/24)</f>
        <v>41878.922534722216</v>
      </c>
      <c r="T2806" s="11">
        <f>(I2806/86400)+25569+(-5/24)</f>
        <v>41908.922534722216</v>
      </c>
    </row>
    <row r="2807" spans="1:20" ht="43.2" x14ac:dyDescent="0.3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6">
        <f>(E2807/D2807)*100</f>
        <v>123.61999999999999</v>
      </c>
      <c r="P2807" s="7">
        <f>E2807/L2807</f>
        <v>80.272727272727266</v>
      </c>
      <c r="Q2807" t="s">
        <v>8325</v>
      </c>
      <c r="R2807" t="s">
        <v>8329</v>
      </c>
      <c r="S2807" s="11">
        <f>(J2807/86400)+25569+(-5/24)</f>
        <v>40865.658807870372</v>
      </c>
      <c r="T2807" s="11">
        <f>(I2807/86400)+25569+(-5/24)</f>
        <v>40902</v>
      </c>
    </row>
    <row r="2808" spans="1:20" ht="43.2" x14ac:dyDescent="0.3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6">
        <f>(E2808/D2808)*100</f>
        <v>108.4</v>
      </c>
      <c r="P2808" s="7">
        <f>E2808/L2808</f>
        <v>54.2</v>
      </c>
      <c r="Q2808" t="s">
        <v>8325</v>
      </c>
      <c r="R2808" t="s">
        <v>8329</v>
      </c>
      <c r="S2808" s="11">
        <f>(J2808/86400)+25569+(-5/24)</f>
        <v>41773.724201388883</v>
      </c>
      <c r="T2808" s="11">
        <f>(I2808/86400)+25569+(-5/24)</f>
        <v>41810.999305555553</v>
      </c>
    </row>
    <row r="2809" spans="1:20" ht="43.2" x14ac:dyDescent="0.3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6">
        <f>(E2809/D2809)*100</f>
        <v>116.52013333333333</v>
      </c>
      <c r="P2809" s="7">
        <f>E2809/L2809</f>
        <v>60.26903448275862</v>
      </c>
      <c r="Q2809" t="s">
        <v>8325</v>
      </c>
      <c r="R2809" t="s">
        <v>8329</v>
      </c>
      <c r="S2809" s="11">
        <f>(J2809/86400)+25569+(-5/24)</f>
        <v>40852.68136574074</v>
      </c>
      <c r="T2809" s="11">
        <f>(I2809/86400)+25569+(-5/24)</f>
        <v>40883.040972222218</v>
      </c>
    </row>
    <row r="2810" spans="1:20" ht="43.2" x14ac:dyDescent="0.3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6">
        <f>(E2810/D2810)*100</f>
        <v>187.245</v>
      </c>
      <c r="P2810" s="7">
        <f>E2810/L2810</f>
        <v>38.740344827586206</v>
      </c>
      <c r="Q2810" t="s">
        <v>8325</v>
      </c>
      <c r="R2810" t="s">
        <v>8329</v>
      </c>
      <c r="S2810" s="11">
        <f>(J2810/86400)+25569+(-5/24)</f>
        <v>41058.91065972222</v>
      </c>
      <c r="T2810" s="11">
        <f>(I2810/86400)+25569+(-5/24)</f>
        <v>41074.957638888889</v>
      </c>
    </row>
    <row r="2811" spans="1:20" ht="43.2" x14ac:dyDescent="0.3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6">
        <f>(E2811/D2811)*100</f>
        <v>115.93333333333334</v>
      </c>
      <c r="P2811" s="7">
        <f>E2811/L2811</f>
        <v>152.54385964912279</v>
      </c>
      <c r="Q2811" t="s">
        <v>8325</v>
      </c>
      <c r="R2811" t="s">
        <v>8329</v>
      </c>
      <c r="S2811" s="11">
        <f>(J2811/86400)+25569+(-5/24)</f>
        <v>41426.05128472222</v>
      </c>
      <c r="T2811" s="11">
        <f>(I2811/86400)+25569+(-5/24)</f>
        <v>41457</v>
      </c>
    </row>
    <row r="2812" spans="1:20" ht="57.6" x14ac:dyDescent="0.3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6">
        <f>(E2812/D2812)*100</f>
        <v>110.7</v>
      </c>
      <c r="P2812" s="7">
        <f>E2812/L2812</f>
        <v>115.3125</v>
      </c>
      <c r="Q2812" t="s">
        <v>8325</v>
      </c>
      <c r="R2812" t="s">
        <v>8329</v>
      </c>
      <c r="S2812" s="11">
        <f>(J2812/86400)+25569+(-5/24)</f>
        <v>41313.776712962957</v>
      </c>
      <c r="T2812" s="11">
        <f>(I2812/86400)+25569+(-5/24)</f>
        <v>41343.735046296293</v>
      </c>
    </row>
    <row r="2813" spans="1:20" ht="43.2" x14ac:dyDescent="0.3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6">
        <f>(E2813/D2813)*100</f>
        <v>170.92307692307693</v>
      </c>
      <c r="P2813" s="7">
        <f>E2813/L2813</f>
        <v>35.838709677419352</v>
      </c>
      <c r="Q2813" t="s">
        <v>8325</v>
      </c>
      <c r="R2813" t="s">
        <v>8329</v>
      </c>
      <c r="S2813" s="11">
        <f>(J2813/86400)+25569+(-5/24)</f>
        <v>40670.298993055556</v>
      </c>
      <c r="T2813" s="11">
        <f>(I2813/86400)+25569+(-5/24)</f>
        <v>40708.957638888889</v>
      </c>
    </row>
    <row r="2814" spans="1:20" ht="43.2" x14ac:dyDescent="0.3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6">
        <f>(E2814/D2814)*100</f>
        <v>126.11835600000001</v>
      </c>
      <c r="P2814" s="7">
        <f>E2814/L2814</f>
        <v>64.570118779438872</v>
      </c>
      <c r="Q2814" t="s">
        <v>8319</v>
      </c>
      <c r="R2814" t="s">
        <v>8349</v>
      </c>
      <c r="S2814" s="11">
        <f>(J2814/86400)+25569+(-5/24)</f>
        <v>41744.08253472222</v>
      </c>
      <c r="T2814" s="11">
        <f>(I2814/86400)+25569+(-5/24)</f>
        <v>41774.08253472222</v>
      </c>
    </row>
    <row r="2815" spans="1:20" ht="43.2" x14ac:dyDescent="0.3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6">
        <f>(E2815/D2815)*100</f>
        <v>138.44033333333334</v>
      </c>
      <c r="P2815" s="7">
        <f>E2815/L2815</f>
        <v>87.436000000000007</v>
      </c>
      <c r="Q2815" t="s">
        <v>8319</v>
      </c>
      <c r="R2815" t="s">
        <v>8349</v>
      </c>
      <c r="S2815" s="11">
        <f>(J2815/86400)+25569+(-5/24)</f>
        <v>40638.619675925926</v>
      </c>
      <c r="T2815" s="11">
        <f>(I2815/86400)+25569+(-5/24)</f>
        <v>40728.619675925926</v>
      </c>
    </row>
    <row r="2816" spans="1:20" ht="43.2" x14ac:dyDescent="0.3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6">
        <f>(E2816/D2816)*100</f>
        <v>1705.2499999999998</v>
      </c>
      <c r="P2816" s="7">
        <f>E2816/L2816</f>
        <v>68.815577078288939</v>
      </c>
      <c r="Q2816" t="s">
        <v>8319</v>
      </c>
      <c r="R2816" t="s">
        <v>8349</v>
      </c>
      <c r="S2816" s="11">
        <f>(J2816/86400)+25569+(-5/24)</f>
        <v>42548.061527777776</v>
      </c>
      <c r="T2816" s="11">
        <f>(I2816/86400)+25569+(-5/24)</f>
        <v>42593.061527777776</v>
      </c>
    </row>
    <row r="2817" spans="1:20" ht="43.2" x14ac:dyDescent="0.3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6">
        <f>(E2817/D2817)*100</f>
        <v>788.05550000000005</v>
      </c>
      <c r="P2817" s="7">
        <f>E2817/L2817</f>
        <v>176.200223588597</v>
      </c>
      <c r="Q2817" t="s">
        <v>8319</v>
      </c>
      <c r="R2817" t="s">
        <v>8349</v>
      </c>
      <c r="S2817" s="11">
        <f>(J2817/86400)+25569+(-5/24)</f>
        <v>41730.376041666663</v>
      </c>
      <c r="T2817" s="11">
        <f>(I2817/86400)+25569+(-5/24)</f>
        <v>41760.376041666663</v>
      </c>
    </row>
    <row r="2818" spans="1:20" ht="43.2" x14ac:dyDescent="0.3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6">
        <f>(E2818/D2818)*100</f>
        <v>348.01799999999997</v>
      </c>
      <c r="P2818" s="7">
        <f>E2818/L2818</f>
        <v>511.79117647058825</v>
      </c>
      <c r="Q2818" t="s">
        <v>8319</v>
      </c>
      <c r="R2818" t="s">
        <v>8349</v>
      </c>
      <c r="S2818" s="11">
        <f>(J2818/86400)+25569+(-5/24)</f>
        <v>42157.043495370366</v>
      </c>
      <c r="T2818" s="11">
        <f>(I2818/86400)+25569+(-5/24)</f>
        <v>42197.043495370366</v>
      </c>
    </row>
    <row r="2819" spans="1:20" ht="43.2" x14ac:dyDescent="0.3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6">
        <f>(E2819/D2819)*100</f>
        <v>149.74666666666667</v>
      </c>
      <c r="P2819" s="7">
        <f>E2819/L2819</f>
        <v>160.44285714285715</v>
      </c>
      <c r="Q2819" t="s">
        <v>8319</v>
      </c>
      <c r="R2819" t="s">
        <v>8349</v>
      </c>
      <c r="S2819" s="11">
        <f>(J2819/86400)+25569+(-5/24)</f>
        <v>41688.941678240742</v>
      </c>
      <c r="T2819" s="11">
        <f>(I2819/86400)+25569+(-5/24)</f>
        <v>41748.900011574071</v>
      </c>
    </row>
    <row r="2820" spans="1:20" ht="57.6" x14ac:dyDescent="0.3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6">
        <f>(E2820/D2820)*100</f>
        <v>100.63375000000001</v>
      </c>
      <c r="P2820" s="7">
        <f>E2820/L2820</f>
        <v>35.003043478260871</v>
      </c>
      <c r="Q2820" t="s">
        <v>8319</v>
      </c>
      <c r="R2820" t="s">
        <v>8349</v>
      </c>
      <c r="S2820" s="11">
        <f>(J2820/86400)+25569+(-5/24)</f>
        <v>40102.709722222222</v>
      </c>
      <c r="T2820" s="11">
        <f>(I2820/86400)+25569+(-5/24)</f>
        <v>40140.040972222218</v>
      </c>
    </row>
    <row r="2821" spans="1:20" ht="28.8" x14ac:dyDescent="0.3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6">
        <f>(E2821/D2821)*100</f>
        <v>800.21100000000001</v>
      </c>
      <c r="P2821" s="7">
        <f>E2821/L2821</f>
        <v>188.50671378091872</v>
      </c>
      <c r="Q2821" t="s">
        <v>8319</v>
      </c>
      <c r="R2821" t="s">
        <v>8349</v>
      </c>
      <c r="S2821" s="11">
        <f>(J2821/86400)+25569+(-5/24)</f>
        <v>42473.395937499998</v>
      </c>
      <c r="T2821" s="11">
        <f>(I2821/86400)+25569+(-5/24)</f>
        <v>42527.501388888886</v>
      </c>
    </row>
    <row r="2822" spans="1:20" ht="43.2" x14ac:dyDescent="0.3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6">
        <f>(E2822/D2822)*100</f>
        <v>106.00260000000002</v>
      </c>
      <c r="P2822" s="7">
        <f>E2822/L2822</f>
        <v>56.204984093319197</v>
      </c>
      <c r="Q2822" t="s">
        <v>8319</v>
      </c>
      <c r="R2822" t="s">
        <v>8349</v>
      </c>
      <c r="S2822" s="11">
        <f>(J2822/86400)+25569+(-5/24)</f>
        <v>41800.21471064815</v>
      </c>
      <c r="T2822" s="11">
        <f>(I2822/86400)+25569+(-5/24)</f>
        <v>41830.21471064815</v>
      </c>
    </row>
    <row r="2823" spans="1:20" ht="43.2" x14ac:dyDescent="0.3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6">
        <f>(E2823/D2823)*100</f>
        <v>200.51866666666669</v>
      </c>
      <c r="P2823" s="7">
        <f>E2823/L2823</f>
        <v>51.3054157782516</v>
      </c>
      <c r="Q2823" t="s">
        <v>8319</v>
      </c>
      <c r="R2823" t="s">
        <v>8349</v>
      </c>
      <c r="S2823" s="11">
        <f>(J2823/86400)+25569+(-5/24)</f>
        <v>40623.973067129627</v>
      </c>
      <c r="T2823" s="11">
        <f>(I2823/86400)+25569+(-5/24)</f>
        <v>40654.973067129627</v>
      </c>
    </row>
    <row r="2824" spans="1:20" ht="43.2" x14ac:dyDescent="0.3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6">
        <f>(E2824/D2824)*100</f>
        <v>212.44399999999999</v>
      </c>
      <c r="P2824" s="7">
        <f>E2824/L2824</f>
        <v>127.36450839328538</v>
      </c>
      <c r="Q2824" t="s">
        <v>8319</v>
      </c>
      <c r="R2824" t="s">
        <v>8349</v>
      </c>
      <c r="S2824" s="11">
        <f>(J2824/86400)+25569+(-5/24)</f>
        <v>42651.212233796294</v>
      </c>
      <c r="T2824" s="11">
        <f>(I2824/86400)+25569+(-5/24)</f>
        <v>42681.253900462958</v>
      </c>
    </row>
    <row r="2825" spans="1:20" ht="43.2" x14ac:dyDescent="0.3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6">
        <f>(E2825/D2825)*100</f>
        <v>198.47237142857145</v>
      </c>
      <c r="P2825" s="7">
        <f>E2825/L2825</f>
        <v>101.85532258064516</v>
      </c>
      <c r="Q2825" t="s">
        <v>8319</v>
      </c>
      <c r="R2825" t="s">
        <v>8349</v>
      </c>
      <c r="S2825" s="11">
        <f>(J2825/86400)+25569+(-5/24)</f>
        <v>41526.398321759254</v>
      </c>
      <c r="T2825" s="11">
        <f>(I2825/86400)+25569+(-5/24)</f>
        <v>41563.398321759254</v>
      </c>
    </row>
    <row r="2826" spans="1:20" ht="43.2" x14ac:dyDescent="0.3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6">
        <f>(E2826/D2826)*100</f>
        <v>225.94666666666666</v>
      </c>
      <c r="P2826" s="7">
        <f>E2826/L2826</f>
        <v>230.55782312925169</v>
      </c>
      <c r="Q2826" t="s">
        <v>8319</v>
      </c>
      <c r="R2826" t="s">
        <v>8349</v>
      </c>
      <c r="S2826" s="11">
        <f>(J2826/86400)+25569+(-5/24)</f>
        <v>40940.991493055553</v>
      </c>
      <c r="T2826" s="11">
        <f>(I2826/86400)+25569+(-5/24)</f>
        <v>40969.916666666664</v>
      </c>
    </row>
    <row r="2827" spans="1:20" ht="28.8" x14ac:dyDescent="0.3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6">
        <f>(E2827/D2827)*100</f>
        <v>698.94800000000009</v>
      </c>
      <c r="P2827" s="7">
        <f>E2827/L2827</f>
        <v>842.10602409638557</v>
      </c>
      <c r="Q2827" t="s">
        <v>8319</v>
      </c>
      <c r="R2827" t="s">
        <v>8349</v>
      </c>
      <c r="S2827" s="11">
        <f>(J2827/86400)+25569+(-5/24)</f>
        <v>42394.372407407405</v>
      </c>
      <c r="T2827" s="11">
        <f>(I2827/86400)+25569+(-5/24)</f>
        <v>42440.999999999993</v>
      </c>
    </row>
    <row r="2828" spans="1:20" ht="43.2" x14ac:dyDescent="0.3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6">
        <f>(E2828/D2828)*100</f>
        <v>398.59528571428569</v>
      </c>
      <c r="P2828" s="7">
        <f>E2828/L2828</f>
        <v>577.27593103448271</v>
      </c>
      <c r="Q2828" t="s">
        <v>8319</v>
      </c>
      <c r="R2828" t="s">
        <v>8349</v>
      </c>
      <c r="S2828" s="11">
        <f>(J2828/86400)+25569+(-5/24)</f>
        <v>41020.063437500001</v>
      </c>
      <c r="T2828" s="11">
        <f>(I2828/86400)+25569+(-5/24)</f>
        <v>41052.583333333328</v>
      </c>
    </row>
    <row r="2829" spans="1:20" ht="43.2" x14ac:dyDescent="0.3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6">
        <f>(E2829/D2829)*100</f>
        <v>294.0333333333333</v>
      </c>
      <c r="P2829" s="7">
        <f>E2829/L2829</f>
        <v>483.34246575342468</v>
      </c>
      <c r="Q2829" t="s">
        <v>8319</v>
      </c>
      <c r="R2829" t="s">
        <v>8349</v>
      </c>
      <c r="S2829" s="11">
        <f>(J2829/86400)+25569+(-5/24)</f>
        <v>42067.71533564815</v>
      </c>
      <c r="T2829" s="11">
        <f>(I2829/86400)+25569+(-5/24)</f>
        <v>42112.673668981479</v>
      </c>
    </row>
    <row r="2830" spans="1:20" ht="28.8" x14ac:dyDescent="0.3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6">
        <f>(E2830/D2830)*100</f>
        <v>167.50470000000001</v>
      </c>
      <c r="P2830" s="7">
        <f>E2830/L2830</f>
        <v>76.138500000000008</v>
      </c>
      <c r="Q2830" t="s">
        <v>8319</v>
      </c>
      <c r="R2830" t="s">
        <v>8349</v>
      </c>
      <c r="S2830" s="11">
        <f>(J2830/86400)+25569+(-5/24)</f>
        <v>41178.890196759261</v>
      </c>
      <c r="T2830" s="11">
        <f>(I2830/86400)+25569+(-5/24)</f>
        <v>41208.890196759261</v>
      </c>
    </row>
    <row r="2831" spans="1:20" ht="43.2" x14ac:dyDescent="0.3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6">
        <f>(E2831/D2831)*100</f>
        <v>1435.5717142857143</v>
      </c>
      <c r="P2831" s="7">
        <f>E2831/L2831</f>
        <v>74.107684365781708</v>
      </c>
      <c r="Q2831" t="s">
        <v>8319</v>
      </c>
      <c r="R2831" t="s">
        <v>8349</v>
      </c>
      <c r="S2831" s="11">
        <f>(J2831/86400)+25569+(-5/24)</f>
        <v>41326.779641203699</v>
      </c>
      <c r="T2831" s="11">
        <f>(I2831/86400)+25569+(-5/24)</f>
        <v>41356.737974537034</v>
      </c>
    </row>
    <row r="2832" spans="1:20" ht="57.6" x14ac:dyDescent="0.3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6">
        <f>(E2832/D2832)*100</f>
        <v>156.73439999999999</v>
      </c>
      <c r="P2832" s="7">
        <f>E2832/L2832</f>
        <v>36.965660377358489</v>
      </c>
      <c r="Q2832" t="s">
        <v>8319</v>
      </c>
      <c r="R2832" t="s">
        <v>8349</v>
      </c>
      <c r="S2832" s="11">
        <f>(J2832/86400)+25569+(-5/24)</f>
        <v>41871.637268518512</v>
      </c>
      <c r="T2832" s="11">
        <f>(I2832/86400)+25569+(-5/24)</f>
        <v>41912.791666666664</v>
      </c>
    </row>
    <row r="2833" spans="1:20" ht="43.2" x14ac:dyDescent="0.3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6">
        <f>(E2833/D2833)*100</f>
        <v>117.90285714285716</v>
      </c>
      <c r="P2833" s="7">
        <f>E2833/L2833</f>
        <v>2500.969696969697</v>
      </c>
      <c r="Q2833" t="s">
        <v>8319</v>
      </c>
      <c r="R2833" t="s">
        <v>8349</v>
      </c>
      <c r="S2833" s="11">
        <f>(J2833/86400)+25569+(-5/24)</f>
        <v>41964.154409722221</v>
      </c>
      <c r="T2833" s="11">
        <f>(I2833/86400)+25569+(-5/24)</f>
        <v>41994.154409722221</v>
      </c>
    </row>
    <row r="2834" spans="1:20" ht="43.2" x14ac:dyDescent="0.3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6">
        <f>(E2834/D2834)*100</f>
        <v>1105.3811999999998</v>
      </c>
      <c r="P2834" s="7">
        <f>E2834/L2834</f>
        <v>67.690214329454989</v>
      </c>
      <c r="Q2834" t="s">
        <v>8319</v>
      </c>
      <c r="R2834" t="s">
        <v>8349</v>
      </c>
      <c r="S2834" s="11">
        <f>(J2834/86400)+25569+(-5/24)</f>
        <v>41147.986307870371</v>
      </c>
      <c r="T2834" s="11">
        <f>(I2834/86400)+25569+(-5/24)</f>
        <v>41187.957638888889</v>
      </c>
    </row>
    <row r="2835" spans="1:20" ht="43.2" x14ac:dyDescent="0.3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6">
        <f>(E2835/D2835)*100</f>
        <v>192.92499999999998</v>
      </c>
      <c r="P2835" s="7">
        <f>E2835/L2835</f>
        <v>63.04738562091503</v>
      </c>
      <c r="Q2835" t="s">
        <v>8319</v>
      </c>
      <c r="R2835" t="s">
        <v>8349</v>
      </c>
      <c r="S2835" s="11">
        <f>(J2835/86400)+25569+(-5/24)</f>
        <v>41742.572175925925</v>
      </c>
      <c r="T2835" s="11">
        <f>(I2835/86400)+25569+(-5/24)</f>
        <v>41772.572175925925</v>
      </c>
    </row>
    <row r="2836" spans="1:20" ht="43.2" x14ac:dyDescent="0.3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6">
        <f>(E2836/D2836)*100</f>
        <v>126.8842105263158</v>
      </c>
      <c r="P2836" s="7">
        <f>E2836/L2836</f>
        <v>117.6</v>
      </c>
      <c r="Q2836" t="s">
        <v>8319</v>
      </c>
      <c r="R2836" t="s">
        <v>8349</v>
      </c>
      <c r="S2836" s="11">
        <f>(J2836/86400)+25569+(-5/24)</f>
        <v>41863.221458333333</v>
      </c>
      <c r="T2836" s="11">
        <f>(I2836/86400)+25569+(-5/24)</f>
        <v>41898.221458333333</v>
      </c>
    </row>
    <row r="2837" spans="1:20" ht="43.2" x14ac:dyDescent="0.3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6">
        <f>(E2837/D2837)*100</f>
        <v>259.57748878923763</v>
      </c>
      <c r="P2837" s="7">
        <f>E2837/L2837</f>
        <v>180.75185011709601</v>
      </c>
      <c r="Q2837" t="s">
        <v>8319</v>
      </c>
      <c r="R2837" t="s">
        <v>8349</v>
      </c>
      <c r="S2837" s="11">
        <f>(J2837/86400)+25569+(-5/24)</f>
        <v>42452.064490740733</v>
      </c>
      <c r="T2837" s="11">
        <f>(I2837/86400)+25569+(-5/24)</f>
        <v>42482.064490740733</v>
      </c>
    </row>
    <row r="2838" spans="1:20" ht="43.2" x14ac:dyDescent="0.3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6">
        <f>(E2838/D2838)*100</f>
        <v>262.27999999999997</v>
      </c>
      <c r="P2838" s="7">
        <f>E2838/L2838</f>
        <v>127.32038834951456</v>
      </c>
      <c r="Q2838" t="s">
        <v>8319</v>
      </c>
      <c r="R2838" t="s">
        <v>8349</v>
      </c>
      <c r="S2838" s="11">
        <f>(J2838/86400)+25569+(-5/24)</f>
        <v>40897.880902777775</v>
      </c>
      <c r="T2838" s="11">
        <f>(I2838/86400)+25569+(-5/24)</f>
        <v>40919.833333333328</v>
      </c>
    </row>
    <row r="2839" spans="1:20" ht="43.2" x14ac:dyDescent="0.3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6">
        <f>(E2839/D2839)*100</f>
        <v>206.74309000000002</v>
      </c>
      <c r="P2839" s="7">
        <f>E2839/L2839</f>
        <v>136.6444745538665</v>
      </c>
      <c r="Q2839" t="s">
        <v>8319</v>
      </c>
      <c r="R2839" t="s">
        <v>8349</v>
      </c>
      <c r="S2839" s="11">
        <f>(J2839/86400)+25569+(-5/24)</f>
        <v>41835.332152777773</v>
      </c>
      <c r="T2839" s="11">
        <f>(I2839/86400)+25569+(-5/24)</f>
        <v>41865.332152777773</v>
      </c>
    </row>
    <row r="2840" spans="1:20" ht="43.2" x14ac:dyDescent="0.3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6">
        <f>(E2840/D2840)*100</f>
        <v>370.13</v>
      </c>
      <c r="P2840" s="7">
        <f>E2840/L2840</f>
        <v>182.78024691358024</v>
      </c>
      <c r="Q2840" t="s">
        <v>8319</v>
      </c>
      <c r="R2840" t="s">
        <v>8349</v>
      </c>
      <c r="S2840" s="11">
        <f>(J2840/86400)+25569+(-5/24)</f>
        <v>41730.455196759256</v>
      </c>
      <c r="T2840" s="11">
        <f>(I2840/86400)+25569+(-5/24)</f>
        <v>41760.455196759256</v>
      </c>
    </row>
    <row r="2841" spans="1:20" ht="28.8" x14ac:dyDescent="0.3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6">
        <f>(E2841/D2841)*100</f>
        <v>284.96600000000001</v>
      </c>
      <c r="P2841" s="7">
        <f>E2841/L2841</f>
        <v>279.37843137254902</v>
      </c>
      <c r="Q2841" t="s">
        <v>8319</v>
      </c>
      <c r="R2841" t="s">
        <v>8349</v>
      </c>
      <c r="S2841" s="11">
        <f>(J2841/86400)+25569+(-5/24)</f>
        <v>42676.378645833327</v>
      </c>
      <c r="T2841" s="11">
        <f>(I2841/86400)+25569+(-5/24)</f>
        <v>42707.420312499999</v>
      </c>
    </row>
    <row r="2842" spans="1:20" ht="43.2" x14ac:dyDescent="0.3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6">
        <f>(E2842/D2842)*100</f>
        <v>579.08000000000004</v>
      </c>
      <c r="P2842" s="7">
        <f>E2842/L2842</f>
        <v>61.375728669846318</v>
      </c>
      <c r="Q2842" t="s">
        <v>8319</v>
      </c>
      <c r="R2842" t="s">
        <v>8349</v>
      </c>
      <c r="S2842" s="11">
        <f>(J2842/86400)+25569+(-5/24)</f>
        <v>42557.584120370368</v>
      </c>
      <c r="T2842" s="11">
        <f>(I2842/86400)+25569+(-5/24)</f>
        <v>42587.584120370368</v>
      </c>
    </row>
    <row r="2843" spans="1:20" ht="43.2" x14ac:dyDescent="0.3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6">
        <f>(E2843/D2843)*100</f>
        <v>1131.8</v>
      </c>
      <c r="P2843" s="7">
        <f>E2843/L2843</f>
        <v>80.727532097004286</v>
      </c>
      <c r="Q2843" t="s">
        <v>8319</v>
      </c>
      <c r="R2843" t="s">
        <v>8349</v>
      </c>
      <c r="S2843" s="11">
        <f>(J2843/86400)+25569+(-5/24)</f>
        <v>41323.984965277778</v>
      </c>
      <c r="T2843" s="11">
        <f>(I2843/86400)+25569+(-5/24)</f>
        <v>41383.943298611106</v>
      </c>
    </row>
    <row r="2844" spans="1:20" ht="43.2" x14ac:dyDescent="0.3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6">
        <f>(E2844/D2844)*100</f>
        <v>263.02771750000005</v>
      </c>
      <c r="P2844" s="7">
        <f>E2844/L2844</f>
        <v>272.35590732591254</v>
      </c>
      <c r="Q2844" t="s">
        <v>8319</v>
      </c>
      <c r="R2844" t="s">
        <v>8349</v>
      </c>
      <c r="S2844" s="11">
        <f>(J2844/86400)+25569+(-5/24)</f>
        <v>41561.29237268518</v>
      </c>
      <c r="T2844" s="11">
        <f>(I2844/86400)+25569+(-5/24)</f>
        <v>41592.958333333328</v>
      </c>
    </row>
    <row r="2845" spans="1:20" ht="43.2" x14ac:dyDescent="0.3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6">
        <f>(E2845/D2845)*100</f>
        <v>674.48</v>
      </c>
      <c r="P2845" s="7">
        <f>E2845/L2845</f>
        <v>70.848739495798313</v>
      </c>
      <c r="Q2845" t="s">
        <v>8319</v>
      </c>
      <c r="R2845" t="s">
        <v>8349</v>
      </c>
      <c r="S2845" s="11">
        <f>(J2845/86400)+25569+(-5/24)</f>
        <v>41200.803749999999</v>
      </c>
      <c r="T2845" s="11">
        <f>(I2845/86400)+25569+(-5/24)</f>
        <v>41230.845416666663</v>
      </c>
    </row>
    <row r="2846" spans="1:20" ht="43.2" x14ac:dyDescent="0.3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6">
        <f>(E2846/D2846)*100</f>
        <v>256.83081313131316</v>
      </c>
      <c r="P2846" s="7">
        <f>E2846/L2846</f>
        <v>247.94003412969283</v>
      </c>
      <c r="Q2846" t="s">
        <v>8319</v>
      </c>
      <c r="R2846" t="s">
        <v>8349</v>
      </c>
      <c r="S2846" s="11">
        <f>(J2846/86400)+25569+(-5/24)</f>
        <v>42549.514629629623</v>
      </c>
      <c r="T2846" s="11">
        <f>(I2846/86400)+25569+(-5/24)</f>
        <v>42588.083333333336</v>
      </c>
    </row>
    <row r="2847" spans="1:20" ht="43.2" x14ac:dyDescent="0.3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6">
        <f>(E2847/D2847)*100</f>
        <v>375.49599999999998</v>
      </c>
      <c r="P2847" s="7">
        <f>E2847/L2847</f>
        <v>186.81393034825871</v>
      </c>
      <c r="Q2847" t="s">
        <v>8319</v>
      </c>
      <c r="R2847" t="s">
        <v>8349</v>
      </c>
      <c r="S2847" s="11">
        <f>(J2847/86400)+25569+(-5/24)</f>
        <v>41445.125798611109</v>
      </c>
      <c r="T2847" s="11">
        <f>(I2847/86400)+25569+(-5/24)</f>
        <v>41505.125798611109</v>
      </c>
    </row>
    <row r="2848" spans="1:20" ht="28.8" x14ac:dyDescent="0.3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6">
        <f>(E2848/D2848)*100</f>
        <v>208.70837499999996</v>
      </c>
      <c r="P2848" s="7">
        <f>E2848/L2848</f>
        <v>131.98948616600788</v>
      </c>
      <c r="Q2848" t="s">
        <v>8319</v>
      </c>
      <c r="R2848" t="s">
        <v>8349</v>
      </c>
      <c r="S2848" s="11">
        <f>(J2848/86400)+25569+(-5/24)</f>
        <v>41313.54688657407</v>
      </c>
      <c r="T2848" s="11">
        <f>(I2848/86400)+25569+(-5/24)</f>
        <v>41343.54688657407</v>
      </c>
    </row>
    <row r="2849" spans="1:20" ht="28.8" x14ac:dyDescent="0.3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6">
        <f>(E2849/D2849)*100</f>
        <v>346.6</v>
      </c>
      <c r="P2849" s="7">
        <f>E2849/L2849</f>
        <v>29.310782241014799</v>
      </c>
      <c r="Q2849" t="s">
        <v>8319</v>
      </c>
      <c r="R2849" t="s">
        <v>8349</v>
      </c>
      <c r="S2849" s="11">
        <f>(J2849/86400)+25569+(-5/24)</f>
        <v>41438.691261574073</v>
      </c>
      <c r="T2849" s="11">
        <f>(I2849/86400)+25569+(-5/24)</f>
        <v>41468.691261574073</v>
      </c>
    </row>
    <row r="2850" spans="1:20" ht="43.2" x14ac:dyDescent="0.3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6">
        <f>(E2850/D2850)*100</f>
        <v>402.33</v>
      </c>
      <c r="P2850" s="7">
        <f>E2850/L2850</f>
        <v>245.02436053593178</v>
      </c>
      <c r="Q2850" t="s">
        <v>8319</v>
      </c>
      <c r="R2850" t="s">
        <v>8349</v>
      </c>
      <c r="S2850" s="11">
        <f>(J2850/86400)+25569+(-5/24)</f>
        <v>42311.008564814816</v>
      </c>
      <c r="T2850" s="11">
        <f>(I2850/86400)+25569+(-5/24)</f>
        <v>42357.124305555553</v>
      </c>
    </row>
    <row r="2851" spans="1:20" ht="43.2" x14ac:dyDescent="0.3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6">
        <f>(E2851/D2851)*100</f>
        <v>1026.8451399999999</v>
      </c>
      <c r="P2851" s="7">
        <f>E2851/L2851</f>
        <v>1323.2540463917526</v>
      </c>
      <c r="Q2851" t="s">
        <v>8319</v>
      </c>
      <c r="R2851" t="s">
        <v>8349</v>
      </c>
      <c r="S2851" s="11">
        <f>(J2851/86400)+25569+(-5/24)</f>
        <v>41039.017268518517</v>
      </c>
      <c r="T2851" s="11">
        <f>(I2851/86400)+25569+(-5/24)</f>
        <v>41072.083333333328</v>
      </c>
    </row>
    <row r="2852" spans="1:20" ht="43.2" x14ac:dyDescent="0.3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6">
        <f>(E2852/D2852)*100</f>
        <v>114.901155</v>
      </c>
      <c r="P2852" s="7">
        <f>E2852/L2852</f>
        <v>282.65966789667897</v>
      </c>
      <c r="Q2852" t="s">
        <v>8319</v>
      </c>
      <c r="R2852" t="s">
        <v>8349</v>
      </c>
      <c r="S2852" s="11">
        <f>(J2852/86400)+25569+(-5/24)</f>
        <v>42290.25168981481</v>
      </c>
      <c r="T2852" s="11">
        <f>(I2852/86400)+25569+(-5/24)</f>
        <v>42326.999305555553</v>
      </c>
    </row>
    <row r="2853" spans="1:20" ht="28.8" x14ac:dyDescent="0.3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6">
        <f>(E2853/D2853)*100</f>
        <v>354.82402000000002</v>
      </c>
      <c r="P2853" s="7">
        <f>E2853/L2853</f>
        <v>91.214401028277635</v>
      </c>
      <c r="Q2853" t="s">
        <v>8319</v>
      </c>
      <c r="R2853" t="s">
        <v>8349</v>
      </c>
      <c r="S2853" s="11">
        <f>(J2853/86400)+25569+(-5/24)</f>
        <v>42423.334050925921</v>
      </c>
      <c r="T2853" s="11">
        <f>(I2853/86400)+25569+(-5/24)</f>
        <v>42463.292384259257</v>
      </c>
    </row>
    <row r="2854" spans="1:20" ht="43.2" x14ac:dyDescent="0.3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6">
        <f>(E2854/D2854)*100</f>
        <v>382.12909090909091</v>
      </c>
      <c r="P2854" s="7">
        <f>E2854/L2854</f>
        <v>128.38790470372632</v>
      </c>
      <c r="Q2854" t="s">
        <v>8319</v>
      </c>
      <c r="R2854" t="s">
        <v>8349</v>
      </c>
      <c r="S2854" s="11">
        <f>(J2854/86400)+25569+(-5/24)</f>
        <v>42136.001342592594</v>
      </c>
      <c r="T2854" s="11">
        <f>(I2854/86400)+25569+(-5/24)</f>
        <v>42167.624999999993</v>
      </c>
    </row>
    <row r="2855" spans="1:20" ht="43.2" x14ac:dyDescent="0.3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6">
        <f>(E2855/D2855)*100</f>
        <v>216.79422000000002</v>
      </c>
      <c r="P2855" s="7">
        <f>E2855/L2855</f>
        <v>78.834261818181815</v>
      </c>
      <c r="Q2855" t="s">
        <v>8319</v>
      </c>
      <c r="R2855" t="s">
        <v>8349</v>
      </c>
      <c r="S2855" s="11">
        <f>(J2855/86400)+25569+(-5/24)</f>
        <v>42728.503969907404</v>
      </c>
      <c r="T2855" s="11">
        <f>(I2855/86400)+25569+(-5/24)</f>
        <v>42758.503969907404</v>
      </c>
    </row>
    <row r="2856" spans="1:20" ht="57.6" x14ac:dyDescent="0.3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6">
        <f>(E2856/D2856)*100</f>
        <v>312</v>
      </c>
      <c r="P2856" s="7">
        <f>E2856/L2856</f>
        <v>91.764705882352942</v>
      </c>
      <c r="Q2856" t="s">
        <v>8319</v>
      </c>
      <c r="R2856" t="s">
        <v>8349</v>
      </c>
      <c r="S2856" s="11">
        <f>(J2856/86400)+25569+(-5/24)</f>
        <v>40346.917268518519</v>
      </c>
      <c r="T2856" s="11">
        <f>(I2856/86400)+25569+(-5/24)</f>
        <v>40361.75</v>
      </c>
    </row>
    <row r="2857" spans="1:20" ht="43.2" x14ac:dyDescent="0.3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6">
        <f>(E2857/D2857)*100</f>
        <v>234.42048</v>
      </c>
      <c r="P2857" s="7">
        <f>E2857/L2857</f>
        <v>331.10237288135596</v>
      </c>
      <c r="Q2857" t="s">
        <v>8319</v>
      </c>
      <c r="R2857" t="s">
        <v>8349</v>
      </c>
      <c r="S2857" s="11">
        <f>(J2857/86400)+25569+(-5/24)</f>
        <v>41800.396562499998</v>
      </c>
      <c r="T2857" s="11">
        <f>(I2857/86400)+25569+(-5/24)</f>
        <v>41830.396562499998</v>
      </c>
    </row>
    <row r="2858" spans="1:20" ht="43.2" x14ac:dyDescent="0.3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6">
        <f>(E2858/D2858)*100</f>
        <v>123.68010000000001</v>
      </c>
      <c r="P2858" s="7">
        <f>E2858/L2858</f>
        <v>194.26193717277485</v>
      </c>
      <c r="Q2858" t="s">
        <v>8319</v>
      </c>
      <c r="R2858" t="s">
        <v>8349</v>
      </c>
      <c r="S2858" s="11">
        <f>(J2858/86400)+25569+(-5/24)</f>
        <v>41535.604374999995</v>
      </c>
      <c r="T2858" s="11">
        <f>(I2858/86400)+25569+(-5/24)</f>
        <v>41562.957638888889</v>
      </c>
    </row>
    <row r="2859" spans="1:20" ht="57.6" x14ac:dyDescent="0.3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6">
        <f>(E2859/D2859)*100</f>
        <v>247.84</v>
      </c>
      <c r="P2859" s="7">
        <f>E2859/L2859</f>
        <v>408.97689768976898</v>
      </c>
      <c r="Q2859" t="s">
        <v>8319</v>
      </c>
      <c r="R2859" t="s">
        <v>8349</v>
      </c>
      <c r="S2859" s="11">
        <f>(J2859/86400)+25569+(-5/24)</f>
        <v>41941.292187499996</v>
      </c>
      <c r="T2859" s="11">
        <f>(I2859/86400)+25569+(-5/24)</f>
        <v>41976.333854166667</v>
      </c>
    </row>
    <row r="2860" spans="1:20" ht="57.6" x14ac:dyDescent="0.3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6">
        <f>(E2860/D2860)*100</f>
        <v>115.7092</v>
      </c>
      <c r="P2860" s="7">
        <f>E2860/L2860</f>
        <v>84.459270072992695</v>
      </c>
      <c r="Q2860" t="s">
        <v>8319</v>
      </c>
      <c r="R2860" t="s">
        <v>8349</v>
      </c>
      <c r="S2860" s="11">
        <f>(J2860/86400)+25569+(-5/24)</f>
        <v>40347.629467592589</v>
      </c>
      <c r="T2860" s="11">
        <f>(I2860/86400)+25569+(-5/24)</f>
        <v>40413.958333333328</v>
      </c>
    </row>
    <row r="2861" spans="1:20" ht="43.2" x14ac:dyDescent="0.3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6">
        <f>(E2861/D2861)*100</f>
        <v>117.07484768810599</v>
      </c>
      <c r="P2861" s="7">
        <f>E2861/L2861</f>
        <v>44.853658536585364</v>
      </c>
      <c r="Q2861" t="s">
        <v>8319</v>
      </c>
      <c r="R2861" t="s">
        <v>8349</v>
      </c>
      <c r="S2861" s="11">
        <f>(J2861/86400)+25569+(-5/24)</f>
        <v>40761.396087962959</v>
      </c>
      <c r="T2861" s="11">
        <f>(I2861/86400)+25569+(-5/24)</f>
        <v>40805.396087962959</v>
      </c>
    </row>
    <row r="2862" spans="1:20" ht="43.2" x14ac:dyDescent="0.3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6">
        <f>(E2862/D2862)*100</f>
        <v>305.15800000000002</v>
      </c>
      <c r="P2862" s="7">
        <f>E2862/L2862</f>
        <v>383.3643216080402</v>
      </c>
      <c r="Q2862" t="s">
        <v>8319</v>
      </c>
      <c r="R2862" t="s">
        <v>8349</v>
      </c>
      <c r="S2862" s="11">
        <f>(J2862/86400)+25569+(-5/24)</f>
        <v>42661.115081018514</v>
      </c>
      <c r="T2862" s="11">
        <f>(I2862/86400)+25569+(-5/24)</f>
        <v>42697.156747685185</v>
      </c>
    </row>
    <row r="2863" spans="1:20" ht="28.8" x14ac:dyDescent="0.3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6">
        <f>(E2863/D2863)*100</f>
        <v>320.05299999999994</v>
      </c>
      <c r="P2863" s="7">
        <f>E2863/L2863</f>
        <v>55.276856649395505</v>
      </c>
      <c r="Q2863" t="s">
        <v>8319</v>
      </c>
      <c r="R2863" t="s">
        <v>8349</v>
      </c>
      <c r="S2863" s="11">
        <f>(J2863/86400)+25569+(-5/24)</f>
        <v>42570.788090277776</v>
      </c>
      <c r="T2863" s="11">
        <f>(I2863/86400)+25569+(-5/24)</f>
        <v>42600.788090277776</v>
      </c>
    </row>
    <row r="2864" spans="1:20" ht="43.2" x14ac:dyDescent="0.3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6">
        <f>(E2864/D2864)*100</f>
        <v>819.56399999999996</v>
      </c>
      <c r="P2864" s="7">
        <f>E2864/L2864</f>
        <v>422.02059732234807</v>
      </c>
      <c r="Q2864" t="s">
        <v>8319</v>
      </c>
      <c r="R2864" t="s">
        <v>8349</v>
      </c>
      <c r="S2864" s="11">
        <f>(J2864/86400)+25569+(-5/24)</f>
        <v>42347.150150462963</v>
      </c>
      <c r="T2864" s="11">
        <f>(I2864/86400)+25569+(-5/24)</f>
        <v>42380.749999999993</v>
      </c>
    </row>
    <row r="2865" spans="1:20" ht="43.2" x14ac:dyDescent="0.3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6">
        <f>(E2865/D2865)*100</f>
        <v>234.90000000000003</v>
      </c>
      <c r="P2865" s="7">
        <f>E2865/L2865</f>
        <v>64.180327868852459</v>
      </c>
      <c r="Q2865" t="s">
        <v>8319</v>
      </c>
      <c r="R2865" t="s">
        <v>8349</v>
      </c>
      <c r="S2865" s="11">
        <f>(J2865/86400)+25569+(-5/24)</f>
        <v>42010.613900462959</v>
      </c>
      <c r="T2865" s="11">
        <f>(I2865/86400)+25569+(-5/24)</f>
        <v>42040.613900462959</v>
      </c>
    </row>
    <row r="2866" spans="1:20" ht="43.2" x14ac:dyDescent="0.3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6">
        <f>(E2866/D2866)*100</f>
        <v>494.91374999999999</v>
      </c>
      <c r="P2866" s="7">
        <f>E2866/L2866</f>
        <v>173.57781674704077</v>
      </c>
      <c r="Q2866" t="s">
        <v>8319</v>
      </c>
      <c r="R2866" t="s">
        <v>8349</v>
      </c>
      <c r="S2866" s="11">
        <f>(J2866/86400)+25569+(-5/24)</f>
        <v>42499.752476851849</v>
      </c>
      <c r="T2866" s="11">
        <f>(I2866/86400)+25569+(-5/24)</f>
        <v>42559.752476851849</v>
      </c>
    </row>
    <row r="2867" spans="1:20" ht="43.2" x14ac:dyDescent="0.3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6">
        <f>(E2867/D2867)*100</f>
        <v>7813.7822333333334</v>
      </c>
      <c r="P2867" s="7">
        <f>E2867/L2867</f>
        <v>88.601680840609291</v>
      </c>
      <c r="Q2867" t="s">
        <v>8319</v>
      </c>
      <c r="R2867" t="s">
        <v>8349</v>
      </c>
      <c r="S2867" s="11">
        <f>(J2867/86400)+25569+(-5/24)</f>
        <v>41324.006238425922</v>
      </c>
      <c r="T2867" s="11">
        <f>(I2867/86400)+25569+(-5/24)</f>
        <v>41357.964571759258</v>
      </c>
    </row>
    <row r="2868" spans="1:20" ht="43.2" x14ac:dyDescent="0.3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6">
        <f>(E2868/D2868)*100</f>
        <v>113.00013888888888</v>
      </c>
      <c r="P2868" s="7">
        <f>E2868/L2868</f>
        <v>50.222283950617282</v>
      </c>
      <c r="Q2868" t="s">
        <v>8319</v>
      </c>
      <c r="R2868" t="s">
        <v>8349</v>
      </c>
      <c r="S2868" s="11">
        <f>(J2868/86400)+25569+(-5/24)</f>
        <v>40765.668553240735</v>
      </c>
      <c r="T2868" s="11">
        <f>(I2868/86400)+25569+(-5/24)</f>
        <v>40795.668553240735</v>
      </c>
    </row>
    <row r="2869" spans="1:20" ht="28.8" x14ac:dyDescent="0.3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6">
        <f>(E2869/D2869)*100</f>
        <v>921.54219999999998</v>
      </c>
      <c r="P2869" s="7">
        <f>E2869/L2869</f>
        <v>192.38876826722338</v>
      </c>
      <c r="Q2869" t="s">
        <v>8319</v>
      </c>
      <c r="R2869" t="s">
        <v>8349</v>
      </c>
      <c r="S2869" s="11">
        <f>(J2869/86400)+25569+(-5/24)</f>
        <v>41312.672442129631</v>
      </c>
      <c r="T2869" s="11">
        <f>(I2869/86400)+25569+(-5/24)</f>
        <v>41342.672442129631</v>
      </c>
    </row>
    <row r="2870" spans="1:20" ht="43.2" x14ac:dyDescent="0.3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6">
        <f>(E2870/D2870)*100</f>
        <v>125.10239999999999</v>
      </c>
      <c r="P2870" s="7">
        <f>E2870/L2870</f>
        <v>73.416901408450698</v>
      </c>
      <c r="Q2870" t="s">
        <v>8319</v>
      </c>
      <c r="R2870" t="s">
        <v>8349</v>
      </c>
      <c r="S2870" s="11">
        <f>(J2870/86400)+25569+(-5/24)</f>
        <v>40960.849016203698</v>
      </c>
      <c r="T2870" s="11">
        <f>(I2870/86400)+25569+(-5/24)</f>
        <v>40991.958333333328</v>
      </c>
    </row>
    <row r="2871" spans="1:20" ht="43.2" x14ac:dyDescent="0.3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6">
        <f>(E2871/D2871)*100</f>
        <v>102.24343076923077</v>
      </c>
      <c r="P2871" s="7">
        <f>E2871/L2871</f>
        <v>147.68495555555555</v>
      </c>
      <c r="Q2871" t="s">
        <v>8319</v>
      </c>
      <c r="R2871" t="s">
        <v>8349</v>
      </c>
      <c r="S2871" s="11">
        <f>(J2871/86400)+25569+(-5/24)</f>
        <v>42199.157511574071</v>
      </c>
      <c r="T2871" s="11">
        <f>(I2871/86400)+25569+(-5/24)</f>
        <v>42229.157511574071</v>
      </c>
    </row>
    <row r="2872" spans="1:20" ht="57.6" x14ac:dyDescent="0.3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6">
        <f>(E2872/D2872)*100</f>
        <v>484.90975000000003</v>
      </c>
      <c r="P2872" s="7">
        <f>E2872/L2872</f>
        <v>108.96848314606741</v>
      </c>
      <c r="Q2872" t="s">
        <v>8319</v>
      </c>
      <c r="R2872" t="s">
        <v>8349</v>
      </c>
      <c r="S2872" s="11">
        <f>(J2872/86400)+25569+(-5/24)</f>
        <v>42605.500243055554</v>
      </c>
      <c r="T2872" s="11">
        <f>(I2872/86400)+25569+(-5/24)</f>
        <v>42635.500243055554</v>
      </c>
    </row>
    <row r="2873" spans="1:20" ht="43.2" x14ac:dyDescent="0.3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6">
        <f>(E2873/D2873)*100</f>
        <v>192.33333333333334</v>
      </c>
      <c r="P2873" s="7">
        <f>E2873/L2873</f>
        <v>23.647540983606557</v>
      </c>
      <c r="Q2873" t="s">
        <v>8319</v>
      </c>
      <c r="R2873" t="s">
        <v>8349</v>
      </c>
      <c r="S2873" s="11">
        <f>(J2873/86400)+25569+(-5/24)</f>
        <v>41736.889166666668</v>
      </c>
      <c r="T2873" s="11">
        <f>(I2873/86400)+25569+(-5/24)</f>
        <v>41773.75277777778</v>
      </c>
    </row>
    <row r="2874" spans="1:20" ht="43.2" x14ac:dyDescent="0.3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6">
        <f>(E2874/D2874)*100</f>
        <v>281.10000000000002</v>
      </c>
      <c r="P2874" s="7">
        <f>E2874/L2874</f>
        <v>147.94736842105263</v>
      </c>
      <c r="Q2874" t="s">
        <v>8319</v>
      </c>
      <c r="R2874" t="s">
        <v>8349</v>
      </c>
      <c r="S2874" s="11">
        <f>(J2874/86400)+25569+(-5/24)</f>
        <v>41860.862233796295</v>
      </c>
      <c r="T2874" s="11">
        <f>(I2874/86400)+25569+(-5/24)</f>
        <v>41905.862233796295</v>
      </c>
    </row>
    <row r="2875" spans="1:20" ht="43.2" x14ac:dyDescent="0.3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6">
        <f>(E2875/D2875)*100</f>
        <v>125.13700000000001</v>
      </c>
      <c r="P2875" s="7">
        <f>E2875/L2875</f>
        <v>385.03692307692307</v>
      </c>
      <c r="Q2875" t="s">
        <v>8319</v>
      </c>
      <c r="R2875" t="s">
        <v>8349</v>
      </c>
      <c r="S2875" s="11">
        <f>(J2875/86400)+25569+(-5/24)</f>
        <v>42502.36078703704</v>
      </c>
      <c r="T2875" s="11">
        <f>(I2875/86400)+25569+(-5/24)</f>
        <v>42532.36078703704</v>
      </c>
    </row>
    <row r="2876" spans="1:20" ht="57.6" x14ac:dyDescent="0.3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6">
        <f>(E2876/D2876)*100</f>
        <v>161.459</v>
      </c>
      <c r="P2876" s="7">
        <f>E2876/L2876</f>
        <v>457.39093484419266</v>
      </c>
      <c r="Q2876" t="s">
        <v>8319</v>
      </c>
      <c r="R2876" t="s">
        <v>8349</v>
      </c>
      <c r="S2876" s="11">
        <f>(J2876/86400)+25569+(-5/24)</f>
        <v>42136.212418981479</v>
      </c>
      <c r="T2876" s="11">
        <f>(I2876/86400)+25569+(-5/24)</f>
        <v>42166.212418981479</v>
      </c>
    </row>
    <row r="2877" spans="1:20" ht="43.2" x14ac:dyDescent="0.3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6">
        <f>(E2877/D2877)*100</f>
        <v>585.35</v>
      </c>
      <c r="P2877" s="7">
        <f>E2877/L2877</f>
        <v>222.99047619047619</v>
      </c>
      <c r="Q2877" t="s">
        <v>8319</v>
      </c>
      <c r="R2877" t="s">
        <v>8349</v>
      </c>
      <c r="S2877" s="11">
        <f>(J2877/86400)+25569+(-5/24)</f>
        <v>41099.758611111109</v>
      </c>
      <c r="T2877" s="11">
        <f>(I2877/86400)+25569+(-5/24)</f>
        <v>41133.916666666664</v>
      </c>
    </row>
    <row r="2878" spans="1:20" ht="43.2" x14ac:dyDescent="0.3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6">
        <f>(E2878/D2878)*100</f>
        <v>201.14999999999998</v>
      </c>
      <c r="P2878" s="7">
        <f>E2878/L2878</f>
        <v>220.74074074074073</v>
      </c>
      <c r="Q2878" t="s">
        <v>8319</v>
      </c>
      <c r="R2878" t="s">
        <v>8349</v>
      </c>
      <c r="S2878" s="11">
        <f>(J2878/86400)+25569+(-5/24)</f>
        <v>42135.976226851846</v>
      </c>
      <c r="T2878" s="11">
        <f>(I2878/86400)+25569+(-5/24)</f>
        <v>42165.976226851846</v>
      </c>
    </row>
    <row r="2879" spans="1:20" ht="28.8" x14ac:dyDescent="0.3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6">
        <f>(E2879/D2879)*100</f>
        <v>133.48307999999997</v>
      </c>
      <c r="P2879" s="7">
        <f>E2879/L2879</f>
        <v>73.503898678414089</v>
      </c>
      <c r="Q2879" t="s">
        <v>8319</v>
      </c>
      <c r="R2879" t="s">
        <v>8349</v>
      </c>
      <c r="S2879" s="11">
        <f>(J2879/86400)+25569+(-5/24)</f>
        <v>41704.527604166666</v>
      </c>
      <c r="T2879" s="11">
        <f>(I2879/86400)+25569+(-5/24)</f>
        <v>41749.957638888889</v>
      </c>
    </row>
    <row r="2880" spans="1:20" ht="43.2" x14ac:dyDescent="0.3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6">
        <f>(E2880/D2880)*100</f>
        <v>120.24900000000001</v>
      </c>
      <c r="P2880" s="7">
        <f>E2880/L2880</f>
        <v>223.09647495361781</v>
      </c>
      <c r="Q2880" t="s">
        <v>8319</v>
      </c>
      <c r="R2880" t="s">
        <v>8349</v>
      </c>
      <c r="S2880" s="11">
        <f>(J2880/86400)+25569+(-5/24)</f>
        <v>42048.605543981474</v>
      </c>
      <c r="T2880" s="11">
        <f>(I2880/86400)+25569+(-5/24)</f>
        <v>42093.563877314817</v>
      </c>
    </row>
    <row r="2881" spans="1:20" ht="28.8" x14ac:dyDescent="0.3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6">
        <f>(E2881/D2881)*100</f>
        <v>126.16666666666667</v>
      </c>
      <c r="P2881" s="7">
        <f>E2881/L2881</f>
        <v>47.911392405063289</v>
      </c>
      <c r="Q2881" t="s">
        <v>8319</v>
      </c>
      <c r="R2881" t="s">
        <v>8349</v>
      </c>
      <c r="S2881" s="11">
        <f>(J2881/86400)+25569+(-5/24)</f>
        <v>40215.710717592592</v>
      </c>
      <c r="T2881" s="11">
        <f>(I2881/86400)+25569+(-5/24)</f>
        <v>40252.704861111109</v>
      </c>
    </row>
    <row r="2882" spans="1:20" ht="43.2" x14ac:dyDescent="0.3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6">
        <f>(E2882/D2882)*100</f>
        <v>361.2</v>
      </c>
      <c r="P2882" s="7">
        <f>E2882/L2882</f>
        <v>96.063829787234042</v>
      </c>
      <c r="Q2882" t="s">
        <v>8319</v>
      </c>
      <c r="R2882" t="s">
        <v>8349</v>
      </c>
      <c r="S2882" s="11">
        <f>(J2882/86400)+25569+(-5/24)</f>
        <v>41847.813437500001</v>
      </c>
      <c r="T2882" s="11">
        <f>(I2882/86400)+25569+(-5/24)</f>
        <v>41877.813437500001</v>
      </c>
    </row>
    <row r="2883" spans="1:20" ht="43.2" x14ac:dyDescent="0.3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6">
        <f>(E2883/D2883)*100</f>
        <v>226.239013671875</v>
      </c>
      <c r="P2883" s="7">
        <f>E2883/L2883</f>
        <v>118.6144</v>
      </c>
      <c r="Q2883" t="s">
        <v>8319</v>
      </c>
      <c r="R2883" t="s">
        <v>8349</v>
      </c>
      <c r="S2883" s="11">
        <f>(J2883/86400)+25569+(-5/24)</f>
        <v>41212.788148148145</v>
      </c>
      <c r="T2883" s="11">
        <f>(I2883/86400)+25569+(-5/24)</f>
        <v>41242.788148148145</v>
      </c>
    </row>
    <row r="2884" spans="1:20" ht="43.2" x14ac:dyDescent="0.3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6">
        <f>(E2884/D2884)*100</f>
        <v>120.35</v>
      </c>
      <c r="P2884" s="7">
        <f>E2884/L2884</f>
        <v>118.45472440944881</v>
      </c>
      <c r="Q2884" t="s">
        <v>8319</v>
      </c>
      <c r="R2884" t="s">
        <v>8349</v>
      </c>
      <c r="S2884" s="11">
        <f>(J2884/86400)+25569+(-5/24)</f>
        <v>41975.120983796289</v>
      </c>
      <c r="T2884" s="11">
        <f>(I2884/86400)+25569+(-5/24)</f>
        <v>42012.833333333336</v>
      </c>
    </row>
    <row r="2885" spans="1:20" ht="43.2" x14ac:dyDescent="0.3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6">
        <f>(E2885/D2885)*100</f>
        <v>304.18799999999999</v>
      </c>
      <c r="P2885" s="7">
        <f>E2885/L2885</f>
        <v>143.21468926553672</v>
      </c>
      <c r="Q2885" t="s">
        <v>8319</v>
      </c>
      <c r="R2885" t="s">
        <v>8349</v>
      </c>
      <c r="S2885" s="11">
        <f>(J2885/86400)+25569+(-5/24)</f>
        <v>42689.35733796296</v>
      </c>
      <c r="T2885" s="11">
        <f>(I2885/86400)+25569+(-5/24)</f>
        <v>42718.999999999993</v>
      </c>
    </row>
    <row r="2886" spans="1:20" ht="43.2" x14ac:dyDescent="0.3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6">
        <f>(E2886/D2886)*100</f>
        <v>178.67599999999999</v>
      </c>
      <c r="P2886" s="7">
        <f>E2886/L2886</f>
        <v>282.71518987341773</v>
      </c>
      <c r="Q2886" t="s">
        <v>8319</v>
      </c>
      <c r="R2886" t="s">
        <v>8349</v>
      </c>
      <c r="S2886" s="11">
        <f>(J2886/86400)+25569+(-5/24)</f>
        <v>41724.874050925922</v>
      </c>
      <c r="T2886" s="11">
        <f>(I2886/86400)+25569+(-5/24)</f>
        <v>41754.874050925922</v>
      </c>
    </row>
    <row r="2887" spans="1:20" ht="57.6" x14ac:dyDescent="0.3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6">
        <f>(E2887/D2887)*100</f>
        <v>386.81998717948721</v>
      </c>
      <c r="P2887" s="7">
        <f>E2887/L2887</f>
        <v>593.93620078740162</v>
      </c>
      <c r="Q2887" t="s">
        <v>8319</v>
      </c>
      <c r="R2887" t="s">
        <v>8349</v>
      </c>
      <c r="S2887" s="11">
        <f>(J2887/86400)+25569+(-5/24)</f>
        <v>42075.921678240738</v>
      </c>
      <c r="T2887" s="11">
        <f>(I2887/86400)+25569+(-5/24)</f>
        <v>42131.081944444442</v>
      </c>
    </row>
    <row r="2888" spans="1:20" ht="43.2" x14ac:dyDescent="0.3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6">
        <f>(E2888/D2888)*100</f>
        <v>211.03642500000004</v>
      </c>
      <c r="P2888" s="7">
        <f>E2888/L2888</f>
        <v>262.15704968944101</v>
      </c>
      <c r="Q2888" t="s">
        <v>8319</v>
      </c>
      <c r="R2888" t="s">
        <v>8349</v>
      </c>
      <c r="S2888" s="11">
        <f>(J2888/86400)+25569+(-5/24)</f>
        <v>42311.41674768518</v>
      </c>
      <c r="T2888" s="11">
        <f>(I2888/86400)+25569+(-5/24)</f>
        <v>42356.833333333336</v>
      </c>
    </row>
    <row r="2889" spans="1:20" ht="43.2" x14ac:dyDescent="0.3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6">
        <f>(E2889/D2889)*100</f>
        <v>131.66833333333335</v>
      </c>
      <c r="P2889" s="7">
        <f>E2889/L2889</f>
        <v>46.580778301886795</v>
      </c>
      <c r="Q2889" t="s">
        <v>8319</v>
      </c>
      <c r="R2889" t="s">
        <v>8349</v>
      </c>
      <c r="S2889" s="11">
        <f>(J2889/86400)+25569+(-5/24)</f>
        <v>41738.656469907401</v>
      </c>
      <c r="T2889" s="11">
        <f>(I2889/86400)+25569+(-5/24)</f>
        <v>41768.656469907401</v>
      </c>
    </row>
    <row r="2890" spans="1:20" ht="43.2" x14ac:dyDescent="0.3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6">
        <f>(E2890/D2890)*100</f>
        <v>300.47639999999996</v>
      </c>
      <c r="P2890" s="7">
        <f>E2890/L2890</f>
        <v>70.041118881118877</v>
      </c>
      <c r="Q2890" t="s">
        <v>8319</v>
      </c>
      <c r="R2890" t="s">
        <v>8349</v>
      </c>
      <c r="S2890" s="11">
        <f>(J2890/86400)+25569+(-5/24)</f>
        <v>41578.001770833333</v>
      </c>
      <c r="T2890" s="11">
        <f>(I2890/86400)+25569+(-5/24)</f>
        <v>41638.043437499997</v>
      </c>
    </row>
    <row r="2891" spans="1:20" ht="43.2" x14ac:dyDescent="0.3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6">
        <f>(E2891/D2891)*100</f>
        <v>420.51249999999999</v>
      </c>
      <c r="P2891" s="7">
        <f>E2891/L2891</f>
        <v>164.90686274509804</v>
      </c>
      <c r="Q2891" t="s">
        <v>8319</v>
      </c>
      <c r="R2891" t="s">
        <v>8349</v>
      </c>
      <c r="S2891" s="11">
        <f>(J2891/86400)+25569+(-5/24)</f>
        <v>41424.062743055554</v>
      </c>
      <c r="T2891" s="11">
        <f>(I2891/86400)+25569+(-5/24)</f>
        <v>41456.541666666664</v>
      </c>
    </row>
    <row r="2892" spans="1:20" ht="28.8" x14ac:dyDescent="0.3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6">
        <f>(E2892/D2892)*100</f>
        <v>136.21680000000001</v>
      </c>
      <c r="P2892" s="7">
        <f>E2892/L2892</f>
        <v>449.26385224274406</v>
      </c>
      <c r="Q2892" t="s">
        <v>8319</v>
      </c>
      <c r="R2892" t="s">
        <v>8349</v>
      </c>
      <c r="S2892" s="11">
        <f>(J2892/86400)+25569+(-5/24)</f>
        <v>42675.23061342592</v>
      </c>
      <c r="T2892" s="11">
        <f>(I2892/86400)+25569+(-5/24)</f>
        <v>42704.999305555553</v>
      </c>
    </row>
    <row r="2893" spans="1:20" ht="28.8" x14ac:dyDescent="0.3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6">
        <f>(E2893/D2893)*100</f>
        <v>248.17133333333334</v>
      </c>
      <c r="P2893" s="7">
        <f>E2893/L2893</f>
        <v>27.472841328413285</v>
      </c>
      <c r="Q2893" t="s">
        <v>8319</v>
      </c>
      <c r="R2893" t="s">
        <v>8349</v>
      </c>
      <c r="S2893" s="11">
        <f>(J2893/86400)+25569+(-5/24)</f>
        <v>41578.718784722216</v>
      </c>
      <c r="T2893" s="11">
        <f>(I2893/86400)+25569+(-5/24)</f>
        <v>41593.760451388887</v>
      </c>
    </row>
    <row r="2894" spans="1:20" ht="43.2" x14ac:dyDescent="0.3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6">
        <f>(E2894/D2894)*100</f>
        <v>181.86315789473684</v>
      </c>
      <c r="P2894" s="7">
        <f>E2894/L2894</f>
        <v>143.97499999999999</v>
      </c>
      <c r="Q2894" t="s">
        <v>8319</v>
      </c>
      <c r="R2894" t="s">
        <v>8349</v>
      </c>
      <c r="S2894" s="11">
        <f>(J2894/86400)+25569+(-5/24)</f>
        <v>42654.317442129628</v>
      </c>
      <c r="T2894" s="11">
        <f>(I2894/86400)+25569+(-5/24)</f>
        <v>42684.359108796292</v>
      </c>
    </row>
    <row r="2895" spans="1:20" ht="43.2" x14ac:dyDescent="0.3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6">
        <f>(E2895/D2895)*100</f>
        <v>123.53</v>
      </c>
      <c r="P2895" s="7">
        <f>E2895/L2895</f>
        <v>88.23571428571428</v>
      </c>
      <c r="Q2895" t="s">
        <v>8319</v>
      </c>
      <c r="R2895" t="s">
        <v>8349</v>
      </c>
      <c r="S2895" s="11">
        <f>(J2895/86400)+25569+(-5/24)</f>
        <v>42331.499699074069</v>
      </c>
      <c r="T2895" s="11">
        <f>(I2895/86400)+25569+(-5/24)</f>
        <v>42391.499699074069</v>
      </c>
    </row>
    <row r="2896" spans="1:20" ht="43.2" x14ac:dyDescent="0.3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6">
        <f>(E2896/D2896)*100</f>
        <v>506.20938628158842</v>
      </c>
      <c r="P2896" s="7">
        <f>E2896/L2896</f>
        <v>36.326424870466319</v>
      </c>
      <c r="Q2896" t="s">
        <v>8319</v>
      </c>
      <c r="R2896" t="s">
        <v>8349</v>
      </c>
      <c r="S2896" s="11">
        <f>(J2896/86400)+25569+(-5/24)</f>
        <v>42660.968483796292</v>
      </c>
      <c r="T2896" s="11">
        <f>(I2896/86400)+25569+(-5/24)</f>
        <v>42714.999305555553</v>
      </c>
    </row>
    <row r="2897" spans="1:20" ht="43.2" x14ac:dyDescent="0.3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6">
        <f>(E2897/D2897)*100</f>
        <v>108.21333333333334</v>
      </c>
      <c r="P2897" s="7">
        <f>E2897/L2897</f>
        <v>90.177777777777777</v>
      </c>
      <c r="Q2897" t="s">
        <v>8319</v>
      </c>
      <c r="R2897" t="s">
        <v>8349</v>
      </c>
      <c r="S2897" s="11">
        <f>(J2897/86400)+25569+(-5/24)</f>
        <v>42138.475856481477</v>
      </c>
      <c r="T2897" s="11">
        <f>(I2897/86400)+25569+(-5/24)</f>
        <v>42168.475856481477</v>
      </c>
    </row>
    <row r="2898" spans="1:20" ht="43.2" x14ac:dyDescent="0.3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6">
        <f>(E2898/D2898)*100</f>
        <v>819.18387755102037</v>
      </c>
      <c r="P2898" s="7">
        <f>E2898/L2898</f>
        <v>152.62361216730039</v>
      </c>
      <c r="Q2898" t="s">
        <v>8319</v>
      </c>
      <c r="R2898" t="s">
        <v>8349</v>
      </c>
      <c r="S2898" s="11">
        <f>(J2898/86400)+25569+(-5/24)</f>
        <v>41068.880173611113</v>
      </c>
      <c r="T2898" s="11">
        <f>(I2898/86400)+25569+(-5/24)</f>
        <v>41098.880173611113</v>
      </c>
    </row>
    <row r="2899" spans="1:20" ht="43.2" x14ac:dyDescent="0.3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6">
        <f>(E2899/D2899)*100</f>
        <v>121.10000000000001</v>
      </c>
      <c r="P2899" s="7">
        <f>E2899/L2899</f>
        <v>55.806451612903224</v>
      </c>
      <c r="Q2899" t="s">
        <v>8319</v>
      </c>
      <c r="R2899" t="s">
        <v>8349</v>
      </c>
      <c r="S2899" s="11">
        <f>(J2899/86400)+25569+(-5/24)</f>
        <v>41386.963472222218</v>
      </c>
      <c r="T2899" s="11">
        <f>(I2899/86400)+25569+(-5/24)</f>
        <v>41416.963472222218</v>
      </c>
    </row>
    <row r="2900" spans="1:20" ht="43.2" x14ac:dyDescent="0.3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6">
        <f>(E2900/D2900)*100</f>
        <v>102.99897959183673</v>
      </c>
      <c r="P2900" s="7">
        <f>E2900/L2900</f>
        <v>227.85327313769753</v>
      </c>
      <c r="Q2900" t="s">
        <v>8319</v>
      </c>
      <c r="R2900" t="s">
        <v>8349</v>
      </c>
      <c r="S2900" s="11">
        <f>(J2900/86400)+25569+(-5/24)</f>
        <v>42081.695254629631</v>
      </c>
      <c r="T2900" s="11">
        <f>(I2900/86400)+25569+(-5/24)</f>
        <v>42110.791666666664</v>
      </c>
    </row>
    <row r="2901" spans="1:20" ht="43.2" x14ac:dyDescent="0.3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6">
        <f>(E2901/D2901)*100</f>
        <v>148.33229411764705</v>
      </c>
      <c r="P2901" s="7">
        <f>E2901/L2901</f>
        <v>91.82989803350327</v>
      </c>
      <c r="Q2901" t="s">
        <v>8319</v>
      </c>
      <c r="R2901" t="s">
        <v>8349</v>
      </c>
      <c r="S2901" s="11">
        <f>(J2901/86400)+25569+(-5/24)</f>
        <v>41387.443182870367</v>
      </c>
      <c r="T2901" s="11">
        <f>(I2901/86400)+25569+(-5/24)</f>
        <v>41417.443182870367</v>
      </c>
    </row>
    <row r="2902" spans="1:20" x14ac:dyDescent="0.3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6">
        <f>(E2902/D2902)*100</f>
        <v>120.19070000000001</v>
      </c>
      <c r="P2902" s="7">
        <f>E2902/L2902</f>
        <v>80.991037735849048</v>
      </c>
      <c r="Q2902" t="s">
        <v>8319</v>
      </c>
      <c r="R2902" t="s">
        <v>8349</v>
      </c>
      <c r="S2902" s="11">
        <f>(J2902/86400)+25569+(-5/24)</f>
        <v>41575.319016203699</v>
      </c>
      <c r="T2902" s="11">
        <f>(I2902/86400)+25569+(-5/24)</f>
        <v>41610.749305555553</v>
      </c>
    </row>
    <row r="2903" spans="1:20" ht="43.2" x14ac:dyDescent="0.3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6">
        <f>(E2903/D2903)*100</f>
        <v>473.27000000000004</v>
      </c>
      <c r="P2903" s="7">
        <f>E2903/L2903</f>
        <v>278.39411764705881</v>
      </c>
      <c r="Q2903" t="s">
        <v>8319</v>
      </c>
      <c r="R2903" t="s">
        <v>8349</v>
      </c>
      <c r="S2903" s="11">
        <f>(J2903/86400)+25569+(-5/24)</f>
        <v>42114.863171296289</v>
      </c>
      <c r="T2903" s="11">
        <f>(I2903/86400)+25569+(-5/24)</f>
        <v>42154.863171296289</v>
      </c>
    </row>
    <row r="2904" spans="1:20" ht="43.2" x14ac:dyDescent="0.3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6">
        <f>(E2904/D2904)*100</f>
        <v>130.36250000000001</v>
      </c>
      <c r="P2904" s="7">
        <f>E2904/L2904</f>
        <v>43.095041322314053</v>
      </c>
      <c r="Q2904" t="s">
        <v>8319</v>
      </c>
      <c r="R2904" t="s">
        <v>8349</v>
      </c>
      <c r="S2904" s="11">
        <f>(J2904/86400)+25569+(-5/24)</f>
        <v>41603.814085648148</v>
      </c>
      <c r="T2904" s="11">
        <f>(I2904/86400)+25569+(-5/24)</f>
        <v>41633.814085648148</v>
      </c>
    </row>
    <row r="2905" spans="1:20" ht="43.2" x14ac:dyDescent="0.3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6">
        <f>(E2905/D2905)*100</f>
        <v>353.048</v>
      </c>
      <c r="P2905" s="7">
        <f>E2905/L2905</f>
        <v>326.29205175600737</v>
      </c>
      <c r="Q2905" t="s">
        <v>8319</v>
      </c>
      <c r="R2905" t="s">
        <v>8349</v>
      </c>
      <c r="S2905" s="11">
        <f>(J2905/86400)+25569+(-5/24)</f>
        <v>42374.875613425924</v>
      </c>
      <c r="T2905" s="11">
        <f>(I2905/86400)+25569+(-5/24)</f>
        <v>42419.875613425924</v>
      </c>
    </row>
    <row r="2906" spans="1:20" ht="43.2" x14ac:dyDescent="0.3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6">
        <f>(E2906/D2906)*100</f>
        <v>101.02</v>
      </c>
      <c r="P2906" s="7">
        <f>E2906/L2906</f>
        <v>41.743801652892564</v>
      </c>
      <c r="Q2906" t="s">
        <v>8319</v>
      </c>
      <c r="R2906" t="s">
        <v>8349</v>
      </c>
      <c r="S2906" s="11">
        <f>(J2906/86400)+25569+(-5/24)</f>
        <v>42303.409155092588</v>
      </c>
      <c r="T2906" s="11">
        <f>(I2906/86400)+25569+(-5/24)</f>
        <v>42333.450821759259</v>
      </c>
    </row>
    <row r="2907" spans="1:20" ht="43.2" x14ac:dyDescent="0.3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6">
        <f>(E2907/D2907)*100</f>
        <v>113.59142857142857</v>
      </c>
      <c r="P2907" s="7">
        <f>E2907/L2907</f>
        <v>64.020933977455712</v>
      </c>
      <c r="Q2907" t="s">
        <v>8319</v>
      </c>
      <c r="R2907" t="s">
        <v>8349</v>
      </c>
      <c r="S2907" s="11">
        <f>(J2907/86400)+25569+(-5/24)</f>
        <v>41731.312615740739</v>
      </c>
      <c r="T2907" s="11">
        <f>(I2907/86400)+25569+(-5/24)</f>
        <v>41761.312615740739</v>
      </c>
    </row>
    <row r="2908" spans="1:20" ht="43.2" x14ac:dyDescent="0.3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6">
        <f>(E2908/D2908)*100</f>
        <v>167.41666666666666</v>
      </c>
      <c r="P2908" s="7">
        <f>E2908/L2908</f>
        <v>99.455445544554451</v>
      </c>
      <c r="Q2908" t="s">
        <v>8319</v>
      </c>
      <c r="R2908" t="s">
        <v>8349</v>
      </c>
      <c r="S2908" s="11">
        <f>(J2908/86400)+25569+(-5/24)</f>
        <v>41946.465775462959</v>
      </c>
      <c r="T2908" s="11">
        <f>(I2908/86400)+25569+(-5/24)</f>
        <v>41975.958333333336</v>
      </c>
    </row>
    <row r="2909" spans="1:20" ht="43.2" x14ac:dyDescent="0.3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6">
        <f>(E2909/D2909)*100</f>
        <v>153.452</v>
      </c>
      <c r="P2909" s="7">
        <f>E2909/L2909</f>
        <v>138.49458483754512</v>
      </c>
      <c r="Q2909" t="s">
        <v>8319</v>
      </c>
      <c r="R2909" t="s">
        <v>8349</v>
      </c>
      <c r="S2909" s="11">
        <f>(J2909/86400)+25569+(-5/24)</f>
        <v>41351.552569444444</v>
      </c>
      <c r="T2909" s="11">
        <f>(I2909/86400)+25569+(-5/24)</f>
        <v>41381.552569444444</v>
      </c>
    </row>
    <row r="2910" spans="1:20" ht="57.6" x14ac:dyDescent="0.3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6">
        <f>(E2910/D2910)*100</f>
        <v>202.23220000000001</v>
      </c>
      <c r="P2910" s="7">
        <f>E2910/L2910</f>
        <v>45.547792792792798</v>
      </c>
      <c r="Q2910" t="s">
        <v>8319</v>
      </c>
      <c r="R2910" t="s">
        <v>8349</v>
      </c>
      <c r="S2910" s="11">
        <f>(J2910/86400)+25569+(-5/24)</f>
        <v>42396.286249999997</v>
      </c>
      <c r="T2910" s="11">
        <f>(I2910/86400)+25569+(-5/24)</f>
        <v>42426.286249999997</v>
      </c>
    </row>
    <row r="2911" spans="1:20" ht="28.8" x14ac:dyDescent="0.3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6">
        <f>(E2911/D2911)*100</f>
        <v>168.28125</v>
      </c>
      <c r="P2911" s="7">
        <f>E2911/L2911</f>
        <v>10.507317073170732</v>
      </c>
      <c r="Q2911" t="s">
        <v>8319</v>
      </c>
      <c r="R2911" t="s">
        <v>8349</v>
      </c>
      <c r="S2911" s="11">
        <f>(J2911/86400)+25569+(-5/24)</f>
        <v>42026.16238425926</v>
      </c>
      <c r="T2911" s="11">
        <f>(I2911/86400)+25569+(-5/24)</f>
        <v>42065.624999999993</v>
      </c>
    </row>
    <row r="2912" spans="1:20" ht="43.2" x14ac:dyDescent="0.3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6">
        <f>(E2912/D2912)*100</f>
        <v>143.45666666666668</v>
      </c>
      <c r="P2912" s="7">
        <f>E2912/L2912</f>
        <v>114.76533333333333</v>
      </c>
      <c r="Q2912" t="s">
        <v>8319</v>
      </c>
      <c r="R2912" t="s">
        <v>8349</v>
      </c>
      <c r="S2912" s="11">
        <f>(J2912/86400)+25569+(-5/24)</f>
        <v>42361.394143518519</v>
      </c>
      <c r="T2912" s="11">
        <f>(I2912/86400)+25569+(-5/24)</f>
        <v>42400.707638888889</v>
      </c>
    </row>
    <row r="2913" spans="1:20" ht="43.2" x14ac:dyDescent="0.3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6">
        <f>(E2913/D2913)*100</f>
        <v>196.4</v>
      </c>
      <c r="P2913" s="7">
        <f>E2913/L2913</f>
        <v>35.997067448680355</v>
      </c>
      <c r="Q2913" t="s">
        <v>8319</v>
      </c>
      <c r="R2913" t="s">
        <v>8349</v>
      </c>
      <c r="S2913" s="11">
        <f>(J2913/86400)+25569+(-5/24)</f>
        <v>41783.434606481482</v>
      </c>
      <c r="T2913" s="11">
        <f>(I2913/86400)+25569+(-5/24)</f>
        <v>41843.434606481482</v>
      </c>
    </row>
    <row r="2914" spans="1:20" ht="43.2" x14ac:dyDescent="0.3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6">
        <f>(E2914/D2914)*100</f>
        <v>107.91999999999999</v>
      </c>
      <c r="P2914" s="7">
        <f>E2914/L2914</f>
        <v>154.17142857142858</v>
      </c>
      <c r="Q2914" t="s">
        <v>8319</v>
      </c>
      <c r="R2914" t="s">
        <v>8349</v>
      </c>
      <c r="S2914" s="11">
        <f>(J2914/86400)+25569+(-5/24)</f>
        <v>42705.556180555555</v>
      </c>
      <c r="T2914" s="11">
        <f>(I2914/86400)+25569+(-5/24)</f>
        <v>42735.556180555555</v>
      </c>
    </row>
    <row r="2915" spans="1:20" ht="57.6" x14ac:dyDescent="0.3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6">
        <f>(E2915/D2915)*100</f>
        <v>114.97699999999999</v>
      </c>
      <c r="P2915" s="7">
        <f>E2915/L2915</f>
        <v>566.38916256157631</v>
      </c>
      <c r="Q2915" t="s">
        <v>8319</v>
      </c>
      <c r="R2915" t="s">
        <v>8349</v>
      </c>
      <c r="S2915" s="11">
        <f>(J2915/86400)+25569+(-5/24)</f>
        <v>42423.174745370365</v>
      </c>
      <c r="T2915" s="11">
        <f>(I2915/86400)+25569+(-5/24)</f>
        <v>42453.1330787037</v>
      </c>
    </row>
    <row r="2916" spans="1:20" ht="28.8" x14ac:dyDescent="0.3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6">
        <f>(E2916/D2916)*100</f>
        <v>148.04999999999998</v>
      </c>
      <c r="P2916" s="7">
        <f>E2916/L2916</f>
        <v>120.85714285714286</v>
      </c>
      <c r="Q2916" t="s">
        <v>8319</v>
      </c>
      <c r="R2916" t="s">
        <v>8349</v>
      </c>
      <c r="S2916" s="11">
        <f>(J2916/86400)+25569+(-5/24)</f>
        <v>42472.524317129624</v>
      </c>
      <c r="T2916" s="11">
        <f>(I2916/86400)+25569+(-5/24)</f>
        <v>42505.524317129624</v>
      </c>
    </row>
    <row r="2917" spans="1:20" ht="43.2" x14ac:dyDescent="0.3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6">
        <f>(E2917/D2917)*100</f>
        <v>191.16676082790633</v>
      </c>
      <c r="P2917" s="7">
        <f>E2917/L2917</f>
        <v>86.163845492085343</v>
      </c>
      <c r="Q2917" t="s">
        <v>8319</v>
      </c>
      <c r="R2917" t="s">
        <v>8349</v>
      </c>
      <c r="S2917" s="11">
        <f>(J2917/86400)+25569+(-5/24)</f>
        <v>41389.1565162037</v>
      </c>
      <c r="T2917" s="11">
        <f>(I2917/86400)+25569+(-5/24)</f>
        <v>41425.291666666664</v>
      </c>
    </row>
    <row r="2918" spans="1:20" ht="43.2" x14ac:dyDescent="0.3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6">
        <f>(E2918/D2918)*100</f>
        <v>199.215125</v>
      </c>
      <c r="P2918" s="7">
        <f>E2918/L2918</f>
        <v>51.212114395886893</v>
      </c>
      <c r="Q2918" t="s">
        <v>8319</v>
      </c>
      <c r="R2918" t="s">
        <v>8349</v>
      </c>
      <c r="S2918" s="11">
        <f>(J2918/86400)+25569+(-5/24)</f>
        <v>41603.125335648147</v>
      </c>
      <c r="T2918" s="11">
        <f>(I2918/86400)+25569+(-5/24)</f>
        <v>41633.125335648147</v>
      </c>
    </row>
    <row r="2919" spans="1:20" ht="43.2" x14ac:dyDescent="0.3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6">
        <f>(E2919/D2919)*100</f>
        <v>218.6</v>
      </c>
      <c r="P2919" s="7">
        <f>E2919/L2919</f>
        <v>67.261538461538464</v>
      </c>
      <c r="Q2919" t="s">
        <v>8319</v>
      </c>
      <c r="R2919" t="s">
        <v>8349</v>
      </c>
      <c r="S2919" s="11">
        <f>(J2919/86400)+25569+(-5/24)</f>
        <v>41844.563460648147</v>
      </c>
      <c r="T2919" s="11">
        <f>(I2919/86400)+25569+(-5/24)</f>
        <v>41874.563460648147</v>
      </c>
    </row>
    <row r="2920" spans="1:20" ht="43.2" x14ac:dyDescent="0.3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6">
        <f>(E2920/D2920)*100</f>
        <v>126.86868686868686</v>
      </c>
      <c r="P2920" s="7">
        <f>E2920/L2920</f>
        <v>62.8</v>
      </c>
      <c r="Q2920" t="s">
        <v>8319</v>
      </c>
      <c r="R2920" t="s">
        <v>8349</v>
      </c>
      <c r="S2920" s="11">
        <f>(J2920/86400)+25569+(-5/24)</f>
        <v>42115.645555555551</v>
      </c>
      <c r="T2920" s="11">
        <f>(I2920/86400)+25569+(-5/24)</f>
        <v>42148.645555555551</v>
      </c>
    </row>
    <row r="2921" spans="1:20" ht="43.2" x14ac:dyDescent="0.3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6">
        <f>(E2921/D2921)*100</f>
        <v>105.22388000000001</v>
      </c>
      <c r="P2921" s="7">
        <f>E2921/L2921</f>
        <v>346.13118421052633</v>
      </c>
      <c r="Q2921" t="s">
        <v>8319</v>
      </c>
      <c r="R2921" t="s">
        <v>8349</v>
      </c>
      <c r="S2921" s="11">
        <f>(J2921/86400)+25569+(-5/24)</f>
        <v>42633.633275462962</v>
      </c>
      <c r="T2921" s="11">
        <f>(I2921/86400)+25569+(-5/24)</f>
        <v>42663.633275462962</v>
      </c>
    </row>
    <row r="2922" spans="1:20" ht="57.6" x14ac:dyDescent="0.3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6">
        <f>(E2922/D2922)*100</f>
        <v>128.40666000000002</v>
      </c>
      <c r="P2922" s="7">
        <f>E2922/L2922</f>
        <v>244.11912547528519</v>
      </c>
      <c r="Q2922" t="s">
        <v>8319</v>
      </c>
      <c r="R2922" t="s">
        <v>8349</v>
      </c>
      <c r="S2922" s="11">
        <f>(J2922/86400)+25569+(-5/24)</f>
        <v>42340.763784722221</v>
      </c>
      <c r="T2922" s="11">
        <f>(I2922/86400)+25569+(-5/24)</f>
        <v>42371.763784722221</v>
      </c>
    </row>
    <row r="2923" spans="1:20" ht="43.2" x14ac:dyDescent="0.3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6">
        <f>(E2923/D2923)*100</f>
        <v>317.3272</v>
      </c>
      <c r="P2923" s="7">
        <f>E2923/L2923</f>
        <v>259.25424836601309</v>
      </c>
      <c r="Q2923" t="s">
        <v>8319</v>
      </c>
      <c r="R2923" t="s">
        <v>8349</v>
      </c>
      <c r="S2923" s="11">
        <f>(J2923/86400)+25569+(-5/24)</f>
        <v>42519.448182870365</v>
      </c>
      <c r="T2923" s="11">
        <f>(I2923/86400)+25569+(-5/24)</f>
        <v>42549.448182870365</v>
      </c>
    </row>
    <row r="2924" spans="1:20" ht="43.2" x14ac:dyDescent="0.3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6">
        <f>(E2924/D2924)*100</f>
        <v>280.73</v>
      </c>
      <c r="P2924" s="7">
        <f>E2924/L2924</f>
        <v>201.96402877697841</v>
      </c>
      <c r="Q2924" t="s">
        <v>8319</v>
      </c>
      <c r="R2924" t="s">
        <v>8349</v>
      </c>
      <c r="S2924" s="11">
        <f>(J2924/86400)+25569+(-5/24)</f>
        <v>42600.070416666662</v>
      </c>
      <c r="T2924" s="11">
        <f>(I2924/86400)+25569+(-5/24)</f>
        <v>42645.070416666662</v>
      </c>
    </row>
    <row r="2925" spans="1:20" ht="57.6" x14ac:dyDescent="0.3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6">
        <f>(E2925/D2925)*100</f>
        <v>110.73146853146854</v>
      </c>
      <c r="P2925" s="7">
        <f>E2925/L2925</f>
        <v>226.20857142857142</v>
      </c>
      <c r="Q2925" t="s">
        <v>8319</v>
      </c>
      <c r="R2925" t="s">
        <v>8349</v>
      </c>
      <c r="S2925" s="11">
        <f>(J2925/86400)+25569+(-5/24)</f>
        <v>42467.373055555552</v>
      </c>
      <c r="T2925" s="11">
        <f>(I2925/86400)+25569+(-5/24)</f>
        <v>42497.373055555552</v>
      </c>
    </row>
    <row r="2926" spans="1:20" ht="43.2" x14ac:dyDescent="0.3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6">
        <f>(E2926/D2926)*100</f>
        <v>152.60429999999999</v>
      </c>
      <c r="P2926" s="7">
        <f>E2926/L2926</f>
        <v>324.69</v>
      </c>
      <c r="Q2926" t="s">
        <v>8319</v>
      </c>
      <c r="R2926" t="s">
        <v>8349</v>
      </c>
      <c r="S2926" s="11">
        <f>(J2926/86400)+25569+(-5/24)</f>
        <v>42087.459699074076</v>
      </c>
      <c r="T2926" s="11">
        <f>(I2926/86400)+25569+(-5/24)</f>
        <v>42132.459699074076</v>
      </c>
    </row>
    <row r="2927" spans="1:20" ht="28.8" x14ac:dyDescent="0.3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6">
        <f>(E2927/D2927)*100</f>
        <v>102.49999999999999</v>
      </c>
      <c r="P2927" s="7">
        <f>E2927/L2927</f>
        <v>205</v>
      </c>
      <c r="Q2927" t="s">
        <v>8319</v>
      </c>
      <c r="R2927" t="s">
        <v>8349</v>
      </c>
      <c r="S2927" s="11">
        <f>(J2927/86400)+25569+(-5/24)</f>
        <v>42466.617847222216</v>
      </c>
      <c r="T2927" s="11">
        <f>(I2927/86400)+25569+(-5/24)</f>
        <v>42496.617847222216</v>
      </c>
    </row>
    <row r="2928" spans="1:20" ht="43.2" x14ac:dyDescent="0.3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6">
        <f>(E2928/D2928)*100</f>
        <v>1678.3738373837384</v>
      </c>
      <c r="P2928" s="7">
        <f>E2928/L2928</f>
        <v>20.465926829268295</v>
      </c>
      <c r="Q2928" t="s">
        <v>8319</v>
      </c>
      <c r="R2928" t="s">
        <v>8349</v>
      </c>
      <c r="S2928" s="11">
        <f>(J2928/86400)+25569+(-5/24)</f>
        <v>41450.473240740735</v>
      </c>
      <c r="T2928" s="11">
        <f>(I2928/86400)+25569+(-5/24)</f>
        <v>41480.473240740735</v>
      </c>
    </row>
    <row r="2929" spans="1:20" ht="28.8" x14ac:dyDescent="0.3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6">
        <f>(E2929/D2929)*100</f>
        <v>543.349156424581</v>
      </c>
      <c r="P2929" s="7">
        <f>E2929/L2929</f>
        <v>116.35303146309367</v>
      </c>
      <c r="Q2929" t="s">
        <v>8319</v>
      </c>
      <c r="R2929" t="s">
        <v>8349</v>
      </c>
      <c r="S2929" s="11">
        <f>(J2929/86400)+25569+(-5/24)</f>
        <v>41803.672326388885</v>
      </c>
      <c r="T2929" s="11">
        <f>(I2929/86400)+25569+(-5/24)</f>
        <v>41843.672326388885</v>
      </c>
    </row>
    <row r="2930" spans="1:20" ht="43.2" x14ac:dyDescent="0.3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6">
        <f>(E2930/D2930)*100</f>
        <v>115.50800000000001</v>
      </c>
      <c r="P2930" s="7">
        <f>E2930/L2930</f>
        <v>307.20212765957444</v>
      </c>
      <c r="Q2930" t="s">
        <v>8319</v>
      </c>
      <c r="R2930" t="s">
        <v>8349</v>
      </c>
      <c r="S2930" s="11">
        <f>(J2930/86400)+25569+(-5/24)</f>
        <v>42102.83421296296</v>
      </c>
      <c r="T2930" s="11">
        <f>(I2930/86400)+25569+(-5/24)</f>
        <v>42160.666666666664</v>
      </c>
    </row>
    <row r="2931" spans="1:20" ht="43.2" x14ac:dyDescent="0.3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6">
        <f>(E2931/D2931)*100</f>
        <v>131.20499999999998</v>
      </c>
      <c r="P2931" s="7">
        <f>E2931/L2931</f>
        <v>546.6875</v>
      </c>
      <c r="Q2931" t="s">
        <v>8319</v>
      </c>
      <c r="R2931" t="s">
        <v>8349</v>
      </c>
      <c r="S2931" s="11">
        <f>(J2931/86400)+25569+(-5/24)</f>
        <v>42692.563159722216</v>
      </c>
      <c r="T2931" s="11">
        <f>(I2931/86400)+25569+(-5/24)</f>
        <v>42722.563159722216</v>
      </c>
    </row>
    <row r="2932" spans="1:20" ht="57.6" x14ac:dyDescent="0.3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6">
        <f>(E2932/D2932)*100</f>
        <v>288.17</v>
      </c>
      <c r="P2932" s="7">
        <f>E2932/L2932</f>
        <v>47.474464579901152</v>
      </c>
      <c r="Q2932" t="s">
        <v>8319</v>
      </c>
      <c r="R2932" t="s">
        <v>8349</v>
      </c>
      <c r="S2932" s="11">
        <f>(J2932/86400)+25569+(-5/24)</f>
        <v>42150.502233796295</v>
      </c>
      <c r="T2932" s="11">
        <f>(I2932/86400)+25569+(-5/24)</f>
        <v>42180.583333333336</v>
      </c>
    </row>
    <row r="2933" spans="1:20" ht="43.2" x14ac:dyDescent="0.3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6">
        <f>(E2933/D2933)*100</f>
        <v>507.8</v>
      </c>
      <c r="P2933" s="7">
        <f>E2933/L2933</f>
        <v>101.56</v>
      </c>
      <c r="Q2933" t="s">
        <v>8319</v>
      </c>
      <c r="R2933" t="s">
        <v>8349</v>
      </c>
      <c r="S2933" s="11">
        <f>(J2933/86400)+25569+(-5/24)</f>
        <v>42289.748842592591</v>
      </c>
      <c r="T2933" s="11">
        <f>(I2933/86400)+25569+(-5/24)</f>
        <v>42319.790509259255</v>
      </c>
    </row>
    <row r="2934" spans="1:20" ht="43.2" x14ac:dyDescent="0.3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6">
        <f>(E2934/D2934)*100</f>
        <v>114.57142857142857</v>
      </c>
      <c r="P2934" s="7">
        <f>E2934/L2934</f>
        <v>72.909090909090907</v>
      </c>
      <c r="Q2934" t="s">
        <v>8325</v>
      </c>
      <c r="R2934" t="s">
        <v>8329</v>
      </c>
      <c r="S2934" s="11">
        <f>(J2934/86400)+25569+(-5/24)</f>
        <v>41003.948553240734</v>
      </c>
      <c r="T2934" s="11">
        <f>(I2934/86400)+25569+(-5/24)</f>
        <v>41044.999305555553</v>
      </c>
    </row>
    <row r="2935" spans="1:20" ht="43.2" x14ac:dyDescent="0.3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6">
        <f>(E2935/D2935)*100</f>
        <v>110.73333333333333</v>
      </c>
      <c r="P2935" s="7">
        <f>E2935/L2935</f>
        <v>43.710526315789473</v>
      </c>
      <c r="Q2935" t="s">
        <v>8325</v>
      </c>
      <c r="R2935" t="s">
        <v>8329</v>
      </c>
      <c r="S2935" s="11">
        <f>(J2935/86400)+25569+(-5/24)</f>
        <v>40810.911990740737</v>
      </c>
      <c r="T2935" s="11">
        <f>(I2935/86400)+25569+(-5/24)</f>
        <v>40870.953657407408</v>
      </c>
    </row>
    <row r="2936" spans="1:20" ht="43.2" x14ac:dyDescent="0.3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6">
        <f>(E2936/D2936)*100</f>
        <v>113.33333333333333</v>
      </c>
      <c r="P2936" s="7">
        <f>E2936/L2936</f>
        <v>34</v>
      </c>
      <c r="Q2936" t="s">
        <v>8325</v>
      </c>
      <c r="R2936" t="s">
        <v>8329</v>
      </c>
      <c r="S2936" s="11">
        <f>(J2936/86400)+25569+(-5/24)</f>
        <v>41034.513831018514</v>
      </c>
      <c r="T2936" s="11">
        <f>(I2936/86400)+25569+(-5/24)</f>
        <v>41064.513831018514</v>
      </c>
    </row>
    <row r="2937" spans="1:20" ht="43.2" x14ac:dyDescent="0.3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6">
        <f>(E2937/D2937)*100</f>
        <v>108.33333333333333</v>
      </c>
      <c r="P2937" s="7">
        <f>E2937/L2937</f>
        <v>70.652173913043484</v>
      </c>
      <c r="Q2937" t="s">
        <v>8325</v>
      </c>
      <c r="R2937" t="s">
        <v>8329</v>
      </c>
      <c r="S2937" s="11">
        <f>(J2937/86400)+25569+(-5/24)</f>
        <v>41731.624791666662</v>
      </c>
      <c r="T2937" s="11">
        <f>(I2937/86400)+25569+(-5/24)</f>
        <v>41763.082638888889</v>
      </c>
    </row>
    <row r="2938" spans="1:20" ht="57.6" x14ac:dyDescent="0.3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6">
        <f>(E2938/D2938)*100</f>
        <v>123.53333333333335</v>
      </c>
      <c r="P2938" s="7">
        <f>E2938/L2938</f>
        <v>89.301204819277103</v>
      </c>
      <c r="Q2938" t="s">
        <v>8325</v>
      </c>
      <c r="R2938" t="s">
        <v>8329</v>
      </c>
      <c r="S2938" s="11">
        <f>(J2938/86400)+25569+(-5/24)</f>
        <v>41075.627164351848</v>
      </c>
      <c r="T2938" s="11">
        <f>(I2938/86400)+25569+(-5/24)</f>
        <v>41105.627164351848</v>
      </c>
    </row>
    <row r="2939" spans="1:20" ht="43.2" x14ac:dyDescent="0.3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6">
        <f>(E2939/D2939)*100</f>
        <v>100.69999999999999</v>
      </c>
      <c r="P2939" s="7">
        <f>E2939/L2939</f>
        <v>115.08571428571429</v>
      </c>
      <c r="Q2939" t="s">
        <v>8325</v>
      </c>
      <c r="R2939" t="s">
        <v>8329</v>
      </c>
      <c r="S2939" s="11">
        <f>(J2939/86400)+25569+(-5/24)</f>
        <v>40860.462175925924</v>
      </c>
      <c r="T2939" s="11">
        <f>(I2939/86400)+25569+(-5/24)</f>
        <v>40890.999305555553</v>
      </c>
    </row>
    <row r="2940" spans="1:20" ht="57.6" x14ac:dyDescent="0.3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6">
        <f>(E2940/D2940)*100</f>
        <v>103.53333333333335</v>
      </c>
      <c r="P2940" s="7">
        <f>E2940/L2940</f>
        <v>62.12</v>
      </c>
      <c r="Q2940" t="s">
        <v>8325</v>
      </c>
      <c r="R2940" t="s">
        <v>8329</v>
      </c>
      <c r="S2940" s="11">
        <f>(J2940/86400)+25569+(-5/24)</f>
        <v>40763.996041666665</v>
      </c>
      <c r="T2940" s="11">
        <f>(I2940/86400)+25569+(-5/24)</f>
        <v>40793.996041666665</v>
      </c>
    </row>
    <row r="2941" spans="1:20" ht="43.2" x14ac:dyDescent="0.3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6">
        <f>(E2941/D2941)*100</f>
        <v>115.51066666666668</v>
      </c>
      <c r="P2941" s="7">
        <f>E2941/L2941</f>
        <v>46.204266666666669</v>
      </c>
      <c r="Q2941" t="s">
        <v>8325</v>
      </c>
      <c r="R2941" t="s">
        <v>8329</v>
      </c>
      <c r="S2941" s="11">
        <f>(J2941/86400)+25569+(-5/24)</f>
        <v>40395.506388888891</v>
      </c>
      <c r="T2941" s="11">
        <f>(I2941/86400)+25569+(-5/24)</f>
        <v>40431.957638888889</v>
      </c>
    </row>
    <row r="2942" spans="1:20" ht="28.8" x14ac:dyDescent="0.3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6">
        <f>(E2942/D2942)*100</f>
        <v>120.4004</v>
      </c>
      <c r="P2942" s="7">
        <f>E2942/L2942</f>
        <v>48.54854838709678</v>
      </c>
      <c r="Q2942" t="s">
        <v>8325</v>
      </c>
      <c r="R2942" t="s">
        <v>8329</v>
      </c>
      <c r="S2942" s="11">
        <f>(J2942/86400)+25569+(-5/24)</f>
        <v>41452.867986111109</v>
      </c>
      <c r="T2942" s="11">
        <f>(I2942/86400)+25569+(-5/24)</f>
        <v>41487.867986111109</v>
      </c>
    </row>
    <row r="2943" spans="1:20" ht="43.2" x14ac:dyDescent="0.3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6">
        <f>(E2943/D2943)*100</f>
        <v>115.040375</v>
      </c>
      <c r="P2943" s="7">
        <f>E2943/L2943</f>
        <v>57.520187499999999</v>
      </c>
      <c r="Q2943" t="s">
        <v>8325</v>
      </c>
      <c r="R2943" t="s">
        <v>8329</v>
      </c>
      <c r="S2943" s="11">
        <f>(J2943/86400)+25569+(-5/24)</f>
        <v>41299.173090277771</v>
      </c>
      <c r="T2943" s="11">
        <f>(I2943/86400)+25569+(-5/24)</f>
        <v>41329.173090277771</v>
      </c>
    </row>
    <row r="2944" spans="1:20" ht="57.6" x14ac:dyDescent="0.3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6">
        <f>(E2944/D2944)*100</f>
        <v>120.46777777777777</v>
      </c>
      <c r="P2944" s="7">
        <f>E2944/L2944</f>
        <v>88.147154471544724</v>
      </c>
      <c r="Q2944" t="s">
        <v>8325</v>
      </c>
      <c r="R2944" t="s">
        <v>8329</v>
      </c>
      <c r="S2944" s="11">
        <f>(J2944/86400)+25569+(-5/24)</f>
        <v>40555.114328703705</v>
      </c>
      <c r="T2944" s="11">
        <f>(I2944/86400)+25569+(-5/24)</f>
        <v>40603.625</v>
      </c>
    </row>
    <row r="2945" spans="1:20" ht="43.2" x14ac:dyDescent="0.3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6">
        <f>(E2945/D2945)*100</f>
        <v>101.28333333333333</v>
      </c>
      <c r="P2945" s="7">
        <f>E2945/L2945</f>
        <v>110.49090909090908</v>
      </c>
      <c r="Q2945" t="s">
        <v>8325</v>
      </c>
      <c r="R2945" t="s">
        <v>8329</v>
      </c>
      <c r="S2945" s="11">
        <f>(J2945/86400)+25569+(-5/24)</f>
        <v>40763.499212962961</v>
      </c>
      <c r="T2945" s="11">
        <f>(I2945/86400)+25569+(-5/24)</f>
        <v>40823.499212962961</v>
      </c>
    </row>
    <row r="2946" spans="1:20" ht="43.2" x14ac:dyDescent="0.3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6">
        <f>(E2946/D2946)*100</f>
        <v>102.46666666666667</v>
      </c>
      <c r="P2946" s="7">
        <f>E2946/L2946</f>
        <v>66.826086956521735</v>
      </c>
      <c r="Q2946" t="s">
        <v>8325</v>
      </c>
      <c r="R2946" t="s">
        <v>8329</v>
      </c>
      <c r="S2946" s="11">
        <f>(J2946/86400)+25569+(-5/24)</f>
        <v>41205.646203703705</v>
      </c>
      <c r="T2946" s="11">
        <f>(I2946/86400)+25569+(-5/24)</f>
        <v>41265.68787037037</v>
      </c>
    </row>
    <row r="2947" spans="1:20" ht="57.6" x14ac:dyDescent="0.3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6">
        <f>(E2947/D2947)*100</f>
        <v>120.54285714285714</v>
      </c>
      <c r="P2947" s="7">
        <f>E2947/L2947</f>
        <v>58.597222222222221</v>
      </c>
      <c r="Q2947" t="s">
        <v>8325</v>
      </c>
      <c r="R2947" t="s">
        <v>8329</v>
      </c>
      <c r="S2947" s="11">
        <f>(J2947/86400)+25569+(-5/24)</f>
        <v>40938.811689814815</v>
      </c>
      <c r="T2947" s="11">
        <f>(I2947/86400)+25569+(-5/24)</f>
        <v>40972.916666666664</v>
      </c>
    </row>
    <row r="2948" spans="1:20" ht="43.2" x14ac:dyDescent="0.3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6">
        <f>(E2948/D2948)*100</f>
        <v>100</v>
      </c>
      <c r="P2948" s="7">
        <f>E2948/L2948</f>
        <v>113.63636363636364</v>
      </c>
      <c r="Q2948" t="s">
        <v>8325</v>
      </c>
      <c r="R2948" t="s">
        <v>8329</v>
      </c>
      <c r="S2948" s="11">
        <f>(J2948/86400)+25569+(-5/24)</f>
        <v>40758.525150462963</v>
      </c>
      <c r="T2948" s="11">
        <f>(I2948/86400)+25569+(-5/24)</f>
        <v>40818.525150462963</v>
      </c>
    </row>
    <row r="2949" spans="1:20" ht="43.2" x14ac:dyDescent="0.3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6">
        <f>(E2949/D2949)*100</f>
        <v>101.66666666666666</v>
      </c>
      <c r="P2949" s="7">
        <f>E2949/L2949</f>
        <v>43.571428571428569</v>
      </c>
      <c r="Q2949" t="s">
        <v>8325</v>
      </c>
      <c r="R2949" t="s">
        <v>8329</v>
      </c>
      <c r="S2949" s="11">
        <f>(J2949/86400)+25569+(-5/24)</f>
        <v>41192.550173611111</v>
      </c>
      <c r="T2949" s="11">
        <f>(I2949/86400)+25569+(-5/24)</f>
        <v>41207.957638888889</v>
      </c>
    </row>
    <row r="2950" spans="1:20" ht="43.2" x14ac:dyDescent="0.3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6">
        <f>(E2950/D2950)*100</f>
        <v>100</v>
      </c>
      <c r="P2950" s="7">
        <f>E2950/L2950</f>
        <v>78.94736842105263</v>
      </c>
      <c r="Q2950" t="s">
        <v>8325</v>
      </c>
      <c r="R2950" t="s">
        <v>8329</v>
      </c>
      <c r="S2950" s="11">
        <f>(J2950/86400)+25569+(-5/24)</f>
        <v>40818.376562500001</v>
      </c>
      <c r="T2950" s="11">
        <f>(I2950/86400)+25569+(-5/24)</f>
        <v>40878.418229166666</v>
      </c>
    </row>
    <row r="2951" spans="1:20" ht="43.2" x14ac:dyDescent="0.3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6">
        <f>(E2951/D2951)*100</f>
        <v>100.33333333333334</v>
      </c>
      <c r="P2951" s="7">
        <f>E2951/L2951</f>
        <v>188.125</v>
      </c>
      <c r="Q2951" t="s">
        <v>8325</v>
      </c>
      <c r="R2951" t="s">
        <v>8329</v>
      </c>
      <c r="S2951" s="11">
        <f>(J2951/86400)+25569+(-5/24)</f>
        <v>40945.905497685184</v>
      </c>
      <c r="T2951" s="11">
        <f>(I2951/86400)+25569+(-5/24)</f>
        <v>40975.905497685184</v>
      </c>
    </row>
    <row r="2952" spans="1:20" x14ac:dyDescent="0.3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6">
        <f>(E2952/D2952)*100</f>
        <v>132.36666666666667</v>
      </c>
      <c r="P2952" s="7">
        <f>E2952/L2952</f>
        <v>63.031746031746032</v>
      </c>
      <c r="Q2952" t="s">
        <v>8325</v>
      </c>
      <c r="R2952" t="s">
        <v>8329</v>
      </c>
      <c r="S2952" s="11">
        <f>(J2952/86400)+25569+(-5/24)</f>
        <v>42173.53800925926</v>
      </c>
      <c r="T2952" s="11">
        <f>(I2952/86400)+25569+(-5/24)</f>
        <v>42186.944444444445</v>
      </c>
    </row>
    <row r="2953" spans="1:20" ht="43.2" x14ac:dyDescent="0.3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6">
        <f>(E2953/D2953)*100</f>
        <v>136.66666666666666</v>
      </c>
      <c r="P2953" s="7">
        <f>E2953/L2953</f>
        <v>30.37037037037037</v>
      </c>
      <c r="Q2953" t="s">
        <v>8325</v>
      </c>
      <c r="R2953" t="s">
        <v>8329</v>
      </c>
      <c r="S2953" s="11">
        <f>(J2953/86400)+25569+(-5/24)</f>
        <v>41074.62663194444</v>
      </c>
      <c r="T2953" s="11">
        <f>(I2953/86400)+25569+(-5/24)</f>
        <v>41089.957638888889</v>
      </c>
    </row>
    <row r="2954" spans="1:20" ht="43.2" x14ac:dyDescent="0.3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6">
        <f>(E2954/D2954)*100</f>
        <v>113.25</v>
      </c>
      <c r="P2954" s="7">
        <f>E2954/L2954</f>
        <v>51.477272727272727</v>
      </c>
      <c r="Q2954" t="s">
        <v>8325</v>
      </c>
      <c r="R2954" t="s">
        <v>8329</v>
      </c>
      <c r="S2954" s="11">
        <f>(J2954/86400)+25569+(-5/24)</f>
        <v>40891.941134259258</v>
      </c>
      <c r="T2954" s="11">
        <f>(I2954/86400)+25569+(-5/24)</f>
        <v>40951.941134259258</v>
      </c>
    </row>
    <row r="2955" spans="1:20" ht="43.2" x14ac:dyDescent="0.3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6">
        <f>(E2955/D2955)*100</f>
        <v>136</v>
      </c>
      <c r="P2955" s="7">
        <f>E2955/L2955</f>
        <v>35.789473684210527</v>
      </c>
      <c r="Q2955" t="s">
        <v>8325</v>
      </c>
      <c r="R2955" t="s">
        <v>8329</v>
      </c>
      <c r="S2955" s="11">
        <f>(J2955/86400)+25569+(-5/24)</f>
        <v>40638.660277777773</v>
      </c>
      <c r="T2955" s="11">
        <f>(I2955/86400)+25569+(-5/24)</f>
        <v>40668.660277777773</v>
      </c>
    </row>
    <row r="2956" spans="1:20" ht="28.8" x14ac:dyDescent="0.3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6">
        <f>(E2956/D2956)*100</f>
        <v>146.12318374694613</v>
      </c>
      <c r="P2956" s="7">
        <f>E2956/L2956</f>
        <v>98.817391304347822</v>
      </c>
      <c r="Q2956" t="s">
        <v>8325</v>
      </c>
      <c r="R2956" t="s">
        <v>8329</v>
      </c>
      <c r="S2956" s="11">
        <f>(J2956/86400)+25569+(-5/24)</f>
        <v>41192.546608796292</v>
      </c>
      <c r="T2956" s="11">
        <f>(I2956/86400)+25569+(-5/24)</f>
        <v>41222.588275462964</v>
      </c>
    </row>
    <row r="2957" spans="1:20" ht="43.2" x14ac:dyDescent="0.3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6">
        <f>(E2957/D2957)*100</f>
        <v>129.5</v>
      </c>
      <c r="P2957" s="7">
        <f>E2957/L2957</f>
        <v>28</v>
      </c>
      <c r="Q2957" t="s">
        <v>8325</v>
      </c>
      <c r="R2957" t="s">
        <v>8329</v>
      </c>
      <c r="S2957" s="11">
        <f>(J2957/86400)+25569+(-5/24)</f>
        <v>41393.86613425926</v>
      </c>
      <c r="T2957" s="11">
        <f>(I2957/86400)+25569+(-5/24)</f>
        <v>41424.791666666664</v>
      </c>
    </row>
    <row r="2958" spans="1:20" ht="43.2" x14ac:dyDescent="0.3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6">
        <f>(E2958/D2958)*100</f>
        <v>254</v>
      </c>
      <c r="P2958" s="7">
        <f>E2958/L2958</f>
        <v>51.313131313131315</v>
      </c>
      <c r="Q2958" t="s">
        <v>8325</v>
      </c>
      <c r="R2958" t="s">
        <v>8329</v>
      </c>
      <c r="S2958" s="11">
        <f>(J2958/86400)+25569+(-5/24)</f>
        <v>41951.580474537033</v>
      </c>
      <c r="T2958" s="11">
        <f>(I2958/86400)+25569+(-5/24)</f>
        <v>41963.958333333336</v>
      </c>
    </row>
    <row r="2959" spans="1:20" ht="43.2" x14ac:dyDescent="0.3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6">
        <f>(E2959/D2959)*100</f>
        <v>107.04545454545456</v>
      </c>
      <c r="P2959" s="7">
        <f>E2959/L2959</f>
        <v>53.522727272727273</v>
      </c>
      <c r="Q2959" t="s">
        <v>8325</v>
      </c>
      <c r="R2959" t="s">
        <v>8329</v>
      </c>
      <c r="S2959" s="11">
        <f>(J2959/86400)+25569+(-5/24)</f>
        <v>41270.006643518514</v>
      </c>
      <c r="T2959" s="11">
        <f>(I2959/86400)+25569+(-5/24)</f>
        <v>41300.006643518514</v>
      </c>
    </row>
    <row r="2960" spans="1:20" ht="43.2" x14ac:dyDescent="0.3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6">
        <f>(E2960/D2960)*100</f>
        <v>107.73299999999999</v>
      </c>
      <c r="P2960" s="7">
        <f>E2960/L2960</f>
        <v>37.149310344827583</v>
      </c>
      <c r="Q2960" t="s">
        <v>8325</v>
      </c>
      <c r="R2960" t="s">
        <v>8329</v>
      </c>
      <c r="S2960" s="11">
        <f>(J2960/86400)+25569+(-5/24)</f>
        <v>41934.502233796295</v>
      </c>
      <c r="T2960" s="11">
        <f>(I2960/86400)+25569+(-5/24)</f>
        <v>41955.543900462959</v>
      </c>
    </row>
    <row r="2961" spans="1:20" ht="57.6" x14ac:dyDescent="0.3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6">
        <f>(E2961/D2961)*100</f>
        <v>107.31250000000001</v>
      </c>
      <c r="P2961" s="7">
        <f>E2961/L2961</f>
        <v>89.895287958115176</v>
      </c>
      <c r="Q2961" t="s">
        <v>8325</v>
      </c>
      <c r="R2961" t="s">
        <v>8329</v>
      </c>
      <c r="S2961" s="11">
        <f>(J2961/86400)+25569+(-5/24)</f>
        <v>41134.967361111107</v>
      </c>
      <c r="T2961" s="11">
        <f>(I2961/86400)+25569+(-5/24)</f>
        <v>41161.954861111109</v>
      </c>
    </row>
    <row r="2962" spans="1:20" ht="43.2" x14ac:dyDescent="0.3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6">
        <f>(E2962/D2962)*100</f>
        <v>106.52500000000001</v>
      </c>
      <c r="P2962" s="7">
        <f>E2962/L2962</f>
        <v>106.52500000000001</v>
      </c>
      <c r="Q2962" t="s">
        <v>8325</v>
      </c>
      <c r="R2962" t="s">
        <v>8329</v>
      </c>
      <c r="S2962" s="11">
        <f>(J2962/86400)+25569+(-5/24)</f>
        <v>42160.500196759262</v>
      </c>
      <c r="T2962" s="11">
        <f>(I2962/86400)+25569+(-5/24)</f>
        <v>42190.500196759262</v>
      </c>
    </row>
    <row r="2963" spans="1:20" ht="28.8" x14ac:dyDescent="0.3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6">
        <f>(E2963/D2963)*100</f>
        <v>100.35000000000001</v>
      </c>
      <c r="P2963" s="7">
        <f>E2963/L2963</f>
        <v>52.815789473684212</v>
      </c>
      <c r="Q2963" t="s">
        <v>8325</v>
      </c>
      <c r="R2963" t="s">
        <v>8329</v>
      </c>
      <c r="S2963" s="11">
        <f>(J2963/86400)+25569+(-5/24)</f>
        <v>41759.462604166663</v>
      </c>
      <c r="T2963" s="11">
        <f>(I2963/86400)+25569+(-5/24)</f>
        <v>41786.999305555553</v>
      </c>
    </row>
    <row r="2964" spans="1:20" ht="43.2" x14ac:dyDescent="0.3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6">
        <f>(E2964/D2964)*100</f>
        <v>106.5</v>
      </c>
      <c r="P2964" s="7">
        <f>E2964/L2964</f>
        <v>54.615384615384613</v>
      </c>
      <c r="Q2964" t="s">
        <v>8325</v>
      </c>
      <c r="R2964" t="s">
        <v>8329</v>
      </c>
      <c r="S2964" s="11">
        <f>(J2964/86400)+25569+(-5/24)</f>
        <v>40702.988715277774</v>
      </c>
      <c r="T2964" s="11">
        <f>(I2964/86400)+25569+(-5/24)</f>
        <v>40769.833333333328</v>
      </c>
    </row>
    <row r="2965" spans="1:20" ht="43.2" x14ac:dyDescent="0.3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6">
        <f>(E2965/D2965)*100</f>
        <v>100</v>
      </c>
      <c r="P2965" s="7">
        <f>E2965/L2965</f>
        <v>27.272727272727273</v>
      </c>
      <c r="Q2965" t="s">
        <v>8325</v>
      </c>
      <c r="R2965" t="s">
        <v>8329</v>
      </c>
      <c r="S2965" s="11">
        <f>(J2965/86400)+25569+(-5/24)</f>
        <v>41365.719826388886</v>
      </c>
      <c r="T2965" s="11">
        <f>(I2965/86400)+25569+(-5/24)</f>
        <v>41379.719826388886</v>
      </c>
    </row>
    <row r="2966" spans="1:20" ht="28.8" x14ac:dyDescent="0.3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6">
        <f>(E2966/D2966)*100</f>
        <v>104.85714285714285</v>
      </c>
      <c r="P2966" s="7">
        <f>E2966/L2966</f>
        <v>68.598130841121488</v>
      </c>
      <c r="Q2966" t="s">
        <v>8325</v>
      </c>
      <c r="R2966" t="s">
        <v>8329</v>
      </c>
      <c r="S2966" s="11">
        <f>(J2966/86400)+25569+(-5/24)</f>
        <v>41870.657129629624</v>
      </c>
      <c r="T2966" s="11">
        <f>(I2966/86400)+25569+(-5/24)</f>
        <v>41905.657129629624</v>
      </c>
    </row>
    <row r="2967" spans="1:20" ht="43.2" x14ac:dyDescent="0.3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6">
        <f>(E2967/D2967)*100</f>
        <v>104.69999999999999</v>
      </c>
      <c r="P2967" s="7">
        <f>E2967/L2967</f>
        <v>35.612244897959187</v>
      </c>
      <c r="Q2967" t="s">
        <v>8325</v>
      </c>
      <c r="R2967" t="s">
        <v>8329</v>
      </c>
      <c r="S2967" s="11">
        <f>(J2967/86400)+25569+(-5/24)</f>
        <v>40458.607291666667</v>
      </c>
      <c r="T2967" s="11">
        <f>(I2967/86400)+25569+(-5/24)</f>
        <v>40520.999305555553</v>
      </c>
    </row>
    <row r="2968" spans="1:20" ht="43.2" x14ac:dyDescent="0.3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6">
        <f>(E2968/D2968)*100</f>
        <v>225.66666666666669</v>
      </c>
      <c r="P2968" s="7">
        <f>E2968/L2968</f>
        <v>94.027777777777771</v>
      </c>
      <c r="Q2968" t="s">
        <v>8325</v>
      </c>
      <c r="R2968" t="s">
        <v>8329</v>
      </c>
      <c r="S2968" s="11">
        <f>(J2968/86400)+25569+(-5/24)</f>
        <v>40563.872696759259</v>
      </c>
      <c r="T2968" s="11">
        <f>(I2968/86400)+25569+(-5/24)</f>
        <v>40593.872696759259</v>
      </c>
    </row>
    <row r="2969" spans="1:20" ht="43.2" x14ac:dyDescent="0.3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6">
        <f>(E2969/D2969)*100</f>
        <v>100.90416666666667</v>
      </c>
      <c r="P2969" s="7">
        <f>E2969/L2969</f>
        <v>526.45652173913038</v>
      </c>
      <c r="Q2969" t="s">
        <v>8325</v>
      </c>
      <c r="R2969" t="s">
        <v>8329</v>
      </c>
      <c r="S2969" s="11">
        <f>(J2969/86400)+25569+(-5/24)</f>
        <v>41136.569479166668</v>
      </c>
      <c r="T2969" s="11">
        <f>(I2969/86400)+25569+(-5/24)</f>
        <v>41184.569479166668</v>
      </c>
    </row>
    <row r="2970" spans="1:20" ht="43.2" x14ac:dyDescent="0.3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6">
        <f>(E2970/D2970)*100</f>
        <v>147.75</v>
      </c>
      <c r="P2970" s="7">
        <f>E2970/L2970</f>
        <v>50.657142857142858</v>
      </c>
      <c r="Q2970" t="s">
        <v>8325</v>
      </c>
      <c r="R2970" t="s">
        <v>8329</v>
      </c>
      <c r="S2970" s="11">
        <f>(J2970/86400)+25569+(-5/24)</f>
        <v>42289.851261574069</v>
      </c>
      <c r="T2970" s="11">
        <f>(I2970/86400)+25569+(-5/24)</f>
        <v>42303.999305555553</v>
      </c>
    </row>
    <row r="2971" spans="1:20" ht="28.8" x14ac:dyDescent="0.3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6">
        <f>(E2971/D2971)*100</f>
        <v>134.61099999999999</v>
      </c>
      <c r="P2971" s="7">
        <f>E2971/L2971</f>
        <v>79.182941176470578</v>
      </c>
      <c r="Q2971" t="s">
        <v>8325</v>
      </c>
      <c r="R2971" t="s">
        <v>8329</v>
      </c>
      <c r="S2971" s="11">
        <f>(J2971/86400)+25569+(-5/24)</f>
        <v>40718.631203703699</v>
      </c>
      <c r="T2971" s="11">
        <f>(I2971/86400)+25569+(-5/24)</f>
        <v>40748.631203703699</v>
      </c>
    </row>
    <row r="2972" spans="1:20" ht="43.2" x14ac:dyDescent="0.3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6">
        <f>(E2972/D2972)*100</f>
        <v>100.75</v>
      </c>
      <c r="P2972" s="7">
        <f>E2972/L2972</f>
        <v>91.590909090909093</v>
      </c>
      <c r="Q2972" t="s">
        <v>8325</v>
      </c>
      <c r="R2972" t="s">
        <v>8329</v>
      </c>
      <c r="S2972" s="11">
        <f>(J2972/86400)+25569+(-5/24)</f>
        <v>41106.921817129631</v>
      </c>
      <c r="T2972" s="11">
        <f>(I2972/86400)+25569+(-5/24)</f>
        <v>41136.921817129631</v>
      </c>
    </row>
    <row r="2973" spans="1:20" ht="43.2" x14ac:dyDescent="0.3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6">
        <f>(E2973/D2973)*100</f>
        <v>100.880375</v>
      </c>
      <c r="P2973" s="7">
        <f>E2973/L2973</f>
        <v>116.96275362318841</v>
      </c>
      <c r="Q2973" t="s">
        <v>8325</v>
      </c>
      <c r="R2973" t="s">
        <v>8329</v>
      </c>
      <c r="S2973" s="11">
        <f>(J2973/86400)+25569+(-5/24)</f>
        <v>41591.756203703699</v>
      </c>
      <c r="T2973" s="11">
        <f>(I2973/86400)+25569+(-5/24)</f>
        <v>41640.756203703699</v>
      </c>
    </row>
    <row r="2974" spans="1:20" ht="28.8" x14ac:dyDescent="0.3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6">
        <f>(E2974/D2974)*100</f>
        <v>115.75</v>
      </c>
      <c r="P2974" s="7">
        <f>E2974/L2974</f>
        <v>35.615384615384613</v>
      </c>
      <c r="Q2974" t="s">
        <v>8325</v>
      </c>
      <c r="R2974" t="s">
        <v>8326</v>
      </c>
      <c r="S2974" s="11">
        <f>(J2974/86400)+25569+(-5/24)</f>
        <v>42240.644201388888</v>
      </c>
      <c r="T2974" s="11">
        <f>(I2974/86400)+25569+(-5/24)</f>
        <v>42270.644201388888</v>
      </c>
    </row>
    <row r="2975" spans="1:20" ht="43.2" x14ac:dyDescent="0.3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6">
        <f>(E2975/D2975)*100</f>
        <v>112.26666666666667</v>
      </c>
      <c r="P2975" s="7">
        <f>E2975/L2975</f>
        <v>87.103448275862064</v>
      </c>
      <c r="Q2975" t="s">
        <v>8325</v>
      </c>
      <c r="R2975" t="s">
        <v>8326</v>
      </c>
      <c r="S2975" s="11">
        <f>(J2975/86400)+25569+(-5/24)</f>
        <v>41813.557766203703</v>
      </c>
      <c r="T2975" s="11">
        <f>(I2975/86400)+25569+(-5/24)</f>
        <v>41844.557766203703</v>
      </c>
    </row>
    <row r="2976" spans="1:20" ht="43.2" x14ac:dyDescent="0.3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6">
        <f>(E2976/D2976)*100</f>
        <v>132.20000000000002</v>
      </c>
      <c r="P2976" s="7">
        <f>E2976/L2976</f>
        <v>75.11363636363636</v>
      </c>
      <c r="Q2976" t="s">
        <v>8325</v>
      </c>
      <c r="R2976" t="s">
        <v>8326</v>
      </c>
      <c r="S2976" s="11">
        <f>(J2976/86400)+25569+(-5/24)</f>
        <v>42111.691203703704</v>
      </c>
      <c r="T2976" s="11">
        <f>(I2976/86400)+25569+(-5/24)</f>
        <v>42162.951388888883</v>
      </c>
    </row>
    <row r="2977" spans="1:20" ht="28.8" x14ac:dyDescent="0.3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6">
        <f>(E2977/D2977)*100</f>
        <v>102.63636363636364</v>
      </c>
      <c r="P2977" s="7">
        <f>E2977/L2977</f>
        <v>68.01204819277109</v>
      </c>
      <c r="Q2977" t="s">
        <v>8325</v>
      </c>
      <c r="R2977" t="s">
        <v>8326</v>
      </c>
      <c r="S2977" s="11">
        <f>(J2977/86400)+25569+(-5/24)</f>
        <v>42515.509421296294</v>
      </c>
      <c r="T2977" s="11">
        <f>(I2977/86400)+25569+(-5/24)</f>
        <v>42545.957638888889</v>
      </c>
    </row>
    <row r="2978" spans="1:20" ht="43.2" x14ac:dyDescent="0.3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6">
        <f>(E2978/D2978)*100</f>
        <v>138.64000000000001</v>
      </c>
      <c r="P2978" s="7">
        <f>E2978/L2978</f>
        <v>29.623931623931625</v>
      </c>
      <c r="Q2978" t="s">
        <v>8325</v>
      </c>
      <c r="R2978" t="s">
        <v>8326</v>
      </c>
      <c r="S2978" s="11">
        <f>(J2978/86400)+25569+(-5/24)</f>
        <v>42438.458738425928</v>
      </c>
      <c r="T2978" s="11">
        <f>(I2978/86400)+25569+(-5/24)</f>
        <v>42468.417071759257</v>
      </c>
    </row>
    <row r="2979" spans="1:20" ht="57.6" x14ac:dyDescent="0.3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6">
        <f>(E2979/D2979)*100</f>
        <v>146.6</v>
      </c>
      <c r="P2979" s="7">
        <f>E2979/L2979</f>
        <v>91.625</v>
      </c>
      <c r="Q2979" t="s">
        <v>8325</v>
      </c>
      <c r="R2979" t="s">
        <v>8326</v>
      </c>
      <c r="S2979" s="11">
        <f>(J2979/86400)+25569+(-5/24)</f>
        <v>41933.629837962959</v>
      </c>
      <c r="T2979" s="11">
        <f>(I2979/86400)+25569+(-5/24)</f>
        <v>41978.671504629623</v>
      </c>
    </row>
    <row r="2980" spans="1:20" ht="28.8" x14ac:dyDescent="0.3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6">
        <f>(E2980/D2980)*100</f>
        <v>120</v>
      </c>
      <c r="P2980" s="7">
        <f>E2980/L2980</f>
        <v>22.5</v>
      </c>
      <c r="Q2980" t="s">
        <v>8325</v>
      </c>
      <c r="R2980" t="s">
        <v>8326</v>
      </c>
      <c r="S2980" s="11">
        <f>(J2980/86400)+25569+(-5/24)</f>
        <v>41152.858067129629</v>
      </c>
      <c r="T2980" s="11">
        <f>(I2980/86400)+25569+(-5/24)</f>
        <v>41166.858067129629</v>
      </c>
    </row>
    <row r="2981" spans="1:20" ht="28.8" x14ac:dyDescent="0.3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6">
        <f>(E2981/D2981)*100</f>
        <v>121.5816111111111</v>
      </c>
      <c r="P2981" s="7">
        <f>E2981/L2981</f>
        <v>64.366735294117646</v>
      </c>
      <c r="Q2981" t="s">
        <v>8325</v>
      </c>
      <c r="R2981" t="s">
        <v>8326</v>
      </c>
      <c r="S2981" s="11">
        <f>(J2981/86400)+25569+(-5/24)</f>
        <v>42745.391909722217</v>
      </c>
      <c r="T2981" s="11">
        <f>(I2981/86400)+25569+(-5/24)</f>
        <v>42775.999999999993</v>
      </c>
    </row>
    <row r="2982" spans="1:20" ht="57.6" x14ac:dyDescent="0.3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6">
        <f>(E2982/D2982)*100</f>
        <v>100</v>
      </c>
      <c r="P2982" s="7">
        <f>E2982/L2982</f>
        <v>21.857142857142858</v>
      </c>
      <c r="Q2982" t="s">
        <v>8325</v>
      </c>
      <c r="R2982" t="s">
        <v>8326</v>
      </c>
      <c r="S2982" s="11">
        <f>(J2982/86400)+25569+(-5/24)</f>
        <v>42793.492488425924</v>
      </c>
      <c r="T2982" s="11">
        <f>(I2982/86400)+25569+(-5/24)</f>
        <v>42796.492488425924</v>
      </c>
    </row>
    <row r="2983" spans="1:20" ht="43.2" x14ac:dyDescent="0.3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6">
        <f>(E2983/D2983)*100</f>
        <v>180.85714285714286</v>
      </c>
      <c r="P2983" s="7">
        <f>E2983/L2983</f>
        <v>33.315789473684212</v>
      </c>
      <c r="Q2983" t="s">
        <v>8325</v>
      </c>
      <c r="R2983" t="s">
        <v>8326</v>
      </c>
      <c r="S2983" s="11">
        <f>(J2983/86400)+25569+(-5/24)</f>
        <v>42198.541921296295</v>
      </c>
      <c r="T2983" s="11">
        <f>(I2983/86400)+25569+(-5/24)</f>
        <v>42238.541921296295</v>
      </c>
    </row>
    <row r="2984" spans="1:20" ht="43.2" x14ac:dyDescent="0.3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6">
        <f>(E2984/D2984)*100</f>
        <v>106.075</v>
      </c>
      <c r="P2984" s="7">
        <f>E2984/L2984</f>
        <v>90.276595744680847</v>
      </c>
      <c r="Q2984" t="s">
        <v>8325</v>
      </c>
      <c r="R2984" t="s">
        <v>8326</v>
      </c>
      <c r="S2984" s="11">
        <f>(J2984/86400)+25569+(-5/24)</f>
        <v>42141.748784722215</v>
      </c>
      <c r="T2984" s="11">
        <f>(I2984/86400)+25569+(-5/24)</f>
        <v>42176.999999999993</v>
      </c>
    </row>
    <row r="2985" spans="1:20" ht="43.2" x14ac:dyDescent="0.3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6">
        <f>(E2985/D2985)*100</f>
        <v>100</v>
      </c>
      <c r="P2985" s="7">
        <f>E2985/L2985</f>
        <v>76.92307692307692</v>
      </c>
      <c r="Q2985" t="s">
        <v>8325</v>
      </c>
      <c r="R2985" t="s">
        <v>8326</v>
      </c>
      <c r="S2985" s="11">
        <f>(J2985/86400)+25569+(-5/24)</f>
        <v>42082.371759259258</v>
      </c>
      <c r="T2985" s="11">
        <f>(I2985/86400)+25569+(-5/24)</f>
        <v>42112.371759259258</v>
      </c>
    </row>
    <row r="2986" spans="1:20" ht="43.2" x14ac:dyDescent="0.3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6">
        <f>(E2986/D2986)*100</f>
        <v>126.92857142857143</v>
      </c>
      <c r="P2986" s="7">
        <f>E2986/L2986</f>
        <v>59.233333333333334</v>
      </c>
      <c r="Q2986" t="s">
        <v>8325</v>
      </c>
      <c r="R2986" t="s">
        <v>8326</v>
      </c>
      <c r="S2986" s="11">
        <f>(J2986/86400)+25569+(-5/24)</f>
        <v>41495.484293981477</v>
      </c>
      <c r="T2986" s="11">
        <f>(I2986/86400)+25569+(-5/24)</f>
        <v>41526.957638888889</v>
      </c>
    </row>
    <row r="2987" spans="1:20" ht="57.6" x14ac:dyDescent="0.3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6">
        <f>(E2987/D2987)*100</f>
        <v>102.97499999999999</v>
      </c>
      <c r="P2987" s="7">
        <f>E2987/L2987</f>
        <v>65.38095238095238</v>
      </c>
      <c r="Q2987" t="s">
        <v>8325</v>
      </c>
      <c r="R2987" t="s">
        <v>8326</v>
      </c>
      <c r="S2987" s="11">
        <f>(J2987/86400)+25569+(-5/24)</f>
        <v>42465.334571759253</v>
      </c>
      <c r="T2987" s="11">
        <f>(I2987/86400)+25569+(-5/24)</f>
        <v>42495.334571759253</v>
      </c>
    </row>
    <row r="2988" spans="1:20" ht="43.2" x14ac:dyDescent="0.3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6">
        <f>(E2988/D2988)*100</f>
        <v>250</v>
      </c>
      <c r="P2988" s="7">
        <f>E2988/L2988</f>
        <v>67.307692307692307</v>
      </c>
      <c r="Q2988" t="s">
        <v>8325</v>
      </c>
      <c r="R2988" t="s">
        <v>8326</v>
      </c>
      <c r="S2988" s="11">
        <f>(J2988/86400)+25569+(-5/24)</f>
        <v>42564.800763888888</v>
      </c>
      <c r="T2988" s="11">
        <f>(I2988/86400)+25569+(-5/24)</f>
        <v>42571.800763888888</v>
      </c>
    </row>
    <row r="2989" spans="1:20" ht="43.2" x14ac:dyDescent="0.3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6">
        <f>(E2989/D2989)*100</f>
        <v>126.02</v>
      </c>
      <c r="P2989" s="7">
        <f>E2989/L2989</f>
        <v>88.74647887323944</v>
      </c>
      <c r="Q2989" t="s">
        <v>8325</v>
      </c>
      <c r="R2989" t="s">
        <v>8326</v>
      </c>
      <c r="S2989" s="11">
        <f>(J2989/86400)+25569+(-5/24)</f>
        <v>42096.424872685187</v>
      </c>
      <c r="T2989" s="11">
        <f>(I2989/86400)+25569+(-5/24)</f>
        <v>42126.424872685187</v>
      </c>
    </row>
    <row r="2990" spans="1:20" ht="72" x14ac:dyDescent="0.3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6">
        <f>(E2990/D2990)*100</f>
        <v>100.12</v>
      </c>
      <c r="P2990" s="7">
        <f>E2990/L2990</f>
        <v>65.868421052631575</v>
      </c>
      <c r="Q2990" t="s">
        <v>8325</v>
      </c>
      <c r="R2990" t="s">
        <v>8326</v>
      </c>
      <c r="S2990" s="11">
        <f>(J2990/86400)+25569+(-5/24)</f>
        <v>42502.042442129627</v>
      </c>
      <c r="T2990" s="11">
        <f>(I2990/86400)+25569+(-5/24)</f>
        <v>42527.042442129627</v>
      </c>
    </row>
    <row r="2991" spans="1:20" ht="43.2" x14ac:dyDescent="0.3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6">
        <f>(E2991/D2991)*100</f>
        <v>138.64000000000001</v>
      </c>
      <c r="P2991" s="7">
        <f>E2991/L2991</f>
        <v>40.349243306169967</v>
      </c>
      <c r="Q2991" t="s">
        <v>8325</v>
      </c>
      <c r="R2991" t="s">
        <v>8326</v>
      </c>
      <c r="S2991" s="11">
        <f>(J2991/86400)+25569+(-5/24)</f>
        <v>42723.428206018514</v>
      </c>
      <c r="T2991" s="11">
        <f>(I2991/86400)+25569+(-5/24)</f>
        <v>42753.428206018514</v>
      </c>
    </row>
    <row r="2992" spans="1:20" ht="43.2" x14ac:dyDescent="0.3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6">
        <f>(E2992/D2992)*100</f>
        <v>161.4</v>
      </c>
      <c r="P2992" s="7">
        <f>E2992/L2992</f>
        <v>76.857142857142861</v>
      </c>
      <c r="Q2992" t="s">
        <v>8325</v>
      </c>
      <c r="R2992" t="s">
        <v>8326</v>
      </c>
      <c r="S2992" s="11">
        <f>(J2992/86400)+25569+(-5/24)</f>
        <v>42074.962870370371</v>
      </c>
      <c r="T2992" s="11">
        <f>(I2992/86400)+25569+(-5/24)</f>
        <v>42104.962870370371</v>
      </c>
    </row>
    <row r="2993" spans="1:20" ht="28.8" x14ac:dyDescent="0.3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6">
        <f>(E2993/D2993)*100</f>
        <v>107.18419999999999</v>
      </c>
      <c r="P2993" s="7">
        <f>E2993/L2993</f>
        <v>68.707820512820518</v>
      </c>
      <c r="Q2993" t="s">
        <v>8325</v>
      </c>
      <c r="R2993" t="s">
        <v>8326</v>
      </c>
      <c r="S2993" s="11">
        <f>(J2993/86400)+25569+(-5/24)</f>
        <v>42279.461435185185</v>
      </c>
      <c r="T2993" s="11">
        <f>(I2993/86400)+25569+(-5/24)</f>
        <v>42321.503101851849</v>
      </c>
    </row>
    <row r="2994" spans="1:20" ht="57.6" x14ac:dyDescent="0.3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6">
        <f>(E2994/D2994)*100</f>
        <v>153.1</v>
      </c>
      <c r="P2994" s="7">
        <f>E2994/L2994</f>
        <v>57.773584905660378</v>
      </c>
      <c r="Q2994" t="s">
        <v>8333</v>
      </c>
      <c r="R2994" t="s">
        <v>8351</v>
      </c>
      <c r="S2994" s="11">
        <f>(J2994/86400)+25569+(-5/24)</f>
        <v>42772.796909722216</v>
      </c>
      <c r="T2994" s="11">
        <f>(I2994/86400)+25569+(-5/24)</f>
        <v>42786.796909722216</v>
      </c>
    </row>
    <row r="2995" spans="1:20" ht="43.2" x14ac:dyDescent="0.3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6">
        <f>(E2995/D2995)*100</f>
        <v>524.16666666666663</v>
      </c>
      <c r="P2995" s="7">
        <f>E2995/L2995</f>
        <v>44.171348314606739</v>
      </c>
      <c r="Q2995" t="s">
        <v>8333</v>
      </c>
      <c r="R2995" t="s">
        <v>8351</v>
      </c>
      <c r="S2995" s="11">
        <f>(J2995/86400)+25569+(-5/24)</f>
        <v>41879.692418981482</v>
      </c>
      <c r="T2995" s="11">
        <f>(I2995/86400)+25569+(-5/24)</f>
        <v>41914.692418981482</v>
      </c>
    </row>
    <row r="2996" spans="1:20" ht="43.2" x14ac:dyDescent="0.3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6">
        <f>(E2996/D2996)*100</f>
        <v>489.27777777777777</v>
      </c>
      <c r="P2996" s="7">
        <f>E2996/L2996</f>
        <v>31.566308243727597</v>
      </c>
      <c r="Q2996" t="s">
        <v>8333</v>
      </c>
      <c r="R2996" t="s">
        <v>8351</v>
      </c>
      <c r="S2996" s="11">
        <f>(J2996/86400)+25569+(-5/24)</f>
        <v>42745.157141203701</v>
      </c>
      <c r="T2996" s="11">
        <f>(I2996/86400)+25569+(-5/24)</f>
        <v>42774.999999999993</v>
      </c>
    </row>
    <row r="2997" spans="1:20" ht="57.6" x14ac:dyDescent="0.3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6">
        <f>(E2997/D2997)*100</f>
        <v>284.74</v>
      </c>
      <c r="P2997" s="7">
        <f>E2997/L2997</f>
        <v>107.04511278195488</v>
      </c>
      <c r="Q2997" t="s">
        <v>8333</v>
      </c>
      <c r="R2997" t="s">
        <v>8351</v>
      </c>
      <c r="S2997" s="11">
        <f>(J2997/86400)+25569+(-5/24)</f>
        <v>42380.481956018521</v>
      </c>
      <c r="T2997" s="11">
        <f>(I2997/86400)+25569+(-5/24)</f>
        <v>42394.458333333336</v>
      </c>
    </row>
    <row r="2998" spans="1:20" ht="43.2" x14ac:dyDescent="0.3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6">
        <f>(E2998/D2998)*100</f>
        <v>1856.97</v>
      </c>
      <c r="P2998" s="7">
        <f>E2998/L2998</f>
        <v>149.03451043338683</v>
      </c>
      <c r="Q2998" t="s">
        <v>8333</v>
      </c>
      <c r="R2998" t="s">
        <v>8351</v>
      </c>
      <c r="S2998" s="11">
        <f>(J2998/86400)+25569+(-5/24)</f>
        <v>41319.141655092586</v>
      </c>
      <c r="T2998" s="11">
        <f>(I2998/86400)+25569+(-5/24)</f>
        <v>41359.141655092586</v>
      </c>
    </row>
    <row r="2999" spans="1:20" ht="43.2" x14ac:dyDescent="0.3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6">
        <f>(E2999/D2999)*100</f>
        <v>109.67499999999998</v>
      </c>
      <c r="P2999" s="7">
        <f>E2999/L2999</f>
        <v>55.956632653061227</v>
      </c>
      <c r="Q2999" t="s">
        <v>8333</v>
      </c>
      <c r="R2999" t="s">
        <v>8351</v>
      </c>
      <c r="S2999" s="11">
        <f>(J2999/86400)+25569+(-5/24)</f>
        <v>42583.406747685185</v>
      </c>
      <c r="T2999" s="11">
        <f>(I2999/86400)+25569+(-5/24)</f>
        <v>42619.874999999993</v>
      </c>
    </row>
    <row r="3000" spans="1:20" ht="43.2" x14ac:dyDescent="0.3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6">
        <f>(E3000/D3000)*100</f>
        <v>1014.6425</v>
      </c>
      <c r="P3000" s="7">
        <f>E3000/L3000</f>
        <v>56.970381807973048</v>
      </c>
      <c r="Q3000" t="s">
        <v>8333</v>
      </c>
      <c r="R3000" t="s">
        <v>8351</v>
      </c>
      <c r="S3000" s="11">
        <f>(J3000/86400)+25569+(-5/24)</f>
        <v>42068.000763888886</v>
      </c>
      <c r="T3000" s="11">
        <f>(I3000/86400)+25569+(-5/24)</f>
        <v>42096.957638888889</v>
      </c>
    </row>
    <row r="3001" spans="1:20" ht="43.2" x14ac:dyDescent="0.3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6">
        <f>(E3001/D3001)*100</f>
        <v>412.17692027666544</v>
      </c>
      <c r="P3001" s="7">
        <f>E3001/L3001</f>
        <v>44.056420233463037</v>
      </c>
      <c r="Q3001" t="s">
        <v>8333</v>
      </c>
      <c r="R3001" t="s">
        <v>8351</v>
      </c>
      <c r="S3001" s="11">
        <f>(J3001/86400)+25569+(-5/24)</f>
        <v>42633.377789351849</v>
      </c>
      <c r="T3001" s="11">
        <f>(I3001/86400)+25569+(-5/24)</f>
        <v>42668.499999999993</v>
      </c>
    </row>
    <row r="3002" spans="1:20" ht="43.2" x14ac:dyDescent="0.3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6">
        <f>(E3002/D3002)*100</f>
        <v>503.25</v>
      </c>
      <c r="P3002" s="7">
        <f>E3002/L3002</f>
        <v>68.625</v>
      </c>
      <c r="Q3002" t="s">
        <v>8333</v>
      </c>
      <c r="R3002" t="s">
        <v>8351</v>
      </c>
      <c r="S3002" s="11">
        <f>(J3002/86400)+25569+(-5/24)</f>
        <v>42467.579861111109</v>
      </c>
      <c r="T3002" s="11">
        <f>(I3002/86400)+25569+(-5/24)</f>
        <v>42481.708333333336</v>
      </c>
    </row>
    <row r="3003" spans="1:20" ht="43.2" x14ac:dyDescent="0.3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6">
        <f>(E3003/D3003)*100</f>
        <v>184.61052631578946</v>
      </c>
      <c r="P3003" s="7">
        <f>E3003/L3003</f>
        <v>65.318435754189949</v>
      </c>
      <c r="Q3003" t="s">
        <v>8333</v>
      </c>
      <c r="R3003" t="s">
        <v>8351</v>
      </c>
      <c r="S3003" s="11">
        <f>(J3003/86400)+25569+(-5/24)</f>
        <v>42417.416712962957</v>
      </c>
      <c r="T3003" s="11">
        <f>(I3003/86400)+25569+(-5/24)</f>
        <v>42452.082638888889</v>
      </c>
    </row>
    <row r="3004" spans="1:20" ht="43.2" x14ac:dyDescent="0.3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6">
        <f>(E3004/D3004)*100</f>
        <v>119.73333333333333</v>
      </c>
      <c r="P3004" s="7">
        <f>E3004/L3004</f>
        <v>35.92</v>
      </c>
      <c r="Q3004" t="s">
        <v>8333</v>
      </c>
      <c r="R3004" t="s">
        <v>8351</v>
      </c>
      <c r="S3004" s="11">
        <f>(J3004/86400)+25569+(-5/24)</f>
        <v>42768.6253125</v>
      </c>
      <c r="T3004" s="11">
        <f>(I3004/86400)+25569+(-5/24)</f>
        <v>42780.6253125</v>
      </c>
    </row>
    <row r="3005" spans="1:20" ht="43.2" x14ac:dyDescent="0.3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6">
        <f>(E3005/D3005)*100</f>
        <v>1081.2401666666667</v>
      </c>
      <c r="P3005" s="7">
        <f>E3005/L3005</f>
        <v>40.070667078443485</v>
      </c>
      <c r="Q3005" t="s">
        <v>8333</v>
      </c>
      <c r="R3005" t="s">
        <v>8351</v>
      </c>
      <c r="S3005" s="11">
        <f>(J3005/86400)+25569+(-5/24)</f>
        <v>42691.642870370364</v>
      </c>
      <c r="T3005" s="11">
        <f>(I3005/86400)+25569+(-5/24)</f>
        <v>42719.749999999993</v>
      </c>
    </row>
    <row r="3006" spans="1:20" ht="57.6" x14ac:dyDescent="0.3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6">
        <f>(E3006/D3006)*100</f>
        <v>452.37333333333333</v>
      </c>
      <c r="P3006" s="7">
        <f>E3006/L3006</f>
        <v>75.647714604236342</v>
      </c>
      <c r="Q3006" t="s">
        <v>8333</v>
      </c>
      <c r="R3006" t="s">
        <v>8351</v>
      </c>
      <c r="S3006" s="11">
        <f>(J3006/86400)+25569+(-5/24)</f>
        <v>42664.197592592587</v>
      </c>
      <c r="T3006" s="11">
        <f>(I3006/86400)+25569+(-5/24)</f>
        <v>42694.999305555553</v>
      </c>
    </row>
    <row r="3007" spans="1:20" ht="57.6" x14ac:dyDescent="0.3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6">
        <f>(E3007/D3007)*100</f>
        <v>537.37</v>
      </c>
      <c r="P3007" s="7">
        <f>E3007/L3007</f>
        <v>61.203872437357631</v>
      </c>
      <c r="Q3007" t="s">
        <v>8333</v>
      </c>
      <c r="R3007" t="s">
        <v>8351</v>
      </c>
      <c r="S3007" s="11">
        <f>(J3007/86400)+25569+(-5/24)</f>
        <v>42425.54965277778</v>
      </c>
      <c r="T3007" s="11">
        <f>(I3007/86400)+25569+(-5/24)</f>
        <v>42455.507986111108</v>
      </c>
    </row>
    <row r="3008" spans="1:20" ht="28.8" x14ac:dyDescent="0.3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6">
        <f>(E3008/D3008)*100</f>
        <v>120.32608695652173</v>
      </c>
      <c r="P3008" s="7">
        <f>E3008/L3008</f>
        <v>48.130434782608695</v>
      </c>
      <c r="Q3008" t="s">
        <v>8333</v>
      </c>
      <c r="R3008" t="s">
        <v>8351</v>
      </c>
      <c r="S3008" s="11">
        <f>(J3008/86400)+25569+(-5/24)</f>
        <v>42197.563657407409</v>
      </c>
      <c r="T3008" s="11">
        <f>(I3008/86400)+25569+(-5/24)</f>
        <v>42227.563657407409</v>
      </c>
    </row>
    <row r="3009" spans="1:20" ht="28.8" x14ac:dyDescent="0.3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6">
        <f>(E3009/D3009)*100</f>
        <v>113.83571428571429</v>
      </c>
      <c r="P3009" s="7">
        <f>E3009/L3009</f>
        <v>68.106837606837601</v>
      </c>
      <c r="Q3009" t="s">
        <v>8333</v>
      </c>
      <c r="R3009" t="s">
        <v>8351</v>
      </c>
      <c r="S3009" s="11">
        <f>(J3009/86400)+25569+(-5/24)</f>
        <v>42675.278958333329</v>
      </c>
      <c r="T3009" s="11">
        <f>(I3009/86400)+25569+(-5/24)</f>
        <v>42706.083333333336</v>
      </c>
    </row>
    <row r="3010" spans="1:20" ht="43.2" x14ac:dyDescent="0.3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6">
        <f>(E3010/D3010)*100</f>
        <v>951.03109999999992</v>
      </c>
      <c r="P3010" s="7">
        <f>E3010/L3010</f>
        <v>65.891300230946882</v>
      </c>
      <c r="Q3010" t="s">
        <v>8333</v>
      </c>
      <c r="R3010" t="s">
        <v>8351</v>
      </c>
      <c r="S3010" s="11">
        <f>(J3010/86400)+25569+(-5/24)</f>
        <v>42033.37568287037</v>
      </c>
      <c r="T3010" s="11">
        <f>(I3010/86400)+25569+(-5/24)</f>
        <v>42063.37568287037</v>
      </c>
    </row>
    <row r="3011" spans="1:20" ht="43.2" x14ac:dyDescent="0.3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6">
        <f>(E3011/D3011)*100</f>
        <v>132.89249999999998</v>
      </c>
      <c r="P3011" s="7">
        <f>E3011/L3011</f>
        <v>81.654377880184327</v>
      </c>
      <c r="Q3011" t="s">
        <v>8333</v>
      </c>
      <c r="R3011" t="s">
        <v>8351</v>
      </c>
      <c r="S3011" s="11">
        <f>(J3011/86400)+25569+(-5/24)</f>
        <v>42292.305555555555</v>
      </c>
      <c r="T3011" s="11">
        <f>(I3011/86400)+25569+(-5/24)</f>
        <v>42322.347222222219</v>
      </c>
    </row>
    <row r="3012" spans="1:20" ht="28.8" x14ac:dyDescent="0.3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6">
        <f>(E3012/D3012)*100</f>
        <v>146.97777777777779</v>
      </c>
      <c r="P3012" s="7">
        <f>E3012/L3012</f>
        <v>52.701195219123505</v>
      </c>
      <c r="Q3012" t="s">
        <v>8333</v>
      </c>
      <c r="R3012" t="s">
        <v>8351</v>
      </c>
      <c r="S3012" s="11">
        <f>(J3012/86400)+25569+(-5/24)</f>
        <v>42262.208310185182</v>
      </c>
      <c r="T3012" s="11">
        <f>(I3012/86400)+25569+(-5/24)</f>
        <v>42292.208310185182</v>
      </c>
    </row>
    <row r="3013" spans="1:20" ht="43.2" x14ac:dyDescent="0.3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6">
        <f>(E3013/D3013)*100</f>
        <v>542.15</v>
      </c>
      <c r="P3013" s="7">
        <f>E3013/L3013</f>
        <v>41.228136882129277</v>
      </c>
      <c r="Q3013" t="s">
        <v>8333</v>
      </c>
      <c r="R3013" t="s">
        <v>8351</v>
      </c>
      <c r="S3013" s="11">
        <f>(J3013/86400)+25569+(-5/24)</f>
        <v>42163.417453703696</v>
      </c>
      <c r="T3013" s="11">
        <f>(I3013/86400)+25569+(-5/24)</f>
        <v>42190.916666666664</v>
      </c>
    </row>
    <row r="3014" spans="1:20" ht="43.2" x14ac:dyDescent="0.3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6">
        <f>(E3014/D3014)*100</f>
        <v>382.71818181818185</v>
      </c>
      <c r="P3014" s="7">
        <f>E3014/L3014</f>
        <v>15.035357142857142</v>
      </c>
      <c r="Q3014" t="s">
        <v>8325</v>
      </c>
      <c r="R3014" t="s">
        <v>8330</v>
      </c>
      <c r="S3014" s="11">
        <f>(J3014/86400)+25569+(-5/24)</f>
        <v>41276.638483796291</v>
      </c>
      <c r="T3014" s="11">
        <f>(I3014/86400)+25569+(-5/24)</f>
        <v>41290.638483796291</v>
      </c>
    </row>
    <row r="3015" spans="1:20" ht="28.8" x14ac:dyDescent="0.3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6">
        <f>(E3015/D3015)*100</f>
        <v>704.18124999999998</v>
      </c>
      <c r="P3015" s="7">
        <f>E3015/L3015</f>
        <v>39.066920943134534</v>
      </c>
      <c r="Q3015" t="s">
        <v>8325</v>
      </c>
      <c r="R3015" t="s">
        <v>8330</v>
      </c>
      <c r="S3015" s="11">
        <f>(J3015/86400)+25569+(-5/24)</f>
        <v>41184.640833333331</v>
      </c>
      <c r="T3015" s="11">
        <f>(I3015/86400)+25569+(-5/24)</f>
        <v>41214.640833333331</v>
      </c>
    </row>
    <row r="3016" spans="1:20" ht="43.2" x14ac:dyDescent="0.3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6">
        <f>(E3016/D3016)*100</f>
        <v>109.55</v>
      </c>
      <c r="P3016" s="7">
        <f>E3016/L3016</f>
        <v>43.82</v>
      </c>
      <c r="Q3016" t="s">
        <v>8325</v>
      </c>
      <c r="R3016" t="s">
        <v>8330</v>
      </c>
      <c r="S3016" s="11">
        <f>(J3016/86400)+25569+(-5/24)</f>
        <v>42241.651412037034</v>
      </c>
      <c r="T3016" s="11">
        <f>(I3016/86400)+25569+(-5/24)</f>
        <v>42271.651412037034</v>
      </c>
    </row>
    <row r="3017" spans="1:20" ht="43.2" x14ac:dyDescent="0.3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6">
        <f>(E3017/D3017)*100</f>
        <v>132.86666666666667</v>
      </c>
      <c r="P3017" s="7">
        <f>E3017/L3017</f>
        <v>27.301369863013697</v>
      </c>
      <c r="Q3017" t="s">
        <v>8325</v>
      </c>
      <c r="R3017" t="s">
        <v>8330</v>
      </c>
      <c r="S3017" s="11">
        <f>(J3017/86400)+25569+(-5/24)</f>
        <v>41312.103229166663</v>
      </c>
      <c r="T3017" s="11">
        <f>(I3017/86400)+25569+(-5/24)</f>
        <v>41342.103229166663</v>
      </c>
    </row>
    <row r="3018" spans="1:20" ht="43.2" x14ac:dyDescent="0.3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6">
        <f>(E3018/D3018)*100</f>
        <v>152</v>
      </c>
      <c r="P3018" s="7">
        <f>E3018/L3018</f>
        <v>42.222222222222221</v>
      </c>
      <c r="Q3018" t="s">
        <v>8325</v>
      </c>
      <c r="R3018" t="s">
        <v>8330</v>
      </c>
      <c r="S3018" s="11">
        <f>(J3018/86400)+25569+(-5/24)</f>
        <v>41031.613298611112</v>
      </c>
      <c r="T3018" s="11">
        <f>(I3018/86400)+25569+(-5/24)</f>
        <v>41061.613298611112</v>
      </c>
    </row>
    <row r="3019" spans="1:20" ht="43.2" x14ac:dyDescent="0.3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6">
        <f>(E3019/D3019)*100</f>
        <v>102.72727272727273</v>
      </c>
      <c r="P3019" s="7">
        <f>E3019/L3019</f>
        <v>33.235294117647058</v>
      </c>
      <c r="Q3019" t="s">
        <v>8325</v>
      </c>
      <c r="R3019" t="s">
        <v>8330</v>
      </c>
      <c r="S3019" s="11">
        <f>(J3019/86400)+25569+(-5/24)</f>
        <v>40997.048888888887</v>
      </c>
      <c r="T3019" s="11">
        <f>(I3019/86400)+25569+(-5/24)</f>
        <v>41015.048888888887</v>
      </c>
    </row>
    <row r="3020" spans="1:20" ht="43.2" x14ac:dyDescent="0.3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6">
        <f>(E3020/D3020)*100</f>
        <v>100</v>
      </c>
      <c r="P3020" s="7">
        <f>E3020/L3020</f>
        <v>285.71428571428572</v>
      </c>
      <c r="Q3020" t="s">
        <v>8325</v>
      </c>
      <c r="R3020" t="s">
        <v>8330</v>
      </c>
      <c r="S3020" s="11">
        <f>(J3020/86400)+25569+(-5/24)</f>
        <v>41563.985798611109</v>
      </c>
      <c r="T3020" s="11">
        <f>(I3020/86400)+25569+(-5/24)</f>
        <v>41594.027465277773</v>
      </c>
    </row>
    <row r="3021" spans="1:20" ht="43.2" x14ac:dyDescent="0.3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6">
        <f>(E3021/D3021)*100</f>
        <v>101.6</v>
      </c>
      <c r="P3021" s="7">
        <f>E3021/L3021</f>
        <v>42.333333333333336</v>
      </c>
      <c r="Q3021" t="s">
        <v>8325</v>
      </c>
      <c r="R3021" t="s">
        <v>8330</v>
      </c>
      <c r="S3021" s="11">
        <f>(J3021/86400)+25569+(-5/24)</f>
        <v>40946.673912037033</v>
      </c>
      <c r="T3021" s="11">
        <f>(I3021/86400)+25569+(-5/24)</f>
        <v>41005.958333333328</v>
      </c>
    </row>
    <row r="3022" spans="1:20" ht="28.8" x14ac:dyDescent="0.3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6">
        <f>(E3022/D3022)*100</f>
        <v>150.80000000000001</v>
      </c>
      <c r="P3022" s="7">
        <f>E3022/L3022</f>
        <v>50.266666666666666</v>
      </c>
      <c r="Q3022" t="s">
        <v>8325</v>
      </c>
      <c r="R3022" t="s">
        <v>8330</v>
      </c>
      <c r="S3022" s="11">
        <f>(J3022/86400)+25569+(-5/24)</f>
        <v>41732.27134259259</v>
      </c>
      <c r="T3022" s="11">
        <f>(I3022/86400)+25569+(-5/24)</f>
        <v>41743.75</v>
      </c>
    </row>
    <row r="3023" spans="1:20" ht="43.2" x14ac:dyDescent="0.3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6">
        <f>(E3023/D3023)*100</f>
        <v>111.425</v>
      </c>
      <c r="P3023" s="7">
        <f>E3023/L3023</f>
        <v>61.902777777777779</v>
      </c>
      <c r="Q3023" t="s">
        <v>8325</v>
      </c>
      <c r="R3023" t="s">
        <v>8330</v>
      </c>
      <c r="S3023" s="11">
        <f>(J3023/86400)+25569+(-5/24)</f>
        <v>40955.857754629629</v>
      </c>
      <c r="T3023" s="11">
        <f>(I3023/86400)+25569+(-5/24)</f>
        <v>41013.525000000001</v>
      </c>
    </row>
    <row r="3024" spans="1:20" ht="43.2" x14ac:dyDescent="0.3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6">
        <f>(E3024/D3024)*100</f>
        <v>195.6</v>
      </c>
      <c r="P3024" s="7">
        <f>E3024/L3024</f>
        <v>40.75</v>
      </c>
      <c r="Q3024" t="s">
        <v>8325</v>
      </c>
      <c r="R3024" t="s">
        <v>8330</v>
      </c>
      <c r="S3024" s="11">
        <f>(J3024/86400)+25569+(-5/24)</f>
        <v>41716.576678240737</v>
      </c>
      <c r="T3024" s="11">
        <f>(I3024/86400)+25569+(-5/24)</f>
        <v>41739.082638888889</v>
      </c>
    </row>
    <row r="3025" spans="1:20" ht="43.2" x14ac:dyDescent="0.3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6">
        <f>(E3025/D3025)*100</f>
        <v>114.38333333333333</v>
      </c>
      <c r="P3025" s="7">
        <f>E3025/L3025</f>
        <v>55.796747967479675</v>
      </c>
      <c r="Q3025" t="s">
        <v>8325</v>
      </c>
      <c r="R3025" t="s">
        <v>8330</v>
      </c>
      <c r="S3025" s="11">
        <f>(J3025/86400)+25569+(-5/24)</f>
        <v>41548.539085648146</v>
      </c>
      <c r="T3025" s="11">
        <f>(I3025/86400)+25569+(-5/24)</f>
        <v>41581.833333333328</v>
      </c>
    </row>
    <row r="3026" spans="1:20" ht="57.6" x14ac:dyDescent="0.3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6">
        <f>(E3026/D3026)*100</f>
        <v>200</v>
      </c>
      <c r="P3026" s="7">
        <f>E3026/L3026</f>
        <v>10</v>
      </c>
      <c r="Q3026" t="s">
        <v>8325</v>
      </c>
      <c r="R3026" t="s">
        <v>8330</v>
      </c>
      <c r="S3026" s="11">
        <f>(J3026/86400)+25569+(-5/24)</f>
        <v>42109.617812499993</v>
      </c>
      <c r="T3026" s="11">
        <f>(I3026/86400)+25569+(-5/24)</f>
        <v>42139.617812499993</v>
      </c>
    </row>
    <row r="3027" spans="1:20" ht="43.2" x14ac:dyDescent="0.3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6">
        <f>(E3027/D3027)*100</f>
        <v>292.50166666666667</v>
      </c>
      <c r="P3027" s="7">
        <f>E3027/L3027</f>
        <v>73.125416666666666</v>
      </c>
      <c r="Q3027" t="s">
        <v>8325</v>
      </c>
      <c r="R3027" t="s">
        <v>8330</v>
      </c>
      <c r="S3027" s="11">
        <f>(J3027/86400)+25569+(-5/24)</f>
        <v>41646.58388888889</v>
      </c>
      <c r="T3027" s="11">
        <f>(I3027/86400)+25569+(-5/24)</f>
        <v>41676.58388888889</v>
      </c>
    </row>
    <row r="3028" spans="1:20" ht="28.8" x14ac:dyDescent="0.3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6">
        <f>(E3028/D3028)*100</f>
        <v>156.36363636363637</v>
      </c>
      <c r="P3028" s="7">
        <f>E3028/L3028</f>
        <v>26.060606060606062</v>
      </c>
      <c r="Q3028" t="s">
        <v>8325</v>
      </c>
      <c r="R3028" t="s">
        <v>8330</v>
      </c>
      <c r="S3028" s="11">
        <f>(J3028/86400)+25569+(-5/24)</f>
        <v>40958.508935185186</v>
      </c>
      <c r="T3028" s="11">
        <f>(I3028/86400)+25569+(-5/24)</f>
        <v>40981.082638888889</v>
      </c>
    </row>
    <row r="3029" spans="1:20" ht="43.2" x14ac:dyDescent="0.3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6">
        <f>(E3029/D3029)*100</f>
        <v>105.66666666666666</v>
      </c>
      <c r="P3029" s="7">
        <f>E3029/L3029</f>
        <v>22.642857142857142</v>
      </c>
      <c r="Q3029" t="s">
        <v>8325</v>
      </c>
      <c r="R3029" t="s">
        <v>8330</v>
      </c>
      <c r="S3029" s="11">
        <f>(J3029/86400)+25569+(-5/24)</f>
        <v>42194.543344907404</v>
      </c>
      <c r="T3029" s="11">
        <f>(I3029/86400)+25569+(-5/24)</f>
        <v>42208.543344907404</v>
      </c>
    </row>
    <row r="3030" spans="1:20" ht="43.2" x14ac:dyDescent="0.3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6">
        <f>(E3030/D3030)*100</f>
        <v>101.19047619047619</v>
      </c>
      <c r="P3030" s="7">
        <f>E3030/L3030</f>
        <v>47.222222222222221</v>
      </c>
      <c r="Q3030" t="s">
        <v>8325</v>
      </c>
      <c r="R3030" t="s">
        <v>8330</v>
      </c>
      <c r="S3030" s="11">
        <f>(J3030/86400)+25569+(-5/24)</f>
        <v>42299.568437499998</v>
      </c>
      <c r="T3030" s="11">
        <f>(I3030/86400)+25569+(-5/24)</f>
        <v>42310.124999999993</v>
      </c>
    </row>
    <row r="3031" spans="1:20" ht="43.2" x14ac:dyDescent="0.3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6">
        <f>(E3031/D3031)*100</f>
        <v>122.833</v>
      </c>
      <c r="P3031" s="7">
        <f>E3031/L3031</f>
        <v>32.324473684210524</v>
      </c>
      <c r="Q3031" t="s">
        <v>8325</v>
      </c>
      <c r="R3031" t="s">
        <v>8330</v>
      </c>
      <c r="S3031" s="11">
        <f>(J3031/86400)+25569+(-5/24)</f>
        <v>41127.603969907403</v>
      </c>
      <c r="T3031" s="11">
        <f>(I3031/86400)+25569+(-5/24)</f>
        <v>41149.791666666664</v>
      </c>
    </row>
    <row r="3032" spans="1:20" ht="43.2" x14ac:dyDescent="0.3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6">
        <f>(E3032/D3032)*100</f>
        <v>101.49999999999999</v>
      </c>
      <c r="P3032" s="7">
        <f>E3032/L3032</f>
        <v>53.421052631578945</v>
      </c>
      <c r="Q3032" t="s">
        <v>8325</v>
      </c>
      <c r="R3032" t="s">
        <v>8330</v>
      </c>
      <c r="S3032" s="11">
        <f>(J3032/86400)+25569+(-5/24)</f>
        <v>42205.510555555556</v>
      </c>
      <c r="T3032" s="11">
        <f>(I3032/86400)+25569+(-5/24)</f>
        <v>42235.510555555556</v>
      </c>
    </row>
    <row r="3033" spans="1:20" ht="43.2" x14ac:dyDescent="0.3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6">
        <f>(E3033/D3033)*100</f>
        <v>101.14285714285714</v>
      </c>
      <c r="P3033" s="7">
        <f>E3033/L3033</f>
        <v>51.304347826086953</v>
      </c>
      <c r="Q3033" t="s">
        <v>8325</v>
      </c>
      <c r="R3033" t="s">
        <v>8330</v>
      </c>
      <c r="S3033" s="11">
        <f>(J3033/86400)+25569+(-5/24)</f>
        <v>41451.852268518516</v>
      </c>
      <c r="T3033" s="11">
        <f>(I3033/86400)+25569+(-5/24)</f>
        <v>41481.852268518516</v>
      </c>
    </row>
    <row r="3034" spans="1:20" ht="43.2" x14ac:dyDescent="0.3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6">
        <f>(E3034/D3034)*100</f>
        <v>108.11999999999999</v>
      </c>
      <c r="P3034" s="7">
        <f>E3034/L3034</f>
        <v>37.197247706422019</v>
      </c>
      <c r="Q3034" t="s">
        <v>8333</v>
      </c>
      <c r="R3034" t="s">
        <v>8351</v>
      </c>
      <c r="S3034" s="11">
        <f>(J3034/86400)+25569+(-5/24)</f>
        <v>42452.458437499998</v>
      </c>
      <c r="T3034" s="11">
        <f>(I3034/86400)+25569+(-5/24)</f>
        <v>42482.791666666664</v>
      </c>
    </row>
    <row r="3035" spans="1:20" ht="43.2" x14ac:dyDescent="0.3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6">
        <f>(E3035/D3035)*100</f>
        <v>162.6</v>
      </c>
      <c r="P3035" s="7">
        <f>E3035/L3035</f>
        <v>27.1</v>
      </c>
      <c r="Q3035" t="s">
        <v>8333</v>
      </c>
      <c r="R3035" t="s">
        <v>8351</v>
      </c>
      <c r="S3035" s="11">
        <f>(J3035/86400)+25569+(-5/24)</f>
        <v>40906.579247685186</v>
      </c>
      <c r="T3035" s="11">
        <f>(I3035/86400)+25569+(-5/24)</f>
        <v>40936.579247685186</v>
      </c>
    </row>
    <row r="3036" spans="1:20" ht="57.6" x14ac:dyDescent="0.3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6">
        <f>(E3036/D3036)*100</f>
        <v>105.80000000000001</v>
      </c>
      <c r="P3036" s="7">
        <f>E3036/L3036</f>
        <v>206.31</v>
      </c>
      <c r="Q3036" t="s">
        <v>8333</v>
      </c>
      <c r="R3036" t="s">
        <v>8351</v>
      </c>
      <c r="S3036" s="11">
        <f>(J3036/86400)+25569+(-5/24)</f>
        <v>42152.432500000003</v>
      </c>
      <c r="T3036" s="11">
        <f>(I3036/86400)+25569+(-5/24)</f>
        <v>42182.432500000003</v>
      </c>
    </row>
    <row r="3037" spans="1:20" ht="43.2" x14ac:dyDescent="0.3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6">
        <f>(E3037/D3037)*100</f>
        <v>243.15000000000003</v>
      </c>
      <c r="P3037" s="7">
        <f>E3037/L3037</f>
        <v>82.145270270270274</v>
      </c>
      <c r="Q3037" t="s">
        <v>8333</v>
      </c>
      <c r="R3037" t="s">
        <v>8351</v>
      </c>
      <c r="S3037" s="11">
        <f>(J3037/86400)+25569+(-5/24)</f>
        <v>42644.459201388883</v>
      </c>
      <c r="T3037" s="11">
        <f>(I3037/86400)+25569+(-5/24)</f>
        <v>42672.583333333336</v>
      </c>
    </row>
    <row r="3038" spans="1:20" ht="43.2" x14ac:dyDescent="0.3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6">
        <f>(E3038/D3038)*100</f>
        <v>944.83338095238094</v>
      </c>
      <c r="P3038" s="7">
        <f>E3038/L3038</f>
        <v>164.79651993355483</v>
      </c>
      <c r="Q3038" t="s">
        <v>8333</v>
      </c>
      <c r="R3038" t="s">
        <v>8351</v>
      </c>
      <c r="S3038" s="11">
        <f>(J3038/86400)+25569+(-5/24)</f>
        <v>41873.583506944444</v>
      </c>
      <c r="T3038" s="11">
        <f>(I3038/86400)+25569+(-5/24)</f>
        <v>41903.583506944444</v>
      </c>
    </row>
    <row r="3039" spans="1:20" ht="43.2" x14ac:dyDescent="0.3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6">
        <f>(E3039/D3039)*100</f>
        <v>108.46283333333334</v>
      </c>
      <c r="P3039" s="7">
        <f>E3039/L3039</f>
        <v>60.820280373831778</v>
      </c>
      <c r="Q3039" t="s">
        <v>8333</v>
      </c>
      <c r="R3039" t="s">
        <v>8351</v>
      </c>
      <c r="S3039" s="11">
        <f>(J3039/86400)+25569+(-5/24)</f>
        <v>42381.590532407405</v>
      </c>
      <c r="T3039" s="11">
        <f>(I3039/86400)+25569+(-5/24)</f>
        <v>42411.999305555553</v>
      </c>
    </row>
    <row r="3040" spans="1:20" ht="43.2" x14ac:dyDescent="0.3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6">
        <f>(E3040/D3040)*100</f>
        <v>157.37692307692308</v>
      </c>
      <c r="P3040" s="7">
        <f>E3040/L3040</f>
        <v>67.970099667774093</v>
      </c>
      <c r="Q3040" t="s">
        <v>8333</v>
      </c>
      <c r="R3040" t="s">
        <v>8351</v>
      </c>
      <c r="S3040" s="11">
        <f>(J3040/86400)+25569+(-5/24)</f>
        <v>41561.599016203698</v>
      </c>
      <c r="T3040" s="11">
        <f>(I3040/86400)+25569+(-5/24)</f>
        <v>41591.640682870369</v>
      </c>
    </row>
    <row r="3041" spans="1:20" ht="57.6" x14ac:dyDescent="0.3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6">
        <f>(E3041/D3041)*100</f>
        <v>1174.49</v>
      </c>
      <c r="P3041" s="7">
        <f>E3041/L3041</f>
        <v>81.561805555555551</v>
      </c>
      <c r="Q3041" t="s">
        <v>8333</v>
      </c>
      <c r="R3041" t="s">
        <v>8351</v>
      </c>
      <c r="S3041" s="11">
        <f>(J3041/86400)+25569+(-5/24)</f>
        <v>42202.069861111107</v>
      </c>
      <c r="T3041" s="11">
        <f>(I3041/86400)+25569+(-5/24)</f>
        <v>42232.069861111107</v>
      </c>
    </row>
    <row r="3042" spans="1:20" ht="43.2" x14ac:dyDescent="0.3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6">
        <f>(E3042/D3042)*100</f>
        <v>171.04755366949576</v>
      </c>
      <c r="P3042" s="7">
        <f>E3042/L3042</f>
        <v>25.42547309833024</v>
      </c>
      <c r="Q3042" t="s">
        <v>8333</v>
      </c>
      <c r="R3042" t="s">
        <v>8351</v>
      </c>
      <c r="S3042" s="11">
        <f>(J3042/86400)+25569+(-5/24)</f>
        <v>41484.455914351849</v>
      </c>
      <c r="T3042" s="11">
        <f>(I3042/86400)+25569+(-5/24)</f>
        <v>41519.958333333328</v>
      </c>
    </row>
    <row r="3043" spans="1:20" ht="43.2" x14ac:dyDescent="0.3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6">
        <f>(E3043/D3043)*100</f>
        <v>125.95294117647057</v>
      </c>
      <c r="P3043" s="7">
        <f>E3043/L3043</f>
        <v>21.497991967871485</v>
      </c>
      <c r="Q3043" t="s">
        <v>8333</v>
      </c>
      <c r="R3043" t="s">
        <v>8351</v>
      </c>
      <c r="S3043" s="11">
        <f>(J3043/86400)+25569+(-5/24)</f>
        <v>41724.672766203701</v>
      </c>
      <c r="T3043" s="11">
        <f>(I3043/86400)+25569+(-5/24)</f>
        <v>41754.672766203701</v>
      </c>
    </row>
    <row r="3044" spans="1:20" ht="43.2" x14ac:dyDescent="0.3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6">
        <f>(E3044/D3044)*100</f>
        <v>1212.1296000000002</v>
      </c>
      <c r="P3044" s="7">
        <f>E3044/L3044</f>
        <v>27.226630727762803</v>
      </c>
      <c r="Q3044" t="s">
        <v>8333</v>
      </c>
      <c r="R3044" t="s">
        <v>8351</v>
      </c>
      <c r="S3044" s="11">
        <f>(J3044/86400)+25569+(-5/24)</f>
        <v>41423.702557870369</v>
      </c>
      <c r="T3044" s="11">
        <f>(I3044/86400)+25569+(-5/24)</f>
        <v>41450</v>
      </c>
    </row>
    <row r="3045" spans="1:20" ht="43.2" x14ac:dyDescent="0.3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6">
        <f>(E3045/D3045)*100</f>
        <v>495.8</v>
      </c>
      <c r="P3045" s="7">
        <f>E3045/L3045</f>
        <v>25.091093117408906</v>
      </c>
      <c r="Q3045" t="s">
        <v>8333</v>
      </c>
      <c r="R3045" t="s">
        <v>8351</v>
      </c>
      <c r="S3045" s="11">
        <f>(J3045/86400)+25569+(-5/24)</f>
        <v>41806.585740740738</v>
      </c>
      <c r="T3045" s="11">
        <f>(I3045/86400)+25569+(-5/24)</f>
        <v>41838.916666666664</v>
      </c>
    </row>
    <row r="3046" spans="1:20" ht="43.2" x14ac:dyDescent="0.3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6">
        <f>(E3046/D3046)*100</f>
        <v>332.03999999999996</v>
      </c>
      <c r="P3046" s="7">
        <f>E3046/L3046</f>
        <v>21.230179028132991</v>
      </c>
      <c r="Q3046" t="s">
        <v>8333</v>
      </c>
      <c r="R3046" t="s">
        <v>8351</v>
      </c>
      <c r="S3046" s="11">
        <f>(J3046/86400)+25569+(-5/24)</f>
        <v>42331.170590277776</v>
      </c>
      <c r="T3046" s="11">
        <f>(I3046/86400)+25569+(-5/24)</f>
        <v>42351.791666666664</v>
      </c>
    </row>
    <row r="3047" spans="1:20" ht="43.2" x14ac:dyDescent="0.3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6">
        <f>(E3047/D3047)*100</f>
        <v>1165</v>
      </c>
      <c r="P3047" s="7">
        <f>E3047/L3047</f>
        <v>41.607142857142854</v>
      </c>
      <c r="Q3047" t="s">
        <v>8333</v>
      </c>
      <c r="R3047" t="s">
        <v>8351</v>
      </c>
      <c r="S3047" s="11">
        <f>(J3047/86400)+25569+(-5/24)</f>
        <v>42710.616284722222</v>
      </c>
      <c r="T3047" s="11">
        <f>(I3047/86400)+25569+(-5/24)</f>
        <v>42740.616284722222</v>
      </c>
    </row>
    <row r="3048" spans="1:20" ht="28.8" x14ac:dyDescent="0.3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6">
        <f>(E3048/D3048)*100</f>
        <v>153.3153846153846</v>
      </c>
      <c r="P3048" s="7">
        <f>E3048/L3048</f>
        <v>135.58503401360545</v>
      </c>
      <c r="Q3048" t="s">
        <v>8333</v>
      </c>
      <c r="R3048" t="s">
        <v>8351</v>
      </c>
      <c r="S3048" s="11">
        <f>(J3048/86400)+25569+(-5/24)</f>
        <v>42061.813784722217</v>
      </c>
      <c r="T3048" s="11">
        <f>(I3048/86400)+25569+(-5/24)</f>
        <v>42091.772118055553</v>
      </c>
    </row>
    <row r="3049" spans="1:20" ht="43.2" x14ac:dyDescent="0.3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6">
        <f>(E3049/D3049)*100</f>
        <v>537.10714285714289</v>
      </c>
      <c r="P3049" s="7">
        <f>E3049/L3049</f>
        <v>22.116176470588236</v>
      </c>
      <c r="Q3049" t="s">
        <v>8333</v>
      </c>
      <c r="R3049" t="s">
        <v>8351</v>
      </c>
      <c r="S3049" s="11">
        <f>(J3049/86400)+25569+(-5/24)</f>
        <v>42371.408831018511</v>
      </c>
      <c r="T3049" s="11">
        <f>(I3049/86400)+25569+(-5/24)</f>
        <v>42401.408831018511</v>
      </c>
    </row>
    <row r="3050" spans="1:20" ht="43.2" x14ac:dyDescent="0.3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6">
        <f>(E3050/D3050)*100</f>
        <v>352.92777777777775</v>
      </c>
      <c r="P3050" s="7">
        <f>E3050/L3050</f>
        <v>64.625635808748726</v>
      </c>
      <c r="Q3050" t="s">
        <v>8333</v>
      </c>
      <c r="R3050" t="s">
        <v>8351</v>
      </c>
      <c r="S3050" s="11">
        <f>(J3050/86400)+25569+(-5/24)</f>
        <v>41914.794942129629</v>
      </c>
      <c r="T3050" s="11">
        <f>(I3050/86400)+25569+(-5/24)</f>
        <v>41955.124305555553</v>
      </c>
    </row>
    <row r="3051" spans="1:20" ht="28.8" x14ac:dyDescent="0.3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6">
        <f>(E3051/D3051)*100</f>
        <v>137.4</v>
      </c>
      <c r="P3051" s="7">
        <f>E3051/L3051</f>
        <v>69.569620253164558</v>
      </c>
      <c r="Q3051" t="s">
        <v>8333</v>
      </c>
      <c r="R3051" t="s">
        <v>8351</v>
      </c>
      <c r="S3051" s="11">
        <f>(J3051/86400)+25569+(-5/24)</f>
        <v>42774.41337962963</v>
      </c>
      <c r="T3051" s="11">
        <f>(I3051/86400)+25569+(-5/24)</f>
        <v>42804.41337962963</v>
      </c>
    </row>
    <row r="3052" spans="1:20" ht="28.8" x14ac:dyDescent="0.3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6">
        <f>(E3052/D3052)*100</f>
        <v>128.02668</v>
      </c>
      <c r="P3052" s="7">
        <f>E3052/L3052</f>
        <v>75.133028169014082</v>
      </c>
      <c r="Q3052" t="s">
        <v>8333</v>
      </c>
      <c r="R3052" t="s">
        <v>8351</v>
      </c>
      <c r="S3052" s="11">
        <f>(J3052/86400)+25569+(-5/24)</f>
        <v>41572.750162037039</v>
      </c>
      <c r="T3052" s="11">
        <f>(I3052/86400)+25569+(-5/24)</f>
        <v>41608.959722222222</v>
      </c>
    </row>
    <row r="3053" spans="1:20" ht="43.2" x14ac:dyDescent="0.3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6">
        <f>(E3053/D3053)*100</f>
        <v>270.68</v>
      </c>
      <c r="P3053" s="7">
        <f>E3053/L3053</f>
        <v>140.97916666666666</v>
      </c>
      <c r="Q3053" t="s">
        <v>8333</v>
      </c>
      <c r="R3053" t="s">
        <v>8351</v>
      </c>
      <c r="S3053" s="11">
        <f>(J3053/86400)+25569+(-5/24)</f>
        <v>42452.617407407401</v>
      </c>
      <c r="T3053" s="11">
        <f>(I3053/86400)+25569+(-5/24)</f>
        <v>42482.617407407401</v>
      </c>
    </row>
    <row r="3054" spans="1:20" ht="43.2" x14ac:dyDescent="0.3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6">
        <f>(E3054/D3054)*100</f>
        <v>806.4</v>
      </c>
      <c r="P3054" s="7">
        <f>E3054/L3054</f>
        <v>49.472392638036808</v>
      </c>
      <c r="Q3054" t="s">
        <v>8333</v>
      </c>
      <c r="R3054" t="s">
        <v>8351</v>
      </c>
      <c r="S3054" s="11">
        <f>(J3054/86400)+25569+(-5/24)</f>
        <v>42766.619212962956</v>
      </c>
      <c r="T3054" s="11">
        <f>(I3054/86400)+25569+(-5/24)</f>
        <v>42796.619212962956</v>
      </c>
    </row>
    <row r="3055" spans="1:20" ht="28.8" x14ac:dyDescent="0.3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6">
        <f>(E3055/D3055)*100</f>
        <v>1360.0976000000001</v>
      </c>
      <c r="P3055" s="7">
        <f>E3055/L3055</f>
        <v>53.865251485148519</v>
      </c>
      <c r="Q3055" t="s">
        <v>8333</v>
      </c>
      <c r="R3055" t="s">
        <v>8351</v>
      </c>
      <c r="S3055" s="11">
        <f>(J3055/86400)+25569+(-5/24)</f>
        <v>41569.367280092592</v>
      </c>
      <c r="T3055" s="11">
        <f>(I3055/86400)+25569+(-5/24)</f>
        <v>41604.918055555558</v>
      </c>
    </row>
    <row r="3056" spans="1:20" ht="43.2" x14ac:dyDescent="0.3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6">
        <f>(E3056/D3056)*100</f>
        <v>930250</v>
      </c>
      <c r="P3056" s="7">
        <f>E3056/L3056</f>
        <v>4.5712530712530715</v>
      </c>
      <c r="Q3056" t="s">
        <v>8333</v>
      </c>
      <c r="R3056" t="s">
        <v>8351</v>
      </c>
      <c r="S3056" s="11">
        <f>(J3056/86400)+25569+(-5/24)</f>
        <v>42800.542708333327</v>
      </c>
      <c r="T3056" s="11">
        <f>(I3056/86400)+25569+(-5/24)</f>
        <v>42806.916666666664</v>
      </c>
    </row>
    <row r="3057" spans="1:20" ht="43.2" x14ac:dyDescent="0.3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6">
        <f>(E3057/D3057)*100</f>
        <v>377.02</v>
      </c>
      <c r="P3057" s="7">
        <f>E3057/L3057</f>
        <v>65.00344827586207</v>
      </c>
      <c r="Q3057" t="s">
        <v>8333</v>
      </c>
      <c r="R3057" t="s">
        <v>8351</v>
      </c>
      <c r="S3057" s="11">
        <f>(J3057/86400)+25569+(-5/24)</f>
        <v>42647.610486111109</v>
      </c>
      <c r="T3057" s="11">
        <f>(I3057/86400)+25569+(-5/24)</f>
        <v>42659.645833333336</v>
      </c>
    </row>
    <row r="3058" spans="1:20" ht="43.2" x14ac:dyDescent="0.3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6">
        <f>(E3058/D3058)*100</f>
        <v>2647.0250000000001</v>
      </c>
      <c r="P3058" s="7">
        <f>E3058/L3058</f>
        <v>53.475252525252522</v>
      </c>
      <c r="Q3058" t="s">
        <v>8333</v>
      </c>
      <c r="R3058" t="s">
        <v>8351</v>
      </c>
      <c r="S3058" s="11">
        <f>(J3058/86400)+25569+(-5/24)</f>
        <v>41660.500196759254</v>
      </c>
      <c r="T3058" s="11">
        <f>(I3058/86400)+25569+(-5/24)</f>
        <v>41691.541666666664</v>
      </c>
    </row>
    <row r="3059" spans="1:20" ht="43.2" x14ac:dyDescent="0.3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6">
        <f>(E3059/D3059)*100</f>
        <v>100.12</v>
      </c>
      <c r="P3059" s="7">
        <f>E3059/L3059</f>
        <v>43.912280701754383</v>
      </c>
      <c r="Q3059" t="s">
        <v>8333</v>
      </c>
      <c r="R3059" t="s">
        <v>8351</v>
      </c>
      <c r="S3059" s="11">
        <f>(J3059/86400)+25569+(-5/24)</f>
        <v>42221.583449074074</v>
      </c>
      <c r="T3059" s="11">
        <f>(I3059/86400)+25569+(-5/24)</f>
        <v>42251.583449074074</v>
      </c>
    </row>
    <row r="3060" spans="1:20" ht="28.8" x14ac:dyDescent="0.3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6">
        <f>(E3060/D3060)*100</f>
        <v>104.45405405405405</v>
      </c>
      <c r="P3060" s="7">
        <f>E3060/L3060</f>
        <v>50.852631578947367</v>
      </c>
      <c r="Q3060" t="s">
        <v>8333</v>
      </c>
      <c r="R3060" t="s">
        <v>8351</v>
      </c>
      <c r="S3060" s="11">
        <f>(J3060/86400)+25569+(-5/24)</f>
        <v>42200.457928240743</v>
      </c>
      <c r="T3060" s="11">
        <f>(I3060/86400)+25569+(-5/24)</f>
        <v>42214.457928240743</v>
      </c>
    </row>
    <row r="3061" spans="1:20" ht="43.2" x14ac:dyDescent="0.3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6">
        <f>(E3061/D3061)*100</f>
        <v>107.21428571428571</v>
      </c>
      <c r="P3061" s="7">
        <f>E3061/L3061</f>
        <v>58.6328125</v>
      </c>
      <c r="Q3061" t="s">
        <v>8333</v>
      </c>
      <c r="R3061" t="s">
        <v>8351</v>
      </c>
      <c r="S3061" s="11">
        <f>(J3061/86400)+25569+(-5/24)</f>
        <v>42688.667569444442</v>
      </c>
      <c r="T3061" s="11">
        <f>(I3061/86400)+25569+(-5/24)</f>
        <v>42718.667569444442</v>
      </c>
    </row>
    <row r="3062" spans="1:20" ht="43.2" x14ac:dyDescent="0.3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6">
        <f>(E3062/D3062)*100</f>
        <v>168.77142857142857</v>
      </c>
      <c r="P3062" s="7">
        <f>E3062/L3062</f>
        <v>32.81666666666667</v>
      </c>
      <c r="Q3062" t="s">
        <v>8333</v>
      </c>
      <c r="R3062" t="s">
        <v>8351</v>
      </c>
      <c r="S3062" s="11">
        <f>(J3062/86400)+25569+(-5/24)</f>
        <v>41336.49496527778</v>
      </c>
      <c r="T3062" s="11">
        <f>(I3062/86400)+25569+(-5/24)</f>
        <v>41366.453298611108</v>
      </c>
    </row>
    <row r="3063" spans="1:20" ht="43.2" x14ac:dyDescent="0.3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6">
        <f>(E3063/D3063)*100</f>
        <v>975.11200000000008</v>
      </c>
      <c r="P3063" s="7">
        <f>E3063/L3063</f>
        <v>426.93169877408059</v>
      </c>
      <c r="Q3063" t="s">
        <v>8333</v>
      </c>
      <c r="R3063" t="s">
        <v>8351</v>
      </c>
      <c r="S3063" s="11">
        <f>(J3063/86400)+25569+(-5/24)</f>
        <v>42676.7971412037</v>
      </c>
      <c r="T3063" s="11">
        <f>(I3063/86400)+25569+(-5/24)</f>
        <v>42706.838807870365</v>
      </c>
    </row>
    <row r="3064" spans="1:20" ht="43.2" x14ac:dyDescent="0.3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6">
        <f>(E3064/D3064)*100</f>
        <v>134.44929411764704</v>
      </c>
      <c r="P3064" s="7">
        <f>E3064/L3064</f>
        <v>23.808729166666669</v>
      </c>
      <c r="Q3064" t="s">
        <v>8333</v>
      </c>
      <c r="R3064" t="s">
        <v>8351</v>
      </c>
      <c r="S3064" s="11">
        <f>(J3064/86400)+25569+(-5/24)</f>
        <v>41846.137465277774</v>
      </c>
      <c r="T3064" s="11">
        <f>(I3064/86400)+25569+(-5/24)</f>
        <v>41867.137465277774</v>
      </c>
    </row>
    <row r="3065" spans="1:20" ht="43.2" x14ac:dyDescent="0.3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6">
        <f>(E3065/D3065)*100</f>
        <v>272.27777777777777</v>
      </c>
      <c r="P3065" s="7">
        <f>E3065/L3065</f>
        <v>98.413654618473899</v>
      </c>
      <c r="Q3065" t="s">
        <v>8333</v>
      </c>
      <c r="R3065" t="s">
        <v>8351</v>
      </c>
      <c r="S3065" s="11">
        <f>(J3065/86400)+25569+(-5/24)</f>
        <v>42573.119652777772</v>
      </c>
      <c r="T3065" s="11">
        <f>(I3065/86400)+25569+(-5/24)</f>
        <v>42588.119652777772</v>
      </c>
    </row>
    <row r="3066" spans="1:20" ht="43.2" x14ac:dyDescent="0.3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6">
        <f>(E3066/D3066)*100</f>
        <v>112.6875</v>
      </c>
      <c r="P3066" s="7">
        <f>E3066/L3066</f>
        <v>107.32142857142857</v>
      </c>
      <c r="Q3066" t="s">
        <v>8333</v>
      </c>
      <c r="R3066" t="s">
        <v>8351</v>
      </c>
      <c r="S3066" s="11">
        <f>(J3066/86400)+25569+(-5/24)</f>
        <v>42296.422997685186</v>
      </c>
      <c r="T3066" s="11">
        <f>(I3066/86400)+25569+(-5/24)</f>
        <v>42326.46466435185</v>
      </c>
    </row>
    <row r="3067" spans="1:20" ht="43.2" x14ac:dyDescent="0.3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6">
        <f>(E3067/D3067)*100</f>
        <v>459.8</v>
      </c>
      <c r="P3067" s="7">
        <f>E3067/L3067</f>
        <v>11.67005076142132</v>
      </c>
      <c r="Q3067" t="s">
        <v>8333</v>
      </c>
      <c r="R3067" t="s">
        <v>8351</v>
      </c>
      <c r="S3067" s="11">
        <f>(J3067/86400)+25569+(-5/24)</f>
        <v>42752.439444444441</v>
      </c>
      <c r="T3067" s="11">
        <f>(I3067/86400)+25569+(-5/24)</f>
        <v>42759.439444444441</v>
      </c>
    </row>
    <row r="3068" spans="1:20" ht="28.8" x14ac:dyDescent="0.3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6">
        <f>(E3068/D3068)*100</f>
        <v>286.65822784810126</v>
      </c>
      <c r="P3068" s="7">
        <f>E3068/L3068</f>
        <v>41.782287822878232</v>
      </c>
      <c r="Q3068" t="s">
        <v>8333</v>
      </c>
      <c r="R3068" t="s">
        <v>8351</v>
      </c>
      <c r="S3068" s="11">
        <f>(J3068/86400)+25569+(-5/24)</f>
        <v>42467.743645833332</v>
      </c>
      <c r="T3068" s="11">
        <f>(I3068/86400)+25569+(-5/24)</f>
        <v>42497.743645833332</v>
      </c>
    </row>
    <row r="3069" spans="1:20" ht="43.2" x14ac:dyDescent="0.3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6">
        <f>(E3069/D3069)*100</f>
        <v>222.70833333333334</v>
      </c>
      <c r="P3069" s="7">
        <f>E3069/L3069</f>
        <v>21.38</v>
      </c>
      <c r="Q3069" t="s">
        <v>8333</v>
      </c>
      <c r="R3069" t="s">
        <v>8351</v>
      </c>
      <c r="S3069" s="11">
        <f>(J3069/86400)+25569+(-5/24)</f>
        <v>42682.243587962956</v>
      </c>
      <c r="T3069" s="11">
        <f>(I3069/86400)+25569+(-5/24)</f>
        <v>42696.243587962956</v>
      </c>
    </row>
    <row r="3070" spans="1:20" ht="57.6" x14ac:dyDescent="0.3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6">
        <f>(E3070/D3070)*100</f>
        <v>636.14</v>
      </c>
      <c r="P3070" s="7">
        <f>E3070/L3070</f>
        <v>94.103550295857985</v>
      </c>
      <c r="Q3070" t="s">
        <v>8333</v>
      </c>
      <c r="R3070" t="s">
        <v>8351</v>
      </c>
      <c r="S3070" s="11">
        <f>(J3070/86400)+25569+(-5/24)</f>
        <v>42505.728344907409</v>
      </c>
      <c r="T3070" s="11">
        <f>(I3070/86400)+25569+(-5/24)</f>
        <v>42540.749999999993</v>
      </c>
    </row>
    <row r="3071" spans="1:20" ht="28.8" x14ac:dyDescent="0.3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6">
        <f>(E3071/D3071)*100</f>
        <v>146.5</v>
      </c>
      <c r="P3071" s="7">
        <f>E3071/L3071</f>
        <v>15.721951219512196</v>
      </c>
      <c r="Q3071" t="s">
        <v>8333</v>
      </c>
      <c r="R3071" t="s">
        <v>8351</v>
      </c>
      <c r="S3071" s="11">
        <f>(J3071/86400)+25569+(-5/24)</f>
        <v>42136.542673611104</v>
      </c>
      <c r="T3071" s="11">
        <f>(I3071/86400)+25569+(-5/24)</f>
        <v>42166.542673611104</v>
      </c>
    </row>
    <row r="3072" spans="1:20" ht="43.2" x14ac:dyDescent="0.3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6">
        <f>(E3072/D3072)*100</f>
        <v>1867.1</v>
      </c>
      <c r="P3072" s="7">
        <f>E3072/L3072</f>
        <v>90.635922330097088</v>
      </c>
      <c r="Q3072" t="s">
        <v>8333</v>
      </c>
      <c r="R3072" t="s">
        <v>8351</v>
      </c>
      <c r="S3072" s="11">
        <f>(J3072/86400)+25569+(-5/24)</f>
        <v>42702.59648148148</v>
      </c>
      <c r="T3072" s="11">
        <f>(I3072/86400)+25569+(-5/24)</f>
        <v>42712.59648148148</v>
      </c>
    </row>
    <row r="3073" spans="1:20" ht="43.2" x14ac:dyDescent="0.3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6">
        <f>(E3073/D3073)*100</f>
        <v>326.92</v>
      </c>
      <c r="P3073" s="7">
        <f>E3073/L3073</f>
        <v>97.297619047619051</v>
      </c>
      <c r="Q3073" t="s">
        <v>8333</v>
      </c>
      <c r="R3073" t="s">
        <v>8351</v>
      </c>
      <c r="S3073" s="11">
        <f>(J3073/86400)+25569+(-5/24)</f>
        <v>41694.808449074073</v>
      </c>
      <c r="T3073" s="11">
        <f>(I3073/86400)+25569+(-5/24)</f>
        <v>41724.766782407409</v>
      </c>
    </row>
    <row r="3074" spans="1:20" ht="43.2" x14ac:dyDescent="0.3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6">
        <f>(E3074/D3074)*100</f>
        <v>779.5</v>
      </c>
      <c r="P3074" s="7">
        <f>E3074/L3074</f>
        <v>37.11904761904762</v>
      </c>
      <c r="Q3074" t="s">
        <v>8333</v>
      </c>
      <c r="R3074" t="s">
        <v>8351</v>
      </c>
      <c r="S3074" s="11">
        <f>(J3074/86400)+25569+(-5/24)</f>
        <v>42759.516435185178</v>
      </c>
      <c r="T3074" s="11">
        <f>(I3074/86400)+25569+(-5/24)</f>
        <v>42780.516435185178</v>
      </c>
    </row>
    <row r="3075" spans="1:20" ht="43.2" x14ac:dyDescent="0.3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6">
        <f>(E3075/D3075)*100</f>
        <v>154.15151515151516</v>
      </c>
      <c r="P3075" s="7">
        <f>E3075/L3075</f>
        <v>28.104972375690608</v>
      </c>
      <c r="Q3075" t="s">
        <v>8333</v>
      </c>
      <c r="R3075" t="s">
        <v>8351</v>
      </c>
      <c r="S3075" s="11">
        <f>(J3075/86400)+25569+(-5/24)</f>
        <v>41926.376828703702</v>
      </c>
      <c r="T3075" s="11">
        <f>(I3075/86400)+25569+(-5/24)</f>
        <v>41960.791666666664</v>
      </c>
    </row>
    <row r="3076" spans="1:20" ht="43.2" x14ac:dyDescent="0.3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6">
        <f>(E3076/D3076)*100</f>
        <v>115.54666666666667</v>
      </c>
      <c r="P3076" s="7">
        <f>E3076/L3076</f>
        <v>144.43333333333334</v>
      </c>
      <c r="Q3076" t="s">
        <v>8333</v>
      </c>
      <c r="R3076" t="s">
        <v>8351</v>
      </c>
      <c r="S3076" s="11">
        <f>(J3076/86400)+25569+(-5/24)</f>
        <v>42014.623993055553</v>
      </c>
      <c r="T3076" s="11">
        <f>(I3076/86400)+25569+(-5/24)</f>
        <v>42035.623993055553</v>
      </c>
    </row>
    <row r="3077" spans="1:20" ht="57.6" x14ac:dyDescent="0.3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6">
        <f>(E3077/D3077)*100</f>
        <v>180.03333333333333</v>
      </c>
      <c r="P3077" s="7">
        <f>E3077/L3077</f>
        <v>24.274157303370785</v>
      </c>
      <c r="Q3077" t="s">
        <v>8333</v>
      </c>
      <c r="R3077" t="s">
        <v>8351</v>
      </c>
      <c r="S3077" s="11">
        <f>(J3077/86400)+25569+(-5/24)</f>
        <v>42496.374004629623</v>
      </c>
      <c r="T3077" s="11">
        <f>(I3077/86400)+25569+(-5/24)</f>
        <v>42512.916666666664</v>
      </c>
    </row>
    <row r="3078" spans="1:20" ht="43.2" x14ac:dyDescent="0.3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6">
        <f>(E3078/D3078)*100</f>
        <v>298.5</v>
      </c>
      <c r="P3078" s="7">
        <f>E3078/L3078</f>
        <v>35.117647058823529</v>
      </c>
      <c r="Q3078" t="s">
        <v>8333</v>
      </c>
      <c r="R3078" t="s">
        <v>8351</v>
      </c>
      <c r="S3078" s="11">
        <f>(J3078/86400)+25569+(-5/24)</f>
        <v>42689.644756944443</v>
      </c>
      <c r="T3078" s="11">
        <f>(I3078/86400)+25569+(-5/24)</f>
        <v>42696.644756944443</v>
      </c>
    </row>
    <row r="3079" spans="1:20" ht="43.2" x14ac:dyDescent="0.3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6">
        <f>(E3079/D3079)*100</f>
        <v>320.26666666666665</v>
      </c>
      <c r="P3079" s="7">
        <f>E3079/L3079</f>
        <v>24.762886597938145</v>
      </c>
      <c r="Q3079" t="s">
        <v>8333</v>
      </c>
      <c r="R3079" t="s">
        <v>8351</v>
      </c>
      <c r="S3079" s="11">
        <f>(J3079/86400)+25569+(-5/24)</f>
        <v>42469.666574074072</v>
      </c>
      <c r="T3079" s="11">
        <f>(I3079/86400)+25569+(-5/24)</f>
        <v>42486.874999999993</v>
      </c>
    </row>
    <row r="3080" spans="1:20" ht="43.2" x14ac:dyDescent="0.3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6">
        <f>(E3080/D3080)*100</f>
        <v>380.52499999999998</v>
      </c>
      <c r="P3080" s="7">
        <f>E3080/L3080</f>
        <v>188.37871287128712</v>
      </c>
      <c r="Q3080" t="s">
        <v>8333</v>
      </c>
      <c r="R3080" t="s">
        <v>8351</v>
      </c>
      <c r="S3080" s="11">
        <f>(J3080/86400)+25569+(-5/24)</f>
        <v>41968.621493055551</v>
      </c>
      <c r="T3080" s="11">
        <f>(I3080/86400)+25569+(-5/24)</f>
        <v>41993.833333333336</v>
      </c>
    </row>
    <row r="3081" spans="1:20" ht="43.2" x14ac:dyDescent="0.3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6">
        <f>(E3081/D3081)*100</f>
        <v>102.60000000000001</v>
      </c>
      <c r="P3081" s="7">
        <f>E3081/L3081</f>
        <v>148.08247422680412</v>
      </c>
      <c r="Q3081" t="s">
        <v>8333</v>
      </c>
      <c r="R3081" t="s">
        <v>8351</v>
      </c>
      <c r="S3081" s="11">
        <f>(J3081/86400)+25569+(-5/24)</f>
        <v>42775.874016203707</v>
      </c>
      <c r="T3081" s="11">
        <f>(I3081/86400)+25569+(-5/24)</f>
        <v>42805.874016203707</v>
      </c>
    </row>
    <row r="3082" spans="1:20" ht="43.2" x14ac:dyDescent="0.3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6">
        <f>(E3082/D3082)*100</f>
        <v>1801.64</v>
      </c>
      <c r="P3082" s="7">
        <f>E3082/L3082</f>
        <v>49.934589800443462</v>
      </c>
      <c r="Q3082" t="s">
        <v>8333</v>
      </c>
      <c r="R3082" t="s">
        <v>8351</v>
      </c>
      <c r="S3082" s="11">
        <f>(J3082/86400)+25569+(-5/24)</f>
        <v>42776.496099537035</v>
      </c>
      <c r="T3082" s="11">
        <f>(I3082/86400)+25569+(-5/24)</f>
        <v>42800.999999999993</v>
      </c>
    </row>
    <row r="3083" spans="1:20" ht="43.2" x14ac:dyDescent="0.3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6">
        <f>(E3083/D3083)*100</f>
        <v>720.24800000000005</v>
      </c>
      <c r="P3083" s="7">
        <f>E3083/L3083</f>
        <v>107.82155688622754</v>
      </c>
      <c r="Q3083" t="s">
        <v>8333</v>
      </c>
      <c r="R3083" t="s">
        <v>8351</v>
      </c>
      <c r="S3083" s="11">
        <f>(J3083/86400)+25569+(-5/24)</f>
        <v>42725.661030092589</v>
      </c>
      <c r="T3083" s="11">
        <f>(I3083/86400)+25569+(-5/24)</f>
        <v>42745.707638888889</v>
      </c>
    </row>
    <row r="3084" spans="1:20" ht="43.2" x14ac:dyDescent="0.3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6">
        <f>(E3084/D3084)*100</f>
        <v>283.09000000000003</v>
      </c>
      <c r="P3084" s="7">
        <f>E3084/L3084</f>
        <v>42.63403614457831</v>
      </c>
      <c r="Q3084" t="s">
        <v>8333</v>
      </c>
      <c r="R3084" t="s">
        <v>8351</v>
      </c>
      <c r="S3084" s="11">
        <f>(J3084/86400)+25569+(-5/24)</f>
        <v>42683.791712962957</v>
      </c>
      <c r="T3084" s="11">
        <f>(I3084/86400)+25569+(-5/24)</f>
        <v>42713.791712962957</v>
      </c>
    </row>
    <row r="3085" spans="1:20" ht="43.2" x14ac:dyDescent="0.3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6">
        <f>(E3085/D3085)*100</f>
        <v>1356.6000000000001</v>
      </c>
      <c r="P3085" s="7">
        <f>E3085/L3085</f>
        <v>14.370762711864407</v>
      </c>
      <c r="Q3085" t="s">
        <v>8333</v>
      </c>
      <c r="R3085" t="s">
        <v>8351</v>
      </c>
      <c r="S3085" s="11">
        <f>(J3085/86400)+25569+(-5/24)</f>
        <v>42315.491157407407</v>
      </c>
      <c r="T3085" s="11">
        <f>(I3085/86400)+25569+(-5/24)</f>
        <v>42345.491157407407</v>
      </c>
    </row>
    <row r="3086" spans="1:20" ht="43.2" x14ac:dyDescent="0.3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6">
        <f>(E3086/D3086)*100</f>
        <v>220.35999999999999</v>
      </c>
      <c r="P3086" s="7">
        <f>E3086/L3086</f>
        <v>37.476190476190474</v>
      </c>
      <c r="Q3086" t="s">
        <v>8333</v>
      </c>
      <c r="R3086" t="s">
        <v>8351</v>
      </c>
      <c r="S3086" s="11">
        <f>(J3086/86400)+25569+(-5/24)</f>
        <v>42781.340763888882</v>
      </c>
      <c r="T3086" s="11">
        <f>(I3086/86400)+25569+(-5/24)</f>
        <v>42806.299097222225</v>
      </c>
    </row>
    <row r="3087" spans="1:20" ht="57.6" x14ac:dyDescent="0.3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6">
        <f>(E3087/D3087)*100</f>
        <v>119.6</v>
      </c>
      <c r="P3087" s="7">
        <f>E3087/L3087</f>
        <v>30.202020202020201</v>
      </c>
      <c r="Q3087" t="s">
        <v>8333</v>
      </c>
      <c r="R3087" t="s">
        <v>8351</v>
      </c>
      <c r="S3087" s="11">
        <f>(J3087/86400)+25569+(-5/24)</f>
        <v>41663.292326388888</v>
      </c>
      <c r="T3087" s="11">
        <f>(I3087/86400)+25569+(-5/24)</f>
        <v>41693.292326388888</v>
      </c>
    </row>
    <row r="3088" spans="1:20" ht="43.2" x14ac:dyDescent="0.3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6">
        <f>(E3088/D3088)*100</f>
        <v>407.76923076923077</v>
      </c>
      <c r="P3088" s="7">
        <f>E3088/L3088</f>
        <v>33.550632911392405</v>
      </c>
      <c r="Q3088" t="s">
        <v>8333</v>
      </c>
      <c r="R3088" t="s">
        <v>8351</v>
      </c>
      <c r="S3088" s="11">
        <f>(J3088/86400)+25569+(-5/24)</f>
        <v>41965.408321759256</v>
      </c>
      <c r="T3088" s="11">
        <f>(I3088/86400)+25569+(-5/24)</f>
        <v>41995.408321759256</v>
      </c>
    </row>
    <row r="3089" spans="1:20" ht="57.6" x14ac:dyDescent="0.3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6">
        <f>(E3089/D3089)*100</f>
        <v>105.81826105905425</v>
      </c>
      <c r="P3089" s="7">
        <f>E3089/L3089</f>
        <v>64.74666666666667</v>
      </c>
      <c r="Q3089" t="s">
        <v>8333</v>
      </c>
      <c r="R3089" t="s">
        <v>8351</v>
      </c>
      <c r="S3089" s="11">
        <f>(J3089/86400)+25569+(-5/24)</f>
        <v>41614.443159722221</v>
      </c>
      <c r="T3089" s="11">
        <f>(I3089/86400)+25569+(-5/24)</f>
        <v>41644.443159722221</v>
      </c>
    </row>
    <row r="3090" spans="1:20" ht="43.2" x14ac:dyDescent="0.3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6">
        <f>(E3090/D3090)*100</f>
        <v>141.08235294117648</v>
      </c>
      <c r="P3090" s="7">
        <f>E3090/L3090</f>
        <v>57.932367149758456</v>
      </c>
      <c r="Q3090" t="s">
        <v>8333</v>
      </c>
      <c r="R3090" t="s">
        <v>8351</v>
      </c>
      <c r="S3090" s="11">
        <f>(J3090/86400)+25569+(-5/24)</f>
        <v>40936.470173611109</v>
      </c>
      <c r="T3090" s="11">
        <f>(I3090/86400)+25569+(-5/24)</f>
        <v>40966.470173611109</v>
      </c>
    </row>
    <row r="3091" spans="1:20" ht="28.8" x14ac:dyDescent="0.3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6">
        <f>(E3091/D3091)*100</f>
        <v>270.7</v>
      </c>
      <c r="P3091" s="7">
        <f>E3091/L3091</f>
        <v>53.078431372549019</v>
      </c>
      <c r="Q3091" t="s">
        <v>8333</v>
      </c>
      <c r="R3091" t="s">
        <v>8351</v>
      </c>
      <c r="S3091" s="11">
        <f>(J3091/86400)+25569+(-5/24)</f>
        <v>42338.500775462962</v>
      </c>
      <c r="T3091" s="11">
        <f>(I3091/86400)+25569+(-5/24)</f>
        <v>42372.749305555553</v>
      </c>
    </row>
    <row r="3092" spans="1:20" ht="43.2" x14ac:dyDescent="0.3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6">
        <f>(E3092/D3092)*100</f>
        <v>153.80000000000001</v>
      </c>
      <c r="P3092" s="7">
        <f>E3092/L3092</f>
        <v>48.0625</v>
      </c>
      <c r="Q3092" t="s">
        <v>8333</v>
      </c>
      <c r="R3092" t="s">
        <v>8351</v>
      </c>
      <c r="S3092" s="11">
        <f>(J3092/86400)+25569+(-5/24)</f>
        <v>42020.598368055558</v>
      </c>
      <c r="T3092" s="11">
        <f>(I3092/86400)+25569+(-5/24)</f>
        <v>42038.958333333336</v>
      </c>
    </row>
    <row r="3093" spans="1:20" ht="57.6" x14ac:dyDescent="0.3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6">
        <f>(E3093/D3093)*100</f>
        <v>403.57653061224488</v>
      </c>
      <c r="P3093" s="7">
        <f>E3093/L3093</f>
        <v>82.396874999999994</v>
      </c>
      <c r="Q3093" t="s">
        <v>8333</v>
      </c>
      <c r="R3093" t="s">
        <v>8351</v>
      </c>
      <c r="S3093" s="11">
        <f>(J3093/86400)+25569+(-5/24)</f>
        <v>42234.416562499995</v>
      </c>
      <c r="T3093" s="11">
        <f>(I3093/86400)+25569+(-5/24)</f>
        <v>42264.416562499995</v>
      </c>
    </row>
    <row r="3094" spans="1:20" ht="43.2" x14ac:dyDescent="0.3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6">
        <f>(E3094/D3094)*100</f>
        <v>185</v>
      </c>
      <c r="P3094" s="7">
        <f>E3094/L3094</f>
        <v>50.454545454545453</v>
      </c>
      <c r="Q3094" t="s">
        <v>8325</v>
      </c>
      <c r="R3094" t="s">
        <v>8326</v>
      </c>
      <c r="S3094" s="11">
        <f>(J3094/86400)+25569+(-5/24)</f>
        <v>40687.077511574069</v>
      </c>
      <c r="T3094" s="11">
        <f>(I3094/86400)+25569+(-5/24)</f>
        <v>40749.076388888883</v>
      </c>
    </row>
    <row r="3095" spans="1:20" ht="28.8" x14ac:dyDescent="0.3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6">
        <f>(E3095/D3095)*100</f>
        <v>185.33333333333331</v>
      </c>
      <c r="P3095" s="7">
        <f>E3095/L3095</f>
        <v>115.83333333333333</v>
      </c>
      <c r="Q3095" t="s">
        <v>8325</v>
      </c>
      <c r="R3095" t="s">
        <v>8326</v>
      </c>
      <c r="S3095" s="11">
        <f>(J3095/86400)+25569+(-5/24)</f>
        <v>42322.966273148144</v>
      </c>
      <c r="T3095" s="11">
        <f>(I3095/86400)+25569+(-5/24)</f>
        <v>42382.966273148144</v>
      </c>
    </row>
    <row r="3096" spans="1:20" ht="43.2" x14ac:dyDescent="0.3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6">
        <f>(E3096/D3096)*100</f>
        <v>100.85533333333332</v>
      </c>
      <c r="P3096" s="7">
        <f>E3096/L3096</f>
        <v>63.03458333333333</v>
      </c>
      <c r="Q3096" t="s">
        <v>8325</v>
      </c>
      <c r="R3096" t="s">
        <v>8326</v>
      </c>
      <c r="S3096" s="11">
        <f>(J3096/86400)+25569+(-5/24)</f>
        <v>40977.916712962957</v>
      </c>
      <c r="T3096" s="11">
        <f>(I3096/86400)+25569+(-5/24)</f>
        <v>41037.875046296293</v>
      </c>
    </row>
    <row r="3097" spans="1:20" ht="28.8" x14ac:dyDescent="0.3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6">
        <f>(E3097/D3097)*100</f>
        <v>106.22116666666668</v>
      </c>
      <c r="P3097" s="7">
        <f>E3097/L3097</f>
        <v>108.02152542372882</v>
      </c>
      <c r="Q3097" t="s">
        <v>8325</v>
      </c>
      <c r="R3097" t="s">
        <v>8326</v>
      </c>
      <c r="S3097" s="11">
        <f>(J3097/86400)+25569+(-5/24)</f>
        <v>40585.588483796295</v>
      </c>
      <c r="T3097" s="11">
        <f>(I3097/86400)+25569+(-5/24)</f>
        <v>40613.958333333328</v>
      </c>
    </row>
    <row r="3098" spans="1:20" ht="43.2" x14ac:dyDescent="0.3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6">
        <f>(E3098/D3098)*100</f>
        <v>121.36666666666667</v>
      </c>
      <c r="P3098" s="7">
        <f>E3098/L3098</f>
        <v>46.088607594936711</v>
      </c>
      <c r="Q3098" t="s">
        <v>8325</v>
      </c>
      <c r="R3098" t="s">
        <v>8326</v>
      </c>
      <c r="S3098" s="11">
        <f>(J3098/86400)+25569+(-5/24)</f>
        <v>41058.977349537039</v>
      </c>
      <c r="T3098" s="11">
        <f>(I3098/86400)+25569+(-5/24)</f>
        <v>41088.977349537039</v>
      </c>
    </row>
    <row r="3099" spans="1:20" ht="43.2" x14ac:dyDescent="0.3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6">
        <f>(E3099/D3099)*100</f>
        <v>100.06666666666666</v>
      </c>
      <c r="P3099" s="7">
        <f>E3099/L3099</f>
        <v>107.21428571428571</v>
      </c>
      <c r="Q3099" t="s">
        <v>8325</v>
      </c>
      <c r="R3099" t="s">
        <v>8326</v>
      </c>
      <c r="S3099" s="11">
        <f>(J3099/86400)+25569+(-5/24)</f>
        <v>41494.755254629628</v>
      </c>
      <c r="T3099" s="11">
        <f>(I3099/86400)+25569+(-5/24)</f>
        <v>41522.957638888889</v>
      </c>
    </row>
    <row r="3100" spans="1:20" ht="43.2" x14ac:dyDescent="0.3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6">
        <f>(E3100/D3100)*100</f>
        <v>119.97755555555555</v>
      </c>
      <c r="P3100" s="7">
        <f>E3100/L3100</f>
        <v>50.9338679245283</v>
      </c>
      <c r="Q3100" t="s">
        <v>8325</v>
      </c>
      <c r="R3100" t="s">
        <v>8326</v>
      </c>
      <c r="S3100" s="11">
        <f>(J3100/86400)+25569+(-5/24)</f>
        <v>41792.459027777775</v>
      </c>
      <c r="T3100" s="11">
        <f>(I3100/86400)+25569+(-5/24)</f>
        <v>41813.459027777775</v>
      </c>
    </row>
    <row r="3101" spans="1:20" ht="43.2" x14ac:dyDescent="0.3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6">
        <f>(E3101/D3101)*100</f>
        <v>100.1</v>
      </c>
      <c r="P3101" s="7">
        <f>E3101/L3101</f>
        <v>40.04</v>
      </c>
      <c r="Q3101" t="s">
        <v>8325</v>
      </c>
      <c r="R3101" t="s">
        <v>8326</v>
      </c>
      <c r="S3101" s="11">
        <f>(J3101/86400)+25569+(-5/24)</f>
        <v>41067.619085648148</v>
      </c>
      <c r="T3101" s="11">
        <f>(I3101/86400)+25569+(-5/24)</f>
        <v>41086.541666666664</v>
      </c>
    </row>
    <row r="3102" spans="1:20" ht="43.2" x14ac:dyDescent="0.3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6">
        <f>(E3102/D3102)*100</f>
        <v>107.4</v>
      </c>
      <c r="P3102" s="7">
        <f>E3102/L3102</f>
        <v>64.44</v>
      </c>
      <c r="Q3102" t="s">
        <v>8325</v>
      </c>
      <c r="R3102" t="s">
        <v>8326</v>
      </c>
      <c r="S3102" s="11">
        <f>(J3102/86400)+25569+(-5/24)</f>
        <v>41571.790046296293</v>
      </c>
      <c r="T3102" s="11">
        <f>(I3102/86400)+25569+(-5/24)</f>
        <v>41614.765277777777</v>
      </c>
    </row>
    <row r="3103" spans="1:20" ht="43.2" x14ac:dyDescent="0.3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6">
        <f>(E3103/D3103)*100</f>
        <v>104.06666666666666</v>
      </c>
      <c r="P3103" s="7">
        <f>E3103/L3103</f>
        <v>53.827586206896555</v>
      </c>
      <c r="Q3103" t="s">
        <v>8325</v>
      </c>
      <c r="R3103" t="s">
        <v>8326</v>
      </c>
      <c r="S3103" s="11">
        <f>(J3103/86400)+25569+(-5/24)</f>
        <v>40070.045486111107</v>
      </c>
      <c r="T3103" s="11">
        <f>(I3103/86400)+25569+(-5/24)</f>
        <v>40148.5</v>
      </c>
    </row>
    <row r="3104" spans="1:20" ht="43.2" x14ac:dyDescent="0.3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6">
        <f>(E3104/D3104)*100</f>
        <v>172.8</v>
      </c>
      <c r="P3104" s="7">
        <f>E3104/L3104</f>
        <v>100.46511627906976</v>
      </c>
      <c r="Q3104" t="s">
        <v>8325</v>
      </c>
      <c r="R3104" t="s">
        <v>8326</v>
      </c>
      <c r="S3104" s="11">
        <f>(J3104/86400)+25569+(-5/24)</f>
        <v>40987.768726851849</v>
      </c>
      <c r="T3104" s="11">
        <f>(I3104/86400)+25569+(-5/24)</f>
        <v>41021.958333333328</v>
      </c>
    </row>
    <row r="3105" spans="1:20" ht="43.2" x14ac:dyDescent="0.3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6">
        <f>(E3105/D3105)*100</f>
        <v>107.2505</v>
      </c>
      <c r="P3105" s="7">
        <f>E3105/L3105</f>
        <v>46.630652173913049</v>
      </c>
      <c r="Q3105" t="s">
        <v>8325</v>
      </c>
      <c r="R3105" t="s">
        <v>8326</v>
      </c>
      <c r="S3105" s="11">
        <f>(J3105/86400)+25569+(-5/24)</f>
        <v>40987.489305555551</v>
      </c>
      <c r="T3105" s="11">
        <f>(I3105/86400)+25569+(-5/24)</f>
        <v>41017.489305555551</v>
      </c>
    </row>
    <row r="3106" spans="1:20" ht="28.8" x14ac:dyDescent="0.3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6">
        <f>(E3106/D3106)*100</f>
        <v>108.23529411764706</v>
      </c>
      <c r="P3106" s="7">
        <f>E3106/L3106</f>
        <v>34.074074074074076</v>
      </c>
      <c r="Q3106" t="s">
        <v>8325</v>
      </c>
      <c r="R3106" t="s">
        <v>8326</v>
      </c>
      <c r="S3106" s="11">
        <f>(J3106/86400)+25569+(-5/24)</f>
        <v>41151.499988425923</v>
      </c>
      <c r="T3106" s="11">
        <f>(I3106/86400)+25569+(-5/24)</f>
        <v>41176.957638888889</v>
      </c>
    </row>
    <row r="3107" spans="1:20" ht="43.2" x14ac:dyDescent="0.3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6">
        <f>(E3107/D3107)*100</f>
        <v>146.08079999999998</v>
      </c>
      <c r="P3107" s="7">
        <f>E3107/L3107</f>
        <v>65.214642857142863</v>
      </c>
      <c r="Q3107" t="s">
        <v>8325</v>
      </c>
      <c r="R3107" t="s">
        <v>8326</v>
      </c>
      <c r="S3107" s="11">
        <f>(J3107/86400)+25569+(-5/24)</f>
        <v>41264.514814814815</v>
      </c>
      <c r="T3107" s="11">
        <f>(I3107/86400)+25569+(-5/24)</f>
        <v>41294.514814814815</v>
      </c>
    </row>
    <row r="3108" spans="1:20" ht="57.6" x14ac:dyDescent="0.3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6">
        <f>(E3108/D3108)*100</f>
        <v>125.25</v>
      </c>
      <c r="P3108" s="7">
        <f>E3108/L3108</f>
        <v>44.205882352941174</v>
      </c>
      <c r="Q3108" t="s">
        <v>8325</v>
      </c>
      <c r="R3108" t="s">
        <v>8326</v>
      </c>
      <c r="S3108" s="11">
        <f>(J3108/86400)+25569+(-5/24)</f>
        <v>41270.746018518512</v>
      </c>
      <c r="T3108" s="11">
        <f>(I3108/86400)+25569+(-5/24)</f>
        <v>41300.746018518512</v>
      </c>
    </row>
    <row r="3109" spans="1:20" ht="43.2" x14ac:dyDescent="0.3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6">
        <f>(E3109/D3109)*100</f>
        <v>149.07142857142856</v>
      </c>
      <c r="P3109" s="7">
        <f>E3109/L3109</f>
        <v>71.965517241379317</v>
      </c>
      <c r="Q3109" t="s">
        <v>8325</v>
      </c>
      <c r="R3109" t="s">
        <v>8326</v>
      </c>
      <c r="S3109" s="11">
        <f>(J3109/86400)+25569+(-5/24)</f>
        <v>40927.52344907407</v>
      </c>
      <c r="T3109" s="11">
        <f>(I3109/86400)+25569+(-5/24)</f>
        <v>40962.52344907407</v>
      </c>
    </row>
    <row r="3110" spans="1:20" ht="28.8" x14ac:dyDescent="0.3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6">
        <f>(E3110/D3110)*100</f>
        <v>100.6</v>
      </c>
      <c r="P3110" s="7">
        <f>E3110/L3110</f>
        <v>52.94736842105263</v>
      </c>
      <c r="Q3110" t="s">
        <v>8325</v>
      </c>
      <c r="R3110" t="s">
        <v>8326</v>
      </c>
      <c r="S3110" s="11">
        <f>(J3110/86400)+25569+(-5/24)</f>
        <v>40947.83390046296</v>
      </c>
      <c r="T3110" s="11">
        <f>(I3110/86400)+25569+(-5/24)</f>
        <v>40981.957638888889</v>
      </c>
    </row>
    <row r="3111" spans="1:20" ht="43.2" x14ac:dyDescent="0.3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6">
        <f>(E3111/D3111)*100</f>
        <v>105.07333333333332</v>
      </c>
      <c r="P3111" s="7">
        <f>E3111/L3111</f>
        <v>109.45138888888889</v>
      </c>
      <c r="Q3111" t="s">
        <v>8325</v>
      </c>
      <c r="R3111" t="s">
        <v>8326</v>
      </c>
      <c r="S3111" s="11">
        <f>(J3111/86400)+25569+(-5/24)</f>
        <v>41694.632326388884</v>
      </c>
      <c r="T3111" s="11">
        <f>(I3111/86400)+25569+(-5/24)</f>
        <v>41724.59065972222</v>
      </c>
    </row>
    <row r="3112" spans="1:20" ht="43.2" x14ac:dyDescent="0.3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6">
        <f>(E3112/D3112)*100</f>
        <v>350.16666666666663</v>
      </c>
      <c r="P3112" s="7">
        <f>E3112/L3112</f>
        <v>75.035714285714292</v>
      </c>
      <c r="Q3112" t="s">
        <v>8325</v>
      </c>
      <c r="R3112" t="s">
        <v>8326</v>
      </c>
      <c r="S3112" s="11">
        <f>(J3112/86400)+25569+(-5/24)</f>
        <v>40564.824178240735</v>
      </c>
      <c r="T3112" s="11">
        <f>(I3112/86400)+25569+(-5/24)</f>
        <v>40579.824178240735</v>
      </c>
    </row>
    <row r="3113" spans="1:20" ht="43.2" x14ac:dyDescent="0.3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6">
        <f>(E3113/D3113)*100</f>
        <v>101.25</v>
      </c>
      <c r="P3113" s="7">
        <f>E3113/L3113</f>
        <v>115.71428571428571</v>
      </c>
      <c r="Q3113" t="s">
        <v>8325</v>
      </c>
      <c r="R3113" t="s">
        <v>8326</v>
      </c>
      <c r="S3113" s="11">
        <f>(J3113/86400)+25569+(-5/24)</f>
        <v>41074.518703703703</v>
      </c>
      <c r="T3113" s="11">
        <f>(I3113/86400)+25569+(-5/24)</f>
        <v>41088.518703703703</v>
      </c>
    </row>
    <row r="3114" spans="1:20" ht="28.8" x14ac:dyDescent="0.3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6">
        <f>(E3114/D3114)*100</f>
        <v>133.6044</v>
      </c>
      <c r="P3114" s="7">
        <f>E3114/L3114</f>
        <v>31.659810426540286</v>
      </c>
      <c r="Q3114" t="s">
        <v>8325</v>
      </c>
      <c r="R3114" t="s">
        <v>8329</v>
      </c>
      <c r="S3114" s="11">
        <f>(J3114/86400)+25569+(-5/24)</f>
        <v>41415.938611111109</v>
      </c>
      <c r="T3114" s="11">
        <f>(I3114/86400)+25569+(-5/24)</f>
        <v>41445.938611111109</v>
      </c>
    </row>
    <row r="3115" spans="1:20" ht="43.2" x14ac:dyDescent="0.3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6">
        <f>(E3115/D3115)*100</f>
        <v>170.65217391304347</v>
      </c>
      <c r="P3115" s="7">
        <f>E3115/L3115</f>
        <v>46.176470588235297</v>
      </c>
      <c r="Q3115" t="s">
        <v>8325</v>
      </c>
      <c r="R3115" t="s">
        <v>8329</v>
      </c>
      <c r="S3115" s="11">
        <f>(J3115/86400)+25569+(-5/24)</f>
        <v>41605.660115740735</v>
      </c>
      <c r="T3115" s="11">
        <f>(I3115/86400)+25569+(-5/24)</f>
        <v>41639.083333333328</v>
      </c>
    </row>
    <row r="3116" spans="1:20" ht="57.6" x14ac:dyDescent="0.3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6">
        <f>(E3116/D3116)*100</f>
        <v>109.35829457364341</v>
      </c>
      <c r="P3116" s="7">
        <f>E3116/L3116</f>
        <v>68.481650485436887</v>
      </c>
      <c r="Q3116" t="s">
        <v>8325</v>
      </c>
      <c r="R3116" t="s">
        <v>8329</v>
      </c>
      <c r="S3116" s="11">
        <f>(J3116/86400)+25569+(-5/24)</f>
        <v>40849.902731481481</v>
      </c>
      <c r="T3116" s="11">
        <f>(I3116/86400)+25569+(-5/24)</f>
        <v>40889.944398148145</v>
      </c>
    </row>
    <row r="3117" spans="1:20" ht="43.2" x14ac:dyDescent="0.3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6">
        <f>(E3117/D3117)*100</f>
        <v>100.70033333333335</v>
      </c>
      <c r="P3117" s="7">
        <f>E3117/L3117</f>
        <v>53.469203539823013</v>
      </c>
      <c r="Q3117" t="s">
        <v>8325</v>
      </c>
      <c r="R3117" t="s">
        <v>8329</v>
      </c>
      <c r="S3117" s="11">
        <f>(J3117/86400)+25569+(-5/24)</f>
        <v>40502.607534722221</v>
      </c>
      <c r="T3117" s="11">
        <f>(I3117/86400)+25569+(-5/24)</f>
        <v>40543.999305555553</v>
      </c>
    </row>
    <row r="3118" spans="1:20" ht="43.2" x14ac:dyDescent="0.3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6">
        <f>(E3118/D3118)*100</f>
        <v>101.22777777777779</v>
      </c>
      <c r="P3118" s="7">
        <f>E3118/L3118</f>
        <v>109.10778443113773</v>
      </c>
      <c r="Q3118" t="s">
        <v>8325</v>
      </c>
      <c r="R3118" t="s">
        <v>8329</v>
      </c>
      <c r="S3118" s="11">
        <f>(J3118/86400)+25569+(-5/24)</f>
        <v>41834.486944444441</v>
      </c>
      <c r="T3118" s="11">
        <f>(I3118/86400)+25569+(-5/24)</f>
        <v>41859.541666666664</v>
      </c>
    </row>
    <row r="3119" spans="1:20" ht="43.2" x14ac:dyDescent="0.3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6">
        <f>(E3119/D3119)*100</f>
        <v>106.75857142857143</v>
      </c>
      <c r="P3119" s="7">
        <f>E3119/L3119</f>
        <v>51.185616438356163</v>
      </c>
      <c r="Q3119" t="s">
        <v>8325</v>
      </c>
      <c r="R3119" t="s">
        <v>8329</v>
      </c>
      <c r="S3119" s="11">
        <f>(J3119/86400)+25569+(-5/24)</f>
        <v>40947.959826388884</v>
      </c>
      <c r="T3119" s="11">
        <f>(I3119/86400)+25569+(-5/24)</f>
        <v>40977.959826388884</v>
      </c>
    </row>
    <row r="3120" spans="1:20" ht="43.2" x14ac:dyDescent="0.3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6">
        <f>(E3120/D3120)*100</f>
        <v>106.65777537961894</v>
      </c>
      <c r="P3120" s="7">
        <f>E3120/L3120</f>
        <v>27.936800000000002</v>
      </c>
      <c r="Q3120" t="s">
        <v>8325</v>
      </c>
      <c r="R3120" t="s">
        <v>8329</v>
      </c>
      <c r="S3120" s="11">
        <f>(J3120/86400)+25569+(-5/24)</f>
        <v>41004.594131944446</v>
      </c>
      <c r="T3120" s="11">
        <f>(I3120/86400)+25569+(-5/24)</f>
        <v>41034.59407407407</v>
      </c>
    </row>
    <row r="3121" spans="1:20" ht="43.2" x14ac:dyDescent="0.3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6">
        <f>(E3121/D3121)*100</f>
        <v>101.30622</v>
      </c>
      <c r="P3121" s="7">
        <f>E3121/L3121</f>
        <v>82.496921824104234</v>
      </c>
      <c r="Q3121" t="s">
        <v>8325</v>
      </c>
      <c r="R3121" t="s">
        <v>8329</v>
      </c>
      <c r="S3121" s="11">
        <f>(J3121/86400)+25569+(-5/24)</f>
        <v>41851.754583333335</v>
      </c>
      <c r="T3121" s="11">
        <f>(I3121/86400)+25569+(-5/24)</f>
        <v>41879.833333333328</v>
      </c>
    </row>
    <row r="3122" spans="1:20" ht="43.2" x14ac:dyDescent="0.3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6">
        <f>(E3122/D3122)*100</f>
        <v>106.67450000000001</v>
      </c>
      <c r="P3122" s="7">
        <f>E3122/L3122</f>
        <v>59.817476635514019</v>
      </c>
      <c r="Q3122" t="s">
        <v>8325</v>
      </c>
      <c r="R3122" t="s">
        <v>8329</v>
      </c>
      <c r="S3122" s="11">
        <f>(J3122/86400)+25569+(-5/24)</f>
        <v>41307.779363425921</v>
      </c>
      <c r="T3122" s="11">
        <f>(I3122/86400)+25569+(-5/24)</f>
        <v>41342.779363425921</v>
      </c>
    </row>
    <row r="3123" spans="1:20" ht="57.6" x14ac:dyDescent="0.3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6">
        <f>(E3123/D3123)*100</f>
        <v>428.83978378378379</v>
      </c>
      <c r="P3123" s="7">
        <f>E3123/L3123</f>
        <v>64.816470588235291</v>
      </c>
      <c r="Q3123" t="s">
        <v>8325</v>
      </c>
      <c r="R3123" t="s">
        <v>8329</v>
      </c>
      <c r="S3123" s="11">
        <f>(J3123/86400)+25569+(-5/24)</f>
        <v>41324.585821759254</v>
      </c>
      <c r="T3123" s="11">
        <f>(I3123/86400)+25569+(-5/24)</f>
        <v>41354.54415509259</v>
      </c>
    </row>
    <row r="3124" spans="1:20" ht="43.2" x14ac:dyDescent="0.3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6">
        <f>(E3124/D3124)*100</f>
        <v>104.11111111111111</v>
      </c>
      <c r="P3124" s="7">
        <f>E3124/L3124</f>
        <v>90.09615384615384</v>
      </c>
      <c r="Q3124" t="s">
        <v>8325</v>
      </c>
      <c r="R3124" t="s">
        <v>8329</v>
      </c>
      <c r="S3124" s="11">
        <f>(J3124/86400)+25569+(-5/24)</f>
        <v>41735.796168981477</v>
      </c>
      <c r="T3124" s="11">
        <f>(I3124/86400)+25569+(-5/24)</f>
        <v>41765.796168981477</v>
      </c>
    </row>
    <row r="3125" spans="1:20" ht="43.2" x14ac:dyDescent="0.3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6">
        <f>(E3125/D3125)*100</f>
        <v>107.86666666666666</v>
      </c>
      <c r="P3125" s="7">
        <f>E3125/L3125</f>
        <v>40.962025316455694</v>
      </c>
      <c r="Q3125" t="s">
        <v>8325</v>
      </c>
      <c r="R3125" t="s">
        <v>8329</v>
      </c>
      <c r="S3125" s="11">
        <f>(J3125/86400)+25569+(-5/24)</f>
        <v>41716.424513888887</v>
      </c>
      <c r="T3125" s="11">
        <f>(I3125/86400)+25569+(-5/24)</f>
        <v>41747.75</v>
      </c>
    </row>
    <row r="3126" spans="1:20" ht="28.8" x14ac:dyDescent="0.3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6">
        <f>(E3126/D3126)*100</f>
        <v>175.84040000000002</v>
      </c>
      <c r="P3126" s="7">
        <f>E3126/L3126</f>
        <v>56.000127388535034</v>
      </c>
      <c r="Q3126" t="s">
        <v>8325</v>
      </c>
      <c r="R3126" t="s">
        <v>8329</v>
      </c>
      <c r="S3126" s="11">
        <f>(J3126/86400)+25569+(-5/24)</f>
        <v>41002.750300925924</v>
      </c>
      <c r="T3126" s="11">
        <f>(I3126/86400)+25569+(-5/24)</f>
        <v>41032.750300925924</v>
      </c>
    </row>
    <row r="3127" spans="1:20" ht="43.2" x14ac:dyDescent="0.3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6">
        <f>(E3127/D3127)*100</f>
        <v>156.97</v>
      </c>
      <c r="P3127" s="7">
        <f>E3127/L3127</f>
        <v>37.672800000000002</v>
      </c>
      <c r="Q3127" t="s">
        <v>8325</v>
      </c>
      <c r="R3127" t="s">
        <v>8329</v>
      </c>
      <c r="S3127" s="11">
        <f>(J3127/86400)+25569+(-5/24)</f>
        <v>41037.343252314815</v>
      </c>
      <c r="T3127" s="11">
        <f>(I3127/86400)+25569+(-5/24)</f>
        <v>41067.343252314815</v>
      </c>
    </row>
    <row r="3128" spans="1:20" ht="43.2" x14ac:dyDescent="0.3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6">
        <f>(E3128/D3128)*100</f>
        <v>102.60000000000001</v>
      </c>
      <c r="P3128" s="7">
        <f>E3128/L3128</f>
        <v>40.078125</v>
      </c>
      <c r="Q3128" t="s">
        <v>8325</v>
      </c>
      <c r="R3128" t="s">
        <v>8329</v>
      </c>
      <c r="S3128" s="11">
        <f>(J3128/86400)+25569+(-5/24)</f>
        <v>41004.517858796295</v>
      </c>
      <c r="T3128" s="11">
        <f>(I3128/86400)+25569+(-5/24)</f>
        <v>41034.517858796295</v>
      </c>
    </row>
    <row r="3129" spans="1:20" ht="57.6" x14ac:dyDescent="0.3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6">
        <f>(E3129/D3129)*100</f>
        <v>104.04266666666666</v>
      </c>
      <c r="P3129" s="7">
        <f>E3129/L3129</f>
        <v>78.031999999999996</v>
      </c>
      <c r="Q3129" t="s">
        <v>8325</v>
      </c>
      <c r="R3129" t="s">
        <v>8329</v>
      </c>
      <c r="S3129" s="11">
        <f>(J3129/86400)+25569+(-5/24)</f>
        <v>40079.516782407409</v>
      </c>
      <c r="T3129" s="11">
        <f>(I3129/86400)+25569+(-5/24)</f>
        <v>40156.558333333327</v>
      </c>
    </row>
    <row r="3130" spans="1:20" ht="43.2" x14ac:dyDescent="0.3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6">
        <f>(E3130/D3130)*100</f>
        <v>104</v>
      </c>
      <c r="P3130" s="7">
        <f>E3130/L3130</f>
        <v>18.90909090909091</v>
      </c>
      <c r="Q3130" t="s">
        <v>8325</v>
      </c>
      <c r="R3130" t="s">
        <v>8329</v>
      </c>
      <c r="S3130" s="11">
        <f>(J3130/86400)+25569+(-5/24)</f>
        <v>40192.33390046296</v>
      </c>
      <c r="T3130" s="11">
        <f>(I3130/86400)+25569+(-5/24)</f>
        <v>40224</v>
      </c>
    </row>
    <row r="3131" spans="1:20" ht="57.6" x14ac:dyDescent="0.3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6">
        <f>(E3131/D3131)*100</f>
        <v>121.05999999999999</v>
      </c>
      <c r="P3131" s="7">
        <f>E3131/L3131</f>
        <v>37.134969325153371</v>
      </c>
      <c r="Q3131" t="s">
        <v>8325</v>
      </c>
      <c r="R3131" t="s">
        <v>8329</v>
      </c>
      <c r="S3131" s="11">
        <f>(J3131/86400)+25569+(-5/24)</f>
        <v>40050.435347222221</v>
      </c>
      <c r="T3131" s="11">
        <f>(I3131/86400)+25569+(-5/24)</f>
        <v>40081.957638888889</v>
      </c>
    </row>
    <row r="3132" spans="1:20" ht="43.2" x14ac:dyDescent="0.3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6">
        <f>(E3132/D3132)*100</f>
        <v>107.69999999999999</v>
      </c>
      <c r="P3132" s="7">
        <f>E3132/L3132</f>
        <v>41.961038961038959</v>
      </c>
      <c r="Q3132" t="s">
        <v>8325</v>
      </c>
      <c r="R3132" t="s">
        <v>8329</v>
      </c>
      <c r="S3132" s="11">
        <f>(J3132/86400)+25569+(-5/24)</f>
        <v>41592.873668981476</v>
      </c>
      <c r="T3132" s="11">
        <f>(I3132/86400)+25569+(-5/24)</f>
        <v>41622.873668981476</v>
      </c>
    </row>
    <row r="3133" spans="1:20" ht="57.6" x14ac:dyDescent="0.3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6">
        <f>(E3133/D3133)*100</f>
        <v>108.66</v>
      </c>
      <c r="P3133" s="7">
        <f>E3133/L3133</f>
        <v>61.044943820224717</v>
      </c>
      <c r="Q3133" t="s">
        <v>8325</v>
      </c>
      <c r="R3133" t="s">
        <v>8329</v>
      </c>
      <c r="S3133" s="11">
        <f>(J3133/86400)+25569+(-5/24)</f>
        <v>41696.608796296292</v>
      </c>
      <c r="T3133" s="11">
        <f>(I3133/86400)+25569+(-5/24)</f>
        <v>41731.567129629628</v>
      </c>
    </row>
    <row r="3134" spans="1:20" ht="28.8" x14ac:dyDescent="0.3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6">
        <f>(E3134/D3134)*100</f>
        <v>526.09431428571429</v>
      </c>
      <c r="P3134" s="7">
        <f>E3134/L3134</f>
        <v>54.883162444113267</v>
      </c>
      <c r="Q3134" t="s">
        <v>8336</v>
      </c>
      <c r="R3134" t="s">
        <v>8352</v>
      </c>
      <c r="S3134" s="11">
        <f>(J3134/86400)+25569+(-5/24)</f>
        <v>41842.708796296291</v>
      </c>
      <c r="T3134" s="11">
        <f>(I3134/86400)+25569+(-5/24)</f>
        <v>41877.708796296291</v>
      </c>
    </row>
    <row r="3135" spans="1:20" ht="57.6" x14ac:dyDescent="0.3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6">
        <f>(E3135/D3135)*100</f>
        <v>254.45000000000002</v>
      </c>
      <c r="P3135" s="7">
        <f>E3135/L3135</f>
        <v>47.383612662942269</v>
      </c>
      <c r="Q3135" t="s">
        <v>8336</v>
      </c>
      <c r="R3135" t="s">
        <v>8352</v>
      </c>
      <c r="S3135" s="11">
        <f>(J3135/86400)+25569+(-5/24)</f>
        <v>42139.573344907403</v>
      </c>
      <c r="T3135" s="11">
        <f>(I3135/86400)+25569+(-5/24)</f>
        <v>42169.573344907403</v>
      </c>
    </row>
    <row r="3136" spans="1:20" ht="43.2" x14ac:dyDescent="0.3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6">
        <f>(E3136/D3136)*100</f>
        <v>105.91999999999999</v>
      </c>
      <c r="P3136" s="7">
        <f>E3136/L3136</f>
        <v>211.84</v>
      </c>
      <c r="Q3136" t="s">
        <v>8336</v>
      </c>
      <c r="R3136" t="s">
        <v>8352</v>
      </c>
      <c r="S3136" s="11">
        <f>(J3136/86400)+25569+(-5/24)</f>
        <v>41807.416041666664</v>
      </c>
      <c r="T3136" s="11">
        <f>(I3136/86400)+25569+(-5/24)</f>
        <v>41837.416041666664</v>
      </c>
    </row>
    <row r="3137" spans="1:20" ht="43.2" x14ac:dyDescent="0.3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6">
        <f>(E3137/D3137)*100</f>
        <v>102.42285714285715</v>
      </c>
      <c r="P3137" s="7">
        <f>E3137/L3137</f>
        <v>219.92638036809817</v>
      </c>
      <c r="Q3137" t="s">
        <v>8336</v>
      </c>
      <c r="R3137" t="s">
        <v>8352</v>
      </c>
      <c r="S3137" s="11">
        <f>(J3137/86400)+25569+(-5/24)</f>
        <v>42332.691469907404</v>
      </c>
      <c r="T3137" s="11">
        <f>(I3137/86400)+25569+(-5/24)</f>
        <v>42362.791666666664</v>
      </c>
    </row>
    <row r="3138" spans="1:20" ht="43.2" x14ac:dyDescent="0.3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6">
        <f>(E3138/D3138)*100</f>
        <v>144.31375</v>
      </c>
      <c r="P3138" s="7">
        <f>E3138/L3138</f>
        <v>40.795406360424032</v>
      </c>
      <c r="Q3138" t="s">
        <v>8336</v>
      </c>
      <c r="R3138" t="s">
        <v>8352</v>
      </c>
      <c r="S3138" s="11">
        <f>(J3138/86400)+25569+(-5/24)</f>
        <v>41838.797337962962</v>
      </c>
      <c r="T3138" s="11">
        <f>(I3138/86400)+25569+(-5/24)</f>
        <v>41868.797337962962</v>
      </c>
    </row>
    <row r="3139" spans="1:20" ht="43.2" x14ac:dyDescent="0.3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6">
        <f>(E3139/D3139)*100</f>
        <v>106.30800000000001</v>
      </c>
      <c r="P3139" s="7">
        <f>E3139/L3139</f>
        <v>75.502840909090907</v>
      </c>
      <c r="Q3139" t="s">
        <v>8336</v>
      </c>
      <c r="R3139" t="s">
        <v>8352</v>
      </c>
      <c r="S3139" s="11">
        <f>(J3139/86400)+25569+(-5/24)</f>
        <v>42011.419803240737</v>
      </c>
      <c r="T3139" s="11">
        <f>(I3139/86400)+25569+(-5/24)</f>
        <v>42041.419803240737</v>
      </c>
    </row>
    <row r="3140" spans="1:20" ht="43.2" x14ac:dyDescent="0.3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6">
        <f>(E3140/D3140)*100</f>
        <v>212.16666666666666</v>
      </c>
      <c r="P3140" s="7">
        <f>E3140/L3140</f>
        <v>13.542553191489361</v>
      </c>
      <c r="Q3140" t="s">
        <v>8336</v>
      </c>
      <c r="R3140" t="s">
        <v>8352</v>
      </c>
      <c r="S3140" s="11">
        <f>(J3140/86400)+25569+(-5/24)</f>
        <v>41767.442013888889</v>
      </c>
      <c r="T3140" s="11">
        <f>(I3140/86400)+25569+(-5/24)</f>
        <v>41788.534722222219</v>
      </c>
    </row>
    <row r="3141" spans="1:20" ht="43.2" x14ac:dyDescent="0.3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6">
        <f>(E3141/D3141)*100</f>
        <v>101.95</v>
      </c>
      <c r="P3141" s="7">
        <f>E3141/L3141</f>
        <v>60.865671641791046</v>
      </c>
      <c r="Q3141" t="s">
        <v>8336</v>
      </c>
      <c r="R3141" t="s">
        <v>8352</v>
      </c>
      <c r="S3141" s="11">
        <f>(J3141/86400)+25569+(-5/24)</f>
        <v>41918.461782407401</v>
      </c>
      <c r="T3141" s="11">
        <f>(I3141/86400)+25569+(-5/24)</f>
        <v>41948.523611111108</v>
      </c>
    </row>
    <row r="3142" spans="1:20" ht="43.2" x14ac:dyDescent="0.3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6">
        <f>(E3142/D3142)*100</f>
        <v>102.27200000000001</v>
      </c>
      <c r="P3142" s="7">
        <f>E3142/L3142</f>
        <v>115.69230769230769</v>
      </c>
      <c r="Q3142" t="s">
        <v>8336</v>
      </c>
      <c r="R3142" t="s">
        <v>8352</v>
      </c>
      <c r="S3142" s="11">
        <f>(J3142/86400)+25569+(-5/24)</f>
        <v>41771.363923611112</v>
      </c>
      <c r="T3142" s="11">
        <f>(I3142/86400)+25569+(-5/24)</f>
        <v>41801.363923611112</v>
      </c>
    </row>
    <row r="3143" spans="1:20" ht="43.2" x14ac:dyDescent="0.3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6">
        <f>(E3143/D3143)*100</f>
        <v>520.73254999999995</v>
      </c>
      <c r="P3143" s="7">
        <f>E3143/L3143</f>
        <v>48.104623556581984</v>
      </c>
      <c r="Q3143" t="s">
        <v>8336</v>
      </c>
      <c r="R3143" t="s">
        <v>8352</v>
      </c>
      <c r="S3143" s="11">
        <f>(J3143/86400)+25569+(-5/24)</f>
        <v>41666.716377314813</v>
      </c>
      <c r="T3143" s="11">
        <f>(I3143/86400)+25569+(-5/24)</f>
        <v>41706.716377314813</v>
      </c>
    </row>
    <row r="3144" spans="1:20" ht="28.8" x14ac:dyDescent="0.3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6">
        <f>(E3144/D3144)*100</f>
        <v>110.65833333333333</v>
      </c>
      <c r="P3144" s="7">
        <f>E3144/L3144</f>
        <v>74.184357541899445</v>
      </c>
      <c r="Q3144" t="s">
        <v>8336</v>
      </c>
      <c r="R3144" t="s">
        <v>8352</v>
      </c>
      <c r="S3144" s="11">
        <f>(J3144/86400)+25569+(-5/24)</f>
        <v>41786.432210648149</v>
      </c>
      <c r="T3144" s="11">
        <f>(I3144/86400)+25569+(-5/24)</f>
        <v>41816.432210648149</v>
      </c>
    </row>
    <row r="3145" spans="1:20" ht="43.2" x14ac:dyDescent="0.3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6">
        <f>(E3145/D3145)*100</f>
        <v>101.14333333333335</v>
      </c>
      <c r="P3145" s="7">
        <f>E3145/L3145</f>
        <v>123.34552845528455</v>
      </c>
      <c r="Q3145" t="s">
        <v>8336</v>
      </c>
      <c r="R3145" t="s">
        <v>8352</v>
      </c>
      <c r="S3145" s="11">
        <f>(J3145/86400)+25569+(-5/24)</f>
        <v>41789.688472222224</v>
      </c>
      <c r="T3145" s="11">
        <f>(I3145/86400)+25569+(-5/24)</f>
        <v>41819.688472222224</v>
      </c>
    </row>
    <row r="3146" spans="1:20" ht="43.2" x14ac:dyDescent="0.3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6">
        <f>(E3146/D3146)*100</f>
        <v>294.20799999999997</v>
      </c>
      <c r="P3146" s="7">
        <f>E3146/L3146</f>
        <v>66.623188405797094</v>
      </c>
      <c r="Q3146" t="s">
        <v>8336</v>
      </c>
      <c r="R3146" t="s">
        <v>8352</v>
      </c>
      <c r="S3146" s="11">
        <f>(J3146/86400)+25569+(-5/24)</f>
        <v>42692.591539351844</v>
      </c>
      <c r="T3146" s="11">
        <f>(I3146/86400)+25569+(-5/24)</f>
        <v>42723.124305555553</v>
      </c>
    </row>
    <row r="3147" spans="1:20" ht="43.2" x14ac:dyDescent="0.3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6">
        <f>(E3147/D3147)*100</f>
        <v>105.77749999999999</v>
      </c>
      <c r="P3147" s="7">
        <f>E3147/L3147</f>
        <v>104.99007444168734</v>
      </c>
      <c r="Q3147" t="s">
        <v>8336</v>
      </c>
      <c r="R3147" t="s">
        <v>8352</v>
      </c>
      <c r="S3147" s="11">
        <f>(J3147/86400)+25569+(-5/24)</f>
        <v>42643.434467592589</v>
      </c>
      <c r="T3147" s="11">
        <f>(I3147/86400)+25569+(-5/24)</f>
        <v>42673.434467592589</v>
      </c>
    </row>
    <row r="3148" spans="1:20" ht="28.8" x14ac:dyDescent="0.3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6">
        <f>(E3148/D3148)*100</f>
        <v>107.88</v>
      </c>
      <c r="P3148" s="7">
        <f>E3148/L3148</f>
        <v>74.22935779816514</v>
      </c>
      <c r="Q3148" t="s">
        <v>8336</v>
      </c>
      <c r="R3148" t="s">
        <v>8352</v>
      </c>
      <c r="S3148" s="11">
        <f>(J3148/86400)+25569+(-5/24)</f>
        <v>42186.917291666665</v>
      </c>
      <c r="T3148" s="11">
        <f>(I3148/86400)+25569+(-5/24)</f>
        <v>42207.999305555553</v>
      </c>
    </row>
    <row r="3149" spans="1:20" ht="28.8" x14ac:dyDescent="0.3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6">
        <f>(E3149/D3149)*100</f>
        <v>125.94166666666666</v>
      </c>
      <c r="P3149" s="7">
        <f>E3149/L3149</f>
        <v>81.252688172043008</v>
      </c>
      <c r="Q3149" t="s">
        <v>8336</v>
      </c>
      <c r="R3149" t="s">
        <v>8352</v>
      </c>
      <c r="S3149" s="11">
        <f>(J3149/86400)+25569+(-5/24)</f>
        <v>42052.458657407406</v>
      </c>
      <c r="T3149" s="11">
        <f>(I3149/86400)+25569+(-5/24)</f>
        <v>42082.416990740741</v>
      </c>
    </row>
    <row r="3150" spans="1:20" ht="43.2" x14ac:dyDescent="0.3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6">
        <f>(E3150/D3150)*100</f>
        <v>202.51495</v>
      </c>
      <c r="P3150" s="7">
        <f>E3150/L3150</f>
        <v>130.23469453376205</v>
      </c>
      <c r="Q3150" t="s">
        <v>8336</v>
      </c>
      <c r="R3150" t="s">
        <v>8352</v>
      </c>
      <c r="S3150" s="11">
        <f>(J3150/86400)+25569+(-5/24)</f>
        <v>41836.416921296295</v>
      </c>
      <c r="T3150" s="11">
        <f>(I3150/86400)+25569+(-5/24)</f>
        <v>41866.416921296295</v>
      </c>
    </row>
    <row r="3151" spans="1:20" ht="43.2" x14ac:dyDescent="0.3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6">
        <f>(E3151/D3151)*100</f>
        <v>108.60000000000001</v>
      </c>
      <c r="P3151" s="7">
        <f>E3151/L3151</f>
        <v>53.409836065573771</v>
      </c>
      <c r="Q3151" t="s">
        <v>8336</v>
      </c>
      <c r="R3151" t="s">
        <v>8352</v>
      </c>
      <c r="S3151" s="11">
        <f>(J3151/86400)+25569+(-5/24)</f>
        <v>42485.54619212963</v>
      </c>
      <c r="T3151" s="11">
        <f>(I3151/86400)+25569+(-5/24)</f>
        <v>42515.54619212963</v>
      </c>
    </row>
    <row r="3152" spans="1:20" ht="57.6" x14ac:dyDescent="0.3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6">
        <f>(E3152/D3152)*100</f>
        <v>172.8</v>
      </c>
      <c r="P3152" s="7">
        <f>E3152/L3152</f>
        <v>75.130434782608702</v>
      </c>
      <c r="Q3152" t="s">
        <v>8336</v>
      </c>
      <c r="R3152" t="s">
        <v>8352</v>
      </c>
      <c r="S3152" s="11">
        <f>(J3152/86400)+25569+(-5/24)</f>
        <v>42242.981724537036</v>
      </c>
      <c r="T3152" s="11">
        <f>(I3152/86400)+25569+(-5/24)</f>
        <v>42272.981724537036</v>
      </c>
    </row>
    <row r="3153" spans="1:20" ht="57.6" x14ac:dyDescent="0.3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6">
        <f>(E3153/D3153)*100</f>
        <v>167.98</v>
      </c>
      <c r="P3153" s="7">
        <f>E3153/L3153</f>
        <v>75.666666666666671</v>
      </c>
      <c r="Q3153" t="s">
        <v>8336</v>
      </c>
      <c r="R3153" t="s">
        <v>8352</v>
      </c>
      <c r="S3153" s="11">
        <f>(J3153/86400)+25569+(-5/24)</f>
        <v>42670.394340277773</v>
      </c>
      <c r="T3153" s="11">
        <f>(I3153/86400)+25569+(-5/24)</f>
        <v>42700.436006944445</v>
      </c>
    </row>
    <row r="3154" spans="1:20" ht="57.6" x14ac:dyDescent="0.3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6">
        <f>(E3154/D3154)*100</f>
        <v>427.20000000000005</v>
      </c>
      <c r="P3154" s="7">
        <f>E3154/L3154</f>
        <v>31.691394658753708</v>
      </c>
      <c r="Q3154" t="s">
        <v>8336</v>
      </c>
      <c r="R3154" t="s">
        <v>8352</v>
      </c>
      <c r="S3154" s="11">
        <f>(J3154/86400)+25569+(-5/24)</f>
        <v>42654.26149305555</v>
      </c>
      <c r="T3154" s="11">
        <f>(I3154/86400)+25569+(-5/24)</f>
        <v>42685.958333333336</v>
      </c>
    </row>
    <row r="3155" spans="1:20" ht="43.2" x14ac:dyDescent="0.3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6">
        <f>(E3155/D3155)*100</f>
        <v>107.5</v>
      </c>
      <c r="P3155" s="7">
        <f>E3155/L3155</f>
        <v>47.777777777777779</v>
      </c>
      <c r="Q3155" t="s">
        <v>8336</v>
      </c>
      <c r="R3155" t="s">
        <v>8352</v>
      </c>
      <c r="S3155" s="11">
        <f>(J3155/86400)+25569+(-5/24)</f>
        <v>42607.107789351845</v>
      </c>
      <c r="T3155" s="11">
        <f>(I3155/86400)+25569+(-5/24)</f>
        <v>42613.025000000001</v>
      </c>
    </row>
    <row r="3156" spans="1:20" ht="43.2" x14ac:dyDescent="0.3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6">
        <f>(E3156/D3156)*100</f>
        <v>108</v>
      </c>
      <c r="P3156" s="7">
        <f>E3156/L3156</f>
        <v>90</v>
      </c>
      <c r="Q3156" t="s">
        <v>8336</v>
      </c>
      <c r="R3156" t="s">
        <v>8352</v>
      </c>
      <c r="S3156" s="11">
        <f>(J3156/86400)+25569+(-5/24)</f>
        <v>41942.934201388889</v>
      </c>
      <c r="T3156" s="11">
        <f>(I3156/86400)+25569+(-5/24)</f>
        <v>41972.975868055553</v>
      </c>
    </row>
    <row r="3157" spans="1:20" ht="43.2" x14ac:dyDescent="0.3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6">
        <f>(E3157/D3157)*100</f>
        <v>101.53353333333335</v>
      </c>
      <c r="P3157" s="7">
        <f>E3157/L3157</f>
        <v>149.31401960784314</v>
      </c>
      <c r="Q3157" t="s">
        <v>8336</v>
      </c>
      <c r="R3157" t="s">
        <v>8352</v>
      </c>
      <c r="S3157" s="11">
        <f>(J3157/86400)+25569+(-5/24)</f>
        <v>41901.864074074074</v>
      </c>
      <c r="T3157" s="11">
        <f>(I3157/86400)+25569+(-5/24)</f>
        <v>41939.924305555549</v>
      </c>
    </row>
    <row r="3158" spans="1:20" ht="43.2" x14ac:dyDescent="0.3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6">
        <f>(E3158/D3158)*100</f>
        <v>115.45</v>
      </c>
      <c r="P3158" s="7">
        <f>E3158/L3158</f>
        <v>62.06989247311828</v>
      </c>
      <c r="Q3158" t="s">
        <v>8336</v>
      </c>
      <c r="R3158" t="s">
        <v>8352</v>
      </c>
      <c r="S3158" s="11">
        <f>(J3158/86400)+25569+(-5/24)</f>
        <v>42779.700115740743</v>
      </c>
      <c r="T3158" s="11">
        <f>(I3158/86400)+25569+(-5/24)</f>
        <v>42799.700115740743</v>
      </c>
    </row>
    <row r="3159" spans="1:20" ht="43.2" x14ac:dyDescent="0.3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6">
        <f>(E3159/D3159)*100</f>
        <v>133.5</v>
      </c>
      <c r="P3159" s="7">
        <f>E3159/L3159</f>
        <v>53.4</v>
      </c>
      <c r="Q3159" t="s">
        <v>8336</v>
      </c>
      <c r="R3159" t="s">
        <v>8352</v>
      </c>
      <c r="S3159" s="11">
        <f>(J3159/86400)+25569+(-5/24)</f>
        <v>42338.635416666664</v>
      </c>
      <c r="T3159" s="11">
        <f>(I3159/86400)+25569+(-5/24)</f>
        <v>42367.749999999993</v>
      </c>
    </row>
    <row r="3160" spans="1:20" ht="43.2" x14ac:dyDescent="0.3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6">
        <f>(E3160/D3160)*100</f>
        <v>154.69999999999999</v>
      </c>
      <c r="P3160" s="7">
        <f>E3160/L3160</f>
        <v>69.268656716417908</v>
      </c>
      <c r="Q3160" t="s">
        <v>8336</v>
      </c>
      <c r="R3160" t="s">
        <v>8352</v>
      </c>
      <c r="S3160" s="11">
        <f>(J3160/86400)+25569+(-5/24)</f>
        <v>42738.483900462961</v>
      </c>
      <c r="T3160" s="11">
        <f>(I3160/86400)+25569+(-5/24)</f>
        <v>42768.483900462961</v>
      </c>
    </row>
    <row r="3161" spans="1:20" ht="43.2" x14ac:dyDescent="0.3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6">
        <f>(E3161/D3161)*100</f>
        <v>100.84571428571429</v>
      </c>
      <c r="P3161" s="7">
        <f>E3161/L3161</f>
        <v>271.50769230769231</v>
      </c>
      <c r="Q3161" t="s">
        <v>8336</v>
      </c>
      <c r="R3161" t="s">
        <v>8352</v>
      </c>
      <c r="S3161" s="11">
        <f>(J3161/86400)+25569+(-5/24)</f>
        <v>42769.993148148147</v>
      </c>
      <c r="T3161" s="11">
        <f>(I3161/86400)+25569+(-5/24)</f>
        <v>42804.993148148147</v>
      </c>
    </row>
    <row r="3162" spans="1:20" ht="43.2" x14ac:dyDescent="0.3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6">
        <f>(E3162/D3162)*100</f>
        <v>182</v>
      </c>
      <c r="P3162" s="7">
        <f>E3162/L3162</f>
        <v>34.125</v>
      </c>
      <c r="Q3162" t="s">
        <v>8336</v>
      </c>
      <c r="R3162" t="s">
        <v>8352</v>
      </c>
      <c r="S3162" s="11">
        <f>(J3162/86400)+25569+(-5/24)</f>
        <v>42452.573495370372</v>
      </c>
      <c r="T3162" s="11">
        <f>(I3162/86400)+25569+(-5/24)</f>
        <v>42480.573495370372</v>
      </c>
    </row>
    <row r="3163" spans="1:20" ht="43.2" x14ac:dyDescent="0.3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6">
        <f>(E3163/D3163)*100</f>
        <v>180.86666666666667</v>
      </c>
      <c r="P3163" s="7">
        <f>E3163/L3163</f>
        <v>40.492537313432834</v>
      </c>
      <c r="Q3163" t="s">
        <v>8336</v>
      </c>
      <c r="R3163" t="s">
        <v>8352</v>
      </c>
      <c r="S3163" s="11">
        <f>(J3163/86400)+25569+(-5/24)</f>
        <v>42761.752766203703</v>
      </c>
      <c r="T3163" s="11">
        <f>(I3163/86400)+25569+(-5/24)</f>
        <v>42791.752766203703</v>
      </c>
    </row>
    <row r="3164" spans="1:20" ht="43.2" x14ac:dyDescent="0.3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6">
        <f>(E3164/D3164)*100</f>
        <v>102.30434782608695</v>
      </c>
      <c r="P3164" s="7">
        <f>E3164/L3164</f>
        <v>189.75806451612902</v>
      </c>
      <c r="Q3164" t="s">
        <v>8336</v>
      </c>
      <c r="R3164" t="s">
        <v>8352</v>
      </c>
      <c r="S3164" s="11">
        <f>(J3164/86400)+25569+(-5/24)</f>
        <v>42423.394166666665</v>
      </c>
      <c r="T3164" s="11">
        <f>(I3164/86400)+25569+(-5/24)</f>
        <v>42453.352500000001</v>
      </c>
    </row>
    <row r="3165" spans="1:20" ht="57.6" x14ac:dyDescent="0.3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6">
        <f>(E3165/D3165)*100</f>
        <v>110.17999999999999</v>
      </c>
      <c r="P3165" s="7">
        <f>E3165/L3165</f>
        <v>68.862499999999997</v>
      </c>
      <c r="Q3165" t="s">
        <v>8336</v>
      </c>
      <c r="R3165" t="s">
        <v>8352</v>
      </c>
      <c r="S3165" s="11">
        <f>(J3165/86400)+25569+(-5/24)</f>
        <v>42495.663402777776</v>
      </c>
      <c r="T3165" s="11">
        <f>(I3165/86400)+25569+(-5/24)</f>
        <v>42530.583333333336</v>
      </c>
    </row>
    <row r="3166" spans="1:20" ht="57.6" x14ac:dyDescent="0.3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6">
        <f>(E3166/D3166)*100</f>
        <v>102.25</v>
      </c>
      <c r="P3166" s="7">
        <f>E3166/L3166</f>
        <v>108.77659574468085</v>
      </c>
      <c r="Q3166" t="s">
        <v>8336</v>
      </c>
      <c r="R3166" t="s">
        <v>8352</v>
      </c>
      <c r="S3166" s="11">
        <f>(J3166/86400)+25569+(-5/24)</f>
        <v>42407.429224537038</v>
      </c>
      <c r="T3166" s="11">
        <f>(I3166/86400)+25569+(-5/24)</f>
        <v>42452.387557870366</v>
      </c>
    </row>
    <row r="3167" spans="1:20" ht="43.2" x14ac:dyDescent="0.3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6">
        <f>(E3167/D3167)*100</f>
        <v>100.78823529411764</v>
      </c>
      <c r="P3167" s="7">
        <f>E3167/L3167</f>
        <v>125.98529411764706</v>
      </c>
      <c r="Q3167" t="s">
        <v>8336</v>
      </c>
      <c r="R3167" t="s">
        <v>8352</v>
      </c>
      <c r="S3167" s="11">
        <f>(J3167/86400)+25569+(-5/24)</f>
        <v>42703.978784722225</v>
      </c>
      <c r="T3167" s="11">
        <f>(I3167/86400)+25569+(-5/24)</f>
        <v>42737.970138888886</v>
      </c>
    </row>
    <row r="3168" spans="1:20" ht="43.2" x14ac:dyDescent="0.3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6">
        <f>(E3168/D3168)*100</f>
        <v>103.8</v>
      </c>
      <c r="P3168" s="7">
        <f>E3168/L3168</f>
        <v>90.523255813953483</v>
      </c>
      <c r="Q3168" t="s">
        <v>8325</v>
      </c>
      <c r="R3168" t="s">
        <v>8329</v>
      </c>
      <c r="S3168" s="11">
        <f>(J3168/86400)+25569+(-5/24)</f>
        <v>40783.804363425923</v>
      </c>
      <c r="T3168" s="11">
        <f>(I3168/86400)+25569+(-5/24)</f>
        <v>40816.916666666664</v>
      </c>
    </row>
    <row r="3169" spans="1:20" ht="43.2" x14ac:dyDescent="0.3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6">
        <f>(E3169/D3169)*100</f>
        <v>110.70833333333334</v>
      </c>
      <c r="P3169" s="7">
        <f>E3169/L3169</f>
        <v>28.880434782608695</v>
      </c>
      <c r="Q3169" t="s">
        <v>8325</v>
      </c>
      <c r="R3169" t="s">
        <v>8329</v>
      </c>
      <c r="S3169" s="11">
        <f>(J3169/86400)+25569+(-5/24)</f>
        <v>41088.977962962963</v>
      </c>
      <c r="T3169" s="11">
        <f>(I3169/86400)+25569+(-5/24)</f>
        <v>41108.977962962963</v>
      </c>
    </row>
    <row r="3170" spans="1:20" x14ac:dyDescent="0.3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6">
        <f>(E3170/D3170)*100</f>
        <v>116.25000000000001</v>
      </c>
      <c r="P3170" s="7">
        <f>E3170/L3170</f>
        <v>31</v>
      </c>
      <c r="Q3170" t="s">
        <v>8325</v>
      </c>
      <c r="R3170" t="s">
        <v>8329</v>
      </c>
      <c r="S3170" s="11">
        <f>(J3170/86400)+25569+(-5/24)</f>
        <v>41340.903067129628</v>
      </c>
      <c r="T3170" s="11">
        <f>(I3170/86400)+25569+(-5/24)</f>
        <v>41380.583333333328</v>
      </c>
    </row>
    <row r="3171" spans="1:20" ht="43.2" x14ac:dyDescent="0.3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6">
        <f>(E3171/D3171)*100</f>
        <v>111.1</v>
      </c>
      <c r="P3171" s="7">
        <f>E3171/L3171</f>
        <v>51.674418604651166</v>
      </c>
      <c r="Q3171" t="s">
        <v>8325</v>
      </c>
      <c r="R3171" t="s">
        <v>8329</v>
      </c>
      <c r="S3171" s="11">
        <f>(J3171/86400)+25569+(-5/24)</f>
        <v>42248.692094907405</v>
      </c>
      <c r="T3171" s="11">
        <f>(I3171/86400)+25569+(-5/24)</f>
        <v>42277.603472222218</v>
      </c>
    </row>
    <row r="3172" spans="1:20" ht="28.8" x14ac:dyDescent="0.3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6">
        <f>(E3172/D3172)*100</f>
        <v>180.14285714285714</v>
      </c>
      <c r="P3172" s="7">
        <f>E3172/L3172</f>
        <v>26.270833333333332</v>
      </c>
      <c r="Q3172" t="s">
        <v>8325</v>
      </c>
      <c r="R3172" t="s">
        <v>8329</v>
      </c>
      <c r="S3172" s="11">
        <f>(J3172/86400)+25569+(-5/24)</f>
        <v>41145.510972222219</v>
      </c>
      <c r="T3172" s="11">
        <f>(I3172/86400)+25569+(-5/24)</f>
        <v>41175.510972222219</v>
      </c>
    </row>
    <row r="3173" spans="1:20" ht="43.2" x14ac:dyDescent="0.3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6">
        <f>(E3173/D3173)*100</f>
        <v>100</v>
      </c>
      <c r="P3173" s="7">
        <f>E3173/L3173</f>
        <v>48.07692307692308</v>
      </c>
      <c r="Q3173" t="s">
        <v>8325</v>
      </c>
      <c r="R3173" t="s">
        <v>8329</v>
      </c>
      <c r="S3173" s="11">
        <f>(J3173/86400)+25569+(-5/24)</f>
        <v>41372.894131944442</v>
      </c>
      <c r="T3173" s="11">
        <f>(I3173/86400)+25569+(-5/24)</f>
        <v>41402.894131944442</v>
      </c>
    </row>
    <row r="3174" spans="1:20" ht="43.2" x14ac:dyDescent="0.3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6">
        <f>(E3174/D3174)*100</f>
        <v>118.5</v>
      </c>
      <c r="P3174" s="7">
        <f>E3174/L3174</f>
        <v>27.558139534883722</v>
      </c>
      <c r="Q3174" t="s">
        <v>8325</v>
      </c>
      <c r="R3174" t="s">
        <v>8329</v>
      </c>
      <c r="S3174" s="11">
        <f>(J3174/86400)+25569+(-5/24)</f>
        <v>41025.665868055556</v>
      </c>
      <c r="T3174" s="11">
        <f>(I3174/86400)+25569+(-5/24)</f>
        <v>41039.5</v>
      </c>
    </row>
    <row r="3175" spans="1:20" ht="43.2" x14ac:dyDescent="0.3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6">
        <f>(E3175/D3175)*100</f>
        <v>107.21700000000001</v>
      </c>
      <c r="P3175" s="7">
        <f>E3175/L3175</f>
        <v>36.97137931034483</v>
      </c>
      <c r="Q3175" t="s">
        <v>8325</v>
      </c>
      <c r="R3175" t="s">
        <v>8329</v>
      </c>
      <c r="S3175" s="11">
        <f>(J3175/86400)+25569+(-5/24)</f>
        <v>41173.945844907408</v>
      </c>
      <c r="T3175" s="11">
        <f>(I3175/86400)+25569+(-5/24)</f>
        <v>41210</v>
      </c>
    </row>
    <row r="3176" spans="1:20" ht="43.2" x14ac:dyDescent="0.3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6">
        <f>(E3176/D3176)*100</f>
        <v>113.66666666666667</v>
      </c>
      <c r="P3176" s="7">
        <f>E3176/L3176</f>
        <v>29.021276595744681</v>
      </c>
      <c r="Q3176" t="s">
        <v>8325</v>
      </c>
      <c r="R3176" t="s">
        <v>8329</v>
      </c>
      <c r="S3176" s="11">
        <f>(J3176/86400)+25569+(-5/24)</f>
        <v>40557.221400462957</v>
      </c>
      <c r="T3176" s="11">
        <f>(I3176/86400)+25569+(-5/24)</f>
        <v>40582.221400462957</v>
      </c>
    </row>
    <row r="3177" spans="1:20" ht="43.2" x14ac:dyDescent="0.3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6">
        <f>(E3177/D3177)*100</f>
        <v>103.16400000000002</v>
      </c>
      <c r="P3177" s="7">
        <f>E3177/L3177</f>
        <v>28.65666666666667</v>
      </c>
      <c r="Q3177" t="s">
        <v>8325</v>
      </c>
      <c r="R3177" t="s">
        <v>8329</v>
      </c>
      <c r="S3177" s="11">
        <f>(J3177/86400)+25569+(-5/24)</f>
        <v>41022.866377314815</v>
      </c>
      <c r="T3177" s="11">
        <f>(I3177/86400)+25569+(-5/24)</f>
        <v>41052.866377314815</v>
      </c>
    </row>
    <row r="3178" spans="1:20" ht="57.6" x14ac:dyDescent="0.3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6">
        <f>(E3178/D3178)*100</f>
        <v>128</v>
      </c>
      <c r="P3178" s="7">
        <f>E3178/L3178</f>
        <v>37.647058823529413</v>
      </c>
      <c r="Q3178" t="s">
        <v>8325</v>
      </c>
      <c r="R3178" t="s">
        <v>8329</v>
      </c>
      <c r="S3178" s="11">
        <f>(J3178/86400)+25569+(-5/24)</f>
        <v>40893.784629629627</v>
      </c>
      <c r="T3178" s="11">
        <f>(I3178/86400)+25569+(-5/24)</f>
        <v>40933.784629629627</v>
      </c>
    </row>
    <row r="3179" spans="1:20" ht="57.6" x14ac:dyDescent="0.3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6">
        <f>(E3179/D3179)*100</f>
        <v>135.76026666666667</v>
      </c>
      <c r="P3179" s="7">
        <f>E3179/L3179</f>
        <v>97.904038461538462</v>
      </c>
      <c r="Q3179" t="s">
        <v>8325</v>
      </c>
      <c r="R3179" t="s">
        <v>8329</v>
      </c>
      <c r="S3179" s="11">
        <f>(J3179/86400)+25569+(-5/24)</f>
        <v>40353.907175925924</v>
      </c>
      <c r="T3179" s="11">
        <f>(I3179/86400)+25569+(-5/24)</f>
        <v>40424.835416666661</v>
      </c>
    </row>
    <row r="3180" spans="1:20" ht="43.2" x14ac:dyDescent="0.3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6">
        <f>(E3180/D3180)*100</f>
        <v>100</v>
      </c>
      <c r="P3180" s="7">
        <f>E3180/L3180</f>
        <v>42.553191489361701</v>
      </c>
      <c r="Q3180" t="s">
        <v>8325</v>
      </c>
      <c r="R3180" t="s">
        <v>8329</v>
      </c>
      <c r="S3180" s="11">
        <f>(J3180/86400)+25569+(-5/24)</f>
        <v>41193.540150462963</v>
      </c>
      <c r="T3180" s="11">
        <f>(I3180/86400)+25569+(-5/24)</f>
        <v>41223.581817129627</v>
      </c>
    </row>
    <row r="3181" spans="1:20" ht="57.6" x14ac:dyDescent="0.3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6">
        <f>(E3181/D3181)*100</f>
        <v>100.00360000000002</v>
      </c>
      <c r="P3181" s="7">
        <f>E3181/L3181</f>
        <v>131.58368421052631</v>
      </c>
      <c r="Q3181" t="s">
        <v>8325</v>
      </c>
      <c r="R3181" t="s">
        <v>8329</v>
      </c>
      <c r="S3181" s="11">
        <f>(J3181/86400)+25569+(-5/24)</f>
        <v>40416.80296296296</v>
      </c>
      <c r="T3181" s="11">
        <f>(I3181/86400)+25569+(-5/24)</f>
        <v>40461.80296296296</v>
      </c>
    </row>
    <row r="3182" spans="1:20" ht="28.8" x14ac:dyDescent="0.3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6">
        <f>(E3182/D3182)*100</f>
        <v>104.71999999999998</v>
      </c>
      <c r="P3182" s="7">
        <f>E3182/L3182</f>
        <v>32.320987654320987</v>
      </c>
      <c r="Q3182" t="s">
        <v>8325</v>
      </c>
      <c r="R3182" t="s">
        <v>8329</v>
      </c>
      <c r="S3182" s="11">
        <f>(J3182/86400)+25569+(-5/24)</f>
        <v>40310.079340277771</v>
      </c>
      <c r="T3182" s="11">
        <f>(I3182/86400)+25569+(-5/24)</f>
        <v>40369.708333333328</v>
      </c>
    </row>
    <row r="3183" spans="1:20" ht="43.2" x14ac:dyDescent="0.3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6">
        <f>(E3183/D3183)*100</f>
        <v>105.02249999999999</v>
      </c>
      <c r="P3183" s="7">
        <f>E3183/L3183</f>
        <v>61.103999999999999</v>
      </c>
      <c r="Q3183" t="s">
        <v>8325</v>
      </c>
      <c r="R3183" t="s">
        <v>8329</v>
      </c>
      <c r="S3183" s="11">
        <f>(J3183/86400)+25569+(-5/24)</f>
        <v>41913.120023148142</v>
      </c>
      <c r="T3183" s="11">
        <f>(I3183/86400)+25569+(-5/24)</f>
        <v>41946.161689814813</v>
      </c>
    </row>
    <row r="3184" spans="1:20" ht="28.8" x14ac:dyDescent="0.3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6">
        <f>(E3184/D3184)*100</f>
        <v>171.33333333333334</v>
      </c>
      <c r="P3184" s="7">
        <f>E3184/L3184</f>
        <v>31.341463414634145</v>
      </c>
      <c r="Q3184" t="s">
        <v>8325</v>
      </c>
      <c r="R3184" t="s">
        <v>8329</v>
      </c>
      <c r="S3184" s="11">
        <f>(J3184/86400)+25569+(-5/24)</f>
        <v>41088.483159722222</v>
      </c>
      <c r="T3184" s="11">
        <f>(I3184/86400)+25569+(-5/24)</f>
        <v>41133.483159722222</v>
      </c>
    </row>
    <row r="3185" spans="1:20" ht="43.2" x14ac:dyDescent="0.3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6">
        <f>(E3185/D3185)*100</f>
        <v>127.49999999999999</v>
      </c>
      <c r="P3185" s="7">
        <f>E3185/L3185</f>
        <v>129.1139240506329</v>
      </c>
      <c r="Q3185" t="s">
        <v>8325</v>
      </c>
      <c r="R3185" t="s">
        <v>8329</v>
      </c>
      <c r="S3185" s="11">
        <f>(J3185/86400)+25569+(-5/24)</f>
        <v>41257.742048611108</v>
      </c>
      <c r="T3185" s="11">
        <f>(I3185/86400)+25569+(-5/24)</f>
        <v>41287.742048611108</v>
      </c>
    </row>
    <row r="3186" spans="1:20" ht="28.8" x14ac:dyDescent="0.3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6">
        <f>(E3186/D3186)*100</f>
        <v>133.44333333333333</v>
      </c>
      <c r="P3186" s="7">
        <f>E3186/L3186</f>
        <v>25.020624999999999</v>
      </c>
      <c r="Q3186" t="s">
        <v>8325</v>
      </c>
      <c r="R3186" t="s">
        <v>8329</v>
      </c>
      <c r="S3186" s="11">
        <f>(J3186/86400)+25569+(-5/24)</f>
        <v>41107.518449074072</v>
      </c>
      <c r="T3186" s="11">
        <f>(I3186/86400)+25569+(-5/24)</f>
        <v>41117.875</v>
      </c>
    </row>
    <row r="3187" spans="1:20" ht="43.2" x14ac:dyDescent="0.3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6">
        <f>(E3187/D3187)*100</f>
        <v>100</v>
      </c>
      <c r="P3187" s="7">
        <f>E3187/L3187</f>
        <v>250</v>
      </c>
      <c r="Q3187" t="s">
        <v>8325</v>
      </c>
      <c r="R3187" t="s">
        <v>8329</v>
      </c>
      <c r="S3187" s="11">
        <f>(J3187/86400)+25569+(-5/24)</f>
        <v>42227.727824074071</v>
      </c>
      <c r="T3187" s="11">
        <f>(I3187/86400)+25569+(-5/24)</f>
        <v>42287.727824074071</v>
      </c>
    </row>
    <row r="3188" spans="1:20" ht="43.2" x14ac:dyDescent="0.3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6">
        <f>(E3188/D3188)*100</f>
        <v>112.91099999999999</v>
      </c>
      <c r="P3188" s="7">
        <f>E3188/L3188</f>
        <v>47.541473684210523</v>
      </c>
      <c r="Q3188" t="s">
        <v>8325</v>
      </c>
      <c r="R3188" t="s">
        <v>8329</v>
      </c>
      <c r="S3188" s="11">
        <f>(J3188/86400)+25569+(-5/24)</f>
        <v>40999.437592592592</v>
      </c>
      <c r="T3188" s="11">
        <f>(I3188/86400)+25569+(-5/24)</f>
        <v>41029.437592592592</v>
      </c>
    </row>
    <row r="3189" spans="1:20" ht="43.2" x14ac:dyDescent="0.3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6">
        <f>(E3189/D3189)*100</f>
        <v>100.1</v>
      </c>
      <c r="P3189" s="7">
        <f>E3189/L3189</f>
        <v>40.04</v>
      </c>
      <c r="Q3189" t="s">
        <v>8325</v>
      </c>
      <c r="R3189" t="s">
        <v>8329</v>
      </c>
      <c r="S3189" s="11">
        <f>(J3189/86400)+25569+(-5/24)</f>
        <v>40711.573877314811</v>
      </c>
      <c r="T3189" s="11">
        <f>(I3189/86400)+25569+(-5/24)</f>
        <v>40756.573877314811</v>
      </c>
    </row>
    <row r="3190" spans="1:20" ht="43.2" x14ac:dyDescent="0.3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6">
        <f>(E3190/D3190)*100</f>
        <v>113.72727272727272</v>
      </c>
      <c r="P3190" s="7">
        <f>E3190/L3190</f>
        <v>65.84210526315789</v>
      </c>
      <c r="Q3190" t="s">
        <v>8325</v>
      </c>
      <c r="R3190" t="s">
        <v>8329</v>
      </c>
      <c r="S3190" s="11">
        <f>(J3190/86400)+25569+(-5/24)</f>
        <v>40970.541701388887</v>
      </c>
      <c r="T3190" s="11">
        <f>(I3190/86400)+25569+(-5/24)</f>
        <v>41030.500034722216</v>
      </c>
    </row>
    <row r="3191" spans="1:20" ht="57.6" x14ac:dyDescent="0.3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6">
        <f>(E3191/D3191)*100</f>
        <v>119.31742857142855</v>
      </c>
      <c r="P3191" s="7">
        <f>E3191/L3191</f>
        <v>46.401222222222216</v>
      </c>
      <c r="Q3191" t="s">
        <v>8325</v>
      </c>
      <c r="R3191" t="s">
        <v>8329</v>
      </c>
      <c r="S3191" s="11">
        <f>(J3191/86400)+25569+(-5/24)</f>
        <v>40771.708368055552</v>
      </c>
      <c r="T3191" s="11">
        <f>(I3191/86400)+25569+(-5/24)</f>
        <v>40801.708368055552</v>
      </c>
    </row>
    <row r="3192" spans="1:20" ht="43.2" x14ac:dyDescent="0.3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6">
        <f>(E3192/D3192)*100</f>
        <v>103.25</v>
      </c>
      <c r="P3192" s="7">
        <f>E3192/L3192</f>
        <v>50.365853658536587</v>
      </c>
      <c r="Q3192" t="s">
        <v>8325</v>
      </c>
      <c r="R3192" t="s">
        <v>8329</v>
      </c>
      <c r="S3192" s="11">
        <f>(J3192/86400)+25569+(-5/24)</f>
        <v>40793.790266203701</v>
      </c>
      <c r="T3192" s="11">
        <f>(I3192/86400)+25569+(-5/24)</f>
        <v>40828.790266203701</v>
      </c>
    </row>
    <row r="3193" spans="1:20" ht="43.2" x14ac:dyDescent="0.3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6">
        <f>(E3193/D3193)*100</f>
        <v>265.66666666666669</v>
      </c>
      <c r="P3193" s="7">
        <f>E3193/L3193</f>
        <v>26.566666666666666</v>
      </c>
      <c r="Q3193" t="s">
        <v>8325</v>
      </c>
      <c r="R3193" t="s">
        <v>8329</v>
      </c>
      <c r="S3193" s="11">
        <f>(J3193/86400)+25569+(-5/24)</f>
        <v>40991.499722222223</v>
      </c>
      <c r="T3193" s="11">
        <f>(I3193/86400)+25569+(-5/24)</f>
        <v>41021.499722222223</v>
      </c>
    </row>
    <row r="3194" spans="1:20" ht="43.2" x14ac:dyDescent="0.3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6">
        <f>(E3194/D3194)*100</f>
        <v>100.05066666666667</v>
      </c>
      <c r="P3194" s="7">
        <f>E3194/L3194</f>
        <v>39.493684210526318</v>
      </c>
      <c r="Q3194" t="s">
        <v>8325</v>
      </c>
      <c r="R3194" t="s">
        <v>8329</v>
      </c>
      <c r="S3194" s="11">
        <f>(J3194/86400)+25569+(-5/24)</f>
        <v>41025.874965277777</v>
      </c>
      <c r="T3194" s="11">
        <f>(I3194/86400)+25569+(-5/24)</f>
        <v>41055.874965277777</v>
      </c>
    </row>
    <row r="3195" spans="1:20" ht="57.6" x14ac:dyDescent="0.3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6">
        <f>(E3195/D3195)*100</f>
        <v>106.69999999999999</v>
      </c>
      <c r="P3195" s="7">
        <f>E3195/L3195</f>
        <v>49.246153846153845</v>
      </c>
      <c r="Q3195" t="s">
        <v>8325</v>
      </c>
      <c r="R3195" t="s">
        <v>8329</v>
      </c>
      <c r="S3195" s="11">
        <f>(J3195/86400)+25569+(-5/24)</f>
        <v>40833.424861111111</v>
      </c>
      <c r="T3195" s="11">
        <f>(I3195/86400)+25569+(-5/24)</f>
        <v>40863.466527777775</v>
      </c>
    </row>
    <row r="3196" spans="1:20" ht="43.2" x14ac:dyDescent="0.3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6">
        <f>(E3196/D3196)*100</f>
        <v>133.67142857142858</v>
      </c>
      <c r="P3196" s="7">
        <f>E3196/L3196</f>
        <v>62.38</v>
      </c>
      <c r="Q3196" t="s">
        <v>8325</v>
      </c>
      <c r="R3196" t="s">
        <v>8329</v>
      </c>
      <c r="S3196" s="11">
        <f>(J3196/86400)+25569+(-5/24)</f>
        <v>41373.481932870367</v>
      </c>
      <c r="T3196" s="11">
        <f>(I3196/86400)+25569+(-5/24)</f>
        <v>41403.481932870367</v>
      </c>
    </row>
    <row r="3197" spans="1:20" ht="43.2" x14ac:dyDescent="0.3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6">
        <f>(E3197/D3197)*100</f>
        <v>121.39999999999999</v>
      </c>
      <c r="P3197" s="7">
        <f>E3197/L3197</f>
        <v>37.9375</v>
      </c>
      <c r="Q3197" t="s">
        <v>8325</v>
      </c>
      <c r="R3197" t="s">
        <v>8329</v>
      </c>
      <c r="S3197" s="11">
        <f>(J3197/86400)+25569+(-5/24)</f>
        <v>41023.01939814815</v>
      </c>
      <c r="T3197" s="11">
        <f>(I3197/86400)+25569+(-5/24)</f>
        <v>41083.01939814815</v>
      </c>
    </row>
    <row r="3198" spans="1:20" ht="43.2" x14ac:dyDescent="0.3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6">
        <f>(E3198/D3198)*100</f>
        <v>103.2</v>
      </c>
      <c r="P3198" s="7">
        <f>E3198/L3198</f>
        <v>51.6</v>
      </c>
      <c r="Q3198" t="s">
        <v>8325</v>
      </c>
      <c r="R3198" t="s">
        <v>8329</v>
      </c>
      <c r="S3198" s="11">
        <f>(J3198/86400)+25569+(-5/24)</f>
        <v>40542.630949074075</v>
      </c>
      <c r="T3198" s="11">
        <f>(I3198/86400)+25569+(-5/24)</f>
        <v>40558.868750000001</v>
      </c>
    </row>
    <row r="3199" spans="1:20" ht="28.8" x14ac:dyDescent="0.3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6">
        <f>(E3199/D3199)*100</f>
        <v>125</v>
      </c>
      <c r="P3199" s="7">
        <f>E3199/L3199</f>
        <v>27.777777777777779</v>
      </c>
      <c r="Q3199" t="s">
        <v>8325</v>
      </c>
      <c r="R3199" t="s">
        <v>8329</v>
      </c>
      <c r="S3199" s="11">
        <f>(J3199/86400)+25569+(-5/24)</f>
        <v>41024.777638888889</v>
      </c>
      <c r="T3199" s="11">
        <f>(I3199/86400)+25569+(-5/24)</f>
        <v>41076.207638888889</v>
      </c>
    </row>
    <row r="3200" spans="1:20" ht="43.2" x14ac:dyDescent="0.3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6">
        <f>(E3200/D3200)*100</f>
        <v>128.69999999999999</v>
      </c>
      <c r="P3200" s="7">
        <f>E3200/L3200</f>
        <v>99.382239382239376</v>
      </c>
      <c r="Q3200" t="s">
        <v>8325</v>
      </c>
      <c r="R3200" t="s">
        <v>8329</v>
      </c>
      <c r="S3200" s="11">
        <f>(J3200/86400)+25569+(-5/24)</f>
        <v>41347.959953703699</v>
      </c>
      <c r="T3200" s="11">
        <f>(I3200/86400)+25569+(-5/24)</f>
        <v>41392.959953703699</v>
      </c>
    </row>
    <row r="3201" spans="1:20" ht="43.2" x14ac:dyDescent="0.3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6">
        <f>(E3201/D3201)*100</f>
        <v>101.00533333333333</v>
      </c>
      <c r="P3201" s="7">
        <f>E3201/L3201</f>
        <v>38.848205128205123</v>
      </c>
      <c r="Q3201" t="s">
        <v>8325</v>
      </c>
      <c r="R3201" t="s">
        <v>8329</v>
      </c>
      <c r="S3201" s="11">
        <f>(J3201/86400)+25569+(-5/24)</f>
        <v>41022.436851851853</v>
      </c>
      <c r="T3201" s="11">
        <f>(I3201/86400)+25569+(-5/24)</f>
        <v>41052.436851851853</v>
      </c>
    </row>
    <row r="3202" spans="1:20" ht="43.2" x14ac:dyDescent="0.3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6">
        <f>(E3202/D3202)*100</f>
        <v>127.53666666666665</v>
      </c>
      <c r="P3202" s="7">
        <f>E3202/L3202</f>
        <v>45.548809523809524</v>
      </c>
      <c r="Q3202" t="s">
        <v>8325</v>
      </c>
      <c r="R3202" t="s">
        <v>8329</v>
      </c>
      <c r="S3202" s="11">
        <f>(J3202/86400)+25569+(-5/24)</f>
        <v>41036.738136574073</v>
      </c>
      <c r="T3202" s="11">
        <f>(I3202/86400)+25569+(-5/24)</f>
        <v>41066.738136574073</v>
      </c>
    </row>
    <row r="3203" spans="1:20" ht="28.8" x14ac:dyDescent="0.3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6">
        <f>(E3203/D3203)*100</f>
        <v>100</v>
      </c>
      <c r="P3203" s="7">
        <f>E3203/L3203</f>
        <v>600</v>
      </c>
      <c r="Q3203" t="s">
        <v>8325</v>
      </c>
      <c r="R3203" t="s">
        <v>8329</v>
      </c>
      <c r="S3203" s="11">
        <f>(J3203/86400)+25569+(-5/24)</f>
        <v>41327.788101851846</v>
      </c>
      <c r="T3203" s="11">
        <f>(I3203/86400)+25569+(-5/24)</f>
        <v>41362.746435185181</v>
      </c>
    </row>
    <row r="3204" spans="1:20" ht="43.2" x14ac:dyDescent="0.3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6">
        <f>(E3204/D3204)*100</f>
        <v>112.7715</v>
      </c>
      <c r="P3204" s="7">
        <f>E3204/L3204</f>
        <v>80.551071428571419</v>
      </c>
      <c r="Q3204" t="s">
        <v>8325</v>
      </c>
      <c r="R3204" t="s">
        <v>8329</v>
      </c>
      <c r="S3204" s="11">
        <f>(J3204/86400)+25569+(-5/24)</f>
        <v>40730.670578703699</v>
      </c>
      <c r="T3204" s="11">
        <f>(I3204/86400)+25569+(-5/24)</f>
        <v>40760.670578703699</v>
      </c>
    </row>
    <row r="3205" spans="1:20" ht="43.2" x14ac:dyDescent="0.3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6">
        <f>(E3205/D3205)*100</f>
        <v>105.60000000000001</v>
      </c>
      <c r="P3205" s="7">
        <f>E3205/L3205</f>
        <v>52.8</v>
      </c>
      <c r="Q3205" t="s">
        <v>8325</v>
      </c>
      <c r="R3205" t="s">
        <v>8329</v>
      </c>
      <c r="S3205" s="11">
        <f>(J3205/86400)+25569+(-5/24)</f>
        <v>42017.759108796294</v>
      </c>
      <c r="T3205" s="11">
        <f>(I3205/86400)+25569+(-5/24)</f>
        <v>42031.759108796294</v>
      </c>
    </row>
    <row r="3206" spans="1:20" ht="43.2" x14ac:dyDescent="0.3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6">
        <f>(E3206/D3206)*100</f>
        <v>202.625</v>
      </c>
      <c r="P3206" s="7">
        <f>E3206/L3206</f>
        <v>47.676470588235297</v>
      </c>
      <c r="Q3206" t="s">
        <v>8325</v>
      </c>
      <c r="R3206" t="s">
        <v>8329</v>
      </c>
      <c r="S3206" s="11">
        <f>(J3206/86400)+25569+(-5/24)</f>
        <v>41226.440243055556</v>
      </c>
      <c r="T3206" s="11">
        <f>(I3206/86400)+25569+(-5/24)</f>
        <v>41274.541666666664</v>
      </c>
    </row>
    <row r="3207" spans="1:20" ht="43.2" x14ac:dyDescent="0.3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6">
        <f>(E3207/D3207)*100</f>
        <v>113.33333333333333</v>
      </c>
      <c r="P3207" s="7">
        <f>E3207/L3207</f>
        <v>23.448275862068964</v>
      </c>
      <c r="Q3207" t="s">
        <v>8325</v>
      </c>
      <c r="R3207" t="s">
        <v>8329</v>
      </c>
      <c r="S3207" s="11">
        <f>(J3207/86400)+25569+(-5/24)</f>
        <v>41053.564525462956</v>
      </c>
      <c r="T3207" s="11">
        <f>(I3207/86400)+25569+(-5/24)</f>
        <v>41083.564525462956</v>
      </c>
    </row>
    <row r="3208" spans="1:20" ht="57.6" x14ac:dyDescent="0.3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6">
        <f>(E3208/D3208)*100</f>
        <v>109.48792</v>
      </c>
      <c r="P3208" s="7">
        <f>E3208/L3208</f>
        <v>103.68174242424243</v>
      </c>
      <c r="Q3208" t="s">
        <v>8325</v>
      </c>
      <c r="R3208" t="s">
        <v>8354</v>
      </c>
      <c r="S3208" s="11">
        <f>(J3208/86400)+25569+(-5/24)</f>
        <v>42269.75950231481</v>
      </c>
      <c r="T3208" s="11">
        <f>(I3208/86400)+25569+(-5/24)</f>
        <v>42290.75950231481</v>
      </c>
    </row>
    <row r="3209" spans="1:20" ht="43.2" x14ac:dyDescent="0.3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6">
        <f>(E3209/D3209)*100</f>
        <v>100</v>
      </c>
      <c r="P3209" s="7">
        <f>E3209/L3209</f>
        <v>185.18518518518519</v>
      </c>
      <c r="Q3209" t="s">
        <v>8325</v>
      </c>
      <c r="R3209" t="s">
        <v>8354</v>
      </c>
      <c r="S3209" s="11">
        <f>(J3209/86400)+25569+(-5/24)</f>
        <v>42460.365277777775</v>
      </c>
      <c r="T3209" s="11">
        <f>(I3209/86400)+25569+(-5/24)</f>
        <v>42482.411111111105</v>
      </c>
    </row>
    <row r="3210" spans="1:20" ht="43.2" x14ac:dyDescent="0.3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6">
        <f>(E3210/D3210)*100</f>
        <v>156.44444444444446</v>
      </c>
      <c r="P3210" s="7">
        <f>E3210/L3210</f>
        <v>54.153846153846153</v>
      </c>
      <c r="Q3210" t="s">
        <v>8325</v>
      </c>
      <c r="R3210" t="s">
        <v>8354</v>
      </c>
      <c r="S3210" s="11">
        <f>(J3210/86400)+25569+(-5/24)</f>
        <v>41930.767268518517</v>
      </c>
      <c r="T3210" s="11">
        <f>(I3210/86400)+25569+(-5/24)</f>
        <v>41960.808935185181</v>
      </c>
    </row>
    <row r="3211" spans="1:20" ht="28.8" x14ac:dyDescent="0.3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6">
        <f>(E3211/D3211)*100</f>
        <v>101.6</v>
      </c>
      <c r="P3211" s="7">
        <f>E3211/L3211</f>
        <v>177.2093023255814</v>
      </c>
      <c r="Q3211" t="s">
        <v>8325</v>
      </c>
      <c r="R3211" t="s">
        <v>8354</v>
      </c>
      <c r="S3211" s="11">
        <f>(J3211/86400)+25569+(-5/24)</f>
        <v>41961.599039351851</v>
      </c>
      <c r="T3211" s="11">
        <f>(I3211/86400)+25569+(-5/24)</f>
        <v>41993.979166666664</v>
      </c>
    </row>
    <row r="3212" spans="1:20" ht="43.2" x14ac:dyDescent="0.3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6">
        <f>(E3212/D3212)*100</f>
        <v>100.325</v>
      </c>
      <c r="P3212" s="7">
        <f>E3212/L3212</f>
        <v>100.325</v>
      </c>
      <c r="Q3212" t="s">
        <v>8325</v>
      </c>
      <c r="R3212" t="s">
        <v>8354</v>
      </c>
      <c r="S3212" s="11">
        <f>(J3212/86400)+25569+(-5/24)</f>
        <v>41058.636238425919</v>
      </c>
      <c r="T3212" s="11">
        <f>(I3212/86400)+25569+(-5/24)</f>
        <v>41088.636238425919</v>
      </c>
    </row>
    <row r="3213" spans="1:20" ht="43.2" x14ac:dyDescent="0.3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6">
        <f>(E3213/D3213)*100</f>
        <v>112.94999999999999</v>
      </c>
      <c r="P3213" s="7">
        <f>E3213/L3213</f>
        <v>136.90909090909091</v>
      </c>
      <c r="Q3213" t="s">
        <v>8325</v>
      </c>
      <c r="R3213" t="s">
        <v>8354</v>
      </c>
      <c r="S3213" s="11">
        <f>(J3213/86400)+25569+(-5/24)</f>
        <v>41952.882800925923</v>
      </c>
      <c r="T3213" s="11">
        <f>(I3213/86400)+25569+(-5/24)</f>
        <v>41980.999305555553</v>
      </c>
    </row>
    <row r="3214" spans="1:20" ht="43.2" x14ac:dyDescent="0.3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6">
        <f>(E3214/D3214)*100</f>
        <v>102.125</v>
      </c>
      <c r="P3214" s="7">
        <f>E3214/L3214</f>
        <v>57.535211267605632</v>
      </c>
      <c r="Q3214" t="s">
        <v>8325</v>
      </c>
      <c r="R3214" t="s">
        <v>8354</v>
      </c>
      <c r="S3214" s="11">
        <f>(J3214/86400)+25569+(-5/24)</f>
        <v>41546.542719907404</v>
      </c>
      <c r="T3214" s="11">
        <f>(I3214/86400)+25569+(-5/24)</f>
        <v>41564.957638888889</v>
      </c>
    </row>
    <row r="3215" spans="1:20" ht="43.2" x14ac:dyDescent="0.3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6">
        <f>(E3215/D3215)*100</f>
        <v>107.24974999999999</v>
      </c>
      <c r="P3215" s="7">
        <f>E3215/L3215</f>
        <v>52.962839506172834</v>
      </c>
      <c r="Q3215" t="s">
        <v>8325</v>
      </c>
      <c r="R3215" t="s">
        <v>8354</v>
      </c>
      <c r="S3215" s="11">
        <f>(J3215/86400)+25569+(-5/24)</f>
        <v>42217.626192129632</v>
      </c>
      <c r="T3215" s="11">
        <f>(I3215/86400)+25569+(-5/24)</f>
        <v>42236.249999999993</v>
      </c>
    </row>
    <row r="3216" spans="1:20" ht="28.8" x14ac:dyDescent="0.3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6">
        <f>(E3216/D3216)*100</f>
        <v>104.28333333333333</v>
      </c>
      <c r="P3216" s="7">
        <f>E3216/L3216</f>
        <v>82.328947368421055</v>
      </c>
      <c r="Q3216" t="s">
        <v>8325</v>
      </c>
      <c r="R3216" t="s">
        <v>8354</v>
      </c>
      <c r="S3216" s="11">
        <f>(J3216/86400)+25569+(-5/24)</f>
        <v>40947.872395833328</v>
      </c>
      <c r="T3216" s="11">
        <f>(I3216/86400)+25569+(-5/24)</f>
        <v>40992.830729166664</v>
      </c>
    </row>
    <row r="3217" spans="1:20" ht="43.2" x14ac:dyDescent="0.3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6">
        <f>(E3217/D3217)*100</f>
        <v>100</v>
      </c>
      <c r="P3217" s="7">
        <f>E3217/L3217</f>
        <v>135.41666666666666</v>
      </c>
      <c r="Q3217" t="s">
        <v>8325</v>
      </c>
      <c r="R3217" t="s">
        <v>8354</v>
      </c>
      <c r="S3217" s="11">
        <f>(J3217/86400)+25569+(-5/24)</f>
        <v>42081.656307870369</v>
      </c>
      <c r="T3217" s="11">
        <f>(I3217/86400)+25569+(-5/24)</f>
        <v>42113.993055555555</v>
      </c>
    </row>
    <row r="3218" spans="1:20" ht="57.6" x14ac:dyDescent="0.3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6">
        <f>(E3218/D3218)*100</f>
        <v>100.4</v>
      </c>
      <c r="P3218" s="7">
        <f>E3218/L3218</f>
        <v>74.06557377049181</v>
      </c>
      <c r="Q3218" t="s">
        <v>8325</v>
      </c>
      <c r="R3218" t="s">
        <v>8354</v>
      </c>
      <c r="S3218" s="11">
        <f>(J3218/86400)+25569+(-5/24)</f>
        <v>42208.471689814811</v>
      </c>
      <c r="T3218" s="11">
        <f>(I3218/86400)+25569+(-5/24)</f>
        <v>42230.957638888889</v>
      </c>
    </row>
    <row r="3219" spans="1:20" ht="43.2" x14ac:dyDescent="0.3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6">
        <f>(E3219/D3219)*100</f>
        <v>126.125</v>
      </c>
      <c r="P3219" s="7">
        <f>E3219/L3219</f>
        <v>84.083333333333329</v>
      </c>
      <c r="Q3219" t="s">
        <v>8325</v>
      </c>
      <c r="R3219" t="s">
        <v>8354</v>
      </c>
      <c r="S3219" s="11">
        <f>(J3219/86400)+25569+(-5/24)</f>
        <v>41107.640810185185</v>
      </c>
      <c r="T3219" s="11">
        <f>(I3219/86400)+25569+(-5/24)</f>
        <v>41137.640810185185</v>
      </c>
    </row>
    <row r="3220" spans="1:20" ht="43.2" x14ac:dyDescent="0.3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6">
        <f>(E3220/D3220)*100</f>
        <v>110.66666666666667</v>
      </c>
      <c r="P3220" s="7">
        <f>E3220/L3220</f>
        <v>61.029411764705884</v>
      </c>
      <c r="Q3220" t="s">
        <v>8325</v>
      </c>
      <c r="R3220" t="s">
        <v>8354</v>
      </c>
      <c r="S3220" s="11">
        <f>(J3220/86400)+25569+(-5/24)</f>
        <v>41304.542951388888</v>
      </c>
      <c r="T3220" s="11">
        <f>(I3220/86400)+25569+(-5/24)</f>
        <v>41334.542453703703</v>
      </c>
    </row>
    <row r="3221" spans="1:20" ht="57.6" x14ac:dyDescent="0.3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6">
        <f>(E3221/D3221)*100</f>
        <v>105</v>
      </c>
      <c r="P3221" s="7">
        <f>E3221/L3221</f>
        <v>150</v>
      </c>
      <c r="Q3221" t="s">
        <v>8325</v>
      </c>
      <c r="R3221" t="s">
        <v>8354</v>
      </c>
      <c r="S3221" s="11">
        <f>(J3221/86400)+25569+(-5/24)</f>
        <v>40127.492037037031</v>
      </c>
      <c r="T3221" s="11">
        <f>(I3221/86400)+25569+(-5/24)</f>
        <v>40179.041666666664</v>
      </c>
    </row>
    <row r="3222" spans="1:20" x14ac:dyDescent="0.3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6">
        <f>(E3222/D3222)*100</f>
        <v>103.77499999999999</v>
      </c>
      <c r="P3222" s="7">
        <f>E3222/L3222</f>
        <v>266.08974358974359</v>
      </c>
      <c r="Q3222" t="s">
        <v>8325</v>
      </c>
      <c r="R3222" t="s">
        <v>8354</v>
      </c>
      <c r="S3222" s="11">
        <f>(J3222/86400)+25569+(-5/24)</f>
        <v>41943.582696759258</v>
      </c>
      <c r="T3222" s="11">
        <f>(I3222/86400)+25569+(-5/24)</f>
        <v>41974.624363425923</v>
      </c>
    </row>
    <row r="3223" spans="1:20" ht="43.2" x14ac:dyDescent="0.3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6">
        <f>(E3223/D3223)*100</f>
        <v>115.99999999999999</v>
      </c>
      <c r="P3223" s="7">
        <f>E3223/L3223</f>
        <v>7.25</v>
      </c>
      <c r="Q3223" t="s">
        <v>8325</v>
      </c>
      <c r="R3223" t="s">
        <v>8354</v>
      </c>
      <c r="S3223" s="11">
        <f>(J3223/86400)+25569+(-5/24)</f>
        <v>41463.89775462963</v>
      </c>
      <c r="T3223" s="11">
        <f>(I3223/86400)+25569+(-5/24)</f>
        <v>41484.89775462963</v>
      </c>
    </row>
    <row r="3224" spans="1:20" ht="43.2" x14ac:dyDescent="0.3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6">
        <f>(E3224/D3224)*100</f>
        <v>110.00000000000001</v>
      </c>
      <c r="P3224" s="7">
        <f>E3224/L3224</f>
        <v>100</v>
      </c>
      <c r="Q3224" t="s">
        <v>8325</v>
      </c>
      <c r="R3224" t="s">
        <v>8354</v>
      </c>
      <c r="S3224" s="11">
        <f>(J3224/86400)+25569+(-5/24)</f>
        <v>40696.440451388888</v>
      </c>
      <c r="T3224" s="11">
        <f>(I3224/86400)+25569+(-5/24)</f>
        <v>40756.440451388888</v>
      </c>
    </row>
    <row r="3225" spans="1:20" ht="28.8" x14ac:dyDescent="0.3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6">
        <f>(E3225/D3225)*100</f>
        <v>113.01761111111111</v>
      </c>
      <c r="P3225" s="7">
        <f>E3225/L3225</f>
        <v>109.96308108108107</v>
      </c>
      <c r="Q3225" t="s">
        <v>8325</v>
      </c>
      <c r="R3225" t="s">
        <v>8354</v>
      </c>
      <c r="S3225" s="11">
        <f>(J3225/86400)+25569+(-5/24)</f>
        <v>41298.301631944443</v>
      </c>
      <c r="T3225" s="11">
        <f>(I3225/86400)+25569+(-5/24)</f>
        <v>41328.999305555553</v>
      </c>
    </row>
    <row r="3226" spans="1:20" ht="43.2" x14ac:dyDescent="0.3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6">
        <f>(E3226/D3226)*100</f>
        <v>100.25</v>
      </c>
      <c r="P3226" s="7">
        <f>E3226/L3226</f>
        <v>169.91525423728814</v>
      </c>
      <c r="Q3226" t="s">
        <v>8325</v>
      </c>
      <c r="R3226" t="s">
        <v>8354</v>
      </c>
      <c r="S3226" s="11">
        <f>(J3226/86400)+25569+(-5/24)</f>
        <v>41977.693888888891</v>
      </c>
      <c r="T3226" s="11">
        <f>(I3226/86400)+25569+(-5/24)</f>
        <v>42037.693888888891</v>
      </c>
    </row>
    <row r="3227" spans="1:20" ht="57.6" x14ac:dyDescent="0.3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6">
        <f>(E3227/D3227)*100</f>
        <v>103.4</v>
      </c>
      <c r="P3227" s="7">
        <f>E3227/L3227</f>
        <v>95.740740740740748</v>
      </c>
      <c r="Q3227" t="s">
        <v>8325</v>
      </c>
      <c r="R3227" t="s">
        <v>8354</v>
      </c>
      <c r="S3227" s="11">
        <f>(J3227/86400)+25569+(-5/24)</f>
        <v>40785.466678240737</v>
      </c>
      <c r="T3227" s="11">
        <f>(I3227/86400)+25569+(-5/24)</f>
        <v>40845.466678240737</v>
      </c>
    </row>
    <row r="3228" spans="1:20" ht="57.6" x14ac:dyDescent="0.3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6">
        <f>(E3228/D3228)*100</f>
        <v>107.02857142857142</v>
      </c>
      <c r="P3228" s="7">
        <f>E3228/L3228</f>
        <v>59.460317460317462</v>
      </c>
      <c r="Q3228" t="s">
        <v>8325</v>
      </c>
      <c r="R3228" t="s">
        <v>8354</v>
      </c>
      <c r="S3228" s="11">
        <f>(J3228/86400)+25569+(-5/24)</f>
        <v>41483.240949074076</v>
      </c>
      <c r="T3228" s="11">
        <f>(I3228/86400)+25569+(-5/24)</f>
        <v>41543.240949074076</v>
      </c>
    </row>
    <row r="3229" spans="1:20" ht="43.2" x14ac:dyDescent="0.3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6">
        <f>(E3229/D3229)*100</f>
        <v>103.57142857142858</v>
      </c>
      <c r="P3229" s="7">
        <f>E3229/L3229</f>
        <v>55.769230769230766</v>
      </c>
      <c r="Q3229" t="s">
        <v>8325</v>
      </c>
      <c r="R3229" t="s">
        <v>8354</v>
      </c>
      <c r="S3229" s="11">
        <f>(J3229/86400)+25569+(-5/24)</f>
        <v>41509.218252314815</v>
      </c>
      <c r="T3229" s="11">
        <f>(I3229/86400)+25569+(-5/24)</f>
        <v>41547.957638888889</v>
      </c>
    </row>
    <row r="3230" spans="1:20" ht="43.2" x14ac:dyDescent="0.3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6">
        <f>(E3230/D3230)*100</f>
        <v>156.4</v>
      </c>
      <c r="P3230" s="7">
        <f>E3230/L3230</f>
        <v>30.076923076923077</v>
      </c>
      <c r="Q3230" t="s">
        <v>8325</v>
      </c>
      <c r="R3230" t="s">
        <v>8354</v>
      </c>
      <c r="S3230" s="11">
        <f>(J3230/86400)+25569+(-5/24)</f>
        <v>40513.899282407401</v>
      </c>
      <c r="T3230" s="11">
        <f>(I3230/86400)+25569+(-5/24)</f>
        <v>40544.916666666664</v>
      </c>
    </row>
    <row r="3231" spans="1:20" ht="43.2" x14ac:dyDescent="0.3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6">
        <f>(E3231/D3231)*100</f>
        <v>100.82</v>
      </c>
      <c r="P3231" s="7">
        <f>E3231/L3231</f>
        <v>88.438596491228068</v>
      </c>
      <c r="Q3231" t="s">
        <v>8325</v>
      </c>
      <c r="R3231" t="s">
        <v>8354</v>
      </c>
      <c r="S3231" s="11">
        <f>(J3231/86400)+25569+(-5/24)</f>
        <v>41068.3121412037</v>
      </c>
      <c r="T3231" s="11">
        <f>(I3231/86400)+25569+(-5/24)</f>
        <v>41098.3121412037</v>
      </c>
    </row>
    <row r="3232" spans="1:20" ht="43.2" x14ac:dyDescent="0.3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6">
        <f>(E3232/D3232)*100</f>
        <v>195.3</v>
      </c>
      <c r="P3232" s="7">
        <f>E3232/L3232</f>
        <v>64.032786885245898</v>
      </c>
      <c r="Q3232" t="s">
        <v>8325</v>
      </c>
      <c r="R3232" t="s">
        <v>8354</v>
      </c>
      <c r="S3232" s="11">
        <f>(J3232/86400)+25569+(-5/24)</f>
        <v>42026.929837962962</v>
      </c>
      <c r="T3232" s="11">
        <f>(I3232/86400)+25569+(-5/24)</f>
        <v>42061.812499999993</v>
      </c>
    </row>
    <row r="3233" spans="1:20" ht="43.2" x14ac:dyDescent="0.3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6">
        <f>(E3233/D3233)*100</f>
        <v>111.71428571428572</v>
      </c>
      <c r="P3233" s="7">
        <f>E3233/L3233</f>
        <v>60.153846153846153</v>
      </c>
      <c r="Q3233" t="s">
        <v>8325</v>
      </c>
      <c r="R3233" t="s">
        <v>8354</v>
      </c>
      <c r="S3233" s="11">
        <f>(J3233/86400)+25569+(-5/24)</f>
        <v>41524.650219907409</v>
      </c>
      <c r="T3233" s="11">
        <f>(I3233/86400)+25569+(-5/24)</f>
        <v>41552</v>
      </c>
    </row>
    <row r="3234" spans="1:20" ht="43.2" x14ac:dyDescent="0.3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6">
        <f>(E3234/D3234)*100</f>
        <v>119.85454545454546</v>
      </c>
      <c r="P3234" s="7">
        <f>E3234/L3234</f>
        <v>49.194029850746269</v>
      </c>
      <c r="Q3234" t="s">
        <v>8325</v>
      </c>
      <c r="R3234" t="s">
        <v>8354</v>
      </c>
      <c r="S3234" s="11">
        <f>(J3234/86400)+25569+(-5/24)</f>
        <v>40973.564849537033</v>
      </c>
      <c r="T3234" s="11">
        <f>(I3234/86400)+25569+(-5/24)</f>
        <v>41003.523182870369</v>
      </c>
    </row>
    <row r="3235" spans="1:20" ht="43.2" x14ac:dyDescent="0.3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6">
        <f>(E3235/D3235)*100</f>
        <v>101.85</v>
      </c>
      <c r="P3235" s="7">
        <f>E3235/L3235</f>
        <v>165.16216216216216</v>
      </c>
      <c r="Q3235" t="s">
        <v>8325</v>
      </c>
      <c r="R3235" t="s">
        <v>8354</v>
      </c>
      <c r="S3235" s="11">
        <f>(J3235/86400)+25569+(-5/24)</f>
        <v>42618.417094907403</v>
      </c>
      <c r="T3235" s="11">
        <f>(I3235/86400)+25569+(-5/24)</f>
        <v>42642.977083333331</v>
      </c>
    </row>
    <row r="3236" spans="1:20" ht="43.2" x14ac:dyDescent="0.3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6">
        <f>(E3236/D3236)*100</f>
        <v>102.80254777070064</v>
      </c>
      <c r="P3236" s="7">
        <f>E3236/L3236</f>
        <v>43.621621621621621</v>
      </c>
      <c r="Q3236" t="s">
        <v>8325</v>
      </c>
      <c r="R3236" t="s">
        <v>8354</v>
      </c>
      <c r="S3236" s="11">
        <f>(J3236/86400)+25569+(-5/24)</f>
        <v>41390.549421296295</v>
      </c>
      <c r="T3236" s="11">
        <f>(I3236/86400)+25569+(-5/24)</f>
        <v>41425.5</v>
      </c>
    </row>
    <row r="3237" spans="1:20" ht="57.6" x14ac:dyDescent="0.3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6">
        <f>(E3237/D3237)*100</f>
        <v>100.84615384615385</v>
      </c>
      <c r="P3237" s="7">
        <f>E3237/L3237</f>
        <v>43.7</v>
      </c>
      <c r="Q3237" t="s">
        <v>8325</v>
      </c>
      <c r="R3237" t="s">
        <v>8354</v>
      </c>
      <c r="S3237" s="11">
        <f>(J3237/86400)+25569+(-5/24)</f>
        <v>42228.425995370366</v>
      </c>
      <c r="T3237" s="11">
        <f>(I3237/86400)+25569+(-5/24)</f>
        <v>42284.957638888889</v>
      </c>
    </row>
    <row r="3238" spans="1:20" ht="43.2" x14ac:dyDescent="0.3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6">
        <f>(E3238/D3238)*100</f>
        <v>102.73469387755102</v>
      </c>
      <c r="P3238" s="7">
        <f>E3238/L3238</f>
        <v>67.419642857142861</v>
      </c>
      <c r="Q3238" t="s">
        <v>8325</v>
      </c>
      <c r="R3238" t="s">
        <v>8354</v>
      </c>
      <c r="S3238" s="11">
        <f>(J3238/86400)+25569+(-5/24)</f>
        <v>40961.043807870366</v>
      </c>
      <c r="T3238" s="11">
        <f>(I3238/86400)+25569+(-5/24)</f>
        <v>40989.658333333333</v>
      </c>
    </row>
    <row r="3239" spans="1:20" ht="43.2" x14ac:dyDescent="0.3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6">
        <f>(E3239/D3239)*100</f>
        <v>106.5</v>
      </c>
      <c r="P3239" s="7">
        <f>E3239/L3239</f>
        <v>177.5</v>
      </c>
      <c r="Q3239" t="s">
        <v>8325</v>
      </c>
      <c r="R3239" t="s">
        <v>8354</v>
      </c>
      <c r="S3239" s="11">
        <f>(J3239/86400)+25569+(-5/24)</f>
        <v>42769.601631944439</v>
      </c>
      <c r="T3239" s="11">
        <f>(I3239/86400)+25569+(-5/24)</f>
        <v>42799.601631944439</v>
      </c>
    </row>
    <row r="3240" spans="1:20" ht="43.2" x14ac:dyDescent="0.3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6">
        <f>(E3240/D3240)*100</f>
        <v>155.53333333333333</v>
      </c>
      <c r="P3240" s="7">
        <f>E3240/L3240</f>
        <v>38.883333333333333</v>
      </c>
      <c r="Q3240" t="s">
        <v>8325</v>
      </c>
      <c r="R3240" t="s">
        <v>8354</v>
      </c>
      <c r="S3240" s="11">
        <f>(J3240/86400)+25569+(-5/24)</f>
        <v>41112.990821759253</v>
      </c>
      <c r="T3240" s="11">
        <f>(I3240/86400)+25569+(-5/24)</f>
        <v>41172.990821759253</v>
      </c>
    </row>
    <row r="3241" spans="1:20" ht="57.6" x14ac:dyDescent="0.3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6">
        <f>(E3241/D3241)*100</f>
        <v>122.8</v>
      </c>
      <c r="P3241" s="7">
        <f>E3241/L3241</f>
        <v>54.985074626865675</v>
      </c>
      <c r="Q3241" t="s">
        <v>8325</v>
      </c>
      <c r="R3241" t="s">
        <v>8354</v>
      </c>
      <c r="S3241" s="11">
        <f>(J3241/86400)+25569+(-5/24)</f>
        <v>42124.869942129626</v>
      </c>
      <c r="T3241" s="11">
        <f>(I3241/86400)+25569+(-5/24)</f>
        <v>42155.957638888889</v>
      </c>
    </row>
    <row r="3242" spans="1:20" ht="57.6" x14ac:dyDescent="0.3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6">
        <f>(E3242/D3242)*100</f>
        <v>107.35</v>
      </c>
      <c r="P3242" s="7">
        <f>E3242/L3242</f>
        <v>61.342857142857142</v>
      </c>
      <c r="Q3242" t="s">
        <v>8325</v>
      </c>
      <c r="R3242" t="s">
        <v>8354</v>
      </c>
      <c r="S3242" s="11">
        <f>(J3242/86400)+25569+(-5/24)</f>
        <v>41026.44667824074</v>
      </c>
      <c r="T3242" s="11">
        <f>(I3242/86400)+25569+(-5/24)</f>
        <v>41057.44667824074</v>
      </c>
    </row>
    <row r="3243" spans="1:20" ht="43.2" x14ac:dyDescent="0.3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6">
        <f>(E3243/D3243)*100</f>
        <v>105.50335570469798</v>
      </c>
      <c r="P3243" s="7">
        <f>E3243/L3243</f>
        <v>23.117647058823529</v>
      </c>
      <c r="Q3243" t="s">
        <v>8325</v>
      </c>
      <c r="R3243" t="s">
        <v>8354</v>
      </c>
      <c r="S3243" s="11">
        <f>(J3243/86400)+25569+(-5/24)</f>
        <v>41222.783067129625</v>
      </c>
      <c r="T3243" s="11">
        <f>(I3243/86400)+25569+(-5/24)</f>
        <v>41267.783067129625</v>
      </c>
    </row>
    <row r="3244" spans="1:20" ht="28.8" x14ac:dyDescent="0.3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6">
        <f>(E3244/D3244)*100</f>
        <v>118.44444444444444</v>
      </c>
      <c r="P3244" s="7">
        <f>E3244/L3244</f>
        <v>29.611111111111111</v>
      </c>
      <c r="Q3244" t="s">
        <v>8325</v>
      </c>
      <c r="R3244" t="s">
        <v>8354</v>
      </c>
      <c r="S3244" s="11">
        <f>(J3244/86400)+25569+(-5/24)</f>
        <v>41744.536874999998</v>
      </c>
      <c r="T3244" s="11">
        <f>(I3244/86400)+25569+(-5/24)</f>
        <v>41774.536874999998</v>
      </c>
    </row>
    <row r="3245" spans="1:20" ht="43.2" x14ac:dyDescent="0.3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6">
        <f>(E3245/D3245)*100</f>
        <v>108.88</v>
      </c>
      <c r="P3245" s="7">
        <f>E3245/L3245</f>
        <v>75.611111111111114</v>
      </c>
      <c r="Q3245" t="s">
        <v>8325</v>
      </c>
      <c r="R3245" t="s">
        <v>8354</v>
      </c>
      <c r="S3245" s="11">
        <f>(J3245/86400)+25569+(-5/24)</f>
        <v>42093.651689814811</v>
      </c>
      <c r="T3245" s="11">
        <f>(I3245/86400)+25569+(-5/24)</f>
        <v>42125.374305555553</v>
      </c>
    </row>
    <row r="3246" spans="1:20" ht="43.2" x14ac:dyDescent="0.3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6">
        <f>(E3246/D3246)*100</f>
        <v>111.25</v>
      </c>
      <c r="P3246" s="7">
        <f>E3246/L3246</f>
        <v>35.6</v>
      </c>
      <c r="Q3246" t="s">
        <v>8325</v>
      </c>
      <c r="R3246" t="s">
        <v>8354</v>
      </c>
      <c r="S3246" s="11">
        <f>(J3246/86400)+25569+(-5/24)</f>
        <v>40829.665324074071</v>
      </c>
      <c r="T3246" s="11">
        <f>(I3246/86400)+25569+(-5/24)</f>
        <v>40862.609027777777</v>
      </c>
    </row>
    <row r="3247" spans="1:20" ht="43.2" x14ac:dyDescent="0.3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6">
        <f>(E3247/D3247)*100</f>
        <v>100.1</v>
      </c>
      <c r="P3247" s="7">
        <f>E3247/L3247</f>
        <v>143</v>
      </c>
      <c r="Q3247" t="s">
        <v>8325</v>
      </c>
      <c r="R3247" t="s">
        <v>8354</v>
      </c>
      <c r="S3247" s="11">
        <f>(J3247/86400)+25569+(-5/24)</f>
        <v>42039.742754629631</v>
      </c>
      <c r="T3247" s="11">
        <f>(I3247/86400)+25569+(-5/24)</f>
        <v>42069.742754629631</v>
      </c>
    </row>
    <row r="3248" spans="1:20" ht="57.6" x14ac:dyDescent="0.3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6">
        <f>(E3248/D3248)*100</f>
        <v>661.4</v>
      </c>
      <c r="P3248" s="7">
        <f>E3248/L3248</f>
        <v>21.900662251655628</v>
      </c>
      <c r="Q3248" t="s">
        <v>8319</v>
      </c>
      <c r="R3248" t="s">
        <v>8355</v>
      </c>
      <c r="S3248" s="11">
        <f>(J3248/86400)+25569+(-5/24)</f>
        <v>41150.693854166668</v>
      </c>
      <c r="T3248" s="11">
        <f>(I3248/86400)+25569+(-5/24)</f>
        <v>41164.957638888889</v>
      </c>
    </row>
    <row r="3249" spans="1:20" ht="43.2" x14ac:dyDescent="0.3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6">
        <f>(E3249/D3249)*100</f>
        <v>326.0916666666667</v>
      </c>
      <c r="P3249" s="7">
        <f>E3249/L3249</f>
        <v>80.022494887525568</v>
      </c>
      <c r="Q3249" t="s">
        <v>8319</v>
      </c>
      <c r="R3249" t="s">
        <v>8355</v>
      </c>
      <c r="S3249" s="11">
        <f>(J3249/86400)+25569+(-5/24)</f>
        <v>41915.538981481477</v>
      </c>
      <c r="T3249" s="11">
        <f>(I3249/86400)+25569+(-5/24)</f>
        <v>41955.680555555555</v>
      </c>
    </row>
    <row r="3250" spans="1:20" ht="28.8" x14ac:dyDescent="0.3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6">
        <f>(E3250/D3250)*100</f>
        <v>101.48571428571429</v>
      </c>
      <c r="P3250" s="7">
        <f>E3250/L3250</f>
        <v>35.520000000000003</v>
      </c>
      <c r="Q3250" t="s">
        <v>8319</v>
      </c>
      <c r="R3250" t="s">
        <v>8355</v>
      </c>
      <c r="S3250" s="11">
        <f>(J3250/86400)+25569+(-5/24)</f>
        <v>41617.704328703701</v>
      </c>
      <c r="T3250" s="11">
        <f>(I3250/86400)+25569+(-5/24)</f>
        <v>41631.704328703701</v>
      </c>
    </row>
    <row r="3251" spans="1:20" ht="43.2" x14ac:dyDescent="0.3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6">
        <f>(E3251/D3251)*100</f>
        <v>104.21799999999999</v>
      </c>
      <c r="P3251" s="7">
        <f>E3251/L3251</f>
        <v>64.933333333333323</v>
      </c>
      <c r="Q3251" t="s">
        <v>8319</v>
      </c>
      <c r="R3251" t="s">
        <v>8355</v>
      </c>
      <c r="S3251" s="11">
        <f>(J3251/86400)+25569+(-5/24)</f>
        <v>40997.842858796292</v>
      </c>
      <c r="T3251" s="11">
        <f>(I3251/86400)+25569+(-5/24)</f>
        <v>41027.842858796292</v>
      </c>
    </row>
    <row r="3252" spans="1:20" ht="43.2" x14ac:dyDescent="0.3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6">
        <f>(E3252/D3252)*100</f>
        <v>107.42157000000002</v>
      </c>
      <c r="P3252" s="7">
        <f>E3252/L3252</f>
        <v>60.965703745743475</v>
      </c>
      <c r="Q3252" t="s">
        <v>8319</v>
      </c>
      <c r="R3252" t="s">
        <v>8355</v>
      </c>
      <c r="S3252" s="11">
        <f>(J3252/86400)+25569+(-5/24)</f>
        <v>42508.33321759259</v>
      </c>
      <c r="T3252" s="11">
        <f>(I3252/86400)+25569+(-5/24)</f>
        <v>42538.33321759259</v>
      </c>
    </row>
    <row r="3253" spans="1:20" ht="57.6" x14ac:dyDescent="0.3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6">
        <f>(E3253/D3253)*100</f>
        <v>110.05454545454545</v>
      </c>
      <c r="P3253" s="7">
        <f>E3253/L3253</f>
        <v>31.444155844155844</v>
      </c>
      <c r="Q3253" t="s">
        <v>8319</v>
      </c>
      <c r="R3253" t="s">
        <v>8355</v>
      </c>
      <c r="S3253" s="11">
        <f>(J3253/86400)+25569+(-5/24)</f>
        <v>41726.504421296289</v>
      </c>
      <c r="T3253" s="11">
        <f>(I3253/86400)+25569+(-5/24)</f>
        <v>41758.504421296289</v>
      </c>
    </row>
    <row r="3254" spans="1:20" ht="43.2" x14ac:dyDescent="0.3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6">
        <f>(E3254/D3254)*100</f>
        <v>407.7</v>
      </c>
      <c r="P3254" s="7">
        <f>E3254/L3254</f>
        <v>81.949748743718587</v>
      </c>
      <c r="Q3254" t="s">
        <v>8319</v>
      </c>
      <c r="R3254" t="s">
        <v>8355</v>
      </c>
      <c r="S3254" s="11">
        <f>(J3254/86400)+25569+(-5/24)</f>
        <v>42184.666342592587</v>
      </c>
      <c r="T3254" s="11">
        <f>(I3254/86400)+25569+(-5/24)</f>
        <v>42227.874999999993</v>
      </c>
    </row>
    <row r="3255" spans="1:20" ht="43.2" x14ac:dyDescent="0.3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6">
        <f>(E3255/D3255)*100</f>
        <v>223.92500000000001</v>
      </c>
      <c r="P3255" s="7">
        <f>E3255/L3255</f>
        <v>58.92763157894737</v>
      </c>
      <c r="Q3255" t="s">
        <v>8319</v>
      </c>
      <c r="R3255" t="s">
        <v>8355</v>
      </c>
      <c r="S3255" s="11">
        <f>(J3255/86400)+25569+(-5/24)</f>
        <v>42767.593379629623</v>
      </c>
      <c r="T3255" s="11">
        <f>(I3255/86400)+25569+(-5/24)</f>
        <v>42808.791666666664</v>
      </c>
    </row>
    <row r="3256" spans="1:20" ht="57.6" x14ac:dyDescent="0.3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6">
        <f>(E3256/D3256)*100</f>
        <v>303.80111428571428</v>
      </c>
      <c r="P3256" s="7">
        <f>E3256/L3256</f>
        <v>157.29347633136095</v>
      </c>
      <c r="Q3256" t="s">
        <v>8319</v>
      </c>
      <c r="R3256" t="s">
        <v>8355</v>
      </c>
      <c r="S3256" s="11">
        <f>(J3256/86400)+25569+(-5/24)</f>
        <v>41075.02952546296</v>
      </c>
      <c r="T3256" s="11">
        <f>(I3256/86400)+25569+(-5/24)</f>
        <v>41105.02952546296</v>
      </c>
    </row>
    <row r="3257" spans="1:20" ht="43.2" x14ac:dyDescent="0.3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6">
        <f>(E3257/D3257)*100</f>
        <v>141.3251043268175</v>
      </c>
      <c r="P3257" s="7">
        <f>E3257/L3257</f>
        <v>55.758509532062391</v>
      </c>
      <c r="Q3257" t="s">
        <v>8319</v>
      </c>
      <c r="R3257" t="s">
        <v>8355</v>
      </c>
      <c r="S3257" s="11">
        <f>(J3257/86400)+25569+(-5/24)</f>
        <v>42564.672743055555</v>
      </c>
      <c r="T3257" s="11">
        <f>(I3257/86400)+25569+(-5/24)</f>
        <v>42604.082638888889</v>
      </c>
    </row>
    <row r="3258" spans="1:20" ht="57.6" x14ac:dyDescent="0.3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6">
        <f>(E3258/D3258)*100</f>
        <v>2790.6363636363635</v>
      </c>
      <c r="P3258" s="7">
        <f>E3258/L3258</f>
        <v>83.802893802893806</v>
      </c>
      <c r="Q3258" t="s">
        <v>8319</v>
      </c>
      <c r="R3258" t="s">
        <v>8355</v>
      </c>
      <c r="S3258" s="11">
        <f>(J3258/86400)+25569+(-5/24)</f>
        <v>42704.127476851849</v>
      </c>
      <c r="T3258" s="11">
        <f>(I3258/86400)+25569+(-5/24)</f>
        <v>42737.749305555553</v>
      </c>
    </row>
    <row r="3259" spans="1:20" ht="43.2" x14ac:dyDescent="0.3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6">
        <f>(E3259/D3259)*100</f>
        <v>171.76130000000001</v>
      </c>
      <c r="P3259" s="7">
        <f>E3259/L3259</f>
        <v>58.422210884353746</v>
      </c>
      <c r="Q3259" t="s">
        <v>8319</v>
      </c>
      <c r="R3259" t="s">
        <v>8355</v>
      </c>
      <c r="S3259" s="11">
        <f>(J3259/86400)+25569+(-5/24)</f>
        <v>41981.934837962959</v>
      </c>
      <c r="T3259" s="11">
        <f>(I3259/86400)+25569+(-5/24)</f>
        <v>42012.934837962959</v>
      </c>
    </row>
    <row r="3260" spans="1:20" ht="43.2" x14ac:dyDescent="0.3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6">
        <f>(E3260/D3260)*100</f>
        <v>101.01333333333334</v>
      </c>
      <c r="P3260" s="7">
        <f>E3260/L3260</f>
        <v>270.57142857142856</v>
      </c>
      <c r="Q3260" t="s">
        <v>8319</v>
      </c>
      <c r="R3260" t="s">
        <v>8355</v>
      </c>
      <c r="S3260" s="11">
        <f>(J3260/86400)+25569+(-5/24)</f>
        <v>41143.609884259255</v>
      </c>
      <c r="T3260" s="11">
        <f>(I3260/86400)+25569+(-5/24)</f>
        <v>41173.609884259255</v>
      </c>
    </row>
    <row r="3261" spans="1:20" ht="43.2" x14ac:dyDescent="0.3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6">
        <f>(E3261/D3261)*100</f>
        <v>102</v>
      </c>
      <c r="P3261" s="7">
        <f>E3261/L3261</f>
        <v>107.1</v>
      </c>
      <c r="Q3261" t="s">
        <v>8319</v>
      </c>
      <c r="R3261" t="s">
        <v>8355</v>
      </c>
      <c r="S3261" s="11">
        <f>(J3261/86400)+25569+(-5/24)</f>
        <v>41730.500138888885</v>
      </c>
      <c r="T3261" s="11">
        <f>(I3261/86400)+25569+(-5/24)</f>
        <v>41759</v>
      </c>
    </row>
    <row r="3262" spans="1:20" ht="43.2" x14ac:dyDescent="0.3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6">
        <f>(E3262/D3262)*100</f>
        <v>169.76511744127936</v>
      </c>
      <c r="P3262" s="7">
        <f>E3262/L3262</f>
        <v>47.180555555555557</v>
      </c>
      <c r="Q3262" t="s">
        <v>8319</v>
      </c>
      <c r="R3262" t="s">
        <v>8355</v>
      </c>
      <c r="S3262" s="11">
        <f>(J3262/86400)+25569+(-5/24)</f>
        <v>42453.288935185185</v>
      </c>
      <c r="T3262" s="11">
        <f>(I3262/86400)+25569+(-5/24)</f>
        <v>42490.291666666664</v>
      </c>
    </row>
    <row r="3263" spans="1:20" ht="43.2" x14ac:dyDescent="0.3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6">
        <f>(E3263/D3263)*100</f>
        <v>114.53400000000001</v>
      </c>
      <c r="P3263" s="7">
        <f>E3263/L3263</f>
        <v>120.30882352941177</v>
      </c>
      <c r="Q3263" t="s">
        <v>8319</v>
      </c>
      <c r="R3263" t="s">
        <v>8355</v>
      </c>
      <c r="S3263" s="11">
        <f>(J3263/86400)+25569+(-5/24)</f>
        <v>42211.786215277774</v>
      </c>
      <c r="T3263" s="11">
        <f>(I3263/86400)+25569+(-5/24)</f>
        <v>42241.786215277774</v>
      </c>
    </row>
    <row r="3264" spans="1:20" ht="43.2" x14ac:dyDescent="0.3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6">
        <f>(E3264/D3264)*100</f>
        <v>877.6</v>
      </c>
      <c r="P3264" s="7">
        <f>E3264/L3264</f>
        <v>27.59748427672956</v>
      </c>
      <c r="Q3264" t="s">
        <v>8319</v>
      </c>
      <c r="R3264" t="s">
        <v>8355</v>
      </c>
      <c r="S3264" s="11">
        <f>(J3264/86400)+25569+(-5/24)</f>
        <v>41902.666099537033</v>
      </c>
      <c r="T3264" s="11">
        <f>(I3264/86400)+25569+(-5/24)</f>
        <v>41932.666099537033</v>
      </c>
    </row>
    <row r="3265" spans="1:20" ht="28.8" x14ac:dyDescent="0.3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6">
        <f>(E3265/D3265)*100</f>
        <v>105.38666666666667</v>
      </c>
      <c r="P3265" s="7">
        <f>E3265/L3265</f>
        <v>205.2987012987013</v>
      </c>
      <c r="Q3265" t="s">
        <v>8319</v>
      </c>
      <c r="R3265" t="s">
        <v>8355</v>
      </c>
      <c r="S3265" s="11">
        <f>(J3265/86400)+25569+(-5/24)</f>
        <v>42279.584039351852</v>
      </c>
      <c r="T3265" s="11">
        <f>(I3265/86400)+25569+(-5/24)</f>
        <v>42339.625706018516</v>
      </c>
    </row>
    <row r="3266" spans="1:20" ht="43.2" x14ac:dyDescent="0.3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6">
        <f>(E3266/D3266)*100</f>
        <v>188.39999999999998</v>
      </c>
      <c r="P3266" s="7">
        <f>E3266/L3266</f>
        <v>35.547169811320757</v>
      </c>
      <c r="Q3266" t="s">
        <v>8319</v>
      </c>
      <c r="R3266" t="s">
        <v>8355</v>
      </c>
      <c r="S3266" s="11">
        <f>(J3266/86400)+25569+(-5/24)</f>
        <v>42273.67597222222</v>
      </c>
      <c r="T3266" s="11">
        <f>(I3266/86400)+25569+(-5/24)</f>
        <v>42300.249999999993</v>
      </c>
    </row>
    <row r="3267" spans="1:20" ht="43.2" x14ac:dyDescent="0.3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6">
        <f>(E3267/D3267)*100</f>
        <v>143.65230769230772</v>
      </c>
      <c r="P3267" s="7">
        <f>E3267/L3267</f>
        <v>74.639488409272587</v>
      </c>
      <c r="Q3267" t="s">
        <v>8319</v>
      </c>
      <c r="R3267" t="s">
        <v>8355</v>
      </c>
      <c r="S3267" s="11">
        <f>(J3267/86400)+25569+(-5/24)</f>
        <v>42250.958819444444</v>
      </c>
      <c r="T3267" s="11">
        <f>(I3267/86400)+25569+(-5/24)</f>
        <v>42287.833333333336</v>
      </c>
    </row>
    <row r="3268" spans="1:20" ht="43.2" x14ac:dyDescent="0.3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6">
        <f>(E3268/D3268)*100</f>
        <v>145.88</v>
      </c>
      <c r="P3268" s="7">
        <f>E3268/L3268</f>
        <v>47.058064516129029</v>
      </c>
      <c r="Q3268" t="s">
        <v>8319</v>
      </c>
      <c r="R3268" t="s">
        <v>8355</v>
      </c>
      <c r="S3268" s="11">
        <f>(J3268/86400)+25569+(-5/24)</f>
        <v>42115.539212962962</v>
      </c>
      <c r="T3268" s="11">
        <f>(I3268/86400)+25569+(-5/24)</f>
        <v>42145.539212962962</v>
      </c>
    </row>
    <row r="3269" spans="1:20" ht="43.2" x14ac:dyDescent="0.3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6">
        <f>(E3269/D3269)*100</f>
        <v>131.184</v>
      </c>
      <c r="P3269" s="7">
        <f>E3269/L3269</f>
        <v>26.591351351351353</v>
      </c>
      <c r="Q3269" t="s">
        <v>8319</v>
      </c>
      <c r="R3269" t="s">
        <v>8355</v>
      </c>
      <c r="S3269" s="11">
        <f>(J3269/86400)+25569+(-5/24)</f>
        <v>42689.534907407404</v>
      </c>
      <c r="T3269" s="11">
        <f>(I3269/86400)+25569+(-5/24)</f>
        <v>42734.534907407404</v>
      </c>
    </row>
    <row r="3270" spans="1:20" ht="43.2" x14ac:dyDescent="0.3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6">
        <f>(E3270/D3270)*100</f>
        <v>113.99999999999999</v>
      </c>
      <c r="P3270" s="7">
        <f>E3270/L3270</f>
        <v>36.774193548387096</v>
      </c>
      <c r="Q3270" t="s">
        <v>8319</v>
      </c>
      <c r="R3270" t="s">
        <v>8355</v>
      </c>
      <c r="S3270" s="11">
        <f>(J3270/86400)+25569+(-5/24)</f>
        <v>42692.048217592594</v>
      </c>
      <c r="T3270" s="11">
        <f>(I3270/86400)+25569+(-5/24)</f>
        <v>42706.048217592594</v>
      </c>
    </row>
    <row r="3271" spans="1:20" ht="43.2" x14ac:dyDescent="0.3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6">
        <f>(E3271/D3271)*100</f>
        <v>1379.4206249999997</v>
      </c>
      <c r="P3271" s="7">
        <f>E3271/L3271</f>
        <v>31.820544982698959</v>
      </c>
      <c r="Q3271" t="s">
        <v>8319</v>
      </c>
      <c r="R3271" t="s">
        <v>8355</v>
      </c>
      <c r="S3271" s="11">
        <f>(J3271/86400)+25569+(-5/24)</f>
        <v>41144.213217592587</v>
      </c>
      <c r="T3271" s="11">
        <f>(I3271/86400)+25569+(-5/24)</f>
        <v>41165.213217592587</v>
      </c>
    </row>
    <row r="3272" spans="1:20" ht="57.6" x14ac:dyDescent="0.3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6">
        <f>(E3272/D3272)*100</f>
        <v>956</v>
      </c>
      <c r="P3272" s="7">
        <f>E3272/L3272</f>
        <v>27.576923076923077</v>
      </c>
      <c r="Q3272" t="s">
        <v>8319</v>
      </c>
      <c r="R3272" t="s">
        <v>8355</v>
      </c>
      <c r="S3272" s="11">
        <f>(J3272/86400)+25569+(-5/24)</f>
        <v>42658.601944444446</v>
      </c>
      <c r="T3272" s="11">
        <f>(I3272/86400)+25569+(-5/24)</f>
        <v>42683.643611111103</v>
      </c>
    </row>
    <row r="3273" spans="1:20" ht="43.2" x14ac:dyDescent="0.3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6">
        <f>(E3273/D3273)*100</f>
        <v>112.00000000000001</v>
      </c>
      <c r="P3273" s="7">
        <f>E3273/L3273</f>
        <v>56</v>
      </c>
      <c r="Q3273" t="s">
        <v>8319</v>
      </c>
      <c r="R3273" t="s">
        <v>8355</v>
      </c>
      <c r="S3273" s="11">
        <f>(J3273/86400)+25569+(-5/24)</f>
        <v>42128.41978009259</v>
      </c>
      <c r="T3273" s="11">
        <f>(I3273/86400)+25569+(-5/24)</f>
        <v>42158.41978009259</v>
      </c>
    </row>
    <row r="3274" spans="1:20" ht="43.2" x14ac:dyDescent="0.3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6">
        <f>(E3274/D3274)*100</f>
        <v>646.66666666666663</v>
      </c>
      <c r="P3274" s="7">
        <f>E3274/L3274</f>
        <v>21.555555555555557</v>
      </c>
      <c r="Q3274" t="s">
        <v>8319</v>
      </c>
      <c r="R3274" t="s">
        <v>8355</v>
      </c>
      <c r="S3274" s="11">
        <f>(J3274/86400)+25569+(-5/24)</f>
        <v>42304.621076388888</v>
      </c>
      <c r="T3274" s="11">
        <f>(I3274/86400)+25569+(-5/24)</f>
        <v>42334.662743055553</v>
      </c>
    </row>
    <row r="3275" spans="1:20" ht="43.2" x14ac:dyDescent="0.3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6">
        <f>(E3275/D3275)*100</f>
        <v>110.36948748510132</v>
      </c>
      <c r="P3275" s="7">
        <f>E3275/L3275</f>
        <v>44.095238095238095</v>
      </c>
      <c r="Q3275" t="s">
        <v>8319</v>
      </c>
      <c r="R3275" t="s">
        <v>8355</v>
      </c>
      <c r="S3275" s="11">
        <f>(J3275/86400)+25569+(-5/24)</f>
        <v>41953.757719907408</v>
      </c>
      <c r="T3275" s="11">
        <f>(I3275/86400)+25569+(-5/24)</f>
        <v>41973.757719907408</v>
      </c>
    </row>
    <row r="3276" spans="1:20" ht="28.8" x14ac:dyDescent="0.3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6">
        <f>(E3276/D3276)*100</f>
        <v>127.74000000000001</v>
      </c>
      <c r="P3276" s="7">
        <f>E3276/L3276</f>
        <v>63.87</v>
      </c>
      <c r="Q3276" t="s">
        <v>8319</v>
      </c>
      <c r="R3276" t="s">
        <v>8355</v>
      </c>
      <c r="S3276" s="11">
        <f>(J3276/86400)+25569+(-5/24)</f>
        <v>42108.330115740733</v>
      </c>
      <c r="T3276" s="11">
        <f>(I3276/86400)+25569+(-5/24)</f>
        <v>42138.330115740733</v>
      </c>
    </row>
    <row r="3277" spans="1:20" ht="43.2" x14ac:dyDescent="0.3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6">
        <f>(E3277/D3277)*100</f>
        <v>157.9</v>
      </c>
      <c r="P3277" s="7">
        <f>E3277/L3277</f>
        <v>38.987654320987652</v>
      </c>
      <c r="Q3277" t="s">
        <v>8319</v>
      </c>
      <c r="R3277" t="s">
        <v>8355</v>
      </c>
      <c r="S3277" s="11">
        <f>(J3277/86400)+25569+(-5/24)</f>
        <v>42523.897129629629</v>
      </c>
      <c r="T3277" s="11">
        <f>(I3277/86400)+25569+(-5/24)</f>
        <v>42551.208333333336</v>
      </c>
    </row>
    <row r="3278" spans="1:20" ht="43.2" x14ac:dyDescent="0.3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6">
        <f>(E3278/D3278)*100</f>
        <v>114.66525000000001</v>
      </c>
      <c r="P3278" s="7">
        <f>E3278/L3278</f>
        <v>80.185489510489504</v>
      </c>
      <c r="Q3278" t="s">
        <v>8319</v>
      </c>
      <c r="R3278" t="s">
        <v>8355</v>
      </c>
      <c r="S3278" s="11">
        <f>(J3278/86400)+25569+(-5/24)</f>
        <v>42217.960960648146</v>
      </c>
      <c r="T3278" s="11">
        <f>(I3278/86400)+25569+(-5/24)</f>
        <v>42245.960960648146</v>
      </c>
    </row>
    <row r="3279" spans="1:20" ht="43.2" x14ac:dyDescent="0.3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6">
        <f>(E3279/D3279)*100</f>
        <v>137.00934579439252</v>
      </c>
      <c r="P3279" s="7">
        <f>E3279/L3279</f>
        <v>34.904761904761905</v>
      </c>
      <c r="Q3279" t="s">
        <v>8319</v>
      </c>
      <c r="R3279" t="s">
        <v>8355</v>
      </c>
      <c r="S3279" s="11">
        <f>(J3279/86400)+25569+(-5/24)</f>
        <v>42493.853460648148</v>
      </c>
      <c r="T3279" s="11">
        <f>(I3279/86400)+25569+(-5/24)</f>
        <v>42518.853460648148</v>
      </c>
    </row>
    <row r="3280" spans="1:20" ht="43.2" x14ac:dyDescent="0.3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6">
        <f>(E3280/D3280)*100</f>
        <v>354.62</v>
      </c>
      <c r="P3280" s="7">
        <f>E3280/L3280</f>
        <v>89.100502512562812</v>
      </c>
      <c r="Q3280" t="s">
        <v>8319</v>
      </c>
      <c r="R3280" t="s">
        <v>8355</v>
      </c>
      <c r="S3280" s="11">
        <f>(J3280/86400)+25569+(-5/24)</f>
        <v>41667.614953703705</v>
      </c>
      <c r="T3280" s="11">
        <f>(I3280/86400)+25569+(-5/24)</f>
        <v>41697.75</v>
      </c>
    </row>
    <row r="3281" spans="1:20" ht="43.2" x14ac:dyDescent="0.3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6">
        <f>(E3281/D3281)*100</f>
        <v>106.02150537634409</v>
      </c>
      <c r="P3281" s="7">
        <f>E3281/L3281</f>
        <v>39.44</v>
      </c>
      <c r="Q3281" t="s">
        <v>8319</v>
      </c>
      <c r="R3281" t="s">
        <v>8355</v>
      </c>
      <c r="S3281" s="11">
        <f>(J3281/86400)+25569+(-5/24)</f>
        <v>42612.448159722218</v>
      </c>
      <c r="T3281" s="11">
        <f>(I3281/86400)+25569+(-5/24)</f>
        <v>42642.448159722218</v>
      </c>
    </row>
    <row r="3282" spans="1:20" ht="43.2" x14ac:dyDescent="0.3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6">
        <f>(E3282/D3282)*100</f>
        <v>100</v>
      </c>
      <c r="P3282" s="7">
        <f>E3282/L3282</f>
        <v>136.9047619047619</v>
      </c>
      <c r="Q3282" t="s">
        <v>8319</v>
      </c>
      <c r="R3282" t="s">
        <v>8355</v>
      </c>
      <c r="S3282" s="11">
        <f>(J3282/86400)+25569+(-5/24)</f>
        <v>42037.742604166669</v>
      </c>
      <c r="T3282" s="11">
        <f>(I3282/86400)+25569+(-5/24)</f>
        <v>42072.700937499998</v>
      </c>
    </row>
    <row r="3283" spans="1:20" ht="57.6" x14ac:dyDescent="0.3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6">
        <f>(E3283/D3283)*100</f>
        <v>187.3</v>
      </c>
      <c r="P3283" s="7">
        <f>E3283/L3283</f>
        <v>37.46</v>
      </c>
      <c r="Q3283" t="s">
        <v>8319</v>
      </c>
      <c r="R3283" t="s">
        <v>8355</v>
      </c>
      <c r="S3283" s="11">
        <f>(J3283/86400)+25569+(-5/24)</f>
        <v>42636.406412037039</v>
      </c>
      <c r="T3283" s="11">
        <f>(I3283/86400)+25569+(-5/24)</f>
        <v>42658.833333333336</v>
      </c>
    </row>
    <row r="3284" spans="1:20" ht="28.8" x14ac:dyDescent="0.3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6">
        <f>(E3284/D3284)*100</f>
        <v>166.2</v>
      </c>
      <c r="P3284" s="7">
        <f>E3284/L3284</f>
        <v>31.96153846153846</v>
      </c>
      <c r="Q3284" t="s">
        <v>8319</v>
      </c>
      <c r="R3284" t="s">
        <v>8355</v>
      </c>
      <c r="S3284" s="11">
        <f>(J3284/86400)+25569+(-5/24)</f>
        <v>42639.341145833336</v>
      </c>
      <c r="T3284" s="11">
        <f>(I3284/86400)+25569+(-5/24)</f>
        <v>42655.341145833336</v>
      </c>
    </row>
    <row r="3285" spans="1:20" ht="43.2" x14ac:dyDescent="0.3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6">
        <f>(E3285/D3285)*100</f>
        <v>101.72910662824208</v>
      </c>
      <c r="P3285" s="7">
        <f>E3285/L3285</f>
        <v>25.214285714285715</v>
      </c>
      <c r="Q3285" t="s">
        <v>8319</v>
      </c>
      <c r="R3285" t="s">
        <v>8355</v>
      </c>
      <c r="S3285" s="11">
        <f>(J3285/86400)+25569+(-5/24)</f>
        <v>41989.70480324074</v>
      </c>
      <c r="T3285" s="11">
        <f>(I3285/86400)+25569+(-5/24)</f>
        <v>42019.70480324074</v>
      </c>
    </row>
    <row r="3286" spans="1:20" ht="43.2" x14ac:dyDescent="0.3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6">
        <f>(E3286/D3286)*100</f>
        <v>164</v>
      </c>
      <c r="P3286" s="7">
        <f>E3286/L3286</f>
        <v>10.040816326530612</v>
      </c>
      <c r="Q3286" t="s">
        <v>8319</v>
      </c>
      <c r="R3286" t="s">
        <v>8355</v>
      </c>
      <c r="S3286" s="11">
        <f>(J3286/86400)+25569+(-5/24)</f>
        <v>42024.656805555554</v>
      </c>
      <c r="T3286" s="11">
        <f>(I3286/86400)+25569+(-5/24)</f>
        <v>42054.656805555554</v>
      </c>
    </row>
    <row r="3287" spans="1:20" ht="57.6" x14ac:dyDescent="0.3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6">
        <f>(E3287/D3287)*100</f>
        <v>105.66666666666666</v>
      </c>
      <c r="P3287" s="7">
        <f>E3287/L3287</f>
        <v>45.94202898550725</v>
      </c>
      <c r="Q3287" t="s">
        <v>8319</v>
      </c>
      <c r="R3287" t="s">
        <v>8355</v>
      </c>
      <c r="S3287" s="11">
        <f>(J3287/86400)+25569+(-5/24)</f>
        <v>42102.952245370368</v>
      </c>
      <c r="T3287" s="11">
        <f>(I3287/86400)+25569+(-5/24)</f>
        <v>42162.952245370368</v>
      </c>
    </row>
    <row r="3288" spans="1:20" ht="43.2" x14ac:dyDescent="0.3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6">
        <f>(E3288/D3288)*100</f>
        <v>102.89999999999999</v>
      </c>
      <c r="P3288" s="7">
        <f>E3288/L3288</f>
        <v>85.75</v>
      </c>
      <c r="Q3288" t="s">
        <v>8319</v>
      </c>
      <c r="R3288" t="s">
        <v>8356</v>
      </c>
      <c r="S3288" s="11">
        <f>(J3288/86400)+25569+(-5/24)</f>
        <v>41542.750115740739</v>
      </c>
      <c r="T3288" s="11">
        <f>(I3288/86400)+25569+(-5/24)</f>
        <v>41572.750115740739</v>
      </c>
    </row>
    <row r="3289" spans="1:20" ht="43.2" x14ac:dyDescent="0.3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6">
        <f>(E3289/D3289)*100</f>
        <v>106.80000000000001</v>
      </c>
      <c r="P3289" s="7">
        <f>E3289/L3289</f>
        <v>267</v>
      </c>
      <c r="Q3289" t="s">
        <v>8319</v>
      </c>
      <c r="R3289" t="s">
        <v>8356</v>
      </c>
      <c r="S3289" s="11">
        <f>(J3289/86400)+25569+(-5/24)</f>
        <v>42207.538344907407</v>
      </c>
      <c r="T3289" s="11">
        <f>(I3289/86400)+25569+(-5/24)</f>
        <v>42237.538344907407</v>
      </c>
    </row>
    <row r="3290" spans="1:20" ht="43.2" x14ac:dyDescent="0.3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6">
        <f>(E3290/D3290)*100</f>
        <v>104.59625</v>
      </c>
      <c r="P3290" s="7">
        <f>E3290/L3290</f>
        <v>373.55803571428572</v>
      </c>
      <c r="Q3290" t="s">
        <v>8319</v>
      </c>
      <c r="R3290" t="s">
        <v>8356</v>
      </c>
      <c r="S3290" s="11">
        <f>(J3290/86400)+25569+(-5/24)</f>
        <v>42222.41443287037</v>
      </c>
      <c r="T3290" s="11">
        <f>(I3290/86400)+25569+(-5/24)</f>
        <v>42251.416666666664</v>
      </c>
    </row>
    <row r="3291" spans="1:20" ht="43.2" x14ac:dyDescent="0.3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6">
        <f>(E3291/D3291)*100</f>
        <v>103.42857142857143</v>
      </c>
      <c r="P3291" s="7">
        <f>E3291/L3291</f>
        <v>174.03846153846155</v>
      </c>
      <c r="Q3291" t="s">
        <v>8319</v>
      </c>
      <c r="R3291" t="s">
        <v>8356</v>
      </c>
      <c r="S3291" s="11">
        <f>(J3291/86400)+25569+(-5/24)</f>
        <v>42312.817094907405</v>
      </c>
      <c r="T3291" s="11">
        <f>(I3291/86400)+25569+(-5/24)</f>
        <v>42347.082638888889</v>
      </c>
    </row>
    <row r="3292" spans="1:20" ht="43.2" x14ac:dyDescent="0.3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6">
        <f>(E3292/D3292)*100</f>
        <v>123.14285714285715</v>
      </c>
      <c r="P3292" s="7">
        <f>E3292/L3292</f>
        <v>93.695652173913047</v>
      </c>
      <c r="Q3292" t="s">
        <v>8319</v>
      </c>
      <c r="R3292" t="s">
        <v>8356</v>
      </c>
      <c r="S3292" s="11">
        <f>(J3292/86400)+25569+(-5/24)</f>
        <v>42083.687199074069</v>
      </c>
      <c r="T3292" s="11">
        <f>(I3292/86400)+25569+(-5/24)</f>
        <v>42128.687199074069</v>
      </c>
    </row>
    <row r="3293" spans="1:20" ht="43.2" x14ac:dyDescent="0.3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6">
        <f>(E3293/D3293)*100</f>
        <v>159.29509999999999</v>
      </c>
      <c r="P3293" s="7">
        <f>E3293/L3293</f>
        <v>77.327718446601949</v>
      </c>
      <c r="Q3293" t="s">
        <v>8319</v>
      </c>
      <c r="R3293" t="s">
        <v>8356</v>
      </c>
      <c r="S3293" s="11">
        <f>(J3293/86400)+25569+(-5/24)</f>
        <v>42235.55600694444</v>
      </c>
      <c r="T3293" s="11">
        <f>(I3293/86400)+25569+(-5/24)</f>
        <v>42272.666666666664</v>
      </c>
    </row>
    <row r="3294" spans="1:20" ht="57.6" x14ac:dyDescent="0.3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6">
        <f>(E3294/D3294)*100</f>
        <v>110.66666666666667</v>
      </c>
      <c r="P3294" s="7">
        <f>E3294/L3294</f>
        <v>92.222222222222229</v>
      </c>
      <c r="Q3294" t="s">
        <v>8319</v>
      </c>
      <c r="R3294" t="s">
        <v>8356</v>
      </c>
      <c r="S3294" s="11">
        <f>(J3294/86400)+25569+(-5/24)</f>
        <v>42380.717777777776</v>
      </c>
      <c r="T3294" s="11">
        <f>(I3294/86400)+25569+(-5/24)</f>
        <v>42410.717777777776</v>
      </c>
    </row>
    <row r="3295" spans="1:20" ht="28.8" x14ac:dyDescent="0.3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6">
        <f>(E3295/D3295)*100</f>
        <v>170.70000000000002</v>
      </c>
      <c r="P3295" s="7">
        <f>E3295/L3295</f>
        <v>60.964285714285715</v>
      </c>
      <c r="Q3295" t="s">
        <v>8319</v>
      </c>
      <c r="R3295" t="s">
        <v>8356</v>
      </c>
      <c r="S3295" s="11">
        <f>(J3295/86400)+25569+(-5/24)</f>
        <v>42275.380381944444</v>
      </c>
      <c r="T3295" s="11">
        <f>(I3295/86400)+25569+(-5/24)</f>
        <v>42317.397222222215</v>
      </c>
    </row>
    <row r="3296" spans="1:20" ht="43.2" x14ac:dyDescent="0.3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6">
        <f>(E3296/D3296)*100</f>
        <v>125.125</v>
      </c>
      <c r="P3296" s="7">
        <f>E3296/L3296</f>
        <v>91</v>
      </c>
      <c r="Q3296" t="s">
        <v>8319</v>
      </c>
      <c r="R3296" t="s">
        <v>8356</v>
      </c>
      <c r="S3296" s="11">
        <f>(J3296/86400)+25569+(-5/24)</f>
        <v>42318.827499999992</v>
      </c>
      <c r="T3296" s="11">
        <f>(I3296/86400)+25569+(-5/24)</f>
        <v>42378.827499999992</v>
      </c>
    </row>
    <row r="3297" spans="1:20" ht="43.2" x14ac:dyDescent="0.3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6">
        <f>(E3297/D3297)*100</f>
        <v>112.29714285714284</v>
      </c>
      <c r="P3297" s="7">
        <f>E3297/L3297</f>
        <v>149.44486692015209</v>
      </c>
      <c r="Q3297" t="s">
        <v>8317</v>
      </c>
      <c r="R3297" t="s">
        <v>8357</v>
      </c>
      <c r="S3297" s="11">
        <f>(J3297/86400)+25569+(-5/24)</f>
        <v>41899.086608796293</v>
      </c>
      <c r="T3297" s="11">
        <f>(I3297/86400)+25569+(-5/24)</f>
        <v>41928.082638888889</v>
      </c>
    </row>
    <row r="3298" spans="1:20" ht="43.2" x14ac:dyDescent="0.3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6">
        <f>(E3298/D3298)*100</f>
        <v>350.84462500000001</v>
      </c>
      <c r="P3298" s="7">
        <f>E3298/L3298</f>
        <v>71.237487309644663</v>
      </c>
      <c r="Q3298" t="s">
        <v>8317</v>
      </c>
      <c r="R3298" t="s">
        <v>8357</v>
      </c>
      <c r="S3298" s="11">
        <f>(J3298/86400)+25569+(-5/24)</f>
        <v>41391.574571759258</v>
      </c>
      <c r="T3298" s="11">
        <f>(I3298/86400)+25569+(-5/24)</f>
        <v>41421.082638888889</v>
      </c>
    </row>
    <row r="3299" spans="1:20" ht="43.2" x14ac:dyDescent="0.3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6">
        <f>(E3299/D3299)*100</f>
        <v>233.21535</v>
      </c>
      <c r="P3299" s="7">
        <f>E3299/L3299</f>
        <v>44.464318398474738</v>
      </c>
      <c r="Q3299" t="s">
        <v>8317</v>
      </c>
      <c r="R3299" t="s">
        <v>8357</v>
      </c>
      <c r="S3299" s="11">
        <f>(J3299/86400)+25569+(-5/24)</f>
        <v>42512.489884259259</v>
      </c>
      <c r="T3299" s="11">
        <f>(I3299/86400)+25569+(-5/24)</f>
        <v>42572.489884259259</v>
      </c>
    </row>
    <row r="3300" spans="1:20" ht="43.2" x14ac:dyDescent="0.3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6">
        <f>(E3300/D3300)*100</f>
        <v>101.60599999999999</v>
      </c>
      <c r="P3300" s="7">
        <f>E3300/L3300</f>
        <v>164.94480519480518</v>
      </c>
      <c r="Q3300" t="s">
        <v>8317</v>
      </c>
      <c r="R3300" t="s">
        <v>8357</v>
      </c>
      <c r="S3300" s="11">
        <f>(J3300/86400)+25569+(-5/24)</f>
        <v>42611.941446759258</v>
      </c>
      <c r="T3300" s="11">
        <f>(I3300/86400)+25569+(-5/24)</f>
        <v>42646.957638888889</v>
      </c>
    </row>
    <row r="3301" spans="1:20" ht="28.8" x14ac:dyDescent="0.3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6">
        <f>(E3301/D3301)*100</f>
        <v>153.90035000000003</v>
      </c>
      <c r="P3301" s="7">
        <f>E3301/L3301</f>
        <v>84.871516544117654</v>
      </c>
      <c r="Q3301" t="s">
        <v>8317</v>
      </c>
      <c r="R3301" t="s">
        <v>8357</v>
      </c>
      <c r="S3301" s="11">
        <f>(J3301/86400)+25569+(-5/24)</f>
        <v>41828.021157407406</v>
      </c>
      <c r="T3301" s="11">
        <f>(I3301/86400)+25569+(-5/24)</f>
        <v>41859.875</v>
      </c>
    </row>
    <row r="3302" spans="1:20" ht="43.2" x14ac:dyDescent="0.3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6">
        <f>(E3302/D3302)*100</f>
        <v>100.7161125319693</v>
      </c>
      <c r="P3302" s="7">
        <f>E3302/L3302</f>
        <v>53.945205479452056</v>
      </c>
      <c r="Q3302" t="s">
        <v>8317</v>
      </c>
      <c r="R3302" t="s">
        <v>8357</v>
      </c>
      <c r="S3302" s="11">
        <f>(J3302/86400)+25569+(-5/24)</f>
        <v>41780.536921296291</v>
      </c>
      <c r="T3302" s="11">
        <f>(I3302/86400)+25569+(-5/24)</f>
        <v>41810.709027777775</v>
      </c>
    </row>
    <row r="3303" spans="1:20" ht="43.2" x14ac:dyDescent="0.3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6">
        <f>(E3303/D3303)*100</f>
        <v>131.38181818181818</v>
      </c>
      <c r="P3303" s="7">
        <f>E3303/L3303</f>
        <v>50.531468531468533</v>
      </c>
      <c r="Q3303" t="s">
        <v>8317</v>
      </c>
      <c r="R3303" t="s">
        <v>8357</v>
      </c>
      <c r="S3303" s="11">
        <f>(J3303/86400)+25569+(-5/24)</f>
        <v>41431.853703703702</v>
      </c>
      <c r="T3303" s="11">
        <f>(I3303/86400)+25569+(-5/24)</f>
        <v>41468.541666666664</v>
      </c>
    </row>
    <row r="3304" spans="1:20" ht="43.2" x14ac:dyDescent="0.3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6">
        <f>(E3304/D3304)*100</f>
        <v>102.24133333333334</v>
      </c>
      <c r="P3304" s="7">
        <f>E3304/L3304</f>
        <v>108.00140845070422</v>
      </c>
      <c r="Q3304" t="s">
        <v>8317</v>
      </c>
      <c r="R3304" t="s">
        <v>8357</v>
      </c>
      <c r="S3304" s="11">
        <f>(J3304/86400)+25569+(-5/24)</f>
        <v>42322.445416666662</v>
      </c>
      <c r="T3304" s="11">
        <f>(I3304/86400)+25569+(-5/24)</f>
        <v>42362.445416666662</v>
      </c>
    </row>
    <row r="3305" spans="1:20" ht="28.8" x14ac:dyDescent="0.3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6">
        <f>(E3305/D3305)*100</f>
        <v>116.35599999999999</v>
      </c>
      <c r="P3305" s="7">
        <f>E3305/L3305</f>
        <v>95.373770491803285</v>
      </c>
      <c r="Q3305" t="s">
        <v>8317</v>
      </c>
      <c r="R3305" t="s">
        <v>8357</v>
      </c>
      <c r="S3305" s="11">
        <f>(J3305/86400)+25569+(-5/24)</f>
        <v>42629.446712962956</v>
      </c>
      <c r="T3305" s="11">
        <f>(I3305/86400)+25569+(-5/24)</f>
        <v>42657.749999999993</v>
      </c>
    </row>
    <row r="3306" spans="1:20" ht="43.2" x14ac:dyDescent="0.3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6">
        <f>(E3306/D3306)*100</f>
        <v>264.62241666666665</v>
      </c>
      <c r="P3306" s="7">
        <f>E3306/L3306</f>
        <v>57.631016333938291</v>
      </c>
      <c r="Q3306" t="s">
        <v>8317</v>
      </c>
      <c r="R3306" t="s">
        <v>8357</v>
      </c>
      <c r="S3306" s="11">
        <f>(J3306/86400)+25569+(-5/24)</f>
        <v>42387.190138888887</v>
      </c>
      <c r="T3306" s="11">
        <f>(I3306/86400)+25569+(-5/24)</f>
        <v>42421.190138888887</v>
      </c>
    </row>
    <row r="3307" spans="1:20" ht="72" x14ac:dyDescent="0.3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6">
        <f>(E3307/D3307)*100</f>
        <v>119.98010000000001</v>
      </c>
      <c r="P3307" s="7">
        <f>E3307/L3307</f>
        <v>64.160481283422456</v>
      </c>
      <c r="Q3307" t="s">
        <v>8317</v>
      </c>
      <c r="R3307" t="s">
        <v>8357</v>
      </c>
      <c r="S3307" s="11">
        <f>(J3307/86400)+25569+(-5/24)</f>
        <v>42255.124918981477</v>
      </c>
      <c r="T3307" s="11">
        <f>(I3307/86400)+25569+(-5/24)</f>
        <v>42285.124918981477</v>
      </c>
    </row>
    <row r="3308" spans="1:20" ht="43.2" x14ac:dyDescent="0.3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6">
        <f>(E3308/D3308)*100</f>
        <v>120.10400000000001</v>
      </c>
      <c r="P3308" s="7">
        <f>E3308/L3308</f>
        <v>92.387692307692305</v>
      </c>
      <c r="Q3308" t="s">
        <v>8317</v>
      </c>
      <c r="R3308" t="s">
        <v>8357</v>
      </c>
      <c r="S3308" s="11">
        <f>(J3308/86400)+25569+(-5/24)</f>
        <v>41934.706585648142</v>
      </c>
      <c r="T3308" s="11">
        <f>(I3308/86400)+25569+(-5/24)</f>
        <v>41979.748252314814</v>
      </c>
    </row>
    <row r="3309" spans="1:20" ht="43.2" x14ac:dyDescent="0.3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6">
        <f>(E3309/D3309)*100</f>
        <v>103.58333333333334</v>
      </c>
      <c r="P3309" s="7">
        <f>E3309/L3309</f>
        <v>125.97972972972973</v>
      </c>
      <c r="Q3309" t="s">
        <v>8317</v>
      </c>
      <c r="R3309" t="s">
        <v>8357</v>
      </c>
      <c r="S3309" s="11">
        <f>(J3309/86400)+25569+(-5/24)</f>
        <v>42465.388252314813</v>
      </c>
      <c r="T3309" s="11">
        <f>(I3309/86400)+25569+(-5/24)</f>
        <v>42493.749999999993</v>
      </c>
    </row>
    <row r="3310" spans="1:20" ht="43.2" x14ac:dyDescent="0.3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6">
        <f>(E3310/D3310)*100</f>
        <v>108.83333333333334</v>
      </c>
      <c r="P3310" s="7">
        <f>E3310/L3310</f>
        <v>94.637681159420296</v>
      </c>
      <c r="Q3310" t="s">
        <v>8317</v>
      </c>
      <c r="R3310" t="s">
        <v>8357</v>
      </c>
      <c r="S3310" s="11">
        <f>(J3310/86400)+25569+(-5/24)</f>
        <v>42417.822847222218</v>
      </c>
      <c r="T3310" s="11">
        <f>(I3310/86400)+25569+(-5/24)</f>
        <v>42477.781180555554</v>
      </c>
    </row>
    <row r="3311" spans="1:20" ht="43.2" x14ac:dyDescent="0.3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6">
        <f>(E3311/D3311)*100</f>
        <v>118.12400000000001</v>
      </c>
      <c r="P3311" s="7">
        <f>E3311/L3311</f>
        <v>170.69942196531792</v>
      </c>
      <c r="Q3311" t="s">
        <v>8317</v>
      </c>
      <c r="R3311" t="s">
        <v>8357</v>
      </c>
      <c r="S3311" s="11">
        <f>(J3311/86400)+25569+(-5/24)</f>
        <v>42655.257557870369</v>
      </c>
      <c r="T3311" s="11">
        <f>(I3311/86400)+25569+(-5/24)</f>
        <v>42685.299224537033</v>
      </c>
    </row>
    <row r="3312" spans="1:20" ht="43.2" x14ac:dyDescent="0.3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6">
        <f>(E3312/D3312)*100</f>
        <v>1462</v>
      </c>
      <c r="P3312" s="7">
        <f>E3312/L3312</f>
        <v>40.762081784386616</v>
      </c>
      <c r="Q3312" t="s">
        <v>8319</v>
      </c>
      <c r="R3312" t="s">
        <v>8349</v>
      </c>
      <c r="S3312" s="11">
        <f>(J3312/86400)+25569+(-5/24)</f>
        <v>41493.335625</v>
      </c>
      <c r="T3312" s="11">
        <f>(I3312/86400)+25569+(-5/24)</f>
        <v>41523.583333333328</v>
      </c>
    </row>
    <row r="3313" spans="1:20" ht="43.2" x14ac:dyDescent="0.3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6">
        <f>(E3313/D3313)*100</f>
        <v>252.54</v>
      </c>
      <c r="P3313" s="7">
        <f>E3313/L3313</f>
        <v>68.254054054054052</v>
      </c>
      <c r="Q3313" t="s">
        <v>8319</v>
      </c>
      <c r="R3313" t="s">
        <v>8349</v>
      </c>
      <c r="S3313" s="11">
        <f>(J3313/86400)+25569+(-5/24)</f>
        <v>42704.64876157407</v>
      </c>
      <c r="T3313" s="11">
        <f>(I3313/86400)+25569+(-5/24)</f>
        <v>42764.64876157407</v>
      </c>
    </row>
    <row r="3314" spans="1:20" ht="43.2" x14ac:dyDescent="0.3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6">
        <f>(E3314/D3314)*100</f>
        <v>140.05000000000001</v>
      </c>
      <c r="P3314" s="7">
        <f>E3314/L3314</f>
        <v>95.48863636363636</v>
      </c>
      <c r="Q3314" t="s">
        <v>8319</v>
      </c>
      <c r="R3314" t="s">
        <v>8349</v>
      </c>
      <c r="S3314" s="11">
        <f>(J3314/86400)+25569+(-5/24)</f>
        <v>41944.630648148144</v>
      </c>
      <c r="T3314" s="11">
        <f>(I3314/86400)+25569+(-5/24)</f>
        <v>42004.672314814808</v>
      </c>
    </row>
    <row r="3315" spans="1:20" ht="43.2" x14ac:dyDescent="0.3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6">
        <f>(E3315/D3315)*100</f>
        <v>296.87520259319291</v>
      </c>
      <c r="P3315" s="7">
        <f>E3315/L3315</f>
        <v>7.1902649656526005</v>
      </c>
      <c r="Q3315" t="s">
        <v>8319</v>
      </c>
      <c r="R3315" t="s">
        <v>8349</v>
      </c>
      <c r="S3315" s="11">
        <f>(J3315/86400)+25569+(-5/24)</f>
        <v>42199.118738425925</v>
      </c>
      <c r="T3315" s="11">
        <f>(I3315/86400)+25569+(-5/24)</f>
        <v>42231.118738425925</v>
      </c>
    </row>
    <row r="3316" spans="1:20" ht="43.2" x14ac:dyDescent="0.3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6">
        <f>(E3316/D3316)*100</f>
        <v>144.54249999999999</v>
      </c>
      <c r="P3316" s="7">
        <f>E3316/L3316</f>
        <v>511.65486725663715</v>
      </c>
      <c r="Q3316" t="s">
        <v>8319</v>
      </c>
      <c r="R3316" t="s">
        <v>8349</v>
      </c>
      <c r="S3316" s="11">
        <f>(J3316/86400)+25569+(-5/24)</f>
        <v>42745.53628472222</v>
      </c>
      <c r="T3316" s="11">
        <f>(I3316/86400)+25569+(-5/24)</f>
        <v>42795.53628472222</v>
      </c>
    </row>
    <row r="3317" spans="1:20" x14ac:dyDescent="0.3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6">
        <f>(E3317/D3317)*100</f>
        <v>105.745</v>
      </c>
      <c r="P3317" s="7">
        <f>E3317/L3317</f>
        <v>261.74504950495049</v>
      </c>
      <c r="Q3317" t="s">
        <v>8319</v>
      </c>
      <c r="R3317" t="s">
        <v>8349</v>
      </c>
      <c r="S3317" s="11">
        <f>(J3317/86400)+25569+(-5/24)</f>
        <v>42452.371655092589</v>
      </c>
      <c r="T3317" s="11">
        <f>(I3317/86400)+25569+(-5/24)</f>
        <v>42482.371655092589</v>
      </c>
    </row>
    <row r="3318" spans="1:20" ht="43.2" x14ac:dyDescent="0.3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6">
        <f>(E3318/D3318)*100</f>
        <v>493.21000000000004</v>
      </c>
      <c r="P3318" s="7">
        <f>E3318/L3318</f>
        <v>69.760961810466767</v>
      </c>
      <c r="Q3318" t="s">
        <v>8319</v>
      </c>
      <c r="R3318" t="s">
        <v>8349</v>
      </c>
      <c r="S3318" s="11">
        <f>(J3318/86400)+25569+(-5/24)</f>
        <v>42198.468321759261</v>
      </c>
      <c r="T3318" s="11">
        <f>(I3318/86400)+25569+(-5/24)</f>
        <v>42223.468321759261</v>
      </c>
    </row>
    <row r="3319" spans="1:20" ht="28.8" x14ac:dyDescent="0.3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6">
        <f>(E3319/D3319)*100</f>
        <v>201.82666666666668</v>
      </c>
      <c r="P3319" s="7">
        <f>E3319/L3319</f>
        <v>77.229591836734699</v>
      </c>
      <c r="Q3319" t="s">
        <v>8319</v>
      </c>
      <c r="R3319" t="s">
        <v>8349</v>
      </c>
      <c r="S3319" s="11">
        <f>(J3319/86400)+25569+(-5/24)</f>
        <v>42333.391597222224</v>
      </c>
      <c r="T3319" s="11">
        <f>(I3319/86400)+25569+(-5/24)</f>
        <v>42368.391597222224</v>
      </c>
    </row>
    <row r="3320" spans="1:20" ht="28.8" x14ac:dyDescent="0.3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6">
        <f>(E3320/D3320)*100</f>
        <v>104.44</v>
      </c>
      <c r="P3320" s="7">
        <f>E3320/L3320</f>
        <v>340.56521739130437</v>
      </c>
      <c r="Q3320" t="s">
        <v>8319</v>
      </c>
      <c r="R3320" t="s">
        <v>8349</v>
      </c>
      <c r="S3320" s="11">
        <f>(J3320/86400)+25569+(-5/24)</f>
        <v>42095.032372685186</v>
      </c>
      <c r="T3320" s="11">
        <f>(I3320/86400)+25569+(-5/24)</f>
        <v>42125.032372685186</v>
      </c>
    </row>
    <row r="3321" spans="1:20" ht="43.2" x14ac:dyDescent="0.3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6">
        <f>(E3321/D3321)*100</f>
        <v>170.29262962962963</v>
      </c>
      <c r="P3321" s="7">
        <f>E3321/L3321</f>
        <v>67.417903225806455</v>
      </c>
      <c r="Q3321" t="s">
        <v>8319</v>
      </c>
      <c r="R3321" t="s">
        <v>8349</v>
      </c>
      <c r="S3321" s="11">
        <f>(J3321/86400)+25569+(-5/24)</f>
        <v>41351.333043981482</v>
      </c>
      <c r="T3321" s="11">
        <f>(I3321/86400)+25569+(-5/24)</f>
        <v>41386.333043981482</v>
      </c>
    </row>
    <row r="3322" spans="1:20" ht="57.6" x14ac:dyDescent="0.3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6">
        <f>(E3322/D3322)*100</f>
        <v>104.30333333333333</v>
      </c>
      <c r="P3322" s="7">
        <f>E3322/L3322</f>
        <v>845.70270270270271</v>
      </c>
      <c r="Q3322" t="s">
        <v>8319</v>
      </c>
      <c r="R3322" t="s">
        <v>8349</v>
      </c>
      <c r="S3322" s="11">
        <f>(J3322/86400)+25569+(-5/24)</f>
        <v>41872.317384259259</v>
      </c>
      <c r="T3322" s="11">
        <f>(I3322/86400)+25569+(-5/24)</f>
        <v>41929.958333333328</v>
      </c>
    </row>
    <row r="3323" spans="1:20" ht="43.2" x14ac:dyDescent="0.3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6">
        <f>(E3323/D3323)*100</f>
        <v>118.25000000000001</v>
      </c>
      <c r="P3323" s="7">
        <f>E3323/L3323</f>
        <v>97.191780821917803</v>
      </c>
      <c r="Q3323" t="s">
        <v>8319</v>
      </c>
      <c r="R3323" t="s">
        <v>8349</v>
      </c>
      <c r="S3323" s="11">
        <f>(J3323/86400)+25569+(-5/24)</f>
        <v>41389.599861111106</v>
      </c>
      <c r="T3323" s="11">
        <f>(I3323/86400)+25569+(-5/24)</f>
        <v>41421.791666666664</v>
      </c>
    </row>
    <row r="3324" spans="1:20" ht="43.2" x14ac:dyDescent="0.3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6">
        <f>(E3324/D3324)*100</f>
        <v>107.538</v>
      </c>
      <c r="P3324" s="7">
        <f>E3324/L3324</f>
        <v>451.84033613445376</v>
      </c>
      <c r="Q3324" t="s">
        <v>8319</v>
      </c>
      <c r="R3324" t="s">
        <v>8349</v>
      </c>
      <c r="S3324" s="11">
        <f>(J3324/86400)+25569+(-5/24)</f>
        <v>42044.064513888887</v>
      </c>
      <c r="T3324" s="11">
        <f>(I3324/86400)+25569+(-5/24)</f>
        <v>42104.022847222215</v>
      </c>
    </row>
    <row r="3325" spans="1:20" ht="43.2" x14ac:dyDescent="0.3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6">
        <f>(E3325/D3325)*100</f>
        <v>2260300</v>
      </c>
      <c r="P3325" s="7">
        <f>E3325/L3325</f>
        <v>138.66871165644173</v>
      </c>
      <c r="Q3325" t="s">
        <v>8319</v>
      </c>
      <c r="R3325" t="s">
        <v>8349</v>
      </c>
      <c r="S3325" s="11">
        <f>(J3325/86400)+25569+(-5/24)</f>
        <v>42626.460555555554</v>
      </c>
      <c r="T3325" s="11">
        <f>(I3325/86400)+25569+(-5/24)</f>
        <v>42656.707638888889</v>
      </c>
    </row>
    <row r="3326" spans="1:20" ht="43.2" x14ac:dyDescent="0.3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6">
        <f>(E3326/D3326)*100</f>
        <v>978.13466666666682</v>
      </c>
      <c r="P3326" s="7">
        <f>E3326/L3326</f>
        <v>21.640147492625371</v>
      </c>
      <c r="Q3326" t="s">
        <v>8319</v>
      </c>
      <c r="R3326" t="s">
        <v>8349</v>
      </c>
      <c r="S3326" s="11">
        <f>(J3326/86400)+25569+(-5/24)</f>
        <v>41315.912615740737</v>
      </c>
      <c r="T3326" s="11">
        <f>(I3326/86400)+25569+(-5/24)</f>
        <v>41346.625</v>
      </c>
    </row>
    <row r="3327" spans="1:20" ht="57.6" x14ac:dyDescent="0.3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6">
        <f>(E3327/D3327)*100</f>
        <v>122.9</v>
      </c>
      <c r="P3327" s="7">
        <f>E3327/L3327</f>
        <v>169.51724137931035</v>
      </c>
      <c r="Q3327" t="s">
        <v>8319</v>
      </c>
      <c r="R3327" t="s">
        <v>8349</v>
      </c>
      <c r="S3327" s="11">
        <f>(J3327/86400)+25569+(-5/24)</f>
        <v>41722.458020833328</v>
      </c>
      <c r="T3327" s="11">
        <f>(I3327/86400)+25569+(-5/24)</f>
        <v>41752.458020833328</v>
      </c>
    </row>
    <row r="3328" spans="1:20" ht="43.2" x14ac:dyDescent="0.3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6">
        <f>(E3328/D3328)*100</f>
        <v>246.0608</v>
      </c>
      <c r="P3328" s="7">
        <f>E3328/L3328</f>
        <v>161.88210526315791</v>
      </c>
      <c r="Q3328" t="s">
        <v>8319</v>
      </c>
      <c r="R3328" t="s">
        <v>8349</v>
      </c>
      <c r="S3328" s="11">
        <f>(J3328/86400)+25569+(-5/24)</f>
        <v>41611.709340277775</v>
      </c>
      <c r="T3328" s="11">
        <f>(I3328/86400)+25569+(-5/24)</f>
        <v>41654.583333333328</v>
      </c>
    </row>
    <row r="3329" spans="1:20" ht="43.2" x14ac:dyDescent="0.3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6">
        <f>(E3329/D3329)*100</f>
        <v>147.94</v>
      </c>
      <c r="P3329" s="7">
        <f>E3329/L3329</f>
        <v>493.13333333333333</v>
      </c>
      <c r="Q3329" t="s">
        <v>8319</v>
      </c>
      <c r="R3329" t="s">
        <v>8349</v>
      </c>
      <c r="S3329" s="11">
        <f>(J3329/86400)+25569+(-5/24)</f>
        <v>42619.935231481482</v>
      </c>
      <c r="T3329" s="11">
        <f>(I3329/86400)+25569+(-5/24)</f>
        <v>42679.935231481482</v>
      </c>
    </row>
    <row r="3330" spans="1:20" ht="43.2" x14ac:dyDescent="0.3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6">
        <f>(E3330/D3330)*100</f>
        <v>384.09090909090907</v>
      </c>
      <c r="P3330" s="7">
        <f>E3330/L3330</f>
        <v>22.120418848167539</v>
      </c>
      <c r="Q3330" t="s">
        <v>8319</v>
      </c>
      <c r="R3330" t="s">
        <v>8349</v>
      </c>
      <c r="S3330" s="11">
        <f>(J3330/86400)+25569+(-5/24)</f>
        <v>41719.679594907408</v>
      </c>
      <c r="T3330" s="11">
        <f>(I3330/86400)+25569+(-5/24)</f>
        <v>41764.679594907408</v>
      </c>
    </row>
    <row r="3331" spans="1:20" ht="43.2" x14ac:dyDescent="0.3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6">
        <f>(E3331/D3331)*100</f>
        <v>103.33333333333334</v>
      </c>
      <c r="P3331" s="7">
        <f>E3331/L3331</f>
        <v>18.235294117647058</v>
      </c>
      <c r="Q3331" t="s">
        <v>8319</v>
      </c>
      <c r="R3331" t="s">
        <v>8349</v>
      </c>
      <c r="S3331" s="11">
        <f>(J3331/86400)+25569+(-5/24)</f>
        <v>42044.823518518511</v>
      </c>
      <c r="T3331" s="11">
        <f>(I3331/86400)+25569+(-5/24)</f>
        <v>42074.781851851854</v>
      </c>
    </row>
    <row r="3332" spans="1:20" ht="43.2" x14ac:dyDescent="0.3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6">
        <f>(E3332/D3332)*100</f>
        <v>105.28</v>
      </c>
      <c r="P3332" s="7">
        <f>E3332/L3332</f>
        <v>47</v>
      </c>
      <c r="Q3332" t="s">
        <v>8317</v>
      </c>
      <c r="R3332" t="s">
        <v>8318</v>
      </c>
      <c r="S3332" s="11">
        <f>(J3332/86400)+25569+(-5/24)</f>
        <v>42018.733263888884</v>
      </c>
      <c r="T3332" s="11">
        <f>(I3332/86400)+25569+(-5/24)</f>
        <v>42047.083333333336</v>
      </c>
    </row>
    <row r="3333" spans="1:20" ht="28.8" x14ac:dyDescent="0.3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6">
        <f>(E3333/D3333)*100</f>
        <v>120</v>
      </c>
      <c r="P3333" s="7">
        <f>E3333/L3333</f>
        <v>66.666666666666671</v>
      </c>
      <c r="Q3333" t="s">
        <v>8317</v>
      </c>
      <c r="R3333" t="s">
        <v>8318</v>
      </c>
      <c r="S3333" s="11">
        <f>(J3333/86400)+25569+(-5/24)</f>
        <v>42026.716643518514</v>
      </c>
      <c r="T3333" s="11">
        <f>(I3333/86400)+25569+(-5/24)</f>
        <v>42051.999305555553</v>
      </c>
    </row>
    <row r="3334" spans="1:20" ht="43.2" x14ac:dyDescent="0.3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6">
        <f>(E3334/D3334)*100</f>
        <v>114.5</v>
      </c>
      <c r="P3334" s="7">
        <f>E3334/L3334</f>
        <v>18.770491803278688</v>
      </c>
      <c r="Q3334" t="s">
        <v>8317</v>
      </c>
      <c r="R3334" t="s">
        <v>8318</v>
      </c>
      <c r="S3334" s="11">
        <f>(J3334/86400)+25569+(-5/24)</f>
        <v>42103.326921296299</v>
      </c>
      <c r="T3334" s="11">
        <f>(I3334/86400)+25569+(-5/24)</f>
        <v>42117.326921296299</v>
      </c>
    </row>
    <row r="3335" spans="1:20" ht="43.2" x14ac:dyDescent="0.3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6">
        <f>(E3335/D3335)*100</f>
        <v>119</v>
      </c>
      <c r="P3335" s="7">
        <f>E3335/L3335</f>
        <v>66.111111111111114</v>
      </c>
      <c r="Q3335" t="s">
        <v>8317</v>
      </c>
      <c r="R3335" t="s">
        <v>8318</v>
      </c>
      <c r="S3335" s="11">
        <f>(J3335/86400)+25569+(-5/24)</f>
        <v>41920.579201388886</v>
      </c>
      <c r="T3335" s="11">
        <f>(I3335/86400)+25569+(-5/24)</f>
        <v>41941.579201388886</v>
      </c>
    </row>
    <row r="3336" spans="1:20" ht="43.2" x14ac:dyDescent="0.3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6">
        <f>(E3336/D3336)*100</f>
        <v>104.67999999999999</v>
      </c>
      <c r="P3336" s="7">
        <f>E3336/L3336</f>
        <v>36.859154929577464</v>
      </c>
      <c r="Q3336" t="s">
        <v>8317</v>
      </c>
      <c r="R3336" t="s">
        <v>8318</v>
      </c>
      <c r="S3336" s="11">
        <f>(J3336/86400)+25569+(-5/24)</f>
        <v>42557.981099537035</v>
      </c>
      <c r="T3336" s="11">
        <f>(I3336/86400)+25569+(-5/24)</f>
        <v>42587.666666666664</v>
      </c>
    </row>
    <row r="3337" spans="1:20" ht="28.8" x14ac:dyDescent="0.3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6">
        <f>(E3337/D3337)*100</f>
        <v>117.83999999999999</v>
      </c>
      <c r="P3337" s="7">
        <f>E3337/L3337</f>
        <v>39.810810810810814</v>
      </c>
      <c r="Q3337" t="s">
        <v>8317</v>
      </c>
      <c r="R3337" t="s">
        <v>8318</v>
      </c>
      <c r="S3337" s="11">
        <f>(J3337/86400)+25569+(-5/24)</f>
        <v>41815.360879629625</v>
      </c>
      <c r="T3337" s="11">
        <f>(I3337/86400)+25569+(-5/24)</f>
        <v>41829.360879629625</v>
      </c>
    </row>
    <row r="3338" spans="1:20" ht="43.2" x14ac:dyDescent="0.3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6">
        <f>(E3338/D3338)*100</f>
        <v>119.7</v>
      </c>
      <c r="P3338" s="7">
        <f>E3338/L3338</f>
        <v>31.5</v>
      </c>
      <c r="Q3338" t="s">
        <v>8317</v>
      </c>
      <c r="R3338" t="s">
        <v>8318</v>
      </c>
      <c r="S3338" s="11">
        <f>(J3338/86400)+25569+(-5/24)</f>
        <v>41807.990185185183</v>
      </c>
      <c r="T3338" s="11">
        <f>(I3338/86400)+25569+(-5/24)</f>
        <v>41837.990185185183</v>
      </c>
    </row>
    <row r="3339" spans="1:20" ht="43.2" x14ac:dyDescent="0.3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6">
        <f>(E3339/D3339)*100</f>
        <v>102.49999999999999</v>
      </c>
      <c r="P3339" s="7">
        <f>E3339/L3339</f>
        <v>102.5</v>
      </c>
      <c r="Q3339" t="s">
        <v>8317</v>
      </c>
      <c r="R3339" t="s">
        <v>8318</v>
      </c>
      <c r="S3339" s="11">
        <f>(J3339/86400)+25569+(-5/24)</f>
        <v>42550.49355324074</v>
      </c>
      <c r="T3339" s="11">
        <f>(I3339/86400)+25569+(-5/24)</f>
        <v>42580.49355324074</v>
      </c>
    </row>
    <row r="3340" spans="1:20" ht="28.8" x14ac:dyDescent="0.3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6">
        <f>(E3340/D3340)*100</f>
        <v>101.16666666666667</v>
      </c>
      <c r="P3340" s="7">
        <f>E3340/L3340</f>
        <v>126.45833333333333</v>
      </c>
      <c r="Q3340" t="s">
        <v>8317</v>
      </c>
      <c r="R3340" t="s">
        <v>8318</v>
      </c>
      <c r="S3340" s="11">
        <f>(J3340/86400)+25569+(-5/24)</f>
        <v>42055.804791666662</v>
      </c>
      <c r="T3340" s="11">
        <f>(I3340/86400)+25569+(-5/24)</f>
        <v>42074.958333333336</v>
      </c>
    </row>
    <row r="3341" spans="1:20" ht="43.2" x14ac:dyDescent="0.3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6">
        <f>(E3341/D3341)*100</f>
        <v>105.33333333333333</v>
      </c>
      <c r="P3341" s="7">
        <f>E3341/L3341</f>
        <v>47.878787878787875</v>
      </c>
      <c r="Q3341" t="s">
        <v>8317</v>
      </c>
      <c r="R3341" t="s">
        <v>8318</v>
      </c>
      <c r="S3341" s="11">
        <f>(J3341/86400)+25569+(-5/24)</f>
        <v>42016.730358796289</v>
      </c>
      <c r="T3341" s="11">
        <f>(I3341/86400)+25569+(-5/24)</f>
        <v>42046.730358796289</v>
      </c>
    </row>
    <row r="3342" spans="1:20" ht="43.2" x14ac:dyDescent="0.3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6">
        <f>(E3342/D3342)*100</f>
        <v>102.49999999999999</v>
      </c>
      <c r="P3342" s="7">
        <f>E3342/L3342</f>
        <v>73.214285714285708</v>
      </c>
      <c r="Q3342" t="s">
        <v>8317</v>
      </c>
      <c r="R3342" t="s">
        <v>8318</v>
      </c>
      <c r="S3342" s="11">
        <f>(J3342/86400)+25569+(-5/24)</f>
        <v>42591.691655092589</v>
      </c>
      <c r="T3342" s="11">
        <f>(I3342/86400)+25569+(-5/24)</f>
        <v>42621.958333333336</v>
      </c>
    </row>
    <row r="3343" spans="1:20" ht="43.2" x14ac:dyDescent="0.3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6">
        <f>(E3343/D3343)*100</f>
        <v>107.60000000000001</v>
      </c>
      <c r="P3343" s="7">
        <f>E3343/L3343</f>
        <v>89.666666666666671</v>
      </c>
      <c r="Q3343" t="s">
        <v>8317</v>
      </c>
      <c r="R3343" t="s">
        <v>8318</v>
      </c>
      <c r="S3343" s="11">
        <f>(J3343/86400)+25569+(-5/24)</f>
        <v>42183.022673611107</v>
      </c>
      <c r="T3343" s="11">
        <f>(I3343/86400)+25569+(-5/24)</f>
        <v>42228.022673611107</v>
      </c>
    </row>
    <row r="3344" spans="1:20" ht="57.6" x14ac:dyDescent="0.3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6">
        <f>(E3344/D3344)*100</f>
        <v>110.5675</v>
      </c>
      <c r="P3344" s="7">
        <f>E3344/L3344</f>
        <v>151.4623287671233</v>
      </c>
      <c r="Q3344" t="s">
        <v>8317</v>
      </c>
      <c r="R3344" t="s">
        <v>8318</v>
      </c>
      <c r="S3344" s="11">
        <f>(J3344/86400)+25569+(-5/24)</f>
        <v>42176.210706018515</v>
      </c>
      <c r="T3344" s="11">
        <f>(I3344/86400)+25569+(-5/24)</f>
        <v>42206.210706018515</v>
      </c>
    </row>
    <row r="3345" spans="1:20" ht="57.6" x14ac:dyDescent="0.3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6">
        <f>(E3345/D3345)*100</f>
        <v>150</v>
      </c>
      <c r="P3345" s="7">
        <f>E3345/L3345</f>
        <v>25</v>
      </c>
      <c r="Q3345" t="s">
        <v>8317</v>
      </c>
      <c r="R3345" t="s">
        <v>8318</v>
      </c>
      <c r="S3345" s="11">
        <f>(J3345/86400)+25569+(-5/24)</f>
        <v>42416.48332175926</v>
      </c>
      <c r="T3345" s="11">
        <f>(I3345/86400)+25569+(-5/24)</f>
        <v>42432.583333333336</v>
      </c>
    </row>
    <row r="3346" spans="1:20" ht="43.2" x14ac:dyDescent="0.3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6">
        <f>(E3346/D3346)*100</f>
        <v>104.28571428571429</v>
      </c>
      <c r="P3346" s="7">
        <f>E3346/L3346</f>
        <v>36.5</v>
      </c>
      <c r="Q3346" t="s">
        <v>8317</v>
      </c>
      <c r="R3346" t="s">
        <v>8318</v>
      </c>
      <c r="S3346" s="11">
        <f>(J3346/86400)+25569+(-5/24)</f>
        <v>41780.317604166667</v>
      </c>
      <c r="T3346" s="11">
        <f>(I3346/86400)+25569+(-5/24)</f>
        <v>41796.75</v>
      </c>
    </row>
    <row r="3347" spans="1:20" ht="43.2" x14ac:dyDescent="0.3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6">
        <f>(E3347/D3347)*100</f>
        <v>115.5</v>
      </c>
      <c r="P3347" s="7">
        <f>E3347/L3347</f>
        <v>44</v>
      </c>
      <c r="Q3347" t="s">
        <v>8317</v>
      </c>
      <c r="R3347" t="s">
        <v>8318</v>
      </c>
      <c r="S3347" s="11">
        <f>(J3347/86400)+25569+(-5/24)</f>
        <v>41795.319768518515</v>
      </c>
      <c r="T3347" s="11">
        <f>(I3347/86400)+25569+(-5/24)</f>
        <v>41825.319768518515</v>
      </c>
    </row>
    <row r="3348" spans="1:20" ht="43.2" x14ac:dyDescent="0.3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6">
        <f>(E3348/D3348)*100</f>
        <v>102.64512500000001</v>
      </c>
      <c r="P3348" s="7">
        <f>E3348/L3348</f>
        <v>87.357553191489373</v>
      </c>
      <c r="Q3348" t="s">
        <v>8317</v>
      </c>
      <c r="R3348" t="s">
        <v>8318</v>
      </c>
      <c r="S3348" s="11">
        <f>(J3348/86400)+25569+(-5/24)</f>
        <v>41798.731944444444</v>
      </c>
      <c r="T3348" s="11">
        <f>(I3348/86400)+25569+(-5/24)</f>
        <v>41828.731944444444</v>
      </c>
    </row>
    <row r="3349" spans="1:20" ht="43.2" x14ac:dyDescent="0.3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6">
        <f>(E3349/D3349)*100</f>
        <v>101.4</v>
      </c>
      <c r="P3349" s="7">
        <f>E3349/L3349</f>
        <v>36.474820143884891</v>
      </c>
      <c r="Q3349" t="s">
        <v>8317</v>
      </c>
      <c r="R3349" t="s">
        <v>8318</v>
      </c>
      <c r="S3349" s="11">
        <f>(J3349/86400)+25569+(-5/24)</f>
        <v>42201.466678240737</v>
      </c>
      <c r="T3349" s="11">
        <f>(I3349/86400)+25569+(-5/24)</f>
        <v>42216.458333333336</v>
      </c>
    </row>
    <row r="3350" spans="1:20" ht="43.2" x14ac:dyDescent="0.3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6">
        <f>(E3350/D3350)*100</f>
        <v>116.6348</v>
      </c>
      <c r="P3350" s="7">
        <f>E3350/L3350</f>
        <v>44.859538461538463</v>
      </c>
      <c r="Q3350" t="s">
        <v>8317</v>
      </c>
      <c r="R3350" t="s">
        <v>8318</v>
      </c>
      <c r="S3350" s="11">
        <f>(J3350/86400)+25569+(-5/24)</f>
        <v>42507.05636574074</v>
      </c>
      <c r="T3350" s="11">
        <f>(I3350/86400)+25569+(-5/24)</f>
        <v>42538.458333333336</v>
      </c>
    </row>
    <row r="3351" spans="1:20" ht="43.2" x14ac:dyDescent="0.3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6">
        <f>(E3351/D3351)*100</f>
        <v>133</v>
      </c>
      <c r="P3351" s="7">
        <f>E3351/L3351</f>
        <v>42.903225806451616</v>
      </c>
      <c r="Q3351" t="s">
        <v>8317</v>
      </c>
      <c r="R3351" t="s">
        <v>8318</v>
      </c>
      <c r="S3351" s="11">
        <f>(J3351/86400)+25569+(-5/24)</f>
        <v>41948.344513888886</v>
      </c>
      <c r="T3351" s="11">
        <f>(I3351/86400)+25569+(-5/24)</f>
        <v>42008.344513888886</v>
      </c>
    </row>
    <row r="3352" spans="1:20" ht="43.2" x14ac:dyDescent="0.3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6">
        <f>(E3352/D3352)*100</f>
        <v>133.20000000000002</v>
      </c>
      <c r="P3352" s="7">
        <f>E3352/L3352</f>
        <v>51.230769230769234</v>
      </c>
      <c r="Q3352" t="s">
        <v>8317</v>
      </c>
      <c r="R3352" t="s">
        <v>8318</v>
      </c>
      <c r="S3352" s="11">
        <f>(J3352/86400)+25569+(-5/24)</f>
        <v>41900.034826388888</v>
      </c>
      <c r="T3352" s="11">
        <f>(I3352/86400)+25569+(-5/24)</f>
        <v>41922.25</v>
      </c>
    </row>
    <row r="3353" spans="1:20" ht="43.2" x14ac:dyDescent="0.3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6">
        <f>(E3353/D3353)*100</f>
        <v>101.83333333333333</v>
      </c>
      <c r="P3353" s="7">
        <f>E3353/L3353</f>
        <v>33.944444444444443</v>
      </c>
      <c r="Q3353" t="s">
        <v>8317</v>
      </c>
      <c r="R3353" t="s">
        <v>8318</v>
      </c>
      <c r="S3353" s="11">
        <f>(J3353/86400)+25569+(-5/24)</f>
        <v>42192.438738425924</v>
      </c>
      <c r="T3353" s="11">
        <f>(I3353/86400)+25569+(-5/24)</f>
        <v>42222.438738425924</v>
      </c>
    </row>
    <row r="3354" spans="1:20" ht="43.2" x14ac:dyDescent="0.3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6">
        <f>(E3354/D3354)*100</f>
        <v>127.95</v>
      </c>
      <c r="P3354" s="7">
        <f>E3354/L3354</f>
        <v>90.744680851063833</v>
      </c>
      <c r="Q3354" t="s">
        <v>8317</v>
      </c>
      <c r="R3354" t="s">
        <v>8318</v>
      </c>
      <c r="S3354" s="11">
        <f>(J3354/86400)+25569+(-5/24)</f>
        <v>42157.857361111113</v>
      </c>
      <c r="T3354" s="11">
        <f>(I3354/86400)+25569+(-5/24)</f>
        <v>42200.791666666664</v>
      </c>
    </row>
    <row r="3355" spans="1:20" ht="43.2" x14ac:dyDescent="0.3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6">
        <f>(E3355/D3355)*100</f>
        <v>114.99999999999999</v>
      </c>
      <c r="P3355" s="7">
        <f>E3355/L3355</f>
        <v>50</v>
      </c>
      <c r="Q3355" t="s">
        <v>8317</v>
      </c>
      <c r="R3355" t="s">
        <v>8318</v>
      </c>
      <c r="S3355" s="11">
        <f>(J3355/86400)+25569+(-5/24)</f>
        <v>41881.245254629626</v>
      </c>
      <c r="T3355" s="11">
        <f>(I3355/86400)+25569+(-5/24)</f>
        <v>41911.245254629626</v>
      </c>
    </row>
    <row r="3356" spans="1:20" ht="57.6" x14ac:dyDescent="0.3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6">
        <f>(E3356/D3356)*100</f>
        <v>110.00000000000001</v>
      </c>
      <c r="P3356" s="7">
        <f>E3356/L3356</f>
        <v>24.444444444444443</v>
      </c>
      <c r="Q3356" t="s">
        <v>8317</v>
      </c>
      <c r="R3356" t="s">
        <v>8318</v>
      </c>
      <c r="S3356" s="11">
        <f>(J3356/86400)+25569+(-5/24)</f>
        <v>42213.2971412037</v>
      </c>
      <c r="T3356" s="11">
        <f>(I3356/86400)+25569+(-5/24)</f>
        <v>42238.2971412037</v>
      </c>
    </row>
    <row r="3357" spans="1:20" ht="43.2" x14ac:dyDescent="0.3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6">
        <f>(E3357/D3357)*100</f>
        <v>112.1</v>
      </c>
      <c r="P3357" s="7">
        <f>E3357/L3357</f>
        <v>44.25</v>
      </c>
      <c r="Q3357" t="s">
        <v>8317</v>
      </c>
      <c r="R3357" t="s">
        <v>8318</v>
      </c>
      <c r="S3357" s="11">
        <f>(J3357/86400)+25569+(-5/24)</f>
        <v>42185.058912037035</v>
      </c>
      <c r="T3357" s="11">
        <f>(I3357/86400)+25569+(-5/24)</f>
        <v>42221.249999999993</v>
      </c>
    </row>
    <row r="3358" spans="1:20" x14ac:dyDescent="0.3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6">
        <f>(E3358/D3358)*100</f>
        <v>126</v>
      </c>
      <c r="P3358" s="7">
        <f>E3358/L3358</f>
        <v>67.741935483870961</v>
      </c>
      <c r="Q3358" t="s">
        <v>8317</v>
      </c>
      <c r="R3358" t="s">
        <v>8318</v>
      </c>
      <c r="S3358" s="11">
        <f>(J3358/86400)+25569+(-5/24)</f>
        <v>42154.664791666662</v>
      </c>
      <c r="T3358" s="11">
        <f>(I3358/86400)+25569+(-5/24)</f>
        <v>42184.664791666662</v>
      </c>
    </row>
    <row r="3359" spans="1:20" ht="43.2" x14ac:dyDescent="0.3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6">
        <f>(E3359/D3359)*100</f>
        <v>100.24444444444444</v>
      </c>
      <c r="P3359" s="7">
        <f>E3359/L3359</f>
        <v>65.376811594202906</v>
      </c>
      <c r="Q3359" t="s">
        <v>8317</v>
      </c>
      <c r="R3359" t="s">
        <v>8318</v>
      </c>
      <c r="S3359" s="11">
        <f>(J3359/86400)+25569+(-5/24)</f>
        <v>42208.638136574074</v>
      </c>
      <c r="T3359" s="11">
        <f>(I3359/86400)+25569+(-5/24)</f>
        <v>42238.638136574074</v>
      </c>
    </row>
    <row r="3360" spans="1:20" ht="43.2" x14ac:dyDescent="0.3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6">
        <f>(E3360/D3360)*100</f>
        <v>102.4</v>
      </c>
      <c r="P3360" s="7">
        <f>E3360/L3360</f>
        <v>121.9047619047619</v>
      </c>
      <c r="Q3360" t="s">
        <v>8317</v>
      </c>
      <c r="R3360" t="s">
        <v>8318</v>
      </c>
      <c r="S3360" s="11">
        <f>(J3360/86400)+25569+(-5/24)</f>
        <v>42451.288483796299</v>
      </c>
      <c r="T3360" s="11">
        <f>(I3360/86400)+25569+(-5/24)</f>
        <v>42459.402083333327</v>
      </c>
    </row>
    <row r="3361" spans="1:20" ht="43.2" x14ac:dyDescent="0.3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6">
        <f>(E3361/D3361)*100</f>
        <v>108.2</v>
      </c>
      <c r="P3361" s="7">
        <f>E3361/L3361</f>
        <v>47.456140350877192</v>
      </c>
      <c r="Q3361" t="s">
        <v>8317</v>
      </c>
      <c r="R3361" t="s">
        <v>8318</v>
      </c>
      <c r="S3361" s="11">
        <f>(J3361/86400)+25569+(-5/24)</f>
        <v>41758.931296296294</v>
      </c>
      <c r="T3361" s="11">
        <f>(I3361/86400)+25569+(-5/24)</f>
        <v>41790.957638888889</v>
      </c>
    </row>
    <row r="3362" spans="1:20" ht="43.2" x14ac:dyDescent="0.3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6">
        <f>(E3362/D3362)*100</f>
        <v>100.27</v>
      </c>
      <c r="P3362" s="7">
        <f>E3362/L3362</f>
        <v>92.842592592592595</v>
      </c>
      <c r="Q3362" t="s">
        <v>8317</v>
      </c>
      <c r="R3362" t="s">
        <v>8318</v>
      </c>
      <c r="S3362" s="11">
        <f>(J3362/86400)+25569+(-5/24)</f>
        <v>42028.288229166668</v>
      </c>
      <c r="T3362" s="11">
        <f>(I3362/86400)+25569+(-5/24)</f>
        <v>42058.288229166668</v>
      </c>
    </row>
    <row r="3363" spans="1:20" ht="43.2" x14ac:dyDescent="0.3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6">
        <f>(E3363/D3363)*100</f>
        <v>113.3</v>
      </c>
      <c r="P3363" s="7">
        <f>E3363/L3363</f>
        <v>68.253012048192772</v>
      </c>
      <c r="Q3363" t="s">
        <v>8317</v>
      </c>
      <c r="R3363" t="s">
        <v>8318</v>
      </c>
      <c r="S3363" s="11">
        <f>(J3363/86400)+25569+(-5/24)</f>
        <v>42054.535856481474</v>
      </c>
      <c r="T3363" s="11">
        <f>(I3363/86400)+25569+(-5/24)</f>
        <v>42099.958333333336</v>
      </c>
    </row>
    <row r="3364" spans="1:20" ht="43.2" x14ac:dyDescent="0.3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6">
        <f>(E3364/D3364)*100</f>
        <v>127.57571428571428</v>
      </c>
      <c r="P3364" s="7">
        <f>E3364/L3364</f>
        <v>37.209583333333335</v>
      </c>
      <c r="Q3364" t="s">
        <v>8317</v>
      </c>
      <c r="R3364" t="s">
        <v>8318</v>
      </c>
      <c r="S3364" s="11">
        <f>(J3364/86400)+25569+(-5/24)</f>
        <v>42693.534270833326</v>
      </c>
      <c r="T3364" s="11">
        <f>(I3364/86400)+25569+(-5/24)</f>
        <v>42718.534270833326</v>
      </c>
    </row>
    <row r="3365" spans="1:20" ht="43.2" x14ac:dyDescent="0.3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6">
        <f>(E3365/D3365)*100</f>
        <v>107.73333333333332</v>
      </c>
      <c r="P3365" s="7">
        <f>E3365/L3365</f>
        <v>25.25</v>
      </c>
      <c r="Q3365" t="s">
        <v>8317</v>
      </c>
      <c r="R3365" t="s">
        <v>8318</v>
      </c>
      <c r="S3365" s="11">
        <f>(J3365/86400)+25569+(-5/24)</f>
        <v>42103.191145833327</v>
      </c>
      <c r="T3365" s="11">
        <f>(I3365/86400)+25569+(-5/24)</f>
        <v>42133.191145833327</v>
      </c>
    </row>
    <row r="3366" spans="1:20" ht="43.2" x14ac:dyDescent="0.3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6">
        <f>(E3366/D3366)*100</f>
        <v>242</v>
      </c>
      <c r="P3366" s="7">
        <f>E3366/L3366</f>
        <v>43.214285714285715</v>
      </c>
      <c r="Q3366" t="s">
        <v>8317</v>
      </c>
      <c r="R3366" t="s">
        <v>8318</v>
      </c>
      <c r="S3366" s="11">
        <f>(J3366/86400)+25569+(-5/24)</f>
        <v>42559.568391203698</v>
      </c>
      <c r="T3366" s="11">
        <f>(I3366/86400)+25569+(-5/24)</f>
        <v>42589.568391203698</v>
      </c>
    </row>
    <row r="3367" spans="1:20" ht="43.2" x14ac:dyDescent="0.3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6">
        <f>(E3367/D3367)*100</f>
        <v>141.56666666666666</v>
      </c>
      <c r="P3367" s="7">
        <f>E3367/L3367</f>
        <v>25.130177514792898</v>
      </c>
      <c r="Q3367" t="s">
        <v>8317</v>
      </c>
      <c r="R3367" t="s">
        <v>8318</v>
      </c>
      <c r="S3367" s="11">
        <f>(J3367/86400)+25569+(-5/24)</f>
        <v>42188.259166666663</v>
      </c>
      <c r="T3367" s="11">
        <f>(I3367/86400)+25569+(-5/24)</f>
        <v>42218.458333333336</v>
      </c>
    </row>
    <row r="3368" spans="1:20" ht="43.2" x14ac:dyDescent="0.3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6">
        <f>(E3368/D3368)*100</f>
        <v>130</v>
      </c>
      <c r="P3368" s="7">
        <f>E3368/L3368</f>
        <v>23.636363636363637</v>
      </c>
      <c r="Q3368" t="s">
        <v>8317</v>
      </c>
      <c r="R3368" t="s">
        <v>8318</v>
      </c>
      <c r="S3368" s="11">
        <f>(J3368/86400)+25569+(-5/24)</f>
        <v>42023.42664351852</v>
      </c>
      <c r="T3368" s="11">
        <f>(I3368/86400)+25569+(-5/24)</f>
        <v>42063.42664351852</v>
      </c>
    </row>
    <row r="3369" spans="1:20" ht="43.2" x14ac:dyDescent="0.3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6">
        <f>(E3369/D3369)*100</f>
        <v>106.03</v>
      </c>
      <c r="P3369" s="7">
        <f>E3369/L3369</f>
        <v>103.95098039215686</v>
      </c>
      <c r="Q3369" t="s">
        <v>8317</v>
      </c>
      <c r="R3369" t="s">
        <v>8318</v>
      </c>
      <c r="S3369" s="11">
        <f>(J3369/86400)+25569+(-5/24)</f>
        <v>42250.389884259253</v>
      </c>
      <c r="T3369" s="11">
        <f>(I3369/86400)+25569+(-5/24)</f>
        <v>42270.389884259253</v>
      </c>
    </row>
    <row r="3370" spans="1:20" ht="43.2" x14ac:dyDescent="0.3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6">
        <f>(E3370/D3370)*100</f>
        <v>104.80000000000001</v>
      </c>
      <c r="P3370" s="7">
        <f>E3370/L3370</f>
        <v>50.384615384615387</v>
      </c>
      <c r="Q3370" t="s">
        <v>8317</v>
      </c>
      <c r="R3370" t="s">
        <v>8318</v>
      </c>
      <c r="S3370" s="11">
        <f>(J3370/86400)+25569+(-5/24)</f>
        <v>42139.317233796297</v>
      </c>
      <c r="T3370" s="11">
        <f>(I3370/86400)+25569+(-5/24)</f>
        <v>42169.317233796297</v>
      </c>
    </row>
    <row r="3371" spans="1:20" ht="43.2" x14ac:dyDescent="0.3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6">
        <f>(E3371/D3371)*100</f>
        <v>136</v>
      </c>
      <c r="P3371" s="7">
        <f>E3371/L3371</f>
        <v>13.6</v>
      </c>
      <c r="Q3371" t="s">
        <v>8317</v>
      </c>
      <c r="R3371" t="s">
        <v>8318</v>
      </c>
      <c r="S3371" s="11">
        <f>(J3371/86400)+25569+(-5/24)</f>
        <v>42401.402650462966</v>
      </c>
      <c r="T3371" s="11">
        <f>(I3371/86400)+25569+(-5/24)</f>
        <v>42425.791666666664</v>
      </c>
    </row>
    <row r="3372" spans="1:20" ht="57.6" x14ac:dyDescent="0.3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6">
        <f>(E3372/D3372)*100</f>
        <v>100</v>
      </c>
      <c r="P3372" s="7">
        <f>E3372/L3372</f>
        <v>28.571428571428573</v>
      </c>
      <c r="Q3372" t="s">
        <v>8317</v>
      </c>
      <c r="R3372" t="s">
        <v>8318</v>
      </c>
      <c r="S3372" s="11">
        <f>(J3372/86400)+25569+(-5/24)</f>
        <v>41875.714525462965</v>
      </c>
      <c r="T3372" s="11">
        <f>(I3372/86400)+25569+(-5/24)</f>
        <v>41905.714525462965</v>
      </c>
    </row>
    <row r="3373" spans="1:20" ht="57.6" x14ac:dyDescent="0.3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6">
        <f>(E3373/D3373)*100</f>
        <v>100</v>
      </c>
      <c r="P3373" s="7">
        <f>E3373/L3373</f>
        <v>63.829787234042556</v>
      </c>
      <c r="Q3373" t="s">
        <v>8317</v>
      </c>
      <c r="R3373" t="s">
        <v>8318</v>
      </c>
      <c r="S3373" s="11">
        <f>(J3373/86400)+25569+(-5/24)</f>
        <v>42060.475601851846</v>
      </c>
      <c r="T3373" s="11">
        <f>(I3373/86400)+25569+(-5/24)</f>
        <v>42090.433935185181</v>
      </c>
    </row>
    <row r="3374" spans="1:20" ht="57.6" x14ac:dyDescent="0.3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6">
        <f>(E3374/D3374)*100</f>
        <v>124</v>
      </c>
      <c r="P3374" s="7">
        <f>E3374/L3374</f>
        <v>8.8571428571428577</v>
      </c>
      <c r="Q3374" t="s">
        <v>8317</v>
      </c>
      <c r="R3374" t="s">
        <v>8318</v>
      </c>
      <c r="S3374" s="11">
        <f>(J3374/86400)+25569+(-5/24)</f>
        <v>42066.803310185183</v>
      </c>
      <c r="T3374" s="11">
        <f>(I3374/86400)+25569+(-5/24)</f>
        <v>42094.749305555553</v>
      </c>
    </row>
    <row r="3375" spans="1:20" ht="43.2" x14ac:dyDescent="0.3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6">
        <f>(E3375/D3375)*100</f>
        <v>116.92307692307693</v>
      </c>
      <c r="P3375" s="7">
        <f>E3375/L3375</f>
        <v>50.666666666666664</v>
      </c>
      <c r="Q3375" t="s">
        <v>8317</v>
      </c>
      <c r="R3375" t="s">
        <v>8318</v>
      </c>
      <c r="S3375" s="11">
        <f>(J3375/86400)+25569+(-5/24)</f>
        <v>42136.0624537037</v>
      </c>
      <c r="T3375" s="11">
        <f>(I3375/86400)+25569+(-5/24)</f>
        <v>42167.863194444442</v>
      </c>
    </row>
    <row r="3376" spans="1:20" ht="57.6" x14ac:dyDescent="0.3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6">
        <f>(E3376/D3376)*100</f>
        <v>103.33333333333334</v>
      </c>
      <c r="P3376" s="7">
        <f>E3376/L3376</f>
        <v>60.784313725490193</v>
      </c>
      <c r="Q3376" t="s">
        <v>8317</v>
      </c>
      <c r="R3376" t="s">
        <v>8318</v>
      </c>
      <c r="S3376" s="11">
        <f>(J3376/86400)+25569+(-5/24)</f>
        <v>42312.584328703706</v>
      </c>
      <c r="T3376" s="11">
        <f>(I3376/86400)+25569+(-5/24)</f>
        <v>42342.584328703706</v>
      </c>
    </row>
    <row r="3377" spans="1:20" ht="57.6" x14ac:dyDescent="0.3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6">
        <f>(E3377/D3377)*100</f>
        <v>107.74999999999999</v>
      </c>
      <c r="P3377" s="7">
        <f>E3377/L3377</f>
        <v>113.42105263157895</v>
      </c>
      <c r="Q3377" t="s">
        <v>8317</v>
      </c>
      <c r="R3377" t="s">
        <v>8318</v>
      </c>
      <c r="S3377" s="11">
        <f>(J3377/86400)+25569+(-5/24)</f>
        <v>42170.826527777775</v>
      </c>
      <c r="T3377" s="11">
        <f>(I3377/86400)+25569+(-5/24)</f>
        <v>42195.083333333336</v>
      </c>
    </row>
    <row r="3378" spans="1:20" ht="57.6" x14ac:dyDescent="0.3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6">
        <f>(E3378/D3378)*100</f>
        <v>120.24999999999999</v>
      </c>
      <c r="P3378" s="7">
        <f>E3378/L3378</f>
        <v>104.56521739130434</v>
      </c>
      <c r="Q3378" t="s">
        <v>8317</v>
      </c>
      <c r="R3378" t="s">
        <v>8318</v>
      </c>
      <c r="S3378" s="11">
        <f>(J3378/86400)+25569+(-5/24)</f>
        <v>42494.475300925922</v>
      </c>
      <c r="T3378" s="11">
        <f>(I3378/86400)+25569+(-5/24)</f>
        <v>42524.479166666664</v>
      </c>
    </row>
    <row r="3379" spans="1:20" ht="43.2" x14ac:dyDescent="0.3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6">
        <f>(E3379/D3379)*100</f>
        <v>100.37894736842105</v>
      </c>
      <c r="P3379" s="7">
        <f>E3379/L3379</f>
        <v>98.30927835051547</v>
      </c>
      <c r="Q3379" t="s">
        <v>8317</v>
      </c>
      <c r="R3379" t="s">
        <v>8318</v>
      </c>
      <c r="S3379" s="11">
        <f>(J3379/86400)+25569+(-5/24)</f>
        <v>42254.056354166663</v>
      </c>
      <c r="T3379" s="11">
        <f>(I3379/86400)+25569+(-5/24)</f>
        <v>42279.749999999993</v>
      </c>
    </row>
    <row r="3380" spans="1:20" ht="43.2" x14ac:dyDescent="0.3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6">
        <f>(E3380/D3380)*100</f>
        <v>106.52</v>
      </c>
      <c r="P3380" s="7">
        <f>E3380/L3380</f>
        <v>35.039473684210527</v>
      </c>
      <c r="Q3380" t="s">
        <v>8317</v>
      </c>
      <c r="R3380" t="s">
        <v>8318</v>
      </c>
      <c r="S3380" s="11">
        <f>(J3380/86400)+25569+(-5/24)</f>
        <v>42495.225902777776</v>
      </c>
      <c r="T3380" s="11">
        <f>(I3380/86400)+25569+(-5/24)</f>
        <v>42523.225902777776</v>
      </c>
    </row>
    <row r="3381" spans="1:20" ht="28.8" x14ac:dyDescent="0.3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6">
        <f>(E3381/D3381)*100</f>
        <v>100</v>
      </c>
      <c r="P3381" s="7">
        <f>E3381/L3381</f>
        <v>272.72727272727275</v>
      </c>
      <c r="Q3381" t="s">
        <v>8317</v>
      </c>
      <c r="R3381" t="s">
        <v>8318</v>
      </c>
      <c r="S3381" s="11">
        <f>(J3381/86400)+25569+(-5/24)</f>
        <v>41758.631342592591</v>
      </c>
      <c r="T3381" s="11">
        <f>(I3381/86400)+25569+(-5/24)</f>
        <v>41770.957638888889</v>
      </c>
    </row>
    <row r="3382" spans="1:20" ht="43.2" x14ac:dyDescent="0.3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6">
        <f>(E3382/D3382)*100</f>
        <v>110.66666666666667</v>
      </c>
      <c r="P3382" s="7">
        <f>E3382/L3382</f>
        <v>63.846153846153847</v>
      </c>
      <c r="Q3382" t="s">
        <v>8317</v>
      </c>
      <c r="R3382" t="s">
        <v>8318</v>
      </c>
      <c r="S3382" s="11">
        <f>(J3382/86400)+25569+(-5/24)</f>
        <v>42171.616550925923</v>
      </c>
      <c r="T3382" s="11">
        <f>(I3382/86400)+25569+(-5/24)</f>
        <v>42201.616550925923</v>
      </c>
    </row>
    <row r="3383" spans="1:20" ht="43.2" x14ac:dyDescent="0.3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6">
        <f>(E3383/D3383)*100</f>
        <v>114.71959999999999</v>
      </c>
      <c r="P3383" s="7">
        <f>E3383/L3383</f>
        <v>30.189368421052631</v>
      </c>
      <c r="Q3383" t="s">
        <v>8317</v>
      </c>
      <c r="R3383" t="s">
        <v>8318</v>
      </c>
      <c r="S3383" s="11">
        <f>(J3383/86400)+25569+(-5/24)</f>
        <v>41938.501087962963</v>
      </c>
      <c r="T3383" s="11">
        <f>(I3383/86400)+25569+(-5/24)</f>
        <v>41966.708333333336</v>
      </c>
    </row>
    <row r="3384" spans="1:20" x14ac:dyDescent="0.3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6">
        <f>(E3384/D3384)*100</f>
        <v>108.25925925925925</v>
      </c>
      <c r="P3384" s="7">
        <f>E3384/L3384</f>
        <v>83.51428571428572</v>
      </c>
      <c r="Q3384" t="s">
        <v>8317</v>
      </c>
      <c r="R3384" t="s">
        <v>8318</v>
      </c>
      <c r="S3384" s="11">
        <f>(J3384/86400)+25569+(-5/24)</f>
        <v>42267.919363425921</v>
      </c>
      <c r="T3384" s="11">
        <f>(I3384/86400)+25569+(-5/24)</f>
        <v>42287.874999999993</v>
      </c>
    </row>
    <row r="3385" spans="1:20" ht="43.2" x14ac:dyDescent="0.3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6">
        <f>(E3385/D3385)*100</f>
        <v>170</v>
      </c>
      <c r="P3385" s="7">
        <f>E3385/L3385</f>
        <v>64.761904761904759</v>
      </c>
      <c r="Q3385" t="s">
        <v>8317</v>
      </c>
      <c r="R3385" t="s">
        <v>8318</v>
      </c>
      <c r="S3385" s="11">
        <f>(J3385/86400)+25569+(-5/24)</f>
        <v>42019.751504629625</v>
      </c>
      <c r="T3385" s="11">
        <f>(I3385/86400)+25569+(-5/24)</f>
        <v>42034.751504629625</v>
      </c>
    </row>
    <row r="3386" spans="1:20" ht="43.2" x14ac:dyDescent="0.3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6">
        <f>(E3386/D3386)*100</f>
        <v>187.09899999999999</v>
      </c>
      <c r="P3386" s="7">
        <f>E3386/L3386</f>
        <v>20.118172043010752</v>
      </c>
      <c r="Q3386" t="s">
        <v>8317</v>
      </c>
      <c r="R3386" t="s">
        <v>8318</v>
      </c>
      <c r="S3386" s="11">
        <f>(J3386/86400)+25569+(-5/24)</f>
        <v>42313.495567129627</v>
      </c>
      <c r="T3386" s="11">
        <f>(I3386/86400)+25569+(-5/24)</f>
        <v>42342.791666666664</v>
      </c>
    </row>
    <row r="3387" spans="1:20" ht="57.6" x14ac:dyDescent="0.3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6">
        <f>(E3387/D3387)*100</f>
        <v>107.77777777777777</v>
      </c>
      <c r="P3387" s="7">
        <f>E3387/L3387</f>
        <v>44.090909090909093</v>
      </c>
      <c r="Q3387" t="s">
        <v>8317</v>
      </c>
      <c r="R3387" t="s">
        <v>8318</v>
      </c>
      <c r="S3387" s="11">
        <f>(J3387/86400)+25569+(-5/24)</f>
        <v>42746.053449074076</v>
      </c>
      <c r="T3387" s="11">
        <f>(I3387/86400)+25569+(-5/24)</f>
        <v>42783.999305555553</v>
      </c>
    </row>
    <row r="3388" spans="1:20" ht="57.6" x14ac:dyDescent="0.3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6">
        <f>(E3388/D3388)*100</f>
        <v>100</v>
      </c>
      <c r="P3388" s="7">
        <f>E3388/L3388</f>
        <v>40.476190476190474</v>
      </c>
      <c r="Q3388" t="s">
        <v>8317</v>
      </c>
      <c r="R3388" t="s">
        <v>8318</v>
      </c>
      <c r="S3388" s="11">
        <f>(J3388/86400)+25569+(-5/24)</f>
        <v>42307.700046296297</v>
      </c>
      <c r="T3388" s="11">
        <f>(I3388/86400)+25569+(-5/24)</f>
        <v>42347.741712962961</v>
      </c>
    </row>
    <row r="3389" spans="1:20" ht="43.2" x14ac:dyDescent="0.3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6">
        <f>(E3389/D3389)*100</f>
        <v>120.24999999999999</v>
      </c>
      <c r="P3389" s="7">
        <f>E3389/L3389</f>
        <v>44.537037037037038</v>
      </c>
      <c r="Q3389" t="s">
        <v>8317</v>
      </c>
      <c r="R3389" t="s">
        <v>8318</v>
      </c>
      <c r="S3389" s="11">
        <f>(J3389/86400)+25569+(-5/24)</f>
        <v>41842.399259259255</v>
      </c>
      <c r="T3389" s="11">
        <f>(I3389/86400)+25569+(-5/24)</f>
        <v>41864.708333333328</v>
      </c>
    </row>
    <row r="3390" spans="1:20" ht="43.2" x14ac:dyDescent="0.3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6">
        <f>(E3390/D3390)*100</f>
        <v>111.42857142857143</v>
      </c>
      <c r="P3390" s="7">
        <f>E3390/L3390</f>
        <v>125.80645161290323</v>
      </c>
      <c r="Q3390" t="s">
        <v>8317</v>
      </c>
      <c r="R3390" t="s">
        <v>8318</v>
      </c>
      <c r="S3390" s="11">
        <f>(J3390/86400)+25569+(-5/24)</f>
        <v>41853.031874999993</v>
      </c>
      <c r="T3390" s="11">
        <f>(I3390/86400)+25569+(-5/24)</f>
        <v>41875.999305555553</v>
      </c>
    </row>
    <row r="3391" spans="1:20" ht="57.6" x14ac:dyDescent="0.3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6">
        <f>(E3391/D3391)*100</f>
        <v>104</v>
      </c>
      <c r="P3391" s="7">
        <f>E3391/L3391</f>
        <v>19.696969696969695</v>
      </c>
      <c r="Q3391" t="s">
        <v>8317</v>
      </c>
      <c r="R3391" t="s">
        <v>8318</v>
      </c>
      <c r="S3391" s="11">
        <f>(J3391/86400)+25569+(-5/24)</f>
        <v>42059.827303240738</v>
      </c>
      <c r="T3391" s="11">
        <f>(I3391/86400)+25569+(-5/24)</f>
        <v>42081.499999999993</v>
      </c>
    </row>
    <row r="3392" spans="1:20" ht="28.8" x14ac:dyDescent="0.3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6">
        <f>(E3392/D3392)*100</f>
        <v>129</v>
      </c>
      <c r="P3392" s="7">
        <f>E3392/L3392</f>
        <v>43</v>
      </c>
      <c r="Q3392" t="s">
        <v>8317</v>
      </c>
      <c r="R3392" t="s">
        <v>8359</v>
      </c>
      <c r="S3392" s="11">
        <f>(J3392/86400)+25569+(-5/24)</f>
        <v>41877.678287037037</v>
      </c>
      <c r="T3392" s="11">
        <f>(I3392/86400)+25569+(-5/24)</f>
        <v>41907.678287037037</v>
      </c>
    </row>
    <row r="3393" spans="1:20" ht="43.2" x14ac:dyDescent="0.3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6">
        <f>(E3393/D3393)*100</f>
        <v>100</v>
      </c>
      <c r="P3393" s="7">
        <f>E3393/L3393</f>
        <v>83.333333333333329</v>
      </c>
      <c r="Q3393" t="s">
        <v>8317</v>
      </c>
      <c r="R3393" t="s">
        <v>8359</v>
      </c>
      <c r="S3393" s="11">
        <f>(J3393/86400)+25569+(-5/24)</f>
        <v>42097.665821759256</v>
      </c>
      <c r="T3393" s="11">
        <f>(I3393/86400)+25569+(-5/24)</f>
        <v>42142.665821759256</v>
      </c>
    </row>
    <row r="3394" spans="1:20" ht="43.2" x14ac:dyDescent="0.3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6">
        <f>(E3394/D3394)*100</f>
        <v>100</v>
      </c>
      <c r="P3394" s="7">
        <f>E3394/L3394</f>
        <v>30</v>
      </c>
      <c r="Q3394" t="s">
        <v>8317</v>
      </c>
      <c r="R3394" t="s">
        <v>8359</v>
      </c>
      <c r="S3394" s="11">
        <f>(J3394/86400)+25569+(-5/24)</f>
        <v>42012.944201388884</v>
      </c>
      <c r="T3394" s="11">
        <f>(I3394/86400)+25569+(-5/24)</f>
        <v>42027.916666666664</v>
      </c>
    </row>
    <row r="3395" spans="1:20" ht="43.2" x14ac:dyDescent="0.3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6">
        <f>(E3395/D3395)*100</f>
        <v>103.2</v>
      </c>
      <c r="P3395" s="7">
        <f>E3395/L3395</f>
        <v>175.51020408163265</v>
      </c>
      <c r="Q3395" t="s">
        <v>8317</v>
      </c>
      <c r="R3395" t="s">
        <v>8359</v>
      </c>
      <c r="S3395" s="11">
        <f>(J3395/86400)+25569+(-5/24)</f>
        <v>42103.348495370366</v>
      </c>
      <c r="T3395" s="11">
        <f>(I3395/86400)+25569+(-5/24)</f>
        <v>42132.957638888889</v>
      </c>
    </row>
    <row r="3396" spans="1:20" ht="43.2" x14ac:dyDescent="0.3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6">
        <f>(E3396/D3396)*100</f>
        <v>102.44597777777777</v>
      </c>
      <c r="P3396" s="7">
        <f>E3396/L3396</f>
        <v>231.66175879396985</v>
      </c>
      <c r="Q3396" t="s">
        <v>8317</v>
      </c>
      <c r="R3396" t="s">
        <v>8359</v>
      </c>
      <c r="S3396" s="11">
        <f>(J3396/86400)+25569+(-5/24)</f>
        <v>41863.375787037039</v>
      </c>
      <c r="T3396" s="11">
        <f>(I3396/86400)+25569+(-5/24)</f>
        <v>41893.375787037039</v>
      </c>
    </row>
    <row r="3397" spans="1:20" ht="43.2" x14ac:dyDescent="0.3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6">
        <f>(E3397/D3397)*100</f>
        <v>125</v>
      </c>
      <c r="P3397" s="7">
        <f>E3397/L3397</f>
        <v>75</v>
      </c>
      <c r="Q3397" t="s">
        <v>8317</v>
      </c>
      <c r="R3397" t="s">
        <v>8359</v>
      </c>
      <c r="S3397" s="11">
        <f>(J3397/86400)+25569+(-5/24)</f>
        <v>42044.557627314811</v>
      </c>
      <c r="T3397" s="11">
        <f>(I3397/86400)+25569+(-5/24)</f>
        <v>42058.557627314811</v>
      </c>
    </row>
    <row r="3398" spans="1:20" ht="43.2" x14ac:dyDescent="0.3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6">
        <f>(E3398/D3398)*100</f>
        <v>130.83333333333334</v>
      </c>
      <c r="P3398" s="7">
        <f>E3398/L3398</f>
        <v>112.14285714285714</v>
      </c>
      <c r="Q3398" t="s">
        <v>8317</v>
      </c>
      <c r="R3398" t="s">
        <v>8359</v>
      </c>
      <c r="S3398" s="11">
        <f>(J3398/86400)+25569+(-5/24)</f>
        <v>41806.460983796293</v>
      </c>
      <c r="T3398" s="11">
        <f>(I3398/86400)+25569+(-5/24)</f>
        <v>41835</v>
      </c>
    </row>
    <row r="3399" spans="1:20" ht="28.8" x14ac:dyDescent="0.3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6">
        <f>(E3399/D3399)*100</f>
        <v>100</v>
      </c>
      <c r="P3399" s="7">
        <f>E3399/L3399</f>
        <v>41.666666666666664</v>
      </c>
      <c r="Q3399" t="s">
        <v>8317</v>
      </c>
      <c r="R3399" t="s">
        <v>8359</v>
      </c>
      <c r="S3399" s="11">
        <f>(J3399/86400)+25569+(-5/24)</f>
        <v>42403.789884259262</v>
      </c>
      <c r="T3399" s="11">
        <f>(I3399/86400)+25569+(-5/24)</f>
        <v>42433.789884259262</v>
      </c>
    </row>
    <row r="3400" spans="1:20" ht="43.2" x14ac:dyDescent="0.3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6">
        <f>(E3400/D3400)*100</f>
        <v>102.06937499999999</v>
      </c>
      <c r="P3400" s="7">
        <f>E3400/L3400</f>
        <v>255.17343750000001</v>
      </c>
      <c r="Q3400" t="s">
        <v>8317</v>
      </c>
      <c r="R3400" t="s">
        <v>8359</v>
      </c>
      <c r="S3400" s="11">
        <f>(J3400/86400)+25569+(-5/24)</f>
        <v>41754.355995370366</v>
      </c>
      <c r="T3400" s="11">
        <f>(I3400/86400)+25569+(-5/24)</f>
        <v>41784.355995370366</v>
      </c>
    </row>
    <row r="3401" spans="1:20" ht="43.2" x14ac:dyDescent="0.3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6">
        <f>(E3401/D3401)*100</f>
        <v>100.92000000000002</v>
      </c>
      <c r="P3401" s="7">
        <f>E3401/L3401</f>
        <v>162.7741935483871</v>
      </c>
      <c r="Q3401" t="s">
        <v>8317</v>
      </c>
      <c r="R3401" t="s">
        <v>8359</v>
      </c>
      <c r="S3401" s="11">
        <f>(J3401/86400)+25569+(-5/24)</f>
        <v>42101.375740740739</v>
      </c>
      <c r="T3401" s="11">
        <f>(I3401/86400)+25569+(-5/24)</f>
        <v>42131.375740740739</v>
      </c>
    </row>
    <row r="3402" spans="1:20" ht="43.2" x14ac:dyDescent="0.3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6">
        <f>(E3402/D3402)*100</f>
        <v>106</v>
      </c>
      <c r="P3402" s="7">
        <f>E3402/L3402</f>
        <v>88.333333333333329</v>
      </c>
      <c r="Q3402" t="s">
        <v>8317</v>
      </c>
      <c r="R3402" t="s">
        <v>8359</v>
      </c>
      <c r="S3402" s="11">
        <f>(J3402/86400)+25569+(-5/24)</f>
        <v>41872.082905092589</v>
      </c>
      <c r="T3402" s="11">
        <f>(I3402/86400)+25569+(-5/24)</f>
        <v>41897.047222222223</v>
      </c>
    </row>
    <row r="3403" spans="1:20" ht="43.2" x14ac:dyDescent="0.3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6">
        <f>(E3403/D3403)*100</f>
        <v>105.0967741935484</v>
      </c>
      <c r="P3403" s="7">
        <f>E3403/L3403</f>
        <v>85.736842105263165</v>
      </c>
      <c r="Q3403" t="s">
        <v>8317</v>
      </c>
      <c r="R3403" t="s">
        <v>8359</v>
      </c>
      <c r="S3403" s="11">
        <f>(J3403/86400)+25569+(-5/24)</f>
        <v>42024.956446759257</v>
      </c>
      <c r="T3403" s="11">
        <f>(I3403/86400)+25569+(-5/24)</f>
        <v>42056.249999999993</v>
      </c>
    </row>
    <row r="3404" spans="1:20" ht="43.2" x14ac:dyDescent="0.3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6">
        <f>(E3404/D3404)*100</f>
        <v>102.76</v>
      </c>
      <c r="P3404" s="7">
        <f>E3404/L3404</f>
        <v>47.574074074074076</v>
      </c>
      <c r="Q3404" t="s">
        <v>8317</v>
      </c>
      <c r="R3404" t="s">
        <v>8359</v>
      </c>
      <c r="S3404" s="11">
        <f>(J3404/86400)+25569+(-5/24)</f>
        <v>42495.748298611106</v>
      </c>
      <c r="T3404" s="11">
        <f>(I3404/86400)+25569+(-5/24)</f>
        <v>42525.748298611106</v>
      </c>
    </row>
    <row r="3405" spans="1:20" ht="43.2" x14ac:dyDescent="0.3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6">
        <f>(E3405/D3405)*100</f>
        <v>108</v>
      </c>
      <c r="P3405" s="7">
        <f>E3405/L3405</f>
        <v>72.972972972972968</v>
      </c>
      <c r="Q3405" t="s">
        <v>8317</v>
      </c>
      <c r="R3405" t="s">
        <v>8359</v>
      </c>
      <c r="S3405" s="11">
        <f>(J3405/86400)+25569+(-5/24)</f>
        <v>41775.427824074075</v>
      </c>
      <c r="T3405" s="11">
        <f>(I3405/86400)+25569+(-5/24)</f>
        <v>41805.427824074075</v>
      </c>
    </row>
    <row r="3406" spans="1:20" ht="43.2" x14ac:dyDescent="0.3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6">
        <f>(E3406/D3406)*100</f>
        <v>100.88571428571429</v>
      </c>
      <c r="P3406" s="7">
        <f>E3406/L3406</f>
        <v>90.538461538461533</v>
      </c>
      <c r="Q3406" t="s">
        <v>8317</v>
      </c>
      <c r="R3406" t="s">
        <v>8359</v>
      </c>
      <c r="S3406" s="11">
        <f>(J3406/86400)+25569+(-5/24)</f>
        <v>42553.375092592592</v>
      </c>
      <c r="T3406" s="11">
        <f>(I3406/86400)+25569+(-5/24)</f>
        <v>42611.499999999993</v>
      </c>
    </row>
    <row r="3407" spans="1:20" ht="43.2" x14ac:dyDescent="0.3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6">
        <f>(E3407/D3407)*100</f>
        <v>128</v>
      </c>
      <c r="P3407" s="7">
        <f>E3407/L3407</f>
        <v>37.647058823529413</v>
      </c>
      <c r="Q3407" t="s">
        <v>8317</v>
      </c>
      <c r="R3407" t="s">
        <v>8359</v>
      </c>
      <c r="S3407" s="11">
        <f>(J3407/86400)+25569+(-5/24)</f>
        <v>41912.442395833328</v>
      </c>
      <c r="T3407" s="11">
        <f>(I3407/86400)+25569+(-5/24)</f>
        <v>41924.999305555553</v>
      </c>
    </row>
    <row r="3408" spans="1:20" ht="28.8" x14ac:dyDescent="0.3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6">
        <f>(E3408/D3408)*100</f>
        <v>133.33333333333331</v>
      </c>
      <c r="P3408" s="7">
        <f>E3408/L3408</f>
        <v>36.363636363636367</v>
      </c>
      <c r="Q3408" t="s">
        <v>8317</v>
      </c>
      <c r="R3408" t="s">
        <v>8359</v>
      </c>
      <c r="S3408" s="11">
        <f>(J3408/86400)+25569+(-5/24)</f>
        <v>41803.248993055553</v>
      </c>
      <c r="T3408" s="11">
        <f>(I3408/86400)+25569+(-5/24)</f>
        <v>41833.248993055553</v>
      </c>
    </row>
    <row r="3409" spans="1:20" ht="43.2" x14ac:dyDescent="0.3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6">
        <f>(E3409/D3409)*100</f>
        <v>101.375</v>
      </c>
      <c r="P3409" s="7">
        <f>E3409/L3409</f>
        <v>126.71875</v>
      </c>
      <c r="Q3409" t="s">
        <v>8317</v>
      </c>
      <c r="R3409" t="s">
        <v>8359</v>
      </c>
      <c r="S3409" s="11">
        <f>(J3409/86400)+25569+(-5/24)</f>
        <v>42004.495532407404</v>
      </c>
      <c r="T3409" s="11">
        <f>(I3409/86400)+25569+(-5/24)</f>
        <v>42034.495532407404</v>
      </c>
    </row>
    <row r="3410" spans="1:20" ht="43.2" x14ac:dyDescent="0.3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6">
        <f>(E3410/D3410)*100</f>
        <v>102.875</v>
      </c>
      <c r="P3410" s="7">
        <f>E3410/L3410</f>
        <v>329.2</v>
      </c>
      <c r="Q3410" t="s">
        <v>8317</v>
      </c>
      <c r="R3410" t="s">
        <v>8359</v>
      </c>
      <c r="S3410" s="11">
        <f>(J3410/86400)+25569+(-5/24)</f>
        <v>41845.60083333333</v>
      </c>
      <c r="T3410" s="11">
        <f>(I3410/86400)+25569+(-5/24)</f>
        <v>41878.833333333328</v>
      </c>
    </row>
    <row r="3411" spans="1:20" ht="43.2" x14ac:dyDescent="0.3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6">
        <f>(E3411/D3411)*100</f>
        <v>107.24000000000001</v>
      </c>
      <c r="P3411" s="7">
        <f>E3411/L3411</f>
        <v>81.242424242424249</v>
      </c>
      <c r="Q3411" t="s">
        <v>8317</v>
      </c>
      <c r="R3411" t="s">
        <v>8359</v>
      </c>
      <c r="S3411" s="11">
        <f>(J3411/86400)+25569+(-5/24)</f>
        <v>41982.565023148149</v>
      </c>
      <c r="T3411" s="11">
        <f>(I3411/86400)+25569+(-5/24)</f>
        <v>42022.565023148149</v>
      </c>
    </row>
    <row r="3412" spans="1:20" ht="43.2" x14ac:dyDescent="0.3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6">
        <f>(E3412/D3412)*100</f>
        <v>109.62</v>
      </c>
      <c r="P3412" s="7">
        <f>E3412/L3412</f>
        <v>50.75</v>
      </c>
      <c r="Q3412" t="s">
        <v>8317</v>
      </c>
      <c r="R3412" t="s">
        <v>8318</v>
      </c>
      <c r="S3412" s="11">
        <f>(J3412/86400)+25569+(-5/24)</f>
        <v>42061.004155092589</v>
      </c>
      <c r="T3412" s="11">
        <f>(I3412/86400)+25569+(-5/24)</f>
        <v>42088.958333333336</v>
      </c>
    </row>
    <row r="3413" spans="1:20" ht="43.2" x14ac:dyDescent="0.3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6">
        <f>(E3413/D3413)*100</f>
        <v>121.8</v>
      </c>
      <c r="P3413" s="7">
        <f>E3413/L3413</f>
        <v>60.9</v>
      </c>
      <c r="Q3413" t="s">
        <v>8317</v>
      </c>
      <c r="R3413" t="s">
        <v>8318</v>
      </c>
      <c r="S3413" s="11">
        <f>(J3413/86400)+25569+(-5/24)</f>
        <v>42036.035949074074</v>
      </c>
      <c r="T3413" s="11">
        <f>(I3413/86400)+25569+(-5/24)</f>
        <v>42064.082638888889</v>
      </c>
    </row>
    <row r="3414" spans="1:20" ht="57.6" x14ac:dyDescent="0.3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6">
        <f>(E3414/D3414)*100</f>
        <v>106.85</v>
      </c>
      <c r="P3414" s="7">
        <f>E3414/L3414</f>
        <v>109.03061224489795</v>
      </c>
      <c r="Q3414" t="s">
        <v>8317</v>
      </c>
      <c r="R3414" t="s">
        <v>8318</v>
      </c>
      <c r="S3414" s="11">
        <f>(J3414/86400)+25569+(-5/24)</f>
        <v>42157.26185185185</v>
      </c>
      <c r="T3414" s="11">
        <f>(I3414/86400)+25569+(-5/24)</f>
        <v>42187.26185185185</v>
      </c>
    </row>
    <row r="3415" spans="1:20" ht="43.2" x14ac:dyDescent="0.3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6">
        <f>(E3415/D3415)*100</f>
        <v>100.71379999999999</v>
      </c>
      <c r="P3415" s="7">
        <f>E3415/L3415</f>
        <v>25.692295918367346</v>
      </c>
      <c r="Q3415" t="s">
        <v>8317</v>
      </c>
      <c r="R3415" t="s">
        <v>8318</v>
      </c>
      <c r="S3415" s="11">
        <f>(J3415/86400)+25569+(-5/24)</f>
        <v>41827.701608796291</v>
      </c>
      <c r="T3415" s="11">
        <f>(I3415/86400)+25569+(-5/24)</f>
        <v>41857.688888888886</v>
      </c>
    </row>
    <row r="3416" spans="1:20" ht="57.6" x14ac:dyDescent="0.3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6">
        <f>(E3416/D3416)*100</f>
        <v>109.00000000000001</v>
      </c>
      <c r="P3416" s="7">
        <f>E3416/L3416</f>
        <v>41.92307692307692</v>
      </c>
      <c r="Q3416" t="s">
        <v>8317</v>
      </c>
      <c r="R3416" t="s">
        <v>8318</v>
      </c>
      <c r="S3416" s="11">
        <f>(J3416/86400)+25569+(-5/24)</f>
        <v>42162.521215277775</v>
      </c>
      <c r="T3416" s="11">
        <f>(I3416/86400)+25569+(-5/24)</f>
        <v>42192.521215277775</v>
      </c>
    </row>
    <row r="3417" spans="1:20" ht="43.2" x14ac:dyDescent="0.3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6">
        <f>(E3417/D3417)*100</f>
        <v>113.63000000000001</v>
      </c>
      <c r="P3417" s="7">
        <f>E3417/L3417</f>
        <v>88.7734375</v>
      </c>
      <c r="Q3417" t="s">
        <v>8317</v>
      </c>
      <c r="R3417" t="s">
        <v>8318</v>
      </c>
      <c r="S3417" s="11">
        <f>(J3417/86400)+25569+(-5/24)</f>
        <v>42233.530231481483</v>
      </c>
      <c r="T3417" s="11">
        <f>(I3417/86400)+25569+(-5/24)</f>
        <v>42263.530231481483</v>
      </c>
    </row>
    <row r="3418" spans="1:20" ht="43.2" x14ac:dyDescent="0.3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6">
        <f>(E3418/D3418)*100</f>
        <v>113.92</v>
      </c>
      <c r="P3418" s="7">
        <f>E3418/L3418</f>
        <v>80.225352112676063</v>
      </c>
      <c r="Q3418" t="s">
        <v>8317</v>
      </c>
      <c r="R3418" t="s">
        <v>8318</v>
      </c>
      <c r="S3418" s="11">
        <f>(J3418/86400)+25569+(-5/24)</f>
        <v>42041.989490740736</v>
      </c>
      <c r="T3418" s="11">
        <f>(I3418/86400)+25569+(-5/24)</f>
        <v>42071.947824074072</v>
      </c>
    </row>
    <row r="3419" spans="1:20" ht="28.8" x14ac:dyDescent="0.3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6">
        <f>(E3419/D3419)*100</f>
        <v>106</v>
      </c>
      <c r="P3419" s="7">
        <f>E3419/L3419</f>
        <v>78.936170212765958</v>
      </c>
      <c r="Q3419" t="s">
        <v>8317</v>
      </c>
      <c r="R3419" t="s">
        <v>8318</v>
      </c>
      <c r="S3419" s="11">
        <f>(J3419/86400)+25569+(-5/24)</f>
        <v>42585.315509259257</v>
      </c>
      <c r="T3419" s="11">
        <f>(I3419/86400)+25569+(-5/24)</f>
        <v>42598.957638888889</v>
      </c>
    </row>
    <row r="3420" spans="1:20" ht="43.2" x14ac:dyDescent="0.3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6">
        <f>(E3420/D3420)*100</f>
        <v>162.5</v>
      </c>
      <c r="P3420" s="7">
        <f>E3420/L3420</f>
        <v>95.588235294117652</v>
      </c>
      <c r="Q3420" t="s">
        <v>8317</v>
      </c>
      <c r="R3420" t="s">
        <v>8318</v>
      </c>
      <c r="S3420" s="11">
        <f>(J3420/86400)+25569+(-5/24)</f>
        <v>42097.578159722216</v>
      </c>
      <c r="T3420" s="11">
        <f>(I3420/86400)+25569+(-5/24)</f>
        <v>42127.743750000001</v>
      </c>
    </row>
    <row r="3421" spans="1:20" ht="43.2" x14ac:dyDescent="0.3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6">
        <f>(E3421/D3421)*100</f>
        <v>106</v>
      </c>
      <c r="P3421" s="7">
        <f>E3421/L3421</f>
        <v>69.890109890109883</v>
      </c>
      <c r="Q3421" t="s">
        <v>8317</v>
      </c>
      <c r="R3421" t="s">
        <v>8318</v>
      </c>
      <c r="S3421" s="11">
        <f>(J3421/86400)+25569+(-5/24)</f>
        <v>41808.461238425924</v>
      </c>
      <c r="T3421" s="11">
        <f>(I3421/86400)+25569+(-5/24)</f>
        <v>41838.461238425924</v>
      </c>
    </row>
    <row r="3422" spans="1:20" ht="43.2" x14ac:dyDescent="0.3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6">
        <f>(E3422/D3422)*100</f>
        <v>100.15624999999999</v>
      </c>
      <c r="P3422" s="7">
        <f>E3422/L3422</f>
        <v>74.534883720930239</v>
      </c>
      <c r="Q3422" t="s">
        <v>8317</v>
      </c>
      <c r="R3422" t="s">
        <v>8318</v>
      </c>
      <c r="S3422" s="11">
        <f>(J3422/86400)+25569+(-5/24)</f>
        <v>41852.449976851851</v>
      </c>
      <c r="T3422" s="11">
        <f>(I3422/86400)+25569+(-5/24)</f>
        <v>41882.449976851851</v>
      </c>
    </row>
    <row r="3423" spans="1:20" ht="28.8" x14ac:dyDescent="0.3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6">
        <f>(E3423/D3423)*100</f>
        <v>105.35000000000001</v>
      </c>
      <c r="P3423" s="7">
        <f>E3423/L3423</f>
        <v>123.94117647058823</v>
      </c>
      <c r="Q3423" t="s">
        <v>8317</v>
      </c>
      <c r="R3423" t="s">
        <v>8318</v>
      </c>
      <c r="S3423" s="11">
        <f>(J3423/86400)+25569+(-5/24)</f>
        <v>42693.90185185185</v>
      </c>
      <c r="T3423" s="11">
        <f>(I3423/86400)+25569+(-5/24)</f>
        <v>42708.833333333336</v>
      </c>
    </row>
    <row r="3424" spans="1:20" ht="43.2" x14ac:dyDescent="0.3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6">
        <f>(E3424/D3424)*100</f>
        <v>174.8</v>
      </c>
      <c r="P3424" s="7">
        <f>E3424/L3424</f>
        <v>264.84848484848487</v>
      </c>
      <c r="Q3424" t="s">
        <v>8317</v>
      </c>
      <c r="R3424" t="s">
        <v>8318</v>
      </c>
      <c r="S3424" s="11">
        <f>(J3424/86400)+25569+(-5/24)</f>
        <v>42341.610046296293</v>
      </c>
      <c r="T3424" s="11">
        <f>(I3424/86400)+25569+(-5/24)</f>
        <v>42369.958333333336</v>
      </c>
    </row>
    <row r="3425" spans="1:20" ht="57.6" x14ac:dyDescent="0.3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6">
        <f>(E3425/D3425)*100</f>
        <v>102</v>
      </c>
      <c r="P3425" s="7">
        <f>E3425/L3425</f>
        <v>58.620689655172413</v>
      </c>
      <c r="Q3425" t="s">
        <v>8317</v>
      </c>
      <c r="R3425" t="s">
        <v>8318</v>
      </c>
      <c r="S3425" s="11">
        <f>(J3425/86400)+25569+(-5/24)</f>
        <v>41879.852673611109</v>
      </c>
      <c r="T3425" s="11">
        <f>(I3425/86400)+25569+(-5/24)</f>
        <v>41907.857638888883</v>
      </c>
    </row>
    <row r="3426" spans="1:20" ht="43.2" x14ac:dyDescent="0.3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6">
        <f>(E3426/D3426)*100</f>
        <v>100.125</v>
      </c>
      <c r="P3426" s="7">
        <f>E3426/L3426</f>
        <v>70.884955752212392</v>
      </c>
      <c r="Q3426" t="s">
        <v>8317</v>
      </c>
      <c r="R3426" t="s">
        <v>8318</v>
      </c>
      <c r="S3426" s="11">
        <f>(J3426/86400)+25569+(-5/24)</f>
        <v>41941.475532407407</v>
      </c>
      <c r="T3426" s="11">
        <f>(I3426/86400)+25569+(-5/24)</f>
        <v>41969.916666666664</v>
      </c>
    </row>
    <row r="3427" spans="1:20" ht="43.2" x14ac:dyDescent="0.3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6">
        <f>(E3427/D3427)*100</f>
        <v>171.42857142857142</v>
      </c>
      <c r="P3427" s="7">
        <f>E3427/L3427</f>
        <v>8.5714285714285712</v>
      </c>
      <c r="Q3427" t="s">
        <v>8317</v>
      </c>
      <c r="R3427" t="s">
        <v>8318</v>
      </c>
      <c r="S3427" s="11">
        <f>(J3427/86400)+25569+(-5/24)</f>
        <v>42425.522337962961</v>
      </c>
      <c r="T3427" s="11">
        <f>(I3427/86400)+25569+(-5/24)</f>
        <v>42442.291666666664</v>
      </c>
    </row>
    <row r="3428" spans="1:20" ht="57.6" x14ac:dyDescent="0.3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6">
        <f>(E3428/D3428)*100</f>
        <v>113.56666666666666</v>
      </c>
      <c r="P3428" s="7">
        <f>E3428/L3428</f>
        <v>113.56666666666666</v>
      </c>
      <c r="Q3428" t="s">
        <v>8317</v>
      </c>
      <c r="R3428" t="s">
        <v>8318</v>
      </c>
      <c r="S3428" s="11">
        <f>(J3428/86400)+25569+(-5/24)</f>
        <v>42026.672847222224</v>
      </c>
      <c r="T3428" s="11">
        <f>(I3428/86400)+25569+(-5/24)</f>
        <v>42085.884722222218</v>
      </c>
    </row>
    <row r="3429" spans="1:20" ht="57.6" x14ac:dyDescent="0.3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6">
        <f>(E3429/D3429)*100</f>
        <v>129.46666666666667</v>
      </c>
      <c r="P3429" s="7">
        <f>E3429/L3429</f>
        <v>60.6875</v>
      </c>
      <c r="Q3429" t="s">
        <v>8317</v>
      </c>
      <c r="R3429" t="s">
        <v>8318</v>
      </c>
      <c r="S3429" s="11">
        <f>(J3429/86400)+25569+(-5/24)</f>
        <v>41922.432256944441</v>
      </c>
      <c r="T3429" s="11">
        <f>(I3429/86400)+25569+(-5/24)</f>
        <v>41932.040972222218</v>
      </c>
    </row>
    <row r="3430" spans="1:20" ht="43.2" x14ac:dyDescent="0.3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6">
        <f>(E3430/D3430)*100</f>
        <v>101.4</v>
      </c>
      <c r="P3430" s="7">
        <f>E3430/L3430</f>
        <v>110.21739130434783</v>
      </c>
      <c r="Q3430" t="s">
        <v>8317</v>
      </c>
      <c r="R3430" t="s">
        <v>8318</v>
      </c>
      <c r="S3430" s="11">
        <f>(J3430/86400)+25569+(-5/24)</f>
        <v>41993.616006944438</v>
      </c>
      <c r="T3430" s="11">
        <f>(I3430/86400)+25569+(-5/24)</f>
        <v>42010.041666666664</v>
      </c>
    </row>
    <row r="3431" spans="1:20" ht="43.2" x14ac:dyDescent="0.3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6">
        <f>(E3431/D3431)*100</f>
        <v>109.16666666666666</v>
      </c>
      <c r="P3431" s="7">
        <f>E3431/L3431</f>
        <v>136.45833333333334</v>
      </c>
      <c r="Q3431" t="s">
        <v>8317</v>
      </c>
      <c r="R3431" t="s">
        <v>8318</v>
      </c>
      <c r="S3431" s="11">
        <f>(J3431/86400)+25569+(-5/24)</f>
        <v>42219.70752314815</v>
      </c>
      <c r="T3431" s="11">
        <f>(I3431/86400)+25569+(-5/24)</f>
        <v>42239.874999999993</v>
      </c>
    </row>
    <row r="3432" spans="1:20" ht="57.6" x14ac:dyDescent="0.3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6">
        <f>(E3432/D3432)*100</f>
        <v>128.92500000000001</v>
      </c>
      <c r="P3432" s="7">
        <f>E3432/L3432</f>
        <v>53.164948453608247</v>
      </c>
      <c r="Q3432" t="s">
        <v>8317</v>
      </c>
      <c r="R3432" t="s">
        <v>8357</v>
      </c>
      <c r="S3432" s="11">
        <f>(J3432/86400)+25569+(-5/24)</f>
        <v>42225.351342592585</v>
      </c>
      <c r="T3432" s="11">
        <f>(I3432/86400)+25569+(-5/24)</f>
        <v>42270.351342592585</v>
      </c>
    </row>
    <row r="3433" spans="1:20" ht="28.8" x14ac:dyDescent="0.3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6">
        <f>(E3433/D3433)*100</f>
        <v>102.06</v>
      </c>
      <c r="P3433" s="7">
        <f>E3433/L3433</f>
        <v>86.491525423728817</v>
      </c>
      <c r="Q3433" t="s">
        <v>8317</v>
      </c>
      <c r="R3433" t="s">
        <v>8357</v>
      </c>
      <c r="S3433" s="11">
        <f>(J3433/86400)+25569+(-5/24)</f>
        <v>42381.478506944441</v>
      </c>
      <c r="T3433" s="11">
        <f>(I3433/86400)+25569+(-5/24)</f>
        <v>42411.478506944441</v>
      </c>
    </row>
    <row r="3434" spans="1:20" ht="43.2" x14ac:dyDescent="0.3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6">
        <f>(E3434/D3434)*100</f>
        <v>146.53957758620692</v>
      </c>
      <c r="P3434" s="7">
        <f>E3434/L3434</f>
        <v>155.23827397260274</v>
      </c>
      <c r="Q3434" t="s">
        <v>8317</v>
      </c>
      <c r="R3434" t="s">
        <v>8357</v>
      </c>
      <c r="S3434" s="11">
        <f>(J3434/86400)+25569+(-5/24)</f>
        <v>41894.424027777779</v>
      </c>
      <c r="T3434" s="11">
        <f>(I3434/86400)+25569+(-5/24)</f>
        <v>41954.465694444443</v>
      </c>
    </row>
    <row r="3435" spans="1:20" ht="57.6" x14ac:dyDescent="0.3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6">
        <f>(E3435/D3435)*100</f>
        <v>100.352</v>
      </c>
      <c r="P3435" s="7">
        <f>E3435/L3435</f>
        <v>115.08256880733946</v>
      </c>
      <c r="Q3435" t="s">
        <v>8317</v>
      </c>
      <c r="R3435" t="s">
        <v>8357</v>
      </c>
      <c r="S3435" s="11">
        <f>(J3435/86400)+25569+(-5/24)</f>
        <v>42576.070381944439</v>
      </c>
      <c r="T3435" s="11">
        <f>(I3435/86400)+25569+(-5/24)</f>
        <v>42606.070381944439</v>
      </c>
    </row>
    <row r="3436" spans="1:20" ht="57.6" x14ac:dyDescent="0.3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6">
        <f>(E3436/D3436)*100</f>
        <v>121.64999999999999</v>
      </c>
      <c r="P3436" s="7">
        <f>E3436/L3436</f>
        <v>109.5945945945946</v>
      </c>
      <c r="Q3436" t="s">
        <v>8317</v>
      </c>
      <c r="R3436" t="s">
        <v>8357</v>
      </c>
      <c r="S3436" s="11">
        <f>(J3436/86400)+25569+(-5/24)</f>
        <v>42654.765370370369</v>
      </c>
      <c r="T3436" s="11">
        <f>(I3436/86400)+25569+(-5/24)</f>
        <v>42673.958333333336</v>
      </c>
    </row>
    <row r="3437" spans="1:20" ht="43.2" x14ac:dyDescent="0.3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6">
        <f>(E3437/D3437)*100</f>
        <v>105.5</v>
      </c>
      <c r="P3437" s="7">
        <f>E3437/L3437</f>
        <v>45.214285714285715</v>
      </c>
      <c r="Q3437" t="s">
        <v>8317</v>
      </c>
      <c r="R3437" t="s">
        <v>8357</v>
      </c>
      <c r="S3437" s="11">
        <f>(J3437/86400)+25569+(-5/24)</f>
        <v>42431.29173611111</v>
      </c>
      <c r="T3437" s="11">
        <f>(I3437/86400)+25569+(-5/24)</f>
        <v>42491.250069444439</v>
      </c>
    </row>
    <row r="3438" spans="1:20" ht="57.6" x14ac:dyDescent="0.3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6">
        <f>(E3438/D3438)*100</f>
        <v>110.4008</v>
      </c>
      <c r="P3438" s="7">
        <f>E3438/L3438</f>
        <v>104.15169811320754</v>
      </c>
      <c r="Q3438" t="s">
        <v>8317</v>
      </c>
      <c r="R3438" t="s">
        <v>8357</v>
      </c>
      <c r="S3438" s="11">
        <f>(J3438/86400)+25569+(-5/24)</f>
        <v>42627.098969907405</v>
      </c>
      <c r="T3438" s="11">
        <f>(I3438/86400)+25569+(-5/24)</f>
        <v>42655.791666666664</v>
      </c>
    </row>
    <row r="3439" spans="1:20" ht="43.2" x14ac:dyDescent="0.3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6">
        <f>(E3439/D3439)*100</f>
        <v>100</v>
      </c>
      <c r="P3439" s="7">
        <f>E3439/L3439</f>
        <v>35.714285714285715</v>
      </c>
      <c r="Q3439" t="s">
        <v>8317</v>
      </c>
      <c r="R3439" t="s">
        <v>8357</v>
      </c>
      <c r="S3439" s="11">
        <f>(J3439/86400)+25569+(-5/24)</f>
        <v>42511.153715277775</v>
      </c>
      <c r="T3439" s="11">
        <f>(I3439/86400)+25569+(-5/24)</f>
        <v>42541.153715277775</v>
      </c>
    </row>
    <row r="3440" spans="1:20" x14ac:dyDescent="0.3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6">
        <f>(E3440/D3440)*100</f>
        <v>176.535</v>
      </c>
      <c r="P3440" s="7">
        <f>E3440/L3440</f>
        <v>96.997252747252745</v>
      </c>
      <c r="Q3440" t="s">
        <v>8317</v>
      </c>
      <c r="R3440" t="s">
        <v>8357</v>
      </c>
      <c r="S3440" s="11">
        <f>(J3440/86400)+25569+(-5/24)</f>
        <v>42336.812060185184</v>
      </c>
      <c r="T3440" s="11">
        <f>(I3440/86400)+25569+(-5/24)</f>
        <v>42358.999305555553</v>
      </c>
    </row>
    <row r="3441" spans="1:20" ht="43.2" x14ac:dyDescent="0.3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6">
        <f>(E3441/D3441)*100</f>
        <v>100</v>
      </c>
      <c r="P3441" s="7">
        <f>E3441/L3441</f>
        <v>370.37037037037038</v>
      </c>
      <c r="Q3441" t="s">
        <v>8317</v>
      </c>
      <c r="R3441" t="s">
        <v>8357</v>
      </c>
      <c r="S3441" s="11">
        <f>(J3441/86400)+25569+(-5/24)</f>
        <v>42341.365972222215</v>
      </c>
      <c r="T3441" s="11">
        <f>(I3441/86400)+25569+(-5/24)</f>
        <v>42376.365972222215</v>
      </c>
    </row>
    <row r="3442" spans="1:20" ht="43.2" x14ac:dyDescent="0.3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6">
        <f>(E3442/D3442)*100</f>
        <v>103.29411764705883</v>
      </c>
      <c r="P3442" s="7">
        <f>E3442/L3442</f>
        <v>94.408602150537632</v>
      </c>
      <c r="Q3442" t="s">
        <v>8317</v>
      </c>
      <c r="R3442" t="s">
        <v>8357</v>
      </c>
      <c r="S3442" s="11">
        <f>(J3442/86400)+25569+(-5/24)</f>
        <v>42740.628819444442</v>
      </c>
      <c r="T3442" s="11">
        <f>(I3442/86400)+25569+(-5/24)</f>
        <v>42762.628819444442</v>
      </c>
    </row>
    <row r="3443" spans="1:20" ht="43.2" x14ac:dyDescent="0.3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6">
        <f>(E3443/D3443)*100</f>
        <v>104.5</v>
      </c>
      <c r="P3443" s="7">
        <f>E3443/L3443</f>
        <v>48.984375</v>
      </c>
      <c r="Q3443" t="s">
        <v>8317</v>
      </c>
      <c r="R3443" t="s">
        <v>8357</v>
      </c>
      <c r="S3443" s="11">
        <f>(J3443/86400)+25569+(-5/24)</f>
        <v>42622.559143518512</v>
      </c>
      <c r="T3443" s="11">
        <f>(I3443/86400)+25569+(-5/24)</f>
        <v>42652.559143518512</v>
      </c>
    </row>
    <row r="3444" spans="1:20" x14ac:dyDescent="0.3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6">
        <f>(E3444/D3444)*100</f>
        <v>100.29999999999998</v>
      </c>
      <c r="P3444" s="7">
        <f>E3444/L3444</f>
        <v>45.590909090909093</v>
      </c>
      <c r="Q3444" t="s">
        <v>8317</v>
      </c>
      <c r="R3444" t="s">
        <v>8357</v>
      </c>
      <c r="S3444" s="11">
        <f>(J3444/86400)+25569+(-5/24)</f>
        <v>42390.63040509259</v>
      </c>
      <c r="T3444" s="11">
        <f>(I3444/86400)+25569+(-5/24)</f>
        <v>42420.63040509259</v>
      </c>
    </row>
    <row r="3445" spans="1:20" ht="43.2" x14ac:dyDescent="0.3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6">
        <f>(E3445/D3445)*100</f>
        <v>457.74666666666673</v>
      </c>
      <c r="P3445" s="7">
        <f>E3445/L3445</f>
        <v>23.275254237288134</v>
      </c>
      <c r="Q3445" t="s">
        <v>8317</v>
      </c>
      <c r="R3445" t="s">
        <v>8357</v>
      </c>
      <c r="S3445" s="11">
        <f>(J3445/86400)+25569+(-5/24)</f>
        <v>41885.270509259259</v>
      </c>
      <c r="T3445" s="11">
        <f>(I3445/86400)+25569+(-5/24)</f>
        <v>41915.270509259259</v>
      </c>
    </row>
    <row r="3446" spans="1:20" ht="43.2" x14ac:dyDescent="0.3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6">
        <f>(E3446/D3446)*100</f>
        <v>104.96000000000001</v>
      </c>
      <c r="P3446" s="7">
        <f>E3446/L3446</f>
        <v>63.2289156626506</v>
      </c>
      <c r="Q3446" t="s">
        <v>8317</v>
      </c>
      <c r="R3446" t="s">
        <v>8357</v>
      </c>
      <c r="S3446" s="11">
        <f>(J3446/86400)+25569+(-5/24)</f>
        <v>42724.456840277773</v>
      </c>
      <c r="T3446" s="11">
        <f>(I3446/86400)+25569+(-5/24)</f>
        <v>42754.456840277773</v>
      </c>
    </row>
    <row r="3447" spans="1:20" ht="28.8" x14ac:dyDescent="0.3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6">
        <f>(E3447/D3447)*100</f>
        <v>171.94285714285715</v>
      </c>
      <c r="P3447" s="7">
        <f>E3447/L3447</f>
        <v>153.5204081632653</v>
      </c>
      <c r="Q3447" t="s">
        <v>8317</v>
      </c>
      <c r="R3447" t="s">
        <v>8357</v>
      </c>
      <c r="S3447" s="11">
        <f>(J3447/86400)+25569+(-5/24)</f>
        <v>42090.704166666663</v>
      </c>
      <c r="T3447" s="11">
        <f>(I3447/86400)+25569+(-5/24)</f>
        <v>42150.704166666663</v>
      </c>
    </row>
    <row r="3448" spans="1:20" ht="43.2" x14ac:dyDescent="0.3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6">
        <f>(E3448/D3448)*100</f>
        <v>103.73000000000002</v>
      </c>
      <c r="P3448" s="7">
        <f>E3448/L3448</f>
        <v>90.2</v>
      </c>
      <c r="Q3448" t="s">
        <v>8317</v>
      </c>
      <c r="R3448" t="s">
        <v>8357</v>
      </c>
      <c r="S3448" s="11">
        <f>(J3448/86400)+25569+(-5/24)</f>
        <v>42775.525381944441</v>
      </c>
      <c r="T3448" s="11">
        <f>(I3448/86400)+25569+(-5/24)</f>
        <v>42792.999305555553</v>
      </c>
    </row>
    <row r="3449" spans="1:20" ht="43.2" x14ac:dyDescent="0.3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6">
        <f>(E3449/D3449)*100</f>
        <v>103.029</v>
      </c>
      <c r="P3449" s="7">
        <f>E3449/L3449</f>
        <v>118.97113163972287</v>
      </c>
      <c r="Q3449" t="s">
        <v>8317</v>
      </c>
      <c r="R3449" t="s">
        <v>8357</v>
      </c>
      <c r="S3449" s="11">
        <f>(J3449/86400)+25569+(-5/24)</f>
        <v>41777.985289351847</v>
      </c>
      <c r="T3449" s="11">
        <f>(I3449/86400)+25569+(-5/24)</f>
        <v>41805.975694444445</v>
      </c>
    </row>
    <row r="3450" spans="1:20" ht="43.2" x14ac:dyDescent="0.3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6">
        <f>(E3450/D3450)*100</f>
        <v>118.88888888888889</v>
      </c>
      <c r="P3450" s="7">
        <f>E3450/L3450</f>
        <v>80.25</v>
      </c>
      <c r="Q3450" t="s">
        <v>8317</v>
      </c>
      <c r="R3450" t="s">
        <v>8357</v>
      </c>
      <c r="S3450" s="11">
        <f>(J3450/86400)+25569+(-5/24)</f>
        <v>42780.531944444439</v>
      </c>
      <c r="T3450" s="11">
        <f>(I3450/86400)+25569+(-5/24)</f>
        <v>42794.874999999993</v>
      </c>
    </row>
    <row r="3451" spans="1:20" ht="43.2" x14ac:dyDescent="0.3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6">
        <f>(E3451/D3451)*100</f>
        <v>100</v>
      </c>
      <c r="P3451" s="7">
        <f>E3451/L3451</f>
        <v>62.5</v>
      </c>
      <c r="Q3451" t="s">
        <v>8317</v>
      </c>
      <c r="R3451" t="s">
        <v>8357</v>
      </c>
      <c r="S3451" s="11">
        <f>(J3451/86400)+25569+(-5/24)</f>
        <v>42752.61886574074</v>
      </c>
      <c r="T3451" s="11">
        <f>(I3451/86400)+25569+(-5/24)</f>
        <v>42766.541666666664</v>
      </c>
    </row>
    <row r="3452" spans="1:20" ht="43.2" x14ac:dyDescent="0.3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6">
        <f>(E3452/D3452)*100</f>
        <v>318.69988910451895</v>
      </c>
      <c r="P3452" s="7">
        <f>E3452/L3452</f>
        <v>131.37719999999999</v>
      </c>
      <c r="Q3452" t="s">
        <v>8317</v>
      </c>
      <c r="R3452" t="s">
        <v>8357</v>
      </c>
      <c r="S3452" s="11">
        <f>(J3452/86400)+25569+(-5/24)</f>
        <v>42534.687291666669</v>
      </c>
      <c r="T3452" s="11">
        <f>(I3452/86400)+25569+(-5/24)</f>
        <v>42564.687291666669</v>
      </c>
    </row>
    <row r="3453" spans="1:20" ht="28.8" x14ac:dyDescent="0.3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6">
        <f>(E3453/D3453)*100</f>
        <v>108.50614285714286</v>
      </c>
      <c r="P3453" s="7">
        <f>E3453/L3453</f>
        <v>73.032980769230775</v>
      </c>
      <c r="Q3453" t="s">
        <v>8317</v>
      </c>
      <c r="R3453" t="s">
        <v>8357</v>
      </c>
      <c r="S3453" s="11">
        <f>(J3453/86400)+25569+(-5/24)</f>
        <v>41239.627916666665</v>
      </c>
      <c r="T3453" s="11">
        <f>(I3453/86400)+25569+(-5/24)</f>
        <v>41269.627916666665</v>
      </c>
    </row>
    <row r="3454" spans="1:20" ht="43.2" x14ac:dyDescent="0.3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6">
        <f>(E3454/D3454)*100</f>
        <v>101.16666666666667</v>
      </c>
      <c r="P3454" s="7">
        <f>E3454/L3454</f>
        <v>178.52941176470588</v>
      </c>
      <c r="Q3454" t="s">
        <v>8317</v>
      </c>
      <c r="R3454" t="s">
        <v>8357</v>
      </c>
      <c r="S3454" s="11">
        <f>(J3454/86400)+25569+(-5/24)</f>
        <v>42398.640925925924</v>
      </c>
      <c r="T3454" s="11">
        <f>(I3454/86400)+25569+(-5/24)</f>
        <v>42430.040972222218</v>
      </c>
    </row>
    <row r="3455" spans="1:20" ht="57.6" x14ac:dyDescent="0.3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6">
        <f>(E3455/D3455)*100</f>
        <v>112.815</v>
      </c>
      <c r="P3455" s="7">
        <f>E3455/L3455</f>
        <v>162.90974729241879</v>
      </c>
      <c r="Q3455" t="s">
        <v>8317</v>
      </c>
      <c r="R3455" t="s">
        <v>8357</v>
      </c>
      <c r="S3455" s="11">
        <f>(J3455/86400)+25569+(-5/24)</f>
        <v>41928.672731481478</v>
      </c>
      <c r="T3455" s="11">
        <f>(I3455/86400)+25569+(-5/24)</f>
        <v>41958.714398148142</v>
      </c>
    </row>
    <row r="3456" spans="1:20" ht="43.2" x14ac:dyDescent="0.3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6">
        <f>(E3456/D3456)*100</f>
        <v>120.49622641509434</v>
      </c>
      <c r="P3456" s="7">
        <f>E3456/L3456</f>
        <v>108.24237288135593</v>
      </c>
      <c r="Q3456" t="s">
        <v>8317</v>
      </c>
      <c r="R3456" t="s">
        <v>8357</v>
      </c>
      <c r="S3456" s="11">
        <f>(J3456/86400)+25569+(-5/24)</f>
        <v>41888.466493055552</v>
      </c>
      <c r="T3456" s="11">
        <f>(I3456/86400)+25569+(-5/24)</f>
        <v>41918.466493055552</v>
      </c>
    </row>
    <row r="3457" spans="1:20" ht="28.8" x14ac:dyDescent="0.3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6">
        <f>(E3457/D3457)*100</f>
        <v>107.74999999999999</v>
      </c>
      <c r="P3457" s="7">
        <f>E3457/L3457</f>
        <v>88.865979381443296</v>
      </c>
      <c r="Q3457" t="s">
        <v>8317</v>
      </c>
      <c r="R3457" t="s">
        <v>8357</v>
      </c>
      <c r="S3457" s="11">
        <f>(J3457/86400)+25569+(-5/24)</f>
        <v>41957.54850694444</v>
      </c>
      <c r="T3457" s="11">
        <f>(I3457/86400)+25569+(-5/24)</f>
        <v>41987.54850694444</v>
      </c>
    </row>
    <row r="3458" spans="1:20" ht="28.8" x14ac:dyDescent="0.3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6">
        <f>(E3458/D3458)*100</f>
        <v>180</v>
      </c>
      <c r="P3458" s="7">
        <f>E3458/L3458</f>
        <v>54</v>
      </c>
      <c r="Q3458" t="s">
        <v>8317</v>
      </c>
      <c r="R3458" t="s">
        <v>8357</v>
      </c>
      <c r="S3458" s="11">
        <f>(J3458/86400)+25569+(-5/24)</f>
        <v>42098.007905092592</v>
      </c>
      <c r="T3458" s="11">
        <f>(I3458/86400)+25569+(-5/24)</f>
        <v>42119.007905092592</v>
      </c>
    </row>
    <row r="3459" spans="1:20" ht="43.2" x14ac:dyDescent="0.3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6">
        <f>(E3459/D3459)*100</f>
        <v>101.16666666666667</v>
      </c>
      <c r="P3459" s="7">
        <f>E3459/L3459</f>
        <v>116.73076923076923</v>
      </c>
      <c r="Q3459" t="s">
        <v>8317</v>
      </c>
      <c r="R3459" t="s">
        <v>8357</v>
      </c>
      <c r="S3459" s="11">
        <f>(J3459/86400)+25569+(-5/24)</f>
        <v>42360.003692129627</v>
      </c>
      <c r="T3459" s="11">
        <f>(I3459/86400)+25569+(-5/24)</f>
        <v>42390.003692129627</v>
      </c>
    </row>
    <row r="3460" spans="1:20" ht="43.2" x14ac:dyDescent="0.3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6">
        <f>(E3460/D3460)*100</f>
        <v>119.756</v>
      </c>
      <c r="P3460" s="7">
        <f>E3460/L3460</f>
        <v>233.8984375</v>
      </c>
      <c r="Q3460" t="s">
        <v>8317</v>
      </c>
      <c r="R3460" t="s">
        <v>8357</v>
      </c>
      <c r="S3460" s="11">
        <f>(J3460/86400)+25569+(-5/24)</f>
        <v>41939.361574074072</v>
      </c>
      <c r="T3460" s="11">
        <f>(I3460/86400)+25569+(-5/24)</f>
        <v>41969.403240740743</v>
      </c>
    </row>
    <row r="3461" spans="1:20" ht="43.2" x14ac:dyDescent="0.3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6">
        <f>(E3461/D3461)*100</f>
        <v>158</v>
      </c>
      <c r="P3461" s="7">
        <f>E3461/L3461</f>
        <v>158</v>
      </c>
      <c r="Q3461" t="s">
        <v>8317</v>
      </c>
      <c r="R3461" t="s">
        <v>8357</v>
      </c>
      <c r="S3461" s="11">
        <f>(J3461/86400)+25569+(-5/24)</f>
        <v>41996.624062499999</v>
      </c>
      <c r="T3461" s="11">
        <f>(I3461/86400)+25569+(-5/24)</f>
        <v>42056.624062499999</v>
      </c>
    </row>
    <row r="3462" spans="1:20" ht="43.2" x14ac:dyDescent="0.3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6">
        <f>(E3462/D3462)*100</f>
        <v>123.66666666666666</v>
      </c>
      <c r="P3462" s="7">
        <f>E3462/L3462</f>
        <v>14.84</v>
      </c>
      <c r="Q3462" t="s">
        <v>8317</v>
      </c>
      <c r="R3462" t="s">
        <v>8357</v>
      </c>
      <c r="S3462" s="11">
        <f>(J3462/86400)+25569+(-5/24)</f>
        <v>42334.260601851849</v>
      </c>
      <c r="T3462" s="11">
        <f>(I3462/86400)+25569+(-5/24)</f>
        <v>42361.749305555553</v>
      </c>
    </row>
    <row r="3463" spans="1:20" ht="43.2" x14ac:dyDescent="0.3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6">
        <f>(E3463/D3463)*100</f>
        <v>117.12499999999999</v>
      </c>
      <c r="P3463" s="7">
        <f>E3463/L3463</f>
        <v>85.181818181818187</v>
      </c>
      <c r="Q3463" t="s">
        <v>8317</v>
      </c>
      <c r="R3463" t="s">
        <v>8357</v>
      </c>
      <c r="S3463" s="11">
        <f>(J3463/86400)+25569+(-5/24)</f>
        <v>42024.494560185187</v>
      </c>
      <c r="T3463" s="11">
        <f>(I3463/86400)+25569+(-5/24)</f>
        <v>42045.494560185187</v>
      </c>
    </row>
    <row r="3464" spans="1:20" ht="43.2" x14ac:dyDescent="0.3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6">
        <f>(E3464/D3464)*100</f>
        <v>156.96</v>
      </c>
      <c r="P3464" s="7">
        <f>E3464/L3464</f>
        <v>146.69158878504672</v>
      </c>
      <c r="Q3464" t="s">
        <v>8317</v>
      </c>
      <c r="R3464" t="s">
        <v>8357</v>
      </c>
      <c r="S3464" s="11">
        <f>(J3464/86400)+25569+(-5/24)</f>
        <v>42146.627881944441</v>
      </c>
      <c r="T3464" s="11">
        <f>(I3464/86400)+25569+(-5/24)</f>
        <v>42176.627881944441</v>
      </c>
    </row>
    <row r="3465" spans="1:20" ht="43.2" x14ac:dyDescent="0.3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6">
        <f>(E3465/D3465)*100</f>
        <v>113.104</v>
      </c>
      <c r="P3465" s="7">
        <f>E3465/L3465</f>
        <v>50.764811490125673</v>
      </c>
      <c r="Q3465" t="s">
        <v>8317</v>
      </c>
      <c r="R3465" t="s">
        <v>8357</v>
      </c>
      <c r="S3465" s="11">
        <f>(J3465/86400)+25569+(-5/24)</f>
        <v>41919.915277777771</v>
      </c>
      <c r="T3465" s="11">
        <f>(I3465/86400)+25569+(-5/24)</f>
        <v>41948</v>
      </c>
    </row>
    <row r="3466" spans="1:20" ht="43.2" x14ac:dyDescent="0.3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6">
        <f>(E3466/D3466)*100</f>
        <v>103.17647058823529</v>
      </c>
      <c r="P3466" s="7">
        <f>E3466/L3466</f>
        <v>87.7</v>
      </c>
      <c r="Q3466" t="s">
        <v>8317</v>
      </c>
      <c r="R3466" t="s">
        <v>8357</v>
      </c>
      <c r="S3466" s="11">
        <f>(J3466/86400)+25569+(-5/24)</f>
        <v>41785.518958333334</v>
      </c>
      <c r="T3466" s="11">
        <f>(I3466/86400)+25569+(-5/24)</f>
        <v>41800.958333333328</v>
      </c>
    </row>
    <row r="3467" spans="1:20" ht="57.6" x14ac:dyDescent="0.3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6">
        <f>(E3467/D3467)*100</f>
        <v>102.61176470588236</v>
      </c>
      <c r="P3467" s="7">
        <f>E3467/L3467</f>
        <v>242.27777777777777</v>
      </c>
      <c r="Q3467" t="s">
        <v>8317</v>
      </c>
      <c r="R3467" t="s">
        <v>8357</v>
      </c>
      <c r="S3467" s="11">
        <f>(J3467/86400)+25569+(-5/24)</f>
        <v>41778.339722222219</v>
      </c>
      <c r="T3467" s="11">
        <f>(I3467/86400)+25569+(-5/24)</f>
        <v>41838.339722222219</v>
      </c>
    </row>
    <row r="3468" spans="1:20" ht="43.2" x14ac:dyDescent="0.3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6">
        <f>(E3468/D3468)*100</f>
        <v>105.84090909090908</v>
      </c>
      <c r="P3468" s="7">
        <f>E3468/L3468</f>
        <v>146.44654088050314</v>
      </c>
      <c r="Q3468" t="s">
        <v>8317</v>
      </c>
      <c r="R3468" t="s">
        <v>8357</v>
      </c>
      <c r="S3468" s="11">
        <f>(J3468/86400)+25569+(-5/24)</f>
        <v>41841.641701388886</v>
      </c>
      <c r="T3468" s="11">
        <f>(I3468/86400)+25569+(-5/24)</f>
        <v>41871.641701388886</v>
      </c>
    </row>
    <row r="3469" spans="1:20" ht="43.2" x14ac:dyDescent="0.3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6">
        <f>(E3469/D3469)*100</f>
        <v>100.71428571428571</v>
      </c>
      <c r="P3469" s="7">
        <f>E3469/L3469</f>
        <v>103.17073170731707</v>
      </c>
      <c r="Q3469" t="s">
        <v>8317</v>
      </c>
      <c r="R3469" t="s">
        <v>8357</v>
      </c>
      <c r="S3469" s="11">
        <f>(J3469/86400)+25569+(-5/24)</f>
        <v>42163.09</v>
      </c>
      <c r="T3469" s="11">
        <f>(I3469/86400)+25569+(-5/24)</f>
        <v>42205.708333333336</v>
      </c>
    </row>
    <row r="3470" spans="1:20" ht="43.2" x14ac:dyDescent="0.3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6">
        <f>(E3470/D3470)*100</f>
        <v>121.23333333333332</v>
      </c>
      <c r="P3470" s="7">
        <f>E3470/L3470</f>
        <v>80.464601769911511</v>
      </c>
      <c r="Q3470" t="s">
        <v>8317</v>
      </c>
      <c r="R3470" t="s">
        <v>8357</v>
      </c>
      <c r="S3470" s="11">
        <f>(J3470/86400)+25569+(-5/24)</f>
        <v>41758.625231481477</v>
      </c>
      <c r="T3470" s="11">
        <f>(I3470/86400)+25569+(-5/24)</f>
        <v>41785.916666666664</v>
      </c>
    </row>
    <row r="3471" spans="1:20" ht="43.2" x14ac:dyDescent="0.3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6">
        <f>(E3471/D3471)*100</f>
        <v>100.57142857142858</v>
      </c>
      <c r="P3471" s="7">
        <f>E3471/L3471</f>
        <v>234.66666666666666</v>
      </c>
      <c r="Q3471" t="s">
        <v>8317</v>
      </c>
      <c r="R3471" t="s">
        <v>8357</v>
      </c>
      <c r="S3471" s="11">
        <f>(J3471/86400)+25569+(-5/24)</f>
        <v>42170.638113425921</v>
      </c>
      <c r="T3471" s="11">
        <f>(I3471/86400)+25569+(-5/24)</f>
        <v>42230.638113425921</v>
      </c>
    </row>
    <row r="3472" spans="1:20" ht="43.2" x14ac:dyDescent="0.3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6">
        <f>(E3472/D3472)*100</f>
        <v>116.02222222222223</v>
      </c>
      <c r="P3472" s="7">
        <f>E3472/L3472</f>
        <v>50.689320388349515</v>
      </c>
      <c r="Q3472" t="s">
        <v>8317</v>
      </c>
      <c r="R3472" t="s">
        <v>8357</v>
      </c>
      <c r="S3472" s="11">
        <f>(J3472/86400)+25569+(-5/24)</f>
        <v>42660.410520833328</v>
      </c>
      <c r="T3472" s="11">
        <f>(I3472/86400)+25569+(-5/24)</f>
        <v>42696.040972222218</v>
      </c>
    </row>
    <row r="3473" spans="1:20" ht="43.2" x14ac:dyDescent="0.3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6">
        <f>(E3473/D3473)*100</f>
        <v>100.88</v>
      </c>
      <c r="P3473" s="7">
        <f>E3473/L3473</f>
        <v>162.70967741935485</v>
      </c>
      <c r="Q3473" t="s">
        <v>8317</v>
      </c>
      <c r="R3473" t="s">
        <v>8357</v>
      </c>
      <c r="S3473" s="11">
        <f>(J3473/86400)+25569+(-5/24)</f>
        <v>42564.745474537034</v>
      </c>
      <c r="T3473" s="11">
        <f>(I3473/86400)+25569+(-5/24)</f>
        <v>42609.745474537034</v>
      </c>
    </row>
    <row r="3474" spans="1:20" ht="57.6" x14ac:dyDescent="0.3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6">
        <f>(E3474/D3474)*100</f>
        <v>103</v>
      </c>
      <c r="P3474" s="7">
        <f>E3474/L3474</f>
        <v>120.16666666666667</v>
      </c>
      <c r="Q3474" t="s">
        <v>8317</v>
      </c>
      <c r="R3474" t="s">
        <v>8357</v>
      </c>
      <c r="S3474" s="11">
        <f>(J3474/86400)+25569+(-5/24)</f>
        <v>42121.467430555553</v>
      </c>
      <c r="T3474" s="11">
        <f>(I3474/86400)+25569+(-5/24)</f>
        <v>42166.467430555553</v>
      </c>
    </row>
    <row r="3475" spans="1:20" ht="43.2" x14ac:dyDescent="0.3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6">
        <f>(E3475/D3475)*100</f>
        <v>246.42</v>
      </c>
      <c r="P3475" s="7">
        <f>E3475/L3475</f>
        <v>67.697802197802204</v>
      </c>
      <c r="Q3475" t="s">
        <v>8317</v>
      </c>
      <c r="R3475" t="s">
        <v>8357</v>
      </c>
      <c r="S3475" s="11">
        <f>(J3475/86400)+25569+(-5/24)</f>
        <v>41158.785590277774</v>
      </c>
      <c r="T3475" s="11">
        <f>(I3475/86400)+25569+(-5/24)</f>
        <v>41188.785590277774</v>
      </c>
    </row>
    <row r="3476" spans="1:20" ht="43.2" x14ac:dyDescent="0.3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6">
        <f>(E3476/D3476)*100</f>
        <v>302.2</v>
      </c>
      <c r="P3476" s="7">
        <f>E3476/L3476</f>
        <v>52.103448275862071</v>
      </c>
      <c r="Q3476" t="s">
        <v>8317</v>
      </c>
      <c r="R3476" t="s">
        <v>8357</v>
      </c>
      <c r="S3476" s="11">
        <f>(J3476/86400)+25569+(-5/24)</f>
        <v>41761.301076388889</v>
      </c>
      <c r="T3476" s="11">
        <f>(I3476/86400)+25569+(-5/24)</f>
        <v>41789.458333333328</v>
      </c>
    </row>
    <row r="3477" spans="1:20" ht="57.6" x14ac:dyDescent="0.3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6">
        <f>(E3477/D3477)*100</f>
        <v>143.33333333333334</v>
      </c>
      <c r="P3477" s="7">
        <f>E3477/L3477</f>
        <v>51.6</v>
      </c>
      <c r="Q3477" t="s">
        <v>8317</v>
      </c>
      <c r="R3477" t="s">
        <v>8357</v>
      </c>
      <c r="S3477" s="11">
        <f>(J3477/86400)+25569+(-5/24)</f>
        <v>42783.251064814809</v>
      </c>
      <c r="T3477" s="11">
        <f>(I3477/86400)+25569+(-5/24)</f>
        <v>42797.251064814809</v>
      </c>
    </row>
    <row r="3478" spans="1:20" ht="43.2" x14ac:dyDescent="0.3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6">
        <f>(E3478/D3478)*100</f>
        <v>131.44</v>
      </c>
      <c r="P3478" s="7">
        <f>E3478/L3478</f>
        <v>164.3</v>
      </c>
      <c r="Q3478" t="s">
        <v>8317</v>
      </c>
      <c r="R3478" t="s">
        <v>8357</v>
      </c>
      <c r="S3478" s="11">
        <f>(J3478/86400)+25569+(-5/24)</f>
        <v>42053.49596064815</v>
      </c>
      <c r="T3478" s="11">
        <f>(I3478/86400)+25569+(-5/24)</f>
        <v>42083.454293981478</v>
      </c>
    </row>
    <row r="3479" spans="1:20" ht="28.8" x14ac:dyDescent="0.3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6">
        <f>(E3479/D3479)*100</f>
        <v>168.01999999999998</v>
      </c>
      <c r="P3479" s="7">
        <f>E3479/L3479</f>
        <v>84.858585858585855</v>
      </c>
      <c r="Q3479" t="s">
        <v>8317</v>
      </c>
      <c r="R3479" t="s">
        <v>8357</v>
      </c>
      <c r="S3479" s="11">
        <f>(J3479/86400)+25569+(-5/24)</f>
        <v>42567.055844907409</v>
      </c>
      <c r="T3479" s="11">
        <f>(I3479/86400)+25569+(-5/24)</f>
        <v>42597.055844907409</v>
      </c>
    </row>
    <row r="3480" spans="1:20" ht="43.2" x14ac:dyDescent="0.3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6">
        <f>(E3480/D3480)*100</f>
        <v>109.67666666666666</v>
      </c>
      <c r="P3480" s="7">
        <f>E3480/L3480</f>
        <v>94.548850574712645</v>
      </c>
      <c r="Q3480" t="s">
        <v>8317</v>
      </c>
      <c r="R3480" t="s">
        <v>8357</v>
      </c>
      <c r="S3480" s="11">
        <f>(J3480/86400)+25569+(-5/24)</f>
        <v>41932.500543981478</v>
      </c>
      <c r="T3480" s="11">
        <f>(I3480/86400)+25569+(-5/24)</f>
        <v>41960.982638888883</v>
      </c>
    </row>
    <row r="3481" spans="1:20" ht="43.2" x14ac:dyDescent="0.3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6">
        <f>(E3481/D3481)*100</f>
        <v>106.6857142857143</v>
      </c>
      <c r="P3481" s="7">
        <f>E3481/L3481</f>
        <v>45.536585365853661</v>
      </c>
      <c r="Q3481" t="s">
        <v>8317</v>
      </c>
      <c r="R3481" t="s">
        <v>8357</v>
      </c>
      <c r="S3481" s="11">
        <f>(J3481/86400)+25569+(-5/24)</f>
        <v>42233.5390162037</v>
      </c>
      <c r="T3481" s="11">
        <f>(I3481/86400)+25569+(-5/24)</f>
        <v>42263.5390162037</v>
      </c>
    </row>
    <row r="3482" spans="1:20" ht="72" x14ac:dyDescent="0.3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6">
        <f>(E3482/D3482)*100</f>
        <v>100</v>
      </c>
      <c r="P3482" s="7">
        <f>E3482/L3482</f>
        <v>51.724137931034484</v>
      </c>
      <c r="Q3482" t="s">
        <v>8317</v>
      </c>
      <c r="R3482" t="s">
        <v>8357</v>
      </c>
      <c r="S3482" s="11">
        <f>(J3482/86400)+25569+(-5/24)</f>
        <v>42597.674155092587</v>
      </c>
      <c r="T3482" s="11">
        <f>(I3482/86400)+25569+(-5/24)</f>
        <v>42657.674155092587</v>
      </c>
    </row>
    <row r="3483" spans="1:20" ht="43.2" x14ac:dyDescent="0.3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6">
        <f>(E3483/D3483)*100</f>
        <v>127.2</v>
      </c>
      <c r="P3483" s="7">
        <f>E3483/L3483</f>
        <v>50.88</v>
      </c>
      <c r="Q3483" t="s">
        <v>8317</v>
      </c>
      <c r="R3483" t="s">
        <v>8357</v>
      </c>
      <c r="S3483" s="11">
        <f>(J3483/86400)+25569+(-5/24)</f>
        <v>42227.836331018516</v>
      </c>
      <c r="T3483" s="11">
        <f>(I3483/86400)+25569+(-5/24)</f>
        <v>42257.836331018516</v>
      </c>
    </row>
    <row r="3484" spans="1:20" ht="43.2" x14ac:dyDescent="0.3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6">
        <f>(E3484/D3484)*100</f>
        <v>146.53333333333333</v>
      </c>
      <c r="P3484" s="7">
        <f>E3484/L3484</f>
        <v>191.13043478260869</v>
      </c>
      <c r="Q3484" t="s">
        <v>8317</v>
      </c>
      <c r="R3484" t="s">
        <v>8357</v>
      </c>
      <c r="S3484" s="11">
        <f>(J3484/86400)+25569+(-5/24)</f>
        <v>42569.901909722219</v>
      </c>
      <c r="T3484" s="11">
        <f>(I3484/86400)+25569+(-5/24)</f>
        <v>42599.901909722219</v>
      </c>
    </row>
    <row r="3485" spans="1:20" ht="72" x14ac:dyDescent="0.3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6">
        <f>(E3485/D3485)*100</f>
        <v>112.53599999999999</v>
      </c>
      <c r="P3485" s="7">
        <f>E3485/L3485</f>
        <v>89.314285714285717</v>
      </c>
      <c r="Q3485" t="s">
        <v>8317</v>
      </c>
      <c r="R3485" t="s">
        <v>8357</v>
      </c>
      <c r="S3485" s="11">
        <f>(J3485/86400)+25569+(-5/24)</f>
        <v>42644.327025462961</v>
      </c>
      <c r="T3485" s="11">
        <f>(I3485/86400)+25569+(-5/24)</f>
        <v>42674.957638888889</v>
      </c>
    </row>
    <row r="3486" spans="1:20" ht="28.8" x14ac:dyDescent="0.3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6">
        <f>(E3486/D3486)*100</f>
        <v>108.78684000000001</v>
      </c>
      <c r="P3486" s="7">
        <f>E3486/L3486</f>
        <v>88.588631921824103</v>
      </c>
      <c r="Q3486" t="s">
        <v>8317</v>
      </c>
      <c r="R3486" t="s">
        <v>8357</v>
      </c>
      <c r="S3486" s="11">
        <f>(J3486/86400)+25569+(-5/24)</f>
        <v>41368.351956018516</v>
      </c>
      <c r="T3486" s="11">
        <f>(I3486/86400)+25569+(-5/24)</f>
        <v>41398.351956018516</v>
      </c>
    </row>
    <row r="3487" spans="1:20" ht="43.2" x14ac:dyDescent="0.3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6">
        <f>(E3487/D3487)*100</f>
        <v>126.732</v>
      </c>
      <c r="P3487" s="7">
        <f>E3487/L3487</f>
        <v>96.300911854103347</v>
      </c>
      <c r="Q3487" t="s">
        <v>8317</v>
      </c>
      <c r="R3487" t="s">
        <v>8357</v>
      </c>
      <c r="S3487" s="11">
        <f>(J3487/86400)+25569+(-5/24)</f>
        <v>41466.576898148145</v>
      </c>
      <c r="T3487" s="11">
        <f>(I3487/86400)+25569+(-5/24)</f>
        <v>41502.290972222218</v>
      </c>
    </row>
    <row r="3488" spans="1:20" ht="57.6" x14ac:dyDescent="0.3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6">
        <f>(E3488/D3488)*100</f>
        <v>213.20000000000002</v>
      </c>
      <c r="P3488" s="7">
        <f>E3488/L3488</f>
        <v>33.3125</v>
      </c>
      <c r="Q3488" t="s">
        <v>8317</v>
      </c>
      <c r="R3488" t="s">
        <v>8357</v>
      </c>
      <c r="S3488" s="11">
        <f>(J3488/86400)+25569+(-5/24)</f>
        <v>40378.684872685182</v>
      </c>
      <c r="T3488" s="11">
        <f>(I3488/86400)+25569+(-5/24)</f>
        <v>40452.999305555553</v>
      </c>
    </row>
    <row r="3489" spans="1:20" ht="43.2" x14ac:dyDescent="0.3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6">
        <f>(E3489/D3489)*100</f>
        <v>100.49999999999999</v>
      </c>
      <c r="P3489" s="7">
        <f>E3489/L3489</f>
        <v>37.222222222222221</v>
      </c>
      <c r="Q3489" t="s">
        <v>8317</v>
      </c>
      <c r="R3489" t="s">
        <v>8357</v>
      </c>
      <c r="S3489" s="11">
        <f>(J3489/86400)+25569+(-5/24)</f>
        <v>42373.043946759259</v>
      </c>
      <c r="T3489" s="11">
        <f>(I3489/86400)+25569+(-5/24)</f>
        <v>42433.043946759259</v>
      </c>
    </row>
    <row r="3490" spans="1:20" ht="43.2" x14ac:dyDescent="0.3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6">
        <f>(E3490/D3490)*100</f>
        <v>108.71389999999998</v>
      </c>
      <c r="P3490" s="7">
        <f>E3490/L3490</f>
        <v>92.130423728813554</v>
      </c>
      <c r="Q3490" t="s">
        <v>8317</v>
      </c>
      <c r="R3490" t="s">
        <v>8357</v>
      </c>
      <c r="S3490" s="11">
        <f>(J3490/86400)+25569+(-5/24)</f>
        <v>41610.586087962962</v>
      </c>
      <c r="T3490" s="11">
        <f>(I3490/86400)+25569+(-5/24)</f>
        <v>41637.124305555553</v>
      </c>
    </row>
    <row r="3491" spans="1:20" ht="43.2" x14ac:dyDescent="0.3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6">
        <f>(E3491/D3491)*100</f>
        <v>107.5</v>
      </c>
      <c r="P3491" s="7">
        <f>E3491/L3491</f>
        <v>76.785714285714292</v>
      </c>
      <c r="Q3491" t="s">
        <v>8317</v>
      </c>
      <c r="R3491" t="s">
        <v>8357</v>
      </c>
      <c r="S3491" s="11">
        <f>(J3491/86400)+25569+(-5/24)</f>
        <v>42177.583576388883</v>
      </c>
      <c r="T3491" s="11">
        <f>(I3491/86400)+25569+(-5/24)</f>
        <v>42181.749999999993</v>
      </c>
    </row>
    <row r="3492" spans="1:20" ht="28.8" x14ac:dyDescent="0.3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6">
        <f>(E3492/D3492)*100</f>
        <v>110.48192771084338</v>
      </c>
      <c r="P3492" s="7">
        <f>E3492/L3492</f>
        <v>96.526315789473685</v>
      </c>
      <c r="Q3492" t="s">
        <v>8317</v>
      </c>
      <c r="R3492" t="s">
        <v>8357</v>
      </c>
      <c r="S3492" s="11">
        <f>(J3492/86400)+25569+(-5/24)</f>
        <v>42359.660277777781</v>
      </c>
      <c r="T3492" s="11">
        <f>(I3492/86400)+25569+(-5/24)</f>
        <v>42389.660277777781</v>
      </c>
    </row>
    <row r="3493" spans="1:20" ht="57.6" x14ac:dyDescent="0.3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6">
        <f>(E3493/D3493)*100</f>
        <v>128</v>
      </c>
      <c r="P3493" s="7">
        <f>E3493/L3493</f>
        <v>51.891891891891895</v>
      </c>
      <c r="Q3493" t="s">
        <v>8317</v>
      </c>
      <c r="R3493" t="s">
        <v>8357</v>
      </c>
      <c r="S3493" s="11">
        <f>(J3493/86400)+25569+(-5/24)</f>
        <v>42253.479710648149</v>
      </c>
      <c r="T3493" s="11">
        <f>(I3493/86400)+25569+(-5/24)</f>
        <v>42283.479710648149</v>
      </c>
    </row>
    <row r="3494" spans="1:20" ht="43.2" x14ac:dyDescent="0.3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6">
        <f>(E3494/D3494)*100</f>
        <v>110.00666666666667</v>
      </c>
      <c r="P3494" s="7">
        <f>E3494/L3494</f>
        <v>128.9140625</v>
      </c>
      <c r="Q3494" t="s">
        <v>8317</v>
      </c>
      <c r="R3494" t="s">
        <v>8357</v>
      </c>
      <c r="S3494" s="11">
        <f>(J3494/86400)+25569+(-5/24)</f>
        <v>42082.862256944441</v>
      </c>
      <c r="T3494" s="11">
        <f>(I3494/86400)+25569+(-5/24)</f>
        <v>42109.909722222219</v>
      </c>
    </row>
    <row r="3495" spans="1:20" ht="43.2" x14ac:dyDescent="0.3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6">
        <f>(E3495/D3495)*100</f>
        <v>109.34166666666667</v>
      </c>
      <c r="P3495" s="7">
        <f>E3495/L3495</f>
        <v>84.108974358974365</v>
      </c>
      <c r="Q3495" t="s">
        <v>8317</v>
      </c>
      <c r="R3495" t="s">
        <v>8357</v>
      </c>
      <c r="S3495" s="11">
        <f>(J3495/86400)+25569+(-5/24)</f>
        <v>42387.518495370365</v>
      </c>
      <c r="T3495" s="11">
        <f>(I3495/86400)+25569+(-5/24)</f>
        <v>42402.518495370365</v>
      </c>
    </row>
    <row r="3496" spans="1:20" ht="43.2" x14ac:dyDescent="0.3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6">
        <f>(E3496/D3496)*100</f>
        <v>132.70650000000001</v>
      </c>
      <c r="P3496" s="7">
        <f>E3496/L3496</f>
        <v>82.941562500000003</v>
      </c>
      <c r="Q3496" t="s">
        <v>8317</v>
      </c>
      <c r="R3496" t="s">
        <v>8357</v>
      </c>
      <c r="S3496" s="11">
        <f>(J3496/86400)+25569+(-5/24)</f>
        <v>41842.947395833333</v>
      </c>
      <c r="T3496" s="11">
        <f>(I3496/86400)+25569+(-5/24)</f>
        <v>41872.947395833333</v>
      </c>
    </row>
    <row r="3497" spans="1:20" ht="57.6" x14ac:dyDescent="0.3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6">
        <f>(E3497/D3497)*100</f>
        <v>190.84810126582278</v>
      </c>
      <c r="P3497" s="7">
        <f>E3497/L3497</f>
        <v>259.94827586206895</v>
      </c>
      <c r="Q3497" t="s">
        <v>8317</v>
      </c>
      <c r="R3497" t="s">
        <v>8357</v>
      </c>
      <c r="S3497" s="11">
        <f>(J3497/86400)+25569+(-5/24)</f>
        <v>41862.59474537037</v>
      </c>
      <c r="T3497" s="11">
        <f>(I3497/86400)+25569+(-5/24)</f>
        <v>41891.994444444441</v>
      </c>
    </row>
    <row r="3498" spans="1:20" ht="43.2" x14ac:dyDescent="0.3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6">
        <f>(E3498/D3498)*100</f>
        <v>149</v>
      </c>
      <c r="P3498" s="7">
        <f>E3498/L3498</f>
        <v>37.25</v>
      </c>
      <c r="Q3498" t="s">
        <v>8317</v>
      </c>
      <c r="R3498" t="s">
        <v>8357</v>
      </c>
      <c r="S3498" s="11">
        <f>(J3498/86400)+25569+(-5/24)</f>
        <v>42443.780717592592</v>
      </c>
      <c r="T3498" s="11">
        <f>(I3498/86400)+25569+(-5/24)</f>
        <v>42487.344444444439</v>
      </c>
    </row>
    <row r="3499" spans="1:20" ht="43.2" x14ac:dyDescent="0.3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6">
        <f>(E3499/D3499)*100</f>
        <v>166.4</v>
      </c>
      <c r="P3499" s="7">
        <f>E3499/L3499</f>
        <v>177.02127659574469</v>
      </c>
      <c r="Q3499" t="s">
        <v>8317</v>
      </c>
      <c r="R3499" t="s">
        <v>8357</v>
      </c>
      <c r="S3499" s="11">
        <f>(J3499/86400)+25569+(-5/24)</f>
        <v>41975.692847222221</v>
      </c>
      <c r="T3499" s="11">
        <f>(I3499/86400)+25569+(-5/24)</f>
        <v>42004.681944444441</v>
      </c>
    </row>
    <row r="3500" spans="1:20" ht="57.6" x14ac:dyDescent="0.3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6">
        <f>(E3500/D3500)*100</f>
        <v>106.66666666666667</v>
      </c>
      <c r="P3500" s="7">
        <f>E3500/L3500</f>
        <v>74.074074074074076</v>
      </c>
      <c r="Q3500" t="s">
        <v>8317</v>
      </c>
      <c r="R3500" t="s">
        <v>8357</v>
      </c>
      <c r="S3500" s="11">
        <f>(J3500/86400)+25569+(-5/24)</f>
        <v>42138.806192129625</v>
      </c>
      <c r="T3500" s="11">
        <f>(I3500/86400)+25569+(-5/24)</f>
        <v>42168.806192129625</v>
      </c>
    </row>
    <row r="3501" spans="1:20" ht="28.8" x14ac:dyDescent="0.3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6">
        <f>(E3501/D3501)*100</f>
        <v>106</v>
      </c>
      <c r="P3501" s="7">
        <f>E3501/L3501</f>
        <v>70.666666666666671</v>
      </c>
      <c r="Q3501" t="s">
        <v>8317</v>
      </c>
      <c r="R3501" t="s">
        <v>8357</v>
      </c>
      <c r="S3501" s="11">
        <f>(J3501/86400)+25569+(-5/24)</f>
        <v>42464.960185185184</v>
      </c>
      <c r="T3501" s="11">
        <f>(I3501/86400)+25569+(-5/24)</f>
        <v>42494.960185185184</v>
      </c>
    </row>
    <row r="3502" spans="1:20" ht="43.2" x14ac:dyDescent="0.3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6">
        <f>(E3502/D3502)*100</f>
        <v>117.52499999999999</v>
      </c>
      <c r="P3502" s="7">
        <f>E3502/L3502</f>
        <v>110.35211267605634</v>
      </c>
      <c r="Q3502" t="s">
        <v>8317</v>
      </c>
      <c r="R3502" t="s">
        <v>8318</v>
      </c>
      <c r="S3502" s="11">
        <f>(J3502/86400)+25569+(-5/24)</f>
        <v>41909.761053240734</v>
      </c>
      <c r="T3502" s="11">
        <f>(I3502/86400)+25569+(-5/24)</f>
        <v>41949.802719907406</v>
      </c>
    </row>
    <row r="3503" spans="1:20" ht="28.8" x14ac:dyDescent="0.3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6">
        <f>(E3503/D3503)*100</f>
        <v>131.16666666666669</v>
      </c>
      <c r="P3503" s="7">
        <f>E3503/L3503</f>
        <v>41.421052631578945</v>
      </c>
      <c r="Q3503" t="s">
        <v>8317</v>
      </c>
      <c r="R3503" t="s">
        <v>8318</v>
      </c>
      <c r="S3503" s="11">
        <f>(J3503/86400)+25569+(-5/24)</f>
        <v>41891.456990740735</v>
      </c>
      <c r="T3503" s="11">
        <f>(I3503/86400)+25569+(-5/24)</f>
        <v>41912.958333333328</v>
      </c>
    </row>
    <row r="3504" spans="1:20" ht="43.2" x14ac:dyDescent="0.3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6">
        <f>(E3504/D3504)*100</f>
        <v>104</v>
      </c>
      <c r="P3504" s="7">
        <f>E3504/L3504</f>
        <v>52</v>
      </c>
      <c r="Q3504" t="s">
        <v>8317</v>
      </c>
      <c r="R3504" t="s">
        <v>8318</v>
      </c>
      <c r="S3504" s="11">
        <f>(J3504/86400)+25569+(-5/24)</f>
        <v>41225.809027777774</v>
      </c>
      <c r="T3504" s="11">
        <f>(I3504/86400)+25569+(-5/24)</f>
        <v>41249.875</v>
      </c>
    </row>
    <row r="3505" spans="1:20" ht="57.6" x14ac:dyDescent="0.3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6">
        <f>(E3505/D3505)*100</f>
        <v>101</v>
      </c>
      <c r="P3505" s="7">
        <f>E3505/L3505</f>
        <v>33.990384615384613</v>
      </c>
      <c r="Q3505" t="s">
        <v>8317</v>
      </c>
      <c r="R3505" t="s">
        <v>8318</v>
      </c>
      <c r="S3505" s="11">
        <f>(J3505/86400)+25569+(-5/24)</f>
        <v>40478.055590277778</v>
      </c>
      <c r="T3505" s="11">
        <f>(I3505/86400)+25569+(-5/24)</f>
        <v>40567.958333333328</v>
      </c>
    </row>
    <row r="3506" spans="1:20" ht="43.2" x14ac:dyDescent="0.3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6">
        <f>(E3506/D3506)*100</f>
        <v>100.4</v>
      </c>
      <c r="P3506" s="7">
        <f>E3506/L3506</f>
        <v>103.35294117647059</v>
      </c>
      <c r="Q3506" t="s">
        <v>8317</v>
      </c>
      <c r="R3506" t="s">
        <v>8318</v>
      </c>
      <c r="S3506" s="11">
        <f>(J3506/86400)+25569+(-5/24)</f>
        <v>41862.631643518514</v>
      </c>
      <c r="T3506" s="11">
        <f>(I3506/86400)+25569+(-5/24)</f>
        <v>41892.631643518514</v>
      </c>
    </row>
    <row r="3507" spans="1:20" ht="43.2" x14ac:dyDescent="0.3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6">
        <f>(E3507/D3507)*100</f>
        <v>105.95454545454545</v>
      </c>
      <c r="P3507" s="7">
        <f>E3507/L3507</f>
        <v>34.791044776119406</v>
      </c>
      <c r="Q3507" t="s">
        <v>8317</v>
      </c>
      <c r="R3507" t="s">
        <v>8318</v>
      </c>
      <c r="S3507" s="11">
        <f>(J3507/86400)+25569+(-5/24)</f>
        <v>41550.659340277773</v>
      </c>
      <c r="T3507" s="11">
        <f>(I3507/86400)+25569+(-5/24)</f>
        <v>41580.659340277773</v>
      </c>
    </row>
    <row r="3508" spans="1:20" ht="43.2" x14ac:dyDescent="0.3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6">
        <f>(E3508/D3508)*100</f>
        <v>335.58333333333337</v>
      </c>
      <c r="P3508" s="7">
        <f>E3508/L3508</f>
        <v>41.773858921161825</v>
      </c>
      <c r="Q3508" t="s">
        <v>8317</v>
      </c>
      <c r="R3508" t="s">
        <v>8318</v>
      </c>
      <c r="S3508" s="11">
        <f>(J3508/86400)+25569+(-5/24)</f>
        <v>40632.946030092593</v>
      </c>
      <c r="T3508" s="11">
        <f>(I3508/86400)+25569+(-5/24)</f>
        <v>40663.999305555553</v>
      </c>
    </row>
    <row r="3509" spans="1:20" ht="43.2" x14ac:dyDescent="0.3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6">
        <f>(E3509/D3509)*100</f>
        <v>112.92857142857142</v>
      </c>
      <c r="P3509" s="7">
        <f>E3509/L3509</f>
        <v>64.268292682926827</v>
      </c>
      <c r="Q3509" t="s">
        <v>8317</v>
      </c>
      <c r="R3509" t="s">
        <v>8318</v>
      </c>
      <c r="S3509" s="11">
        <f>(J3509/86400)+25569+(-5/24)</f>
        <v>40970.667337962957</v>
      </c>
      <c r="T3509" s="11">
        <f>(I3509/86400)+25569+(-5/24)</f>
        <v>41000.625671296293</v>
      </c>
    </row>
    <row r="3510" spans="1:20" ht="43.2" x14ac:dyDescent="0.3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6">
        <f>(E3510/D3510)*100</f>
        <v>188.50460000000001</v>
      </c>
      <c r="P3510" s="7">
        <f>E3510/L3510</f>
        <v>31.209370860927152</v>
      </c>
      <c r="Q3510" t="s">
        <v>8317</v>
      </c>
      <c r="R3510" t="s">
        <v>8318</v>
      </c>
      <c r="S3510" s="11">
        <f>(J3510/86400)+25569+(-5/24)</f>
        <v>41233.290798611109</v>
      </c>
      <c r="T3510" s="11">
        <f>(I3510/86400)+25569+(-5/24)</f>
        <v>41263.290798611109</v>
      </c>
    </row>
    <row r="3511" spans="1:20" ht="43.2" x14ac:dyDescent="0.3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6">
        <f>(E3511/D3511)*100</f>
        <v>101.81818181818181</v>
      </c>
      <c r="P3511" s="7">
        <f>E3511/L3511</f>
        <v>62.921348314606739</v>
      </c>
      <c r="Q3511" t="s">
        <v>8317</v>
      </c>
      <c r="R3511" t="s">
        <v>8318</v>
      </c>
      <c r="S3511" s="11">
        <f>(J3511/86400)+25569+(-5/24)</f>
        <v>41026.744722222218</v>
      </c>
      <c r="T3511" s="11">
        <f>(I3511/86400)+25569+(-5/24)</f>
        <v>41061.744722222218</v>
      </c>
    </row>
    <row r="3512" spans="1:20" ht="28.8" x14ac:dyDescent="0.3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6">
        <f>(E3512/D3512)*100</f>
        <v>101</v>
      </c>
      <c r="P3512" s="7">
        <f>E3512/L3512</f>
        <v>98.536585365853654</v>
      </c>
      <c r="Q3512" t="s">
        <v>8317</v>
      </c>
      <c r="R3512" t="s">
        <v>8318</v>
      </c>
      <c r="S3512" s="11">
        <f>(J3512/86400)+25569+(-5/24)</f>
        <v>41829.579918981479</v>
      </c>
      <c r="T3512" s="11">
        <f>(I3512/86400)+25569+(-5/24)</f>
        <v>41839</v>
      </c>
    </row>
    <row r="3513" spans="1:20" ht="28.8" x14ac:dyDescent="0.3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6">
        <f>(E3513/D3513)*100</f>
        <v>113.99999999999999</v>
      </c>
      <c r="P3513" s="7">
        <f>E3513/L3513</f>
        <v>82.608695652173907</v>
      </c>
      <c r="Q3513" t="s">
        <v>8317</v>
      </c>
      <c r="R3513" t="s">
        <v>8318</v>
      </c>
      <c r="S3513" s="11">
        <f>(J3513/86400)+25569+(-5/24)</f>
        <v>41447.631388888891</v>
      </c>
      <c r="T3513" s="11">
        <f>(I3513/86400)+25569+(-5/24)</f>
        <v>41477.631388888891</v>
      </c>
    </row>
    <row r="3514" spans="1:20" ht="43.2" x14ac:dyDescent="0.3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6">
        <f>(E3514/D3514)*100</f>
        <v>133.48133333333334</v>
      </c>
      <c r="P3514" s="7">
        <f>E3514/L3514</f>
        <v>38.504230769230773</v>
      </c>
      <c r="Q3514" t="s">
        <v>8317</v>
      </c>
      <c r="R3514" t="s">
        <v>8318</v>
      </c>
      <c r="S3514" s="11">
        <f>(J3514/86400)+25569+(-5/24)</f>
        <v>40883.858344907407</v>
      </c>
      <c r="T3514" s="11">
        <f>(I3514/86400)+25569+(-5/24)</f>
        <v>40926.75</v>
      </c>
    </row>
    <row r="3515" spans="1:20" ht="43.2" x14ac:dyDescent="0.3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6">
        <f>(E3515/D3515)*100</f>
        <v>101.53333333333335</v>
      </c>
      <c r="P3515" s="7">
        <f>E3515/L3515</f>
        <v>80.15789473684211</v>
      </c>
      <c r="Q3515" t="s">
        <v>8317</v>
      </c>
      <c r="R3515" t="s">
        <v>8318</v>
      </c>
      <c r="S3515" s="11">
        <f>(J3515/86400)+25569+(-5/24)</f>
        <v>41841.056562499994</v>
      </c>
      <c r="T3515" s="11">
        <f>(I3515/86400)+25569+(-5/24)</f>
        <v>41863.999305555553</v>
      </c>
    </row>
    <row r="3516" spans="1:20" ht="57.6" x14ac:dyDescent="0.3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6">
        <f>(E3516/D3516)*100</f>
        <v>105.1</v>
      </c>
      <c r="P3516" s="7">
        <f>E3516/L3516</f>
        <v>28.405405405405407</v>
      </c>
      <c r="Q3516" t="s">
        <v>8317</v>
      </c>
      <c r="R3516" t="s">
        <v>8318</v>
      </c>
      <c r="S3516" s="11">
        <f>(J3516/86400)+25569+(-5/24)</f>
        <v>41897.327800925923</v>
      </c>
      <c r="T3516" s="11">
        <f>(I3516/86400)+25569+(-5/24)</f>
        <v>41927.327800925923</v>
      </c>
    </row>
    <row r="3517" spans="1:20" ht="43.2" x14ac:dyDescent="0.3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6">
        <f>(E3517/D3517)*100</f>
        <v>127.15</v>
      </c>
      <c r="P3517" s="7">
        <f>E3517/L3517</f>
        <v>80.730158730158735</v>
      </c>
      <c r="Q3517" t="s">
        <v>8317</v>
      </c>
      <c r="R3517" t="s">
        <v>8318</v>
      </c>
      <c r="S3517" s="11">
        <f>(J3517/86400)+25569+(-5/24)</f>
        <v>41799.47756944444</v>
      </c>
      <c r="T3517" s="11">
        <f>(I3517/86400)+25569+(-5/24)</f>
        <v>41826.875</v>
      </c>
    </row>
    <row r="3518" spans="1:20" ht="43.2" x14ac:dyDescent="0.3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6">
        <f>(E3518/D3518)*100</f>
        <v>111.15384615384616</v>
      </c>
      <c r="P3518" s="7">
        <f>E3518/L3518</f>
        <v>200.69444444444446</v>
      </c>
      <c r="Q3518" t="s">
        <v>8317</v>
      </c>
      <c r="R3518" t="s">
        <v>8318</v>
      </c>
      <c r="S3518" s="11">
        <f>(J3518/86400)+25569+(-5/24)</f>
        <v>41775.545428240737</v>
      </c>
      <c r="T3518" s="11">
        <f>(I3518/86400)+25569+(-5/24)</f>
        <v>41805.545428240737</v>
      </c>
    </row>
    <row r="3519" spans="1:20" ht="57.6" x14ac:dyDescent="0.3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6">
        <f>(E3519/D3519)*100</f>
        <v>106.76</v>
      </c>
      <c r="P3519" s="7">
        <f>E3519/L3519</f>
        <v>37.591549295774648</v>
      </c>
      <c r="Q3519" t="s">
        <v>8317</v>
      </c>
      <c r="R3519" t="s">
        <v>8318</v>
      </c>
      <c r="S3519" s="11">
        <f>(J3519/86400)+25569+(-5/24)</f>
        <v>41766.597395833327</v>
      </c>
      <c r="T3519" s="11">
        <f>(I3519/86400)+25569+(-5/24)</f>
        <v>41799.597395833327</v>
      </c>
    </row>
    <row r="3520" spans="1:20" ht="57.6" x14ac:dyDescent="0.3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6">
        <f>(E3520/D3520)*100</f>
        <v>162.66666666666666</v>
      </c>
      <c r="P3520" s="7">
        <f>E3520/L3520</f>
        <v>58.095238095238095</v>
      </c>
      <c r="Q3520" t="s">
        <v>8317</v>
      </c>
      <c r="R3520" t="s">
        <v>8318</v>
      </c>
      <c r="S3520" s="11">
        <f>(J3520/86400)+25569+(-5/24)</f>
        <v>40643.950925925921</v>
      </c>
      <c r="T3520" s="11">
        <f>(I3520/86400)+25569+(-5/24)</f>
        <v>40665.957638888889</v>
      </c>
    </row>
    <row r="3521" spans="1:20" ht="43.2" x14ac:dyDescent="0.3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6">
        <f>(E3521/D3521)*100</f>
        <v>160.22808571428573</v>
      </c>
      <c r="P3521" s="7">
        <f>E3521/L3521</f>
        <v>60.300892473118282</v>
      </c>
      <c r="Q3521" t="s">
        <v>8317</v>
      </c>
      <c r="R3521" t="s">
        <v>8318</v>
      </c>
      <c r="S3521" s="11">
        <f>(J3521/86400)+25569+(-5/24)</f>
        <v>41940.483252314814</v>
      </c>
      <c r="T3521" s="11">
        <f>(I3521/86400)+25569+(-5/24)</f>
        <v>41969.124305555553</v>
      </c>
    </row>
    <row r="3522" spans="1:20" ht="28.8" x14ac:dyDescent="0.3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6">
        <f>(E3522/D3522)*100</f>
        <v>116.16666666666666</v>
      </c>
      <c r="P3522" s="7">
        <f>E3522/L3522</f>
        <v>63.363636363636367</v>
      </c>
      <c r="Q3522" t="s">
        <v>8317</v>
      </c>
      <c r="R3522" t="s">
        <v>8318</v>
      </c>
      <c r="S3522" s="11">
        <f>(J3522/86400)+25569+(-5/24)</f>
        <v>41838.967372685183</v>
      </c>
      <c r="T3522" s="11">
        <f>(I3522/86400)+25569+(-5/24)</f>
        <v>41852.967372685183</v>
      </c>
    </row>
    <row r="3523" spans="1:20" ht="43.2" x14ac:dyDescent="0.3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6">
        <f>(E3523/D3523)*100</f>
        <v>124.2</v>
      </c>
      <c r="P3523" s="7">
        <f>E3523/L3523</f>
        <v>50.901639344262293</v>
      </c>
      <c r="Q3523" t="s">
        <v>8317</v>
      </c>
      <c r="R3523" t="s">
        <v>8318</v>
      </c>
      <c r="S3523" s="11">
        <f>(J3523/86400)+25569+(-5/24)</f>
        <v>41771.897604166668</v>
      </c>
      <c r="T3523" s="11">
        <f>(I3523/86400)+25569+(-5/24)</f>
        <v>41803.708333333328</v>
      </c>
    </row>
    <row r="3524" spans="1:20" ht="28.8" x14ac:dyDescent="0.3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6">
        <f>(E3524/D3524)*100</f>
        <v>103.01249999999999</v>
      </c>
      <c r="P3524" s="7">
        <f>E3524/L3524</f>
        <v>100.5</v>
      </c>
      <c r="Q3524" t="s">
        <v>8317</v>
      </c>
      <c r="R3524" t="s">
        <v>8318</v>
      </c>
      <c r="S3524" s="11">
        <f>(J3524/86400)+25569+(-5/24)</f>
        <v>41591.529641203699</v>
      </c>
      <c r="T3524" s="11">
        <f>(I3524/86400)+25569+(-5/24)</f>
        <v>41620.999305555553</v>
      </c>
    </row>
    <row r="3525" spans="1:20" ht="43.2" x14ac:dyDescent="0.3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6">
        <f>(E3525/D3525)*100</f>
        <v>112.25</v>
      </c>
      <c r="P3525" s="7">
        <f>E3525/L3525</f>
        <v>31.619718309859156</v>
      </c>
      <c r="Q3525" t="s">
        <v>8317</v>
      </c>
      <c r="R3525" t="s">
        <v>8318</v>
      </c>
      <c r="S3525" s="11">
        <f>(J3525/86400)+25569+(-5/24)</f>
        <v>41788.872037037036</v>
      </c>
      <c r="T3525" s="11">
        <f>(I3525/86400)+25569+(-5/24)</f>
        <v>41821.958333333328</v>
      </c>
    </row>
    <row r="3526" spans="1:20" ht="57.6" x14ac:dyDescent="0.3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6">
        <f>(E3526/D3526)*100</f>
        <v>108.8142857142857</v>
      </c>
      <c r="P3526" s="7">
        <f>E3526/L3526</f>
        <v>65.102564102564102</v>
      </c>
      <c r="Q3526" t="s">
        <v>8317</v>
      </c>
      <c r="R3526" t="s">
        <v>8318</v>
      </c>
      <c r="S3526" s="11">
        <f>(J3526/86400)+25569+(-5/24)</f>
        <v>42466.399976851848</v>
      </c>
      <c r="T3526" s="11">
        <f>(I3526/86400)+25569+(-5/24)</f>
        <v>42496.399976851848</v>
      </c>
    </row>
    <row r="3527" spans="1:20" ht="43.2" x14ac:dyDescent="0.3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6">
        <f>(E3527/D3527)*100</f>
        <v>114.99999999999999</v>
      </c>
      <c r="P3527" s="7">
        <f>E3527/L3527</f>
        <v>79.310344827586206</v>
      </c>
      <c r="Q3527" t="s">
        <v>8317</v>
      </c>
      <c r="R3527" t="s">
        <v>8318</v>
      </c>
      <c r="S3527" s="11">
        <f>(J3527/86400)+25569+(-5/24)</f>
        <v>40923.521620370368</v>
      </c>
      <c r="T3527" s="11">
        <f>(I3527/86400)+25569+(-5/24)</f>
        <v>40953.521620370368</v>
      </c>
    </row>
    <row r="3528" spans="1:20" ht="43.2" x14ac:dyDescent="0.3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6">
        <f>(E3528/D3528)*100</f>
        <v>103</v>
      </c>
      <c r="P3528" s="7">
        <f>E3528/L3528</f>
        <v>139.18918918918919</v>
      </c>
      <c r="Q3528" t="s">
        <v>8317</v>
      </c>
      <c r="R3528" t="s">
        <v>8318</v>
      </c>
      <c r="S3528" s="11">
        <f>(J3528/86400)+25569+(-5/24)</f>
        <v>41878.670046296298</v>
      </c>
      <c r="T3528" s="11">
        <f>(I3528/86400)+25569+(-5/24)</f>
        <v>41908.670046296298</v>
      </c>
    </row>
    <row r="3529" spans="1:20" ht="57.6" x14ac:dyDescent="0.3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6">
        <f>(E3529/D3529)*100</f>
        <v>101.13333333333334</v>
      </c>
      <c r="P3529" s="7">
        <f>E3529/L3529</f>
        <v>131.91304347826087</v>
      </c>
      <c r="Q3529" t="s">
        <v>8317</v>
      </c>
      <c r="R3529" t="s">
        <v>8318</v>
      </c>
      <c r="S3529" s="11">
        <f>(J3529/86400)+25569+(-5/24)</f>
        <v>41862.656342592592</v>
      </c>
      <c r="T3529" s="11">
        <f>(I3529/86400)+25569+(-5/24)</f>
        <v>41876.656342592592</v>
      </c>
    </row>
    <row r="3530" spans="1:20" ht="57.6" x14ac:dyDescent="0.3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6">
        <f>(E3530/D3530)*100</f>
        <v>109.55999999999999</v>
      </c>
      <c r="P3530" s="7">
        <f>E3530/L3530</f>
        <v>91.3</v>
      </c>
      <c r="Q3530" t="s">
        <v>8317</v>
      </c>
      <c r="R3530" t="s">
        <v>8318</v>
      </c>
      <c r="S3530" s="11">
        <f>(J3530/86400)+25569+(-5/24)</f>
        <v>40531.678553240738</v>
      </c>
      <c r="T3530" s="11">
        <f>(I3530/86400)+25569+(-5/24)</f>
        <v>40591.678553240738</v>
      </c>
    </row>
    <row r="3531" spans="1:20" ht="57.6" x14ac:dyDescent="0.3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6">
        <f>(E3531/D3531)*100</f>
        <v>114.8421052631579</v>
      </c>
      <c r="P3531" s="7">
        <f>E3531/L3531</f>
        <v>39.672727272727272</v>
      </c>
      <c r="Q3531" t="s">
        <v>8317</v>
      </c>
      <c r="R3531" t="s">
        <v>8318</v>
      </c>
      <c r="S3531" s="11">
        <f>(J3531/86400)+25569+(-5/24)</f>
        <v>41477.722581018512</v>
      </c>
      <c r="T3531" s="11">
        <f>(I3531/86400)+25569+(-5/24)</f>
        <v>41504.416666666664</v>
      </c>
    </row>
    <row r="3532" spans="1:20" ht="43.2" x14ac:dyDescent="0.3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6">
        <f>(E3532/D3532)*100</f>
        <v>117.39999999999999</v>
      </c>
      <c r="P3532" s="7">
        <f>E3532/L3532</f>
        <v>57.549019607843135</v>
      </c>
      <c r="Q3532" t="s">
        <v>8317</v>
      </c>
      <c r="R3532" t="s">
        <v>8318</v>
      </c>
      <c r="S3532" s="11">
        <f>(J3532/86400)+25569+(-5/24)</f>
        <v>41781.458437499998</v>
      </c>
      <c r="T3532" s="11">
        <f>(I3532/86400)+25569+(-5/24)</f>
        <v>41811.458437499998</v>
      </c>
    </row>
    <row r="3533" spans="1:20" ht="57.6" x14ac:dyDescent="0.3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6">
        <f>(E3533/D3533)*100</f>
        <v>171.73333333333335</v>
      </c>
      <c r="P3533" s="7">
        <f>E3533/L3533</f>
        <v>33.025641025641029</v>
      </c>
      <c r="Q3533" t="s">
        <v>8317</v>
      </c>
      <c r="R3533" t="s">
        <v>8318</v>
      </c>
      <c r="S3533" s="11">
        <f>(J3533/86400)+25569+(-5/24)</f>
        <v>41806.396701388883</v>
      </c>
      <c r="T3533" s="11">
        <f>(I3533/86400)+25569+(-5/24)</f>
        <v>41836.396701388883</v>
      </c>
    </row>
    <row r="3534" spans="1:20" ht="43.2" x14ac:dyDescent="0.3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6">
        <f>(E3534/D3534)*100</f>
        <v>114.16238095238094</v>
      </c>
      <c r="P3534" s="7">
        <f>E3534/L3534</f>
        <v>77.335806451612896</v>
      </c>
      <c r="Q3534" t="s">
        <v>8317</v>
      </c>
      <c r="R3534" t="s">
        <v>8318</v>
      </c>
      <c r="S3534" s="11">
        <f>(J3534/86400)+25569+(-5/24)</f>
        <v>41375.49387731481</v>
      </c>
      <c r="T3534" s="11">
        <f>(I3534/86400)+25569+(-5/24)</f>
        <v>41400.49387731481</v>
      </c>
    </row>
    <row r="3535" spans="1:20" ht="43.2" x14ac:dyDescent="0.3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6">
        <f>(E3535/D3535)*100</f>
        <v>119.75</v>
      </c>
      <c r="P3535" s="7">
        <f>E3535/L3535</f>
        <v>31.933333333333334</v>
      </c>
      <c r="Q3535" t="s">
        <v>8317</v>
      </c>
      <c r="R3535" t="s">
        <v>8318</v>
      </c>
      <c r="S3535" s="11">
        <f>(J3535/86400)+25569+(-5/24)</f>
        <v>41780.204270833332</v>
      </c>
      <c r="T3535" s="11">
        <f>(I3535/86400)+25569+(-5/24)</f>
        <v>41810.204270833332</v>
      </c>
    </row>
    <row r="3536" spans="1:20" ht="43.2" x14ac:dyDescent="0.3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6">
        <f>(E3536/D3536)*100</f>
        <v>109.00000000000001</v>
      </c>
      <c r="P3536" s="7">
        <f>E3536/L3536</f>
        <v>36.333333333333336</v>
      </c>
      <c r="Q3536" t="s">
        <v>8317</v>
      </c>
      <c r="R3536" t="s">
        <v>8318</v>
      </c>
      <c r="S3536" s="11">
        <f>(J3536/86400)+25569+(-5/24)</f>
        <v>41779.101701388885</v>
      </c>
      <c r="T3536" s="11">
        <f>(I3536/86400)+25569+(-5/24)</f>
        <v>41805.458333333328</v>
      </c>
    </row>
    <row r="3537" spans="1:20" ht="57.6" x14ac:dyDescent="0.3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6">
        <f>(E3537/D3537)*100</f>
        <v>100.88571428571429</v>
      </c>
      <c r="P3537" s="7">
        <f>E3537/L3537</f>
        <v>46.768211920529801</v>
      </c>
      <c r="Q3537" t="s">
        <v>8317</v>
      </c>
      <c r="R3537" t="s">
        <v>8318</v>
      </c>
      <c r="S3537" s="11">
        <f>(J3537/86400)+25569+(-5/24)</f>
        <v>40883.740983796291</v>
      </c>
      <c r="T3537" s="11">
        <f>(I3537/86400)+25569+(-5/24)</f>
        <v>40939.5</v>
      </c>
    </row>
    <row r="3538" spans="1:20" ht="43.2" x14ac:dyDescent="0.3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6">
        <f>(E3538/D3538)*100</f>
        <v>109.00000000000001</v>
      </c>
      <c r="P3538" s="7">
        <f>E3538/L3538</f>
        <v>40.073529411764703</v>
      </c>
      <c r="Q3538" t="s">
        <v>8317</v>
      </c>
      <c r="R3538" t="s">
        <v>8318</v>
      </c>
      <c r="S3538" s="11">
        <f>(J3538/86400)+25569+(-5/24)</f>
        <v>41491.586446759255</v>
      </c>
      <c r="T3538" s="11">
        <f>(I3538/86400)+25569+(-5/24)</f>
        <v>41509.586446759255</v>
      </c>
    </row>
    <row r="3539" spans="1:20" ht="43.2" x14ac:dyDescent="0.3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6">
        <f>(E3539/D3539)*100</f>
        <v>107.20930232558139</v>
      </c>
      <c r="P3539" s="7">
        <f>E3539/L3539</f>
        <v>100.21739130434783</v>
      </c>
      <c r="Q3539" t="s">
        <v>8317</v>
      </c>
      <c r="R3539" t="s">
        <v>8318</v>
      </c>
      <c r="S3539" s="11">
        <f>(J3539/86400)+25569+(-5/24)</f>
        <v>41791.785081018512</v>
      </c>
      <c r="T3539" s="11">
        <f>(I3539/86400)+25569+(-5/24)</f>
        <v>41821.785081018512</v>
      </c>
    </row>
    <row r="3540" spans="1:20" ht="43.2" x14ac:dyDescent="0.3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6">
        <f>(E3540/D3540)*100</f>
        <v>100</v>
      </c>
      <c r="P3540" s="7">
        <f>E3540/L3540</f>
        <v>41.666666666666664</v>
      </c>
      <c r="Q3540" t="s">
        <v>8317</v>
      </c>
      <c r="R3540" t="s">
        <v>8318</v>
      </c>
      <c r="S3540" s="11">
        <f>(J3540/86400)+25569+(-5/24)</f>
        <v>41829.768993055557</v>
      </c>
      <c r="T3540" s="11">
        <f>(I3540/86400)+25569+(-5/24)</f>
        <v>41836.768993055557</v>
      </c>
    </row>
    <row r="3541" spans="1:20" ht="43.2" x14ac:dyDescent="0.3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6">
        <f>(E3541/D3541)*100</f>
        <v>102.18750000000001</v>
      </c>
      <c r="P3541" s="7">
        <f>E3541/L3541</f>
        <v>46.714285714285715</v>
      </c>
      <c r="Q3541" t="s">
        <v>8317</v>
      </c>
      <c r="R3541" t="s">
        <v>8318</v>
      </c>
      <c r="S3541" s="11">
        <f>(J3541/86400)+25569+(-5/24)</f>
        <v>41868.715717592589</v>
      </c>
      <c r="T3541" s="11">
        <f>(I3541/86400)+25569+(-5/24)</f>
        <v>41898.666666666664</v>
      </c>
    </row>
    <row r="3542" spans="1:20" ht="57.6" x14ac:dyDescent="0.3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6">
        <f>(E3542/D3542)*100</f>
        <v>116.29333333333334</v>
      </c>
      <c r="P3542" s="7">
        <f>E3542/L3542</f>
        <v>71.491803278688522</v>
      </c>
      <c r="Q3542" t="s">
        <v>8317</v>
      </c>
      <c r="R3542" t="s">
        <v>8318</v>
      </c>
      <c r="S3542" s="11">
        <f>(J3542/86400)+25569+(-5/24)</f>
        <v>41835.458020833328</v>
      </c>
      <c r="T3542" s="11">
        <f>(I3542/86400)+25569+(-5/24)</f>
        <v>41855.458020833328</v>
      </c>
    </row>
    <row r="3543" spans="1:20" ht="43.2" x14ac:dyDescent="0.3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6">
        <f>(E3543/D3543)*100</f>
        <v>103.49999999999999</v>
      </c>
      <c r="P3543" s="7">
        <f>E3543/L3543</f>
        <v>63.109756097560975</v>
      </c>
      <c r="Q3543" t="s">
        <v>8317</v>
      </c>
      <c r="R3543" t="s">
        <v>8318</v>
      </c>
      <c r="S3543" s="11">
        <f>(J3543/86400)+25569+(-5/24)</f>
        <v>41827.396724537037</v>
      </c>
      <c r="T3543" s="11">
        <f>(I3543/86400)+25569+(-5/24)</f>
        <v>41848.396724537037</v>
      </c>
    </row>
    <row r="3544" spans="1:20" ht="43.2" x14ac:dyDescent="0.3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6">
        <f>(E3544/D3544)*100</f>
        <v>119.32315789473684</v>
      </c>
      <c r="P3544" s="7">
        <f>E3544/L3544</f>
        <v>50.157964601769912</v>
      </c>
      <c r="Q3544" t="s">
        <v>8317</v>
      </c>
      <c r="R3544" t="s">
        <v>8318</v>
      </c>
      <c r="S3544" s="11">
        <f>(J3544/86400)+25569+(-5/24)</f>
        <v>41778.42891203703</v>
      </c>
      <c r="T3544" s="11">
        <f>(I3544/86400)+25569+(-5/24)</f>
        <v>41810.75</v>
      </c>
    </row>
    <row r="3545" spans="1:20" ht="43.2" x14ac:dyDescent="0.3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6">
        <f>(E3545/D3545)*100</f>
        <v>125.76666666666667</v>
      </c>
      <c r="P3545" s="7">
        <f>E3545/L3545</f>
        <v>62.883333333333333</v>
      </c>
      <c r="Q3545" t="s">
        <v>8317</v>
      </c>
      <c r="R3545" t="s">
        <v>8318</v>
      </c>
      <c r="S3545" s="11">
        <f>(J3545/86400)+25569+(-5/24)</f>
        <v>41013.728229166663</v>
      </c>
      <c r="T3545" s="11">
        <f>(I3545/86400)+25569+(-5/24)</f>
        <v>41060.957638888889</v>
      </c>
    </row>
    <row r="3546" spans="1:20" ht="43.2" x14ac:dyDescent="0.3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6">
        <f>(E3546/D3546)*100</f>
        <v>119.74347826086958</v>
      </c>
      <c r="P3546" s="7">
        <f>E3546/L3546</f>
        <v>85.531055900621112</v>
      </c>
      <c r="Q3546" t="s">
        <v>8317</v>
      </c>
      <c r="R3546" t="s">
        <v>8318</v>
      </c>
      <c r="S3546" s="11">
        <f>(J3546/86400)+25569+(-5/24)</f>
        <v>41834.378240740734</v>
      </c>
      <c r="T3546" s="11">
        <f>(I3546/86400)+25569+(-5/24)</f>
        <v>41865.875</v>
      </c>
    </row>
    <row r="3547" spans="1:20" ht="28.8" x14ac:dyDescent="0.3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6">
        <f>(E3547/D3547)*100</f>
        <v>126.25</v>
      </c>
      <c r="P3547" s="7">
        <f>E3547/L3547</f>
        <v>53.723404255319146</v>
      </c>
      <c r="Q3547" t="s">
        <v>8317</v>
      </c>
      <c r="R3547" t="s">
        <v>8318</v>
      </c>
      <c r="S3547" s="11">
        <f>(J3547/86400)+25569+(-5/24)</f>
        <v>41829.587395833332</v>
      </c>
      <c r="T3547" s="11">
        <f>(I3547/86400)+25569+(-5/24)</f>
        <v>41859.587395833332</v>
      </c>
    </row>
    <row r="3548" spans="1:20" ht="43.2" x14ac:dyDescent="0.3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6">
        <f>(E3548/D3548)*100</f>
        <v>100.11666666666667</v>
      </c>
      <c r="P3548" s="7">
        <f>E3548/L3548</f>
        <v>127.80851063829788</v>
      </c>
      <c r="Q3548" t="s">
        <v>8317</v>
      </c>
      <c r="R3548" t="s">
        <v>8318</v>
      </c>
      <c r="S3548" s="11">
        <f>(J3548/86400)+25569+(-5/24)</f>
        <v>42171.555081018516</v>
      </c>
      <c r="T3548" s="11">
        <f>(I3548/86400)+25569+(-5/24)</f>
        <v>42211.555081018516</v>
      </c>
    </row>
    <row r="3549" spans="1:20" ht="43.2" x14ac:dyDescent="0.3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6">
        <f>(E3549/D3549)*100</f>
        <v>102.13333333333334</v>
      </c>
      <c r="P3549" s="7">
        <f>E3549/L3549</f>
        <v>106.57391304347826</v>
      </c>
      <c r="Q3549" t="s">
        <v>8317</v>
      </c>
      <c r="R3549" t="s">
        <v>8318</v>
      </c>
      <c r="S3549" s="11">
        <f>(J3549/86400)+25569+(-5/24)</f>
        <v>42337.584178240737</v>
      </c>
      <c r="T3549" s="11">
        <f>(I3549/86400)+25569+(-5/24)</f>
        <v>42374.788194444445</v>
      </c>
    </row>
    <row r="3550" spans="1:20" ht="57.6" x14ac:dyDescent="0.3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6">
        <f>(E3550/D3550)*100</f>
        <v>100.35142857142858</v>
      </c>
      <c r="P3550" s="7">
        <f>E3550/L3550</f>
        <v>262.11194029850748</v>
      </c>
      <c r="Q3550" t="s">
        <v>8317</v>
      </c>
      <c r="R3550" t="s">
        <v>8318</v>
      </c>
      <c r="S3550" s="11">
        <f>(J3550/86400)+25569+(-5/24)</f>
        <v>42219.456840277773</v>
      </c>
      <c r="T3550" s="11">
        <f>(I3550/86400)+25569+(-5/24)</f>
        <v>42256.957638888889</v>
      </c>
    </row>
    <row r="3551" spans="1:20" ht="43.2" x14ac:dyDescent="0.3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6">
        <f>(E3551/D3551)*100</f>
        <v>100.05</v>
      </c>
      <c r="P3551" s="7">
        <f>E3551/L3551</f>
        <v>57.171428571428571</v>
      </c>
      <c r="Q3551" t="s">
        <v>8317</v>
      </c>
      <c r="R3551" t="s">
        <v>8318</v>
      </c>
      <c r="S3551" s="11">
        <f>(J3551/86400)+25569+(-5/24)</f>
        <v>42165.254293981481</v>
      </c>
      <c r="T3551" s="11">
        <f>(I3551/86400)+25569+(-5/24)</f>
        <v>42196.395833333336</v>
      </c>
    </row>
    <row r="3552" spans="1:20" ht="28.8" x14ac:dyDescent="0.3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6">
        <f>(E3552/D3552)*100</f>
        <v>116.02222222222223</v>
      </c>
      <c r="P3552" s="7">
        <f>E3552/L3552</f>
        <v>50.20192307692308</v>
      </c>
      <c r="Q3552" t="s">
        <v>8317</v>
      </c>
      <c r="R3552" t="s">
        <v>8318</v>
      </c>
      <c r="S3552" s="11">
        <f>(J3552/86400)+25569+(-5/24)</f>
        <v>42648.337777777771</v>
      </c>
      <c r="T3552" s="11">
        <f>(I3552/86400)+25569+(-5/24)</f>
        <v>42678.337777777771</v>
      </c>
    </row>
    <row r="3553" spans="1:20" ht="43.2" x14ac:dyDescent="0.3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6">
        <f>(E3553/D3553)*100</f>
        <v>102.1</v>
      </c>
      <c r="P3553" s="7">
        <f>E3553/L3553</f>
        <v>66.586956521739125</v>
      </c>
      <c r="Q3553" t="s">
        <v>8317</v>
      </c>
      <c r="R3553" t="s">
        <v>8318</v>
      </c>
      <c r="S3553" s="11">
        <f>(J3553/86400)+25569+(-5/24)</f>
        <v>41970.793819444443</v>
      </c>
      <c r="T3553" s="11">
        <f>(I3553/86400)+25569+(-5/24)</f>
        <v>42003.791666666664</v>
      </c>
    </row>
    <row r="3554" spans="1:20" ht="43.2" x14ac:dyDescent="0.3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6">
        <f>(E3554/D3554)*100</f>
        <v>100.11000000000001</v>
      </c>
      <c r="P3554" s="7">
        <f>E3554/L3554</f>
        <v>168.25210084033614</v>
      </c>
      <c r="Q3554" t="s">
        <v>8317</v>
      </c>
      <c r="R3554" t="s">
        <v>8318</v>
      </c>
      <c r="S3554" s="11">
        <f>(J3554/86400)+25569+(-5/24)</f>
        <v>42050.77484953704</v>
      </c>
      <c r="T3554" s="11">
        <f>(I3554/86400)+25569+(-5/24)</f>
        <v>42085.733182870368</v>
      </c>
    </row>
    <row r="3555" spans="1:20" ht="28.8" x14ac:dyDescent="0.3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6">
        <f>(E3555/D3555)*100</f>
        <v>100.84</v>
      </c>
      <c r="P3555" s="7">
        <f>E3555/L3555</f>
        <v>256.37288135593218</v>
      </c>
      <c r="Q3555" t="s">
        <v>8317</v>
      </c>
      <c r="R3555" t="s">
        <v>8318</v>
      </c>
      <c r="S3555" s="11">
        <f>(J3555/86400)+25569+(-5/24)</f>
        <v>42772.625046296293</v>
      </c>
      <c r="T3555" s="11">
        <f>(I3555/86400)+25569+(-5/24)</f>
        <v>42806.666666666664</v>
      </c>
    </row>
    <row r="3556" spans="1:20" ht="57.6" x14ac:dyDescent="0.3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6">
        <f>(E3556/D3556)*100</f>
        <v>103.42499999999998</v>
      </c>
      <c r="P3556" s="7">
        <f>E3556/L3556</f>
        <v>36.610619469026545</v>
      </c>
      <c r="Q3556" t="s">
        <v>8317</v>
      </c>
      <c r="R3556" t="s">
        <v>8318</v>
      </c>
      <c r="S3556" s="11">
        <f>(J3556/86400)+25569+(-5/24)</f>
        <v>42155.488460648143</v>
      </c>
      <c r="T3556" s="11">
        <f>(I3556/86400)+25569+(-5/24)</f>
        <v>42190.488460648143</v>
      </c>
    </row>
    <row r="3557" spans="1:20" ht="43.2" x14ac:dyDescent="0.3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6">
        <f>(E3557/D3557)*100</f>
        <v>124.8</v>
      </c>
      <c r="P3557" s="7">
        <f>E3557/L3557</f>
        <v>37.142857142857146</v>
      </c>
      <c r="Q3557" t="s">
        <v>8317</v>
      </c>
      <c r="R3557" t="s">
        <v>8318</v>
      </c>
      <c r="S3557" s="11">
        <f>(J3557/86400)+25569+(-5/24)</f>
        <v>42270.373807870368</v>
      </c>
      <c r="T3557" s="11">
        <f>(I3557/86400)+25569+(-5/24)</f>
        <v>42301.686805555553</v>
      </c>
    </row>
    <row r="3558" spans="1:20" ht="28.8" x14ac:dyDescent="0.3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6">
        <f>(E3558/D3558)*100</f>
        <v>109.51612903225806</v>
      </c>
      <c r="P3558" s="7">
        <f>E3558/L3558</f>
        <v>45.878378378378379</v>
      </c>
      <c r="Q3558" t="s">
        <v>8317</v>
      </c>
      <c r="R3558" t="s">
        <v>8318</v>
      </c>
      <c r="S3558" s="11">
        <f>(J3558/86400)+25569+(-5/24)</f>
        <v>42206.627037037033</v>
      </c>
      <c r="T3558" s="11">
        <f>(I3558/86400)+25569+(-5/24)</f>
        <v>42236.627037037033</v>
      </c>
    </row>
    <row r="3559" spans="1:20" ht="57.6" x14ac:dyDescent="0.3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6">
        <f>(E3559/D3559)*100</f>
        <v>102.03333333333333</v>
      </c>
      <c r="P3559" s="7">
        <f>E3559/L3559</f>
        <v>141.71296296296296</v>
      </c>
      <c r="Q3559" t="s">
        <v>8317</v>
      </c>
      <c r="R3559" t="s">
        <v>8318</v>
      </c>
      <c r="S3559" s="11">
        <f>(J3559/86400)+25569+(-5/24)</f>
        <v>42697.642511574071</v>
      </c>
      <c r="T3559" s="11">
        <f>(I3559/86400)+25569+(-5/24)</f>
        <v>42744.999999999993</v>
      </c>
    </row>
    <row r="3560" spans="1:20" ht="43.2" x14ac:dyDescent="0.3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6">
        <f>(E3560/D3560)*100</f>
        <v>102.35000000000001</v>
      </c>
      <c r="P3560" s="7">
        <f>E3560/L3560</f>
        <v>52.487179487179489</v>
      </c>
      <c r="Q3560" t="s">
        <v>8317</v>
      </c>
      <c r="R3560" t="s">
        <v>8318</v>
      </c>
      <c r="S3560" s="11">
        <f>(J3560/86400)+25569+(-5/24)</f>
        <v>42503.351134259261</v>
      </c>
      <c r="T3560" s="11">
        <f>(I3560/86400)+25569+(-5/24)</f>
        <v>42524.666666666664</v>
      </c>
    </row>
    <row r="3561" spans="1:20" ht="43.2" x14ac:dyDescent="0.3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6">
        <f>(E3561/D3561)*100</f>
        <v>104.16666666666667</v>
      </c>
      <c r="P3561" s="7">
        <f>E3561/L3561</f>
        <v>59.523809523809526</v>
      </c>
      <c r="Q3561" t="s">
        <v>8317</v>
      </c>
      <c r="R3561" t="s">
        <v>8318</v>
      </c>
      <c r="S3561" s="11">
        <f>(J3561/86400)+25569+(-5/24)</f>
        <v>42277.375138888885</v>
      </c>
      <c r="T3561" s="11">
        <f>(I3561/86400)+25569+(-5/24)</f>
        <v>42307.375138888885</v>
      </c>
    </row>
    <row r="3562" spans="1:20" ht="43.2" x14ac:dyDescent="0.3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6">
        <f>(E3562/D3562)*100</f>
        <v>125</v>
      </c>
      <c r="P3562" s="7">
        <f>E3562/L3562</f>
        <v>50</v>
      </c>
      <c r="Q3562" t="s">
        <v>8317</v>
      </c>
      <c r="R3562" t="s">
        <v>8318</v>
      </c>
      <c r="S3562" s="11">
        <f>(J3562/86400)+25569+(-5/24)</f>
        <v>42722.674027777779</v>
      </c>
      <c r="T3562" s="11">
        <f>(I3562/86400)+25569+(-5/24)</f>
        <v>42752.674027777779</v>
      </c>
    </row>
    <row r="3563" spans="1:20" ht="28.8" x14ac:dyDescent="0.3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6">
        <f>(E3563/D3563)*100</f>
        <v>102.34285714285714</v>
      </c>
      <c r="P3563" s="7">
        <f>E3563/L3563</f>
        <v>193.62162162162161</v>
      </c>
      <c r="Q3563" t="s">
        <v>8317</v>
      </c>
      <c r="R3563" t="s">
        <v>8318</v>
      </c>
      <c r="S3563" s="11">
        <f>(J3563/86400)+25569+(-5/24)</f>
        <v>42323.500972222224</v>
      </c>
      <c r="T3563" s="11">
        <f>(I3563/86400)+25569+(-5/24)</f>
        <v>42354.999305555553</v>
      </c>
    </row>
    <row r="3564" spans="1:20" ht="43.2" x14ac:dyDescent="0.3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6">
        <f>(E3564/D3564)*100</f>
        <v>107.86500000000001</v>
      </c>
      <c r="P3564" s="7">
        <f>E3564/L3564</f>
        <v>106.79702970297029</v>
      </c>
      <c r="Q3564" t="s">
        <v>8317</v>
      </c>
      <c r="R3564" t="s">
        <v>8318</v>
      </c>
      <c r="S3564" s="11">
        <f>(J3564/86400)+25569+(-5/24)</f>
        <v>41933.083310185182</v>
      </c>
      <c r="T3564" s="11">
        <f>(I3564/86400)+25569+(-5/24)</f>
        <v>41963.124976851854</v>
      </c>
    </row>
    <row r="3565" spans="1:20" ht="43.2" x14ac:dyDescent="0.3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6">
        <f>(E3565/D3565)*100</f>
        <v>109.88461538461539</v>
      </c>
      <c r="P3565" s="7">
        <f>E3565/L3565</f>
        <v>77.21621621621621</v>
      </c>
      <c r="Q3565" t="s">
        <v>8317</v>
      </c>
      <c r="R3565" t="s">
        <v>8318</v>
      </c>
      <c r="S3565" s="11">
        <f>(J3565/86400)+25569+(-5/24)</f>
        <v>41897.959791666661</v>
      </c>
      <c r="T3565" s="11">
        <f>(I3565/86400)+25569+(-5/24)</f>
        <v>41912.957638888889</v>
      </c>
    </row>
    <row r="3566" spans="1:20" ht="43.2" x14ac:dyDescent="0.3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6">
        <f>(E3566/D3566)*100</f>
        <v>161</v>
      </c>
      <c r="P3566" s="7">
        <f>E3566/L3566</f>
        <v>57.5</v>
      </c>
      <c r="Q3566" t="s">
        <v>8317</v>
      </c>
      <c r="R3566" t="s">
        <v>8318</v>
      </c>
      <c r="S3566" s="11">
        <f>(J3566/86400)+25569+(-5/24)</f>
        <v>42446.735497685186</v>
      </c>
      <c r="T3566" s="11">
        <f>(I3566/86400)+25569+(-5/24)</f>
        <v>42476.735497685186</v>
      </c>
    </row>
    <row r="3567" spans="1:20" ht="43.2" x14ac:dyDescent="0.3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6">
        <f>(E3567/D3567)*100</f>
        <v>131.20000000000002</v>
      </c>
      <c r="P3567" s="7">
        <f>E3567/L3567</f>
        <v>50.46153846153846</v>
      </c>
      <c r="Q3567" t="s">
        <v>8317</v>
      </c>
      <c r="R3567" t="s">
        <v>8318</v>
      </c>
      <c r="S3567" s="11">
        <f>(J3567/86400)+25569+(-5/24)</f>
        <v>42463.605520833335</v>
      </c>
      <c r="T3567" s="11">
        <f>(I3567/86400)+25569+(-5/24)</f>
        <v>42493.957638888889</v>
      </c>
    </row>
    <row r="3568" spans="1:20" ht="43.2" x14ac:dyDescent="0.3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6">
        <f>(E3568/D3568)*100</f>
        <v>118.8</v>
      </c>
      <c r="P3568" s="7">
        <f>E3568/L3568</f>
        <v>97.377049180327873</v>
      </c>
      <c r="Q3568" t="s">
        <v>8317</v>
      </c>
      <c r="R3568" t="s">
        <v>8318</v>
      </c>
      <c r="S3568" s="11">
        <f>(J3568/86400)+25569+(-5/24)</f>
        <v>42766.596701388888</v>
      </c>
      <c r="T3568" s="11">
        <f>(I3568/86400)+25569+(-5/24)</f>
        <v>42796.596701388888</v>
      </c>
    </row>
    <row r="3569" spans="1:20" ht="43.2" x14ac:dyDescent="0.3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6">
        <f>(E3569/D3569)*100</f>
        <v>100.39275000000001</v>
      </c>
      <c r="P3569" s="7">
        <f>E3569/L3569</f>
        <v>34.91921739130435</v>
      </c>
      <c r="Q3569" t="s">
        <v>8317</v>
      </c>
      <c r="R3569" t="s">
        <v>8318</v>
      </c>
      <c r="S3569" s="11">
        <f>(J3569/86400)+25569+(-5/24)</f>
        <v>42734.581111111103</v>
      </c>
      <c r="T3569" s="11">
        <f>(I3569/86400)+25569+(-5/24)</f>
        <v>42767.771527777775</v>
      </c>
    </row>
    <row r="3570" spans="1:20" ht="43.2" x14ac:dyDescent="0.3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6">
        <f>(E3570/D3570)*100</f>
        <v>103.20666666666666</v>
      </c>
      <c r="P3570" s="7">
        <f>E3570/L3570</f>
        <v>85.530386740331494</v>
      </c>
      <c r="Q3570" t="s">
        <v>8317</v>
      </c>
      <c r="R3570" t="s">
        <v>8318</v>
      </c>
      <c r="S3570" s="11">
        <f>(J3570/86400)+25569+(-5/24)</f>
        <v>42522.139479166661</v>
      </c>
      <c r="T3570" s="11">
        <f>(I3570/86400)+25569+(-5/24)</f>
        <v>42552.139479166661</v>
      </c>
    </row>
    <row r="3571" spans="1:20" ht="43.2" x14ac:dyDescent="0.3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6">
        <f>(E3571/D3571)*100</f>
        <v>100.6</v>
      </c>
      <c r="P3571" s="7">
        <f>E3571/L3571</f>
        <v>182.90909090909091</v>
      </c>
      <c r="Q3571" t="s">
        <v>8317</v>
      </c>
      <c r="R3571" t="s">
        <v>8318</v>
      </c>
      <c r="S3571" s="11">
        <f>(J3571/86400)+25569+(-5/24)</f>
        <v>42702.708715277775</v>
      </c>
      <c r="T3571" s="11">
        <f>(I3571/86400)+25569+(-5/24)</f>
        <v>42732.708715277775</v>
      </c>
    </row>
    <row r="3572" spans="1:20" ht="28.8" x14ac:dyDescent="0.3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6">
        <f>(E3572/D3572)*100</f>
        <v>100.78754285714287</v>
      </c>
      <c r="P3572" s="7">
        <f>E3572/L3572</f>
        <v>131.13620817843866</v>
      </c>
      <c r="Q3572" t="s">
        <v>8317</v>
      </c>
      <c r="R3572" t="s">
        <v>8318</v>
      </c>
      <c r="S3572" s="11">
        <f>(J3572/86400)+25569+(-5/24)</f>
        <v>42252.266018518516</v>
      </c>
      <c r="T3572" s="11">
        <f>(I3572/86400)+25569+(-5/24)</f>
        <v>42275.957638888889</v>
      </c>
    </row>
    <row r="3573" spans="1:20" ht="43.2" x14ac:dyDescent="0.3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6">
        <f>(E3573/D3573)*100</f>
        <v>112.32142857142857</v>
      </c>
      <c r="P3573" s="7">
        <f>E3573/L3573</f>
        <v>39.810126582278478</v>
      </c>
      <c r="Q3573" t="s">
        <v>8317</v>
      </c>
      <c r="R3573" t="s">
        <v>8318</v>
      </c>
      <c r="S3573" s="11">
        <f>(J3573/86400)+25569+(-5/24)</f>
        <v>42156.302060185182</v>
      </c>
      <c r="T3573" s="11">
        <f>(I3573/86400)+25569+(-5/24)</f>
        <v>42186.302060185182</v>
      </c>
    </row>
    <row r="3574" spans="1:20" ht="57.6" x14ac:dyDescent="0.3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6">
        <f>(E3574/D3574)*100</f>
        <v>105.91914022517912</v>
      </c>
      <c r="P3574" s="7">
        <f>E3574/L3574</f>
        <v>59.701730769230764</v>
      </c>
      <c r="Q3574" t="s">
        <v>8317</v>
      </c>
      <c r="R3574" t="s">
        <v>8318</v>
      </c>
      <c r="S3574" s="11">
        <f>(J3574/86400)+25569+(-5/24)</f>
        <v>42277.880706018514</v>
      </c>
      <c r="T3574" s="11">
        <f>(I3574/86400)+25569+(-5/24)</f>
        <v>42302.790972222218</v>
      </c>
    </row>
    <row r="3575" spans="1:20" ht="43.2" x14ac:dyDescent="0.3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6">
        <f>(E3575/D3575)*100</f>
        <v>100.56666666666668</v>
      </c>
      <c r="P3575" s="7">
        <f>E3575/L3575</f>
        <v>88.735294117647058</v>
      </c>
      <c r="Q3575" t="s">
        <v>8317</v>
      </c>
      <c r="R3575" t="s">
        <v>8318</v>
      </c>
      <c r="S3575" s="11">
        <f>(J3575/86400)+25569+(-5/24)</f>
        <v>42754.485509259255</v>
      </c>
      <c r="T3575" s="11">
        <f>(I3575/86400)+25569+(-5/24)</f>
        <v>42782.749999999993</v>
      </c>
    </row>
    <row r="3576" spans="1:20" ht="57.6" x14ac:dyDescent="0.3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6">
        <f>(E3576/D3576)*100</f>
        <v>115.30588235294117</v>
      </c>
      <c r="P3576" s="7">
        <f>E3576/L3576</f>
        <v>58.688622754491021</v>
      </c>
      <c r="Q3576" t="s">
        <v>8317</v>
      </c>
      <c r="R3576" t="s">
        <v>8318</v>
      </c>
      <c r="S3576" s="11">
        <f>(J3576/86400)+25569+(-5/24)</f>
        <v>41893.116550925923</v>
      </c>
      <c r="T3576" s="11">
        <f>(I3576/86400)+25569+(-5/24)</f>
        <v>41926.082638888889</v>
      </c>
    </row>
    <row r="3577" spans="1:20" ht="43.2" x14ac:dyDescent="0.3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6">
        <f>(E3577/D3577)*100</f>
        <v>127.30419999999999</v>
      </c>
      <c r="P3577" s="7">
        <f>E3577/L3577</f>
        <v>69.56513661202186</v>
      </c>
      <c r="Q3577" t="s">
        <v>8317</v>
      </c>
      <c r="R3577" t="s">
        <v>8318</v>
      </c>
      <c r="S3577" s="11">
        <f>(J3577/86400)+25569+(-5/24)</f>
        <v>41871.547361111108</v>
      </c>
      <c r="T3577" s="11">
        <f>(I3577/86400)+25569+(-5/24)</f>
        <v>41901.547361111108</v>
      </c>
    </row>
    <row r="3578" spans="1:20" ht="43.2" x14ac:dyDescent="0.3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6">
        <f>(E3578/D3578)*100</f>
        <v>102.83750000000001</v>
      </c>
      <c r="P3578" s="7">
        <f>E3578/L3578</f>
        <v>115.87323943661971</v>
      </c>
      <c r="Q3578" t="s">
        <v>8317</v>
      </c>
      <c r="R3578" t="s">
        <v>8318</v>
      </c>
      <c r="S3578" s="11">
        <f>(J3578/86400)+25569+(-5/24)</f>
        <v>42261.888449074067</v>
      </c>
      <c r="T3578" s="11">
        <f>(I3578/86400)+25569+(-5/24)</f>
        <v>42285.791666666664</v>
      </c>
    </row>
    <row r="3579" spans="1:20" ht="43.2" x14ac:dyDescent="0.3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6">
        <f>(E3579/D3579)*100</f>
        <v>102.9375</v>
      </c>
      <c r="P3579" s="7">
        <f>E3579/L3579</f>
        <v>23.869565217391305</v>
      </c>
      <c r="Q3579" t="s">
        <v>8317</v>
      </c>
      <c r="R3579" t="s">
        <v>8318</v>
      </c>
      <c r="S3579" s="11">
        <f>(J3579/86400)+25569+(-5/24)</f>
        <v>42675.485902777778</v>
      </c>
      <c r="T3579" s="11">
        <f>(I3579/86400)+25569+(-5/24)</f>
        <v>42705.527569444443</v>
      </c>
    </row>
    <row r="3580" spans="1:20" ht="43.2" x14ac:dyDescent="0.3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6">
        <f>(E3580/D3580)*100</f>
        <v>104.3047619047619</v>
      </c>
      <c r="P3580" s="7">
        <f>E3580/L3580</f>
        <v>81.125925925925927</v>
      </c>
      <c r="Q3580" t="s">
        <v>8317</v>
      </c>
      <c r="R3580" t="s">
        <v>8318</v>
      </c>
      <c r="S3580" s="11">
        <f>(J3580/86400)+25569+(-5/24)</f>
        <v>42135.391874999994</v>
      </c>
      <c r="T3580" s="11">
        <f>(I3580/86400)+25569+(-5/24)</f>
        <v>42166.874999999993</v>
      </c>
    </row>
    <row r="3581" spans="1:20" ht="43.2" x14ac:dyDescent="0.3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6">
        <f>(E3581/D3581)*100</f>
        <v>111.22000000000001</v>
      </c>
      <c r="P3581" s="7">
        <f>E3581/L3581</f>
        <v>57.626943005181346</v>
      </c>
      <c r="Q3581" t="s">
        <v>8317</v>
      </c>
      <c r="R3581" t="s">
        <v>8318</v>
      </c>
      <c r="S3581" s="11">
        <f>(J3581/86400)+25569+(-5/24)</f>
        <v>42230.263888888883</v>
      </c>
      <c r="T3581" s="11">
        <f>(I3581/86400)+25569+(-5/24)</f>
        <v>42258.957638888889</v>
      </c>
    </row>
    <row r="3582" spans="1:20" ht="43.2" x14ac:dyDescent="0.3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6">
        <f>(E3582/D3582)*100</f>
        <v>105.86</v>
      </c>
      <c r="P3582" s="7">
        <f>E3582/L3582</f>
        <v>46.429824561403507</v>
      </c>
      <c r="Q3582" t="s">
        <v>8317</v>
      </c>
      <c r="R3582" t="s">
        <v>8318</v>
      </c>
      <c r="S3582" s="11">
        <f>(J3582/86400)+25569+(-5/24)</f>
        <v>42167.22583333333</v>
      </c>
      <c r="T3582" s="11">
        <f>(I3582/86400)+25569+(-5/24)</f>
        <v>42197.22583333333</v>
      </c>
    </row>
    <row r="3583" spans="1:20" ht="28.8" x14ac:dyDescent="0.3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6">
        <f>(E3583/D3583)*100</f>
        <v>100.79166666666666</v>
      </c>
      <c r="P3583" s="7">
        <f>E3583/L3583</f>
        <v>60.475000000000001</v>
      </c>
      <c r="Q3583" t="s">
        <v>8317</v>
      </c>
      <c r="R3583" t="s">
        <v>8318</v>
      </c>
      <c r="S3583" s="11">
        <f>(J3583/86400)+25569+(-5/24)</f>
        <v>42068.68005787037</v>
      </c>
      <c r="T3583" s="11">
        <f>(I3583/86400)+25569+(-5/24)</f>
        <v>42098.638391203705</v>
      </c>
    </row>
    <row r="3584" spans="1:20" ht="43.2" x14ac:dyDescent="0.3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6">
        <f>(E3584/D3584)*100</f>
        <v>104.92727272727274</v>
      </c>
      <c r="P3584" s="7">
        <f>E3584/L3584</f>
        <v>65.579545454545453</v>
      </c>
      <c r="Q3584" t="s">
        <v>8317</v>
      </c>
      <c r="R3584" t="s">
        <v>8318</v>
      </c>
      <c r="S3584" s="11">
        <f>(J3584/86400)+25569+(-5/24)</f>
        <v>42145.538356481477</v>
      </c>
      <c r="T3584" s="11">
        <f>(I3584/86400)+25569+(-5/24)</f>
        <v>42175.538356481477</v>
      </c>
    </row>
    <row r="3585" spans="1:20" ht="57.6" x14ac:dyDescent="0.3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6">
        <f>(E3585/D3585)*100</f>
        <v>101.55199999999999</v>
      </c>
      <c r="P3585" s="7">
        <f>E3585/L3585</f>
        <v>119.1924882629108</v>
      </c>
      <c r="Q3585" t="s">
        <v>8317</v>
      </c>
      <c r="R3585" t="s">
        <v>8318</v>
      </c>
      <c r="S3585" s="11">
        <f>(J3585/86400)+25569+(-5/24)</f>
        <v>41918.533842592587</v>
      </c>
      <c r="T3585" s="11">
        <f>(I3585/86400)+25569+(-5/24)</f>
        <v>41948.575509259259</v>
      </c>
    </row>
    <row r="3586" spans="1:20" ht="43.2" x14ac:dyDescent="0.3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6">
        <f>(E3586/D3586)*100</f>
        <v>110.73333333333333</v>
      </c>
      <c r="P3586" s="7">
        <f>E3586/L3586</f>
        <v>83.05</v>
      </c>
      <c r="Q3586" t="s">
        <v>8317</v>
      </c>
      <c r="R3586" t="s">
        <v>8318</v>
      </c>
      <c r="S3586" s="11">
        <f>(J3586/86400)+25569+(-5/24)</f>
        <v>42146.52275462963</v>
      </c>
      <c r="T3586" s="11">
        <f>(I3586/86400)+25569+(-5/24)</f>
        <v>42176.52275462963</v>
      </c>
    </row>
    <row r="3587" spans="1:20" ht="43.2" x14ac:dyDescent="0.3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6">
        <f>(E3587/D3587)*100</f>
        <v>127.82222222222221</v>
      </c>
      <c r="P3587" s="7">
        <f>E3587/L3587</f>
        <v>57.52</v>
      </c>
      <c r="Q3587" t="s">
        <v>8317</v>
      </c>
      <c r="R3587" t="s">
        <v>8318</v>
      </c>
      <c r="S3587" s="11">
        <f>(J3587/86400)+25569+(-5/24)</f>
        <v>42590.264351851853</v>
      </c>
      <c r="T3587" s="11">
        <f>(I3587/86400)+25569+(-5/24)</f>
        <v>42620.264351851853</v>
      </c>
    </row>
    <row r="3588" spans="1:20" ht="43.2" x14ac:dyDescent="0.3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6">
        <f>(E3588/D3588)*100</f>
        <v>101.82500000000002</v>
      </c>
      <c r="P3588" s="7">
        <f>E3588/L3588</f>
        <v>177.08695652173913</v>
      </c>
      <c r="Q3588" t="s">
        <v>8317</v>
      </c>
      <c r="R3588" t="s">
        <v>8318</v>
      </c>
      <c r="S3588" s="11">
        <f>(J3588/86400)+25569+(-5/24)</f>
        <v>42602.368379629632</v>
      </c>
      <c r="T3588" s="11">
        <f>(I3588/86400)+25569+(-5/24)</f>
        <v>42620.947916666664</v>
      </c>
    </row>
    <row r="3589" spans="1:20" ht="43.2" x14ac:dyDescent="0.3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6">
        <f>(E3589/D3589)*100</f>
        <v>101.25769230769231</v>
      </c>
      <c r="P3589" s="7">
        <f>E3589/L3589</f>
        <v>70.771505376344081</v>
      </c>
      <c r="Q3589" t="s">
        <v>8317</v>
      </c>
      <c r="R3589" t="s">
        <v>8318</v>
      </c>
      <c r="S3589" s="11">
        <f>(J3589/86400)+25569+(-5/24)</f>
        <v>42058.877418981479</v>
      </c>
      <c r="T3589" s="11">
        <f>(I3589/86400)+25569+(-5/24)</f>
        <v>42088.835752314808</v>
      </c>
    </row>
    <row r="3590" spans="1:20" ht="57.6" x14ac:dyDescent="0.3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6">
        <f>(E3590/D3590)*100</f>
        <v>175</v>
      </c>
      <c r="P3590" s="7">
        <f>E3590/L3590</f>
        <v>29.166666666666668</v>
      </c>
      <c r="Q3590" t="s">
        <v>8317</v>
      </c>
      <c r="R3590" t="s">
        <v>8318</v>
      </c>
      <c r="S3590" s="11">
        <f>(J3590/86400)+25569+(-5/24)</f>
        <v>41889.559895833328</v>
      </c>
      <c r="T3590" s="11">
        <f>(I3590/86400)+25569+(-5/24)</f>
        <v>41919.559895833328</v>
      </c>
    </row>
    <row r="3591" spans="1:20" ht="43.2" x14ac:dyDescent="0.3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6">
        <f>(E3591/D3591)*100</f>
        <v>128.06</v>
      </c>
      <c r="P3591" s="7">
        <f>E3591/L3591</f>
        <v>72.76136363636364</v>
      </c>
      <c r="Q3591" t="s">
        <v>8317</v>
      </c>
      <c r="R3591" t="s">
        <v>8318</v>
      </c>
      <c r="S3591" s="11">
        <f>(J3591/86400)+25569+(-5/24)</f>
        <v>42144.365474537037</v>
      </c>
      <c r="T3591" s="11">
        <f>(I3591/86400)+25569+(-5/24)</f>
        <v>42165.957638888889</v>
      </c>
    </row>
    <row r="3592" spans="1:20" ht="43.2" x14ac:dyDescent="0.3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6">
        <f>(E3592/D3592)*100</f>
        <v>106.29949999999999</v>
      </c>
      <c r="P3592" s="7">
        <f>E3592/L3592</f>
        <v>51.853414634146333</v>
      </c>
      <c r="Q3592" t="s">
        <v>8317</v>
      </c>
      <c r="R3592" t="s">
        <v>8318</v>
      </c>
      <c r="S3592" s="11">
        <f>(J3592/86400)+25569+(-5/24)</f>
        <v>42758.351296296292</v>
      </c>
      <c r="T3592" s="11">
        <f>(I3592/86400)+25569+(-5/24)</f>
        <v>42788.351296296292</v>
      </c>
    </row>
    <row r="3593" spans="1:20" ht="43.2" x14ac:dyDescent="0.3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6">
        <f>(E3593/D3593)*100</f>
        <v>105.21428571428571</v>
      </c>
      <c r="P3593" s="7">
        <f>E3593/L3593</f>
        <v>98.2</v>
      </c>
      <c r="Q3593" t="s">
        <v>8317</v>
      </c>
      <c r="R3593" t="s">
        <v>8318</v>
      </c>
      <c r="S3593" s="11">
        <f>(J3593/86400)+25569+(-5/24)</f>
        <v>41982.678946759253</v>
      </c>
      <c r="T3593" s="11">
        <f>(I3593/86400)+25569+(-5/24)</f>
        <v>42012.678946759253</v>
      </c>
    </row>
    <row r="3594" spans="1:20" ht="43.2" x14ac:dyDescent="0.3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6">
        <f>(E3594/D3594)*100</f>
        <v>106.16782608695652</v>
      </c>
      <c r="P3594" s="7">
        <f>E3594/L3594</f>
        <v>251.7381443298969</v>
      </c>
      <c r="Q3594" t="s">
        <v>8317</v>
      </c>
      <c r="R3594" t="s">
        <v>8318</v>
      </c>
      <c r="S3594" s="11">
        <f>(J3594/86400)+25569+(-5/24)</f>
        <v>42614.552604166667</v>
      </c>
      <c r="T3594" s="11">
        <f>(I3594/86400)+25569+(-5/24)</f>
        <v>42643.957638888889</v>
      </c>
    </row>
    <row r="3595" spans="1:20" ht="43.2" x14ac:dyDescent="0.3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6">
        <f>(E3595/D3595)*100</f>
        <v>109.24000000000001</v>
      </c>
      <c r="P3595" s="7">
        <f>E3595/L3595</f>
        <v>74.821917808219183</v>
      </c>
      <c r="Q3595" t="s">
        <v>8317</v>
      </c>
      <c r="R3595" t="s">
        <v>8318</v>
      </c>
      <c r="S3595" s="11">
        <f>(J3595/86400)+25569+(-5/24)</f>
        <v>42303.464328703696</v>
      </c>
      <c r="T3595" s="11">
        <f>(I3595/86400)+25569+(-5/24)</f>
        <v>42338.505995370368</v>
      </c>
    </row>
    <row r="3596" spans="1:20" ht="43.2" x14ac:dyDescent="0.3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6">
        <f>(E3596/D3596)*100</f>
        <v>100.45454545454547</v>
      </c>
      <c r="P3596" s="7">
        <f>E3596/L3596</f>
        <v>67.65306122448979</v>
      </c>
      <c r="Q3596" t="s">
        <v>8317</v>
      </c>
      <c r="R3596" t="s">
        <v>8318</v>
      </c>
      <c r="S3596" s="11">
        <f>(J3596/86400)+25569+(-5/24)</f>
        <v>42171.517083333332</v>
      </c>
      <c r="T3596" s="11">
        <f>(I3596/86400)+25569+(-5/24)</f>
        <v>42201.517083333332</v>
      </c>
    </row>
    <row r="3597" spans="1:20" ht="28.8" x14ac:dyDescent="0.3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6">
        <f>(E3597/D3597)*100</f>
        <v>103.04098360655738</v>
      </c>
      <c r="P3597" s="7">
        <f>E3597/L3597</f>
        <v>93.81343283582089</v>
      </c>
      <c r="Q3597" t="s">
        <v>8317</v>
      </c>
      <c r="R3597" t="s">
        <v>8318</v>
      </c>
      <c r="S3597" s="11">
        <f>(J3597/86400)+25569+(-5/24)</f>
        <v>41964.107199074067</v>
      </c>
      <c r="T3597" s="11">
        <f>(I3597/86400)+25569+(-5/24)</f>
        <v>41994.958333333336</v>
      </c>
    </row>
    <row r="3598" spans="1:20" ht="28.8" x14ac:dyDescent="0.3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6">
        <f>(E3598/D3598)*100</f>
        <v>112.1664</v>
      </c>
      <c r="P3598" s="7">
        <f>E3598/L3598</f>
        <v>41.237647058823526</v>
      </c>
      <c r="Q3598" t="s">
        <v>8317</v>
      </c>
      <c r="R3598" t="s">
        <v>8318</v>
      </c>
      <c r="S3598" s="11">
        <f>(J3598/86400)+25569+(-5/24)</f>
        <v>42284.30773148148</v>
      </c>
      <c r="T3598" s="11">
        <f>(I3598/86400)+25569+(-5/24)</f>
        <v>42307.666666666664</v>
      </c>
    </row>
    <row r="3599" spans="1:20" ht="28.8" x14ac:dyDescent="0.3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6">
        <f>(E3599/D3599)*100</f>
        <v>103</v>
      </c>
      <c r="P3599" s="7">
        <f>E3599/L3599</f>
        <v>52.551020408163268</v>
      </c>
      <c r="Q3599" t="s">
        <v>8317</v>
      </c>
      <c r="R3599" t="s">
        <v>8318</v>
      </c>
      <c r="S3599" s="11">
        <f>(J3599/86400)+25569+(-5/24)</f>
        <v>42016.591874999998</v>
      </c>
      <c r="T3599" s="11">
        <f>(I3599/86400)+25569+(-5/24)</f>
        <v>42032.708333333336</v>
      </c>
    </row>
    <row r="3600" spans="1:20" ht="43.2" x14ac:dyDescent="0.3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6">
        <f>(E3600/D3600)*100</f>
        <v>164</v>
      </c>
      <c r="P3600" s="7">
        <f>E3600/L3600</f>
        <v>70.285714285714292</v>
      </c>
      <c r="Q3600" t="s">
        <v>8317</v>
      </c>
      <c r="R3600" t="s">
        <v>8318</v>
      </c>
      <c r="S3600" s="11">
        <f>(J3600/86400)+25569+(-5/24)</f>
        <v>42311.503645833327</v>
      </c>
      <c r="T3600" s="11">
        <f>(I3600/86400)+25569+(-5/24)</f>
        <v>42341.499999999993</v>
      </c>
    </row>
    <row r="3601" spans="1:20" ht="43.2" x14ac:dyDescent="0.3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6">
        <f>(E3601/D3601)*100</f>
        <v>131.28333333333333</v>
      </c>
      <c r="P3601" s="7">
        <f>E3601/L3601</f>
        <v>48.325153374233132</v>
      </c>
      <c r="Q3601" t="s">
        <v>8317</v>
      </c>
      <c r="R3601" t="s">
        <v>8318</v>
      </c>
      <c r="S3601" s="11">
        <f>(J3601/86400)+25569+(-5/24)</f>
        <v>42136.327800925923</v>
      </c>
      <c r="T3601" s="11">
        <f>(I3601/86400)+25569+(-5/24)</f>
        <v>42167.666666666664</v>
      </c>
    </row>
    <row r="3602" spans="1:20" ht="43.2" x14ac:dyDescent="0.3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6">
        <f>(E3602/D3602)*100</f>
        <v>102.1</v>
      </c>
      <c r="P3602" s="7">
        <f>E3602/L3602</f>
        <v>53.177083333333336</v>
      </c>
      <c r="Q3602" t="s">
        <v>8317</v>
      </c>
      <c r="R3602" t="s">
        <v>8318</v>
      </c>
      <c r="S3602" s="11">
        <f>(J3602/86400)+25569+(-5/24)</f>
        <v>42172.549305555549</v>
      </c>
      <c r="T3602" s="11">
        <f>(I3602/86400)+25569+(-5/24)</f>
        <v>42202.549305555549</v>
      </c>
    </row>
    <row r="3603" spans="1:20" ht="43.2" x14ac:dyDescent="0.3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6">
        <f>(E3603/D3603)*100</f>
        <v>128</v>
      </c>
      <c r="P3603" s="7">
        <f>E3603/L3603</f>
        <v>60.952380952380949</v>
      </c>
      <c r="Q3603" t="s">
        <v>8317</v>
      </c>
      <c r="R3603" t="s">
        <v>8318</v>
      </c>
      <c r="S3603" s="11">
        <f>(J3603/86400)+25569+(-5/24)</f>
        <v>42590.695925925924</v>
      </c>
      <c r="T3603" s="11">
        <f>(I3603/86400)+25569+(-5/24)</f>
        <v>42606.695925925924</v>
      </c>
    </row>
    <row r="3604" spans="1:20" ht="43.2" x14ac:dyDescent="0.3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6">
        <f>(E3604/D3604)*100</f>
        <v>101.49999999999999</v>
      </c>
      <c r="P3604" s="7">
        <f>E3604/L3604</f>
        <v>116</v>
      </c>
      <c r="Q3604" t="s">
        <v>8317</v>
      </c>
      <c r="R3604" t="s">
        <v>8318</v>
      </c>
      <c r="S3604" s="11">
        <f>(J3604/86400)+25569+(-5/24)</f>
        <v>42137.187465277777</v>
      </c>
      <c r="T3604" s="11">
        <f>(I3604/86400)+25569+(-5/24)</f>
        <v>42171.249999999993</v>
      </c>
    </row>
    <row r="3605" spans="1:20" ht="57.6" x14ac:dyDescent="0.3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6">
        <f>(E3605/D3605)*100</f>
        <v>101.66666666666666</v>
      </c>
      <c r="P3605" s="7">
        <f>E3605/L3605</f>
        <v>61</v>
      </c>
      <c r="Q3605" t="s">
        <v>8317</v>
      </c>
      <c r="R3605" t="s">
        <v>8318</v>
      </c>
      <c r="S3605" s="11">
        <f>(J3605/86400)+25569+(-5/24)</f>
        <v>42167.324826388889</v>
      </c>
      <c r="T3605" s="11">
        <f>(I3605/86400)+25569+(-5/24)</f>
        <v>42197.324826388889</v>
      </c>
    </row>
    <row r="3606" spans="1:20" x14ac:dyDescent="0.3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6">
        <f>(E3606/D3606)*100</f>
        <v>130</v>
      </c>
      <c r="P3606" s="7">
        <f>E3606/L3606</f>
        <v>38.235294117647058</v>
      </c>
      <c r="Q3606" t="s">
        <v>8317</v>
      </c>
      <c r="R3606" t="s">
        <v>8318</v>
      </c>
      <c r="S3606" s="11">
        <f>(J3606/86400)+25569+(-5/24)</f>
        <v>41915.22887731481</v>
      </c>
      <c r="T3606" s="11">
        <f>(I3606/86400)+25569+(-5/24)</f>
        <v>41945.270543981482</v>
      </c>
    </row>
    <row r="3607" spans="1:20" ht="43.2" x14ac:dyDescent="0.3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6">
        <f>(E3607/D3607)*100</f>
        <v>154.43</v>
      </c>
      <c r="P3607" s="7">
        <f>E3607/L3607</f>
        <v>106.50344827586207</v>
      </c>
      <c r="Q3607" t="s">
        <v>8317</v>
      </c>
      <c r="R3607" t="s">
        <v>8318</v>
      </c>
      <c r="S3607" s="11">
        <f>(J3607/86400)+25569+(-5/24)</f>
        <v>42284.291770833333</v>
      </c>
      <c r="T3607" s="11">
        <f>(I3607/86400)+25569+(-5/24)</f>
        <v>42314.333437499998</v>
      </c>
    </row>
    <row r="3608" spans="1:20" ht="57.6" x14ac:dyDescent="0.3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6">
        <f>(E3608/D3608)*100</f>
        <v>107.4</v>
      </c>
      <c r="P3608" s="7">
        <f>E3608/L3608</f>
        <v>204.57142857142858</v>
      </c>
      <c r="Q3608" t="s">
        <v>8317</v>
      </c>
      <c r="R3608" t="s">
        <v>8318</v>
      </c>
      <c r="S3608" s="11">
        <f>(J3608/86400)+25569+(-5/24)</f>
        <v>42611.5930787037</v>
      </c>
      <c r="T3608" s="11">
        <f>(I3608/86400)+25569+(-5/24)</f>
        <v>42627.583333333336</v>
      </c>
    </row>
    <row r="3609" spans="1:20" ht="43.2" x14ac:dyDescent="0.3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6">
        <f>(E3609/D3609)*100</f>
        <v>101.32258064516128</v>
      </c>
      <c r="P3609" s="7">
        <f>E3609/L3609</f>
        <v>54.912587412587413</v>
      </c>
      <c r="Q3609" t="s">
        <v>8317</v>
      </c>
      <c r="R3609" t="s">
        <v>8318</v>
      </c>
      <c r="S3609" s="11">
        <f>(J3609/86400)+25569+(-5/24)</f>
        <v>42400.496203703697</v>
      </c>
      <c r="T3609" s="11">
        <f>(I3609/86400)+25569+(-5/24)</f>
        <v>42444.666666666664</v>
      </c>
    </row>
    <row r="3610" spans="1:20" ht="43.2" x14ac:dyDescent="0.3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6">
        <f>(E3610/D3610)*100</f>
        <v>100.27777777777777</v>
      </c>
      <c r="P3610" s="7">
        <f>E3610/L3610</f>
        <v>150.41666666666666</v>
      </c>
      <c r="Q3610" t="s">
        <v>8317</v>
      </c>
      <c r="R3610" t="s">
        <v>8318</v>
      </c>
      <c r="S3610" s="11">
        <f>(J3610/86400)+25569+(-5/24)</f>
        <v>42017.672118055554</v>
      </c>
      <c r="T3610" s="11">
        <f>(I3610/86400)+25569+(-5/24)</f>
        <v>42043.979166666664</v>
      </c>
    </row>
    <row r="3611" spans="1:20" ht="43.2" x14ac:dyDescent="0.3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6">
        <f>(E3611/D3611)*100</f>
        <v>116.84444444444443</v>
      </c>
      <c r="P3611" s="7">
        <f>E3611/L3611</f>
        <v>52.58</v>
      </c>
      <c r="Q3611" t="s">
        <v>8317</v>
      </c>
      <c r="R3611" t="s">
        <v>8318</v>
      </c>
      <c r="S3611" s="11">
        <f>(J3611/86400)+25569+(-5/24)</f>
        <v>42426.741655092592</v>
      </c>
      <c r="T3611" s="11">
        <f>(I3611/86400)+25569+(-5/24)</f>
        <v>42460.957638888889</v>
      </c>
    </row>
    <row r="3612" spans="1:20" ht="57.6" x14ac:dyDescent="0.3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6">
        <f>(E3612/D3612)*100</f>
        <v>108.60000000000001</v>
      </c>
      <c r="P3612" s="7">
        <f>E3612/L3612</f>
        <v>54.3</v>
      </c>
      <c r="Q3612" t="s">
        <v>8317</v>
      </c>
      <c r="R3612" t="s">
        <v>8318</v>
      </c>
      <c r="S3612" s="11">
        <f>(J3612/86400)+25569+(-5/24)</f>
        <v>41931.474606481475</v>
      </c>
      <c r="T3612" s="11">
        <f>(I3612/86400)+25569+(-5/24)</f>
        <v>41961.516273148147</v>
      </c>
    </row>
    <row r="3613" spans="1:20" ht="43.2" x14ac:dyDescent="0.3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6">
        <f>(E3613/D3613)*100</f>
        <v>103.4</v>
      </c>
      <c r="P3613" s="7">
        <f>E3613/L3613</f>
        <v>76.029411764705884</v>
      </c>
      <c r="Q3613" t="s">
        <v>8317</v>
      </c>
      <c r="R3613" t="s">
        <v>8318</v>
      </c>
      <c r="S3613" s="11">
        <f>(J3613/86400)+25569+(-5/24)</f>
        <v>42124.640081018515</v>
      </c>
      <c r="T3613" s="11">
        <f>(I3613/86400)+25569+(-5/24)</f>
        <v>42154.640081018515</v>
      </c>
    </row>
    <row r="3614" spans="1:20" ht="57.6" x14ac:dyDescent="0.3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6">
        <f>(E3614/D3614)*100</f>
        <v>114.27586206896552</v>
      </c>
      <c r="P3614" s="7">
        <f>E3614/L3614</f>
        <v>105.2063492063492</v>
      </c>
      <c r="Q3614" t="s">
        <v>8317</v>
      </c>
      <c r="R3614" t="s">
        <v>8318</v>
      </c>
      <c r="S3614" s="11">
        <f>(J3614/86400)+25569+(-5/24)</f>
        <v>42430.894201388888</v>
      </c>
      <c r="T3614" s="11">
        <f>(I3614/86400)+25569+(-5/24)</f>
        <v>42460.852534722224</v>
      </c>
    </row>
    <row r="3615" spans="1:20" ht="43.2" x14ac:dyDescent="0.3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6">
        <f>(E3615/D3615)*100</f>
        <v>103</v>
      </c>
      <c r="P3615" s="7">
        <f>E3615/L3615</f>
        <v>68.666666666666671</v>
      </c>
      <c r="Q3615" t="s">
        <v>8317</v>
      </c>
      <c r="R3615" t="s">
        <v>8318</v>
      </c>
      <c r="S3615" s="11">
        <f>(J3615/86400)+25569+(-5/24)</f>
        <v>42121.548587962963</v>
      </c>
      <c r="T3615" s="11">
        <f>(I3615/86400)+25569+(-5/24)</f>
        <v>42155.999999999993</v>
      </c>
    </row>
    <row r="3616" spans="1:20" ht="28.8" x14ac:dyDescent="0.3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6">
        <f>(E3616/D3616)*100</f>
        <v>121.6</v>
      </c>
      <c r="P3616" s="7">
        <f>E3616/L3616</f>
        <v>129.36170212765958</v>
      </c>
      <c r="Q3616" t="s">
        <v>8317</v>
      </c>
      <c r="R3616" t="s">
        <v>8318</v>
      </c>
      <c r="S3616" s="11">
        <f>(J3616/86400)+25569+(-5/24)</f>
        <v>42218.811400462961</v>
      </c>
      <c r="T3616" s="11">
        <f>(I3616/86400)+25569+(-5/24)</f>
        <v>42248.811400462961</v>
      </c>
    </row>
    <row r="3617" spans="1:20" ht="43.2" x14ac:dyDescent="0.3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6">
        <f>(E3617/D3617)*100</f>
        <v>102.6467741935484</v>
      </c>
      <c r="P3617" s="7">
        <f>E3617/L3617</f>
        <v>134.26371308016877</v>
      </c>
      <c r="Q3617" t="s">
        <v>8317</v>
      </c>
      <c r="R3617" t="s">
        <v>8318</v>
      </c>
      <c r="S3617" s="11">
        <f>(J3617/86400)+25569+(-5/24)</f>
        <v>42444.985972222225</v>
      </c>
      <c r="T3617" s="11">
        <f>(I3617/86400)+25569+(-5/24)</f>
        <v>42488.985972222225</v>
      </c>
    </row>
    <row r="3618" spans="1:20" ht="43.2" x14ac:dyDescent="0.3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6">
        <f>(E3618/D3618)*100</f>
        <v>104.75000000000001</v>
      </c>
      <c r="P3618" s="7">
        <f>E3618/L3618</f>
        <v>17.829787234042552</v>
      </c>
      <c r="Q3618" t="s">
        <v>8317</v>
      </c>
      <c r="R3618" t="s">
        <v>8318</v>
      </c>
      <c r="S3618" s="11">
        <f>(J3618/86400)+25569+(-5/24)</f>
        <v>42379.535856481474</v>
      </c>
      <c r="T3618" s="11">
        <f>(I3618/86400)+25569+(-5/24)</f>
        <v>42410.666666666664</v>
      </c>
    </row>
    <row r="3619" spans="1:20" ht="43.2" x14ac:dyDescent="0.3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6">
        <f>(E3619/D3619)*100</f>
        <v>101.6</v>
      </c>
      <c r="P3619" s="7">
        <f>E3619/L3619</f>
        <v>203.2</v>
      </c>
      <c r="Q3619" t="s">
        <v>8317</v>
      </c>
      <c r="R3619" t="s">
        <v>8318</v>
      </c>
      <c r="S3619" s="11">
        <f>(J3619/86400)+25569+(-5/24)</f>
        <v>42380.676539351851</v>
      </c>
      <c r="T3619" s="11">
        <f>(I3619/86400)+25569+(-5/24)</f>
        <v>42398.040972222218</v>
      </c>
    </row>
    <row r="3620" spans="1:20" x14ac:dyDescent="0.3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6">
        <f>(E3620/D3620)*100</f>
        <v>112.10242048409683</v>
      </c>
      <c r="P3620" s="7">
        <f>E3620/L3620</f>
        <v>69.18518518518519</v>
      </c>
      <c r="Q3620" t="s">
        <v>8317</v>
      </c>
      <c r="R3620" t="s">
        <v>8318</v>
      </c>
      <c r="S3620" s="11">
        <f>(J3620/86400)+25569+(-5/24)</f>
        <v>42762.734097222223</v>
      </c>
      <c r="T3620" s="11">
        <f>(I3620/86400)+25569+(-5/24)</f>
        <v>42793.999999999993</v>
      </c>
    </row>
    <row r="3621" spans="1:20" ht="57.6" x14ac:dyDescent="0.3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6">
        <f>(E3621/D3621)*100</f>
        <v>101.76666666666667</v>
      </c>
      <c r="P3621" s="7">
        <f>E3621/L3621</f>
        <v>125.12295081967213</v>
      </c>
      <c r="Q3621" t="s">
        <v>8317</v>
      </c>
      <c r="R3621" t="s">
        <v>8318</v>
      </c>
      <c r="S3621" s="11">
        <f>(J3621/86400)+25569+(-5/24)</f>
        <v>42567.631736111107</v>
      </c>
      <c r="T3621" s="11">
        <f>(I3621/86400)+25569+(-5/24)</f>
        <v>42597.631736111107</v>
      </c>
    </row>
    <row r="3622" spans="1:20" ht="28.8" x14ac:dyDescent="0.3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6">
        <f>(E3622/D3622)*100</f>
        <v>100</v>
      </c>
      <c r="P3622" s="7">
        <f>E3622/L3622</f>
        <v>73.529411764705884</v>
      </c>
      <c r="Q3622" t="s">
        <v>8317</v>
      </c>
      <c r="R3622" t="s">
        <v>8318</v>
      </c>
      <c r="S3622" s="11">
        <f>(J3622/86400)+25569+(-5/24)</f>
        <v>42311.541990740741</v>
      </c>
      <c r="T3622" s="11">
        <f>(I3622/86400)+25569+(-5/24)</f>
        <v>42336.541990740741</v>
      </c>
    </row>
    <row r="3623" spans="1:20" ht="43.2" x14ac:dyDescent="0.3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6">
        <f>(E3623/D3623)*100</f>
        <v>100.26489999999998</v>
      </c>
      <c r="P3623" s="7">
        <f>E3623/L3623</f>
        <v>48.437149758454105</v>
      </c>
      <c r="Q3623" t="s">
        <v>8317</v>
      </c>
      <c r="R3623" t="s">
        <v>8318</v>
      </c>
      <c r="S3623" s="11">
        <f>(J3623/86400)+25569+(-5/24)</f>
        <v>42505.566145833327</v>
      </c>
      <c r="T3623" s="11">
        <f>(I3623/86400)+25569+(-5/24)</f>
        <v>42541.749999999993</v>
      </c>
    </row>
    <row r="3624" spans="1:20" ht="43.2" x14ac:dyDescent="0.3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6">
        <f>(E3624/D3624)*100</f>
        <v>133.04200000000003</v>
      </c>
      <c r="P3624" s="7">
        <f>E3624/L3624</f>
        <v>26.608400000000003</v>
      </c>
      <c r="Q3624" t="s">
        <v>8317</v>
      </c>
      <c r="R3624" t="s">
        <v>8318</v>
      </c>
      <c r="S3624" s="11">
        <f>(J3624/86400)+25569+(-5/24)</f>
        <v>42758.159745370365</v>
      </c>
      <c r="T3624" s="11">
        <f>(I3624/86400)+25569+(-5/24)</f>
        <v>42786.159745370365</v>
      </c>
    </row>
    <row r="3625" spans="1:20" ht="72" x14ac:dyDescent="0.3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6">
        <f>(E3625/D3625)*100</f>
        <v>121.2</v>
      </c>
      <c r="P3625" s="7">
        <f>E3625/L3625</f>
        <v>33.666666666666664</v>
      </c>
      <c r="Q3625" t="s">
        <v>8317</v>
      </c>
      <c r="R3625" t="s">
        <v>8318</v>
      </c>
      <c r="S3625" s="11">
        <f>(J3625/86400)+25569+(-5/24)</f>
        <v>42775.306608796294</v>
      </c>
      <c r="T3625" s="11">
        <f>(I3625/86400)+25569+(-5/24)</f>
        <v>42805.306608796294</v>
      </c>
    </row>
    <row r="3626" spans="1:20" ht="57.6" x14ac:dyDescent="0.3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6">
        <f>(E3626/D3626)*100</f>
        <v>113.99999999999999</v>
      </c>
      <c r="P3626" s="7">
        <f>E3626/L3626</f>
        <v>40.714285714285715</v>
      </c>
      <c r="Q3626" t="s">
        <v>8317</v>
      </c>
      <c r="R3626" t="s">
        <v>8318</v>
      </c>
      <c r="S3626" s="11">
        <f>(J3626/86400)+25569+(-5/24)</f>
        <v>42232.494212962956</v>
      </c>
      <c r="T3626" s="11">
        <f>(I3626/86400)+25569+(-5/24)</f>
        <v>42263.957638888889</v>
      </c>
    </row>
    <row r="3627" spans="1:20" ht="43.2" x14ac:dyDescent="0.3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6">
        <f>(E3627/D3627)*100</f>
        <v>286.13861386138615</v>
      </c>
      <c r="P3627" s="7">
        <f>E3627/L3627</f>
        <v>19.266666666666666</v>
      </c>
      <c r="Q3627" t="s">
        <v>8317</v>
      </c>
      <c r="R3627" t="s">
        <v>8318</v>
      </c>
      <c r="S3627" s="11">
        <f>(J3627/86400)+25569+(-5/24)</f>
        <v>42282.561898148146</v>
      </c>
      <c r="T3627" s="11">
        <f>(I3627/86400)+25569+(-5/24)</f>
        <v>42342.603564814817</v>
      </c>
    </row>
    <row r="3628" spans="1:20" ht="57.6" x14ac:dyDescent="0.3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6">
        <f>(E3628/D3628)*100</f>
        <v>170.44444444444446</v>
      </c>
      <c r="P3628" s="7">
        <f>E3628/L3628</f>
        <v>84.285714285714292</v>
      </c>
      <c r="Q3628" t="s">
        <v>8317</v>
      </c>
      <c r="R3628" t="s">
        <v>8318</v>
      </c>
      <c r="S3628" s="11">
        <f>(J3628/86400)+25569+(-5/24)</f>
        <v>42768.217037037037</v>
      </c>
      <c r="T3628" s="11">
        <f>(I3628/86400)+25569+(-5/24)</f>
        <v>42798.217037037037</v>
      </c>
    </row>
    <row r="3629" spans="1:20" ht="43.2" x14ac:dyDescent="0.3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6">
        <f>(E3629/D3629)*100</f>
        <v>118.33333333333333</v>
      </c>
      <c r="P3629" s="7">
        <f>E3629/L3629</f>
        <v>29.583333333333332</v>
      </c>
      <c r="Q3629" t="s">
        <v>8317</v>
      </c>
      <c r="R3629" t="s">
        <v>8318</v>
      </c>
      <c r="S3629" s="11">
        <f>(J3629/86400)+25569+(-5/24)</f>
        <v>42141.33280092592</v>
      </c>
      <c r="T3629" s="11">
        <f>(I3629/86400)+25569+(-5/24)</f>
        <v>42171.33280092592</v>
      </c>
    </row>
    <row r="3630" spans="1:20" ht="43.2" x14ac:dyDescent="0.3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6">
        <f>(E3630/D3630)*100</f>
        <v>102.85857142857142</v>
      </c>
      <c r="P3630" s="7">
        <f>E3630/L3630</f>
        <v>26.667037037037037</v>
      </c>
      <c r="Q3630" t="s">
        <v>8317</v>
      </c>
      <c r="R3630" t="s">
        <v>8318</v>
      </c>
      <c r="S3630" s="11">
        <f>(J3630/86400)+25569+(-5/24)</f>
        <v>42609.234131944446</v>
      </c>
      <c r="T3630" s="11">
        <f>(I3630/86400)+25569+(-5/24)</f>
        <v>42639.234131944446</v>
      </c>
    </row>
    <row r="3631" spans="1:20" ht="43.2" x14ac:dyDescent="0.3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6">
        <f>(E3631/D3631)*100</f>
        <v>144.06666666666666</v>
      </c>
      <c r="P3631" s="7">
        <f>E3631/L3631</f>
        <v>45.978723404255319</v>
      </c>
      <c r="Q3631" t="s">
        <v>8317</v>
      </c>
      <c r="R3631" t="s">
        <v>8318</v>
      </c>
      <c r="S3631" s="11">
        <f>(J3631/86400)+25569+(-5/24)</f>
        <v>42309.54828703704</v>
      </c>
      <c r="T3631" s="11">
        <f>(I3631/86400)+25569+(-5/24)</f>
        <v>42330.708333333336</v>
      </c>
    </row>
    <row r="3632" spans="1:20" ht="43.2" x14ac:dyDescent="0.3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6">
        <f>(E3632/D3632)*100</f>
        <v>100.07272727272726</v>
      </c>
      <c r="P3632" s="7">
        <f>E3632/L3632</f>
        <v>125.09090909090909</v>
      </c>
      <c r="Q3632" t="s">
        <v>8317</v>
      </c>
      <c r="R3632" t="s">
        <v>8318</v>
      </c>
      <c r="S3632" s="11">
        <f>(J3632/86400)+25569+(-5/24)</f>
        <v>42193.563148148147</v>
      </c>
      <c r="T3632" s="11">
        <f>(I3632/86400)+25569+(-5/24)</f>
        <v>42212.749305555553</v>
      </c>
    </row>
    <row r="3633" spans="1:20" ht="43.2" x14ac:dyDescent="0.3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6">
        <f>(E3633/D3633)*100</f>
        <v>101.73</v>
      </c>
      <c r="P3633" s="7">
        <f>E3633/L3633</f>
        <v>141.29166666666666</v>
      </c>
      <c r="Q3633" t="s">
        <v>8317</v>
      </c>
      <c r="R3633" t="s">
        <v>8318</v>
      </c>
      <c r="S3633" s="11">
        <f>(J3633/86400)+25569+(-5/24)</f>
        <v>42239.749629629623</v>
      </c>
      <c r="T3633" s="11">
        <f>(I3633/86400)+25569+(-5/24)</f>
        <v>42259.791666666664</v>
      </c>
    </row>
    <row r="3634" spans="1:20" ht="43.2" x14ac:dyDescent="0.3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6">
        <f>(E3634/D3634)*100</f>
        <v>116.19999999999999</v>
      </c>
      <c r="P3634" s="7">
        <f>E3634/L3634</f>
        <v>55.333333333333336</v>
      </c>
      <c r="Q3634" t="s">
        <v>8317</v>
      </c>
      <c r="R3634" t="s">
        <v>8318</v>
      </c>
      <c r="S3634" s="11">
        <f>(J3634/86400)+25569+(-5/24)</f>
        <v>42261.709062499998</v>
      </c>
      <c r="T3634" s="11">
        <f>(I3634/86400)+25569+(-5/24)</f>
        <v>42291.709062499998</v>
      </c>
    </row>
    <row r="3635" spans="1:20" ht="43.2" x14ac:dyDescent="0.3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6">
        <f>(E3635/D3635)*100</f>
        <v>136.16666666666666</v>
      </c>
      <c r="P3635" s="7">
        <f>E3635/L3635</f>
        <v>46.420454545454547</v>
      </c>
      <c r="Q3635" t="s">
        <v>8317</v>
      </c>
      <c r="R3635" t="s">
        <v>8318</v>
      </c>
      <c r="S3635" s="11">
        <f>(J3635/86400)+25569+(-5/24)</f>
        <v>42102.535439814812</v>
      </c>
      <c r="T3635" s="11">
        <f>(I3635/86400)+25569+(-5/24)</f>
        <v>42123.535439814812</v>
      </c>
    </row>
    <row r="3636" spans="1:20" ht="43.2" x14ac:dyDescent="0.3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6">
        <f>(E3636/D3636)*100</f>
        <v>133.46666666666667</v>
      </c>
      <c r="P3636" s="7">
        <f>E3636/L3636</f>
        <v>57.2</v>
      </c>
      <c r="Q3636" t="s">
        <v>8317</v>
      </c>
      <c r="R3636" t="s">
        <v>8318</v>
      </c>
      <c r="S3636" s="11">
        <f>(J3636/86400)+25569+(-5/24)</f>
        <v>42538.527499999997</v>
      </c>
      <c r="T3636" s="11">
        <f>(I3636/86400)+25569+(-5/24)</f>
        <v>42583.082638888889</v>
      </c>
    </row>
    <row r="3637" spans="1:20" x14ac:dyDescent="0.3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6">
        <f>(E3637/D3637)*100</f>
        <v>103.39285714285715</v>
      </c>
      <c r="P3637" s="7">
        <f>E3637/L3637</f>
        <v>173.7</v>
      </c>
      <c r="Q3637" t="s">
        <v>8317</v>
      </c>
      <c r="R3637" t="s">
        <v>8318</v>
      </c>
      <c r="S3637" s="11">
        <f>(J3637/86400)+25569+(-5/24)</f>
        <v>42681.143240740734</v>
      </c>
      <c r="T3637" s="11">
        <f>(I3637/86400)+25569+(-5/24)</f>
        <v>42711.143240740734</v>
      </c>
    </row>
    <row r="3638" spans="1:20" ht="43.2" x14ac:dyDescent="0.3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6">
        <f>(E3638/D3638)*100</f>
        <v>115.88888888888889</v>
      </c>
      <c r="P3638" s="7">
        <f>E3638/L3638</f>
        <v>59.6</v>
      </c>
      <c r="Q3638" t="s">
        <v>8317</v>
      </c>
      <c r="R3638" t="s">
        <v>8318</v>
      </c>
      <c r="S3638" s="11">
        <f>(J3638/86400)+25569+(-5/24)</f>
        <v>42056.443101851844</v>
      </c>
      <c r="T3638" s="11">
        <f>(I3638/86400)+25569+(-5/24)</f>
        <v>42091.401435185187</v>
      </c>
    </row>
    <row r="3639" spans="1:20" ht="43.2" x14ac:dyDescent="0.3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6">
        <f>(E3639/D3639)*100</f>
        <v>104.51666666666665</v>
      </c>
      <c r="P3639" s="7">
        <f>E3639/L3639</f>
        <v>89.585714285714289</v>
      </c>
      <c r="Q3639" t="s">
        <v>8317</v>
      </c>
      <c r="R3639" t="s">
        <v>8318</v>
      </c>
      <c r="S3639" s="11">
        <f>(J3639/86400)+25569+(-5/24)</f>
        <v>42696.41611111111</v>
      </c>
      <c r="T3639" s="11">
        <f>(I3639/86400)+25569+(-5/24)</f>
        <v>42726.41611111111</v>
      </c>
    </row>
    <row r="3640" spans="1:20" ht="43.2" x14ac:dyDescent="0.3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6">
        <f>(E3640/D3640)*100</f>
        <v>102.02500000000001</v>
      </c>
      <c r="P3640" s="7">
        <f>E3640/L3640</f>
        <v>204.05</v>
      </c>
      <c r="Q3640" t="s">
        <v>8317</v>
      </c>
      <c r="R3640" t="s">
        <v>8318</v>
      </c>
      <c r="S3640" s="11">
        <f>(J3640/86400)+25569+(-5/24)</f>
        <v>42186.647546296292</v>
      </c>
      <c r="T3640" s="11">
        <f>(I3640/86400)+25569+(-5/24)</f>
        <v>42216.647546296292</v>
      </c>
    </row>
    <row r="3641" spans="1:20" ht="57.6" x14ac:dyDescent="0.3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6">
        <f>(E3641/D3641)*100</f>
        <v>175.33333333333334</v>
      </c>
      <c r="P3641" s="7">
        <f>E3641/L3641</f>
        <v>48.703703703703702</v>
      </c>
      <c r="Q3641" t="s">
        <v>8317</v>
      </c>
      <c r="R3641" t="s">
        <v>8318</v>
      </c>
      <c r="S3641" s="11">
        <f>(J3641/86400)+25569+(-5/24)</f>
        <v>42493.010902777773</v>
      </c>
      <c r="T3641" s="11">
        <f>(I3641/86400)+25569+(-5/24)</f>
        <v>42530.916666666664</v>
      </c>
    </row>
    <row r="3642" spans="1:20" ht="43.2" x14ac:dyDescent="0.3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6">
        <f>(E3642/D3642)*100</f>
        <v>106.67999999999999</v>
      </c>
      <c r="P3642" s="7">
        <f>E3642/L3642</f>
        <v>53.339999999999996</v>
      </c>
      <c r="Q3642" t="s">
        <v>8317</v>
      </c>
      <c r="R3642" t="s">
        <v>8318</v>
      </c>
      <c r="S3642" s="11">
        <f>(J3642/86400)+25569+(-5/24)</f>
        <v>42474.848831018513</v>
      </c>
      <c r="T3642" s="11">
        <f>(I3642/86400)+25569+(-5/24)</f>
        <v>42504.848831018513</v>
      </c>
    </row>
    <row r="3643" spans="1:20" ht="43.2" x14ac:dyDescent="0.3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6">
        <f>(E3643/D3643)*100</f>
        <v>122.28571428571429</v>
      </c>
      <c r="P3643" s="7">
        <f>E3643/L3643</f>
        <v>75.087719298245617</v>
      </c>
      <c r="Q3643" t="s">
        <v>8317</v>
      </c>
      <c r="R3643" t="s">
        <v>8318</v>
      </c>
      <c r="S3643" s="11">
        <f>(J3643/86400)+25569+(-5/24)</f>
        <v>42452.668576388889</v>
      </c>
      <c r="T3643" s="11">
        <f>(I3643/86400)+25569+(-5/24)</f>
        <v>42473.668576388889</v>
      </c>
    </row>
    <row r="3644" spans="1:20" ht="28.8" x14ac:dyDescent="0.3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6">
        <f>(E3644/D3644)*100</f>
        <v>159.42857142857144</v>
      </c>
      <c r="P3644" s="7">
        <f>E3644/L3644</f>
        <v>18</v>
      </c>
      <c r="Q3644" t="s">
        <v>8317</v>
      </c>
      <c r="R3644" t="s">
        <v>8318</v>
      </c>
      <c r="S3644" s="11">
        <f>(J3644/86400)+25569+(-5/24)</f>
        <v>42628.441874999997</v>
      </c>
      <c r="T3644" s="11">
        <f>(I3644/86400)+25569+(-5/24)</f>
        <v>42659.441874999997</v>
      </c>
    </row>
    <row r="3645" spans="1:20" ht="28.8" x14ac:dyDescent="0.3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6">
        <f>(E3645/D3645)*100</f>
        <v>100.07692307692308</v>
      </c>
      <c r="P3645" s="7">
        <f>E3645/L3645</f>
        <v>209.83870967741936</v>
      </c>
      <c r="Q3645" t="s">
        <v>8317</v>
      </c>
      <c r="R3645" t="s">
        <v>8318</v>
      </c>
      <c r="S3645" s="11">
        <f>(J3645/86400)+25569+(-5/24)</f>
        <v>42253.720196759255</v>
      </c>
      <c r="T3645" s="11">
        <f>(I3645/86400)+25569+(-5/24)</f>
        <v>42283.720196759255</v>
      </c>
    </row>
    <row r="3646" spans="1:20" ht="43.2" x14ac:dyDescent="0.3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6">
        <f>(E3646/D3646)*100</f>
        <v>109.84</v>
      </c>
      <c r="P3646" s="7">
        <f>E3646/L3646</f>
        <v>61.022222222222226</v>
      </c>
      <c r="Q3646" t="s">
        <v>8317</v>
      </c>
      <c r="R3646" t="s">
        <v>8318</v>
      </c>
      <c r="S3646" s="11">
        <f>(J3646/86400)+25569+(-5/24)</f>
        <v>42264.083449074074</v>
      </c>
      <c r="T3646" s="11">
        <f>(I3646/86400)+25569+(-5/24)</f>
        <v>42294.083449074074</v>
      </c>
    </row>
    <row r="3647" spans="1:20" ht="43.2" x14ac:dyDescent="0.3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6">
        <f>(E3647/D3647)*100</f>
        <v>100.03999999999999</v>
      </c>
      <c r="P3647" s="7">
        <f>E3647/L3647</f>
        <v>61</v>
      </c>
      <c r="Q3647" t="s">
        <v>8317</v>
      </c>
      <c r="R3647" t="s">
        <v>8318</v>
      </c>
      <c r="S3647" s="11">
        <f>(J3647/86400)+25569+(-5/24)</f>
        <v>42664.601226851846</v>
      </c>
      <c r="T3647" s="11">
        <f>(I3647/86400)+25569+(-5/24)</f>
        <v>42685.708333333336</v>
      </c>
    </row>
    <row r="3648" spans="1:20" ht="43.2" x14ac:dyDescent="0.3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6">
        <f>(E3648/D3648)*100</f>
        <v>116.05000000000001</v>
      </c>
      <c r="P3648" s="7">
        <f>E3648/L3648</f>
        <v>80.034482758620683</v>
      </c>
      <c r="Q3648" t="s">
        <v>8317</v>
      </c>
      <c r="R3648" t="s">
        <v>8318</v>
      </c>
      <c r="S3648" s="11">
        <f>(J3648/86400)+25569+(-5/24)</f>
        <v>42382.036076388882</v>
      </c>
      <c r="T3648" s="11">
        <f>(I3648/86400)+25569+(-5/24)</f>
        <v>42395.833333333336</v>
      </c>
    </row>
    <row r="3649" spans="1:20" ht="43.2" x14ac:dyDescent="0.3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6">
        <f>(E3649/D3649)*100</f>
        <v>210.75</v>
      </c>
      <c r="P3649" s="7">
        <f>E3649/L3649</f>
        <v>29.068965517241381</v>
      </c>
      <c r="Q3649" t="s">
        <v>8317</v>
      </c>
      <c r="R3649" t="s">
        <v>8318</v>
      </c>
      <c r="S3649" s="11">
        <f>(J3649/86400)+25569+(-5/24)</f>
        <v>42105.059155092589</v>
      </c>
      <c r="T3649" s="11">
        <f>(I3649/86400)+25569+(-5/24)</f>
        <v>42132.628472222219</v>
      </c>
    </row>
    <row r="3650" spans="1:20" ht="43.2" x14ac:dyDescent="0.3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6">
        <f>(E3650/D3650)*100</f>
        <v>110.00000000000001</v>
      </c>
      <c r="P3650" s="7">
        <f>E3650/L3650</f>
        <v>49.438202247191015</v>
      </c>
      <c r="Q3650" t="s">
        <v>8317</v>
      </c>
      <c r="R3650" t="s">
        <v>8318</v>
      </c>
      <c r="S3650" s="11">
        <f>(J3650/86400)+25569+(-5/24)</f>
        <v>42466.09538194444</v>
      </c>
      <c r="T3650" s="11">
        <f>(I3650/86400)+25569+(-5/24)</f>
        <v>42496.09538194444</v>
      </c>
    </row>
    <row r="3651" spans="1:20" ht="72" x14ac:dyDescent="0.3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6">
        <f>(E3651/D3651)*100</f>
        <v>100.08673425918037</v>
      </c>
      <c r="P3651" s="7">
        <f>E3651/L3651</f>
        <v>93.977440000000001</v>
      </c>
      <c r="Q3651" t="s">
        <v>8317</v>
      </c>
      <c r="R3651" t="s">
        <v>8318</v>
      </c>
      <c r="S3651" s="11">
        <f>(J3651/86400)+25569+(-5/24)</f>
        <v>41826.662905092591</v>
      </c>
      <c r="T3651" s="11">
        <f>(I3651/86400)+25569+(-5/24)</f>
        <v>41859.370833333327</v>
      </c>
    </row>
    <row r="3652" spans="1:20" ht="43.2" x14ac:dyDescent="0.3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6">
        <f>(E3652/D3652)*100</f>
        <v>106.19047619047619</v>
      </c>
      <c r="P3652" s="7">
        <f>E3652/L3652</f>
        <v>61.944444444444443</v>
      </c>
      <c r="Q3652" t="s">
        <v>8317</v>
      </c>
      <c r="R3652" t="s">
        <v>8318</v>
      </c>
      <c r="S3652" s="11">
        <f>(J3652/86400)+25569+(-5/24)</f>
        <v>42498.831296296295</v>
      </c>
      <c r="T3652" s="11">
        <f>(I3652/86400)+25569+(-5/24)</f>
        <v>42528.831296296295</v>
      </c>
    </row>
    <row r="3653" spans="1:20" ht="28.8" x14ac:dyDescent="0.3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6">
        <f>(E3653/D3653)*100</f>
        <v>125.6</v>
      </c>
      <c r="P3653" s="7">
        <f>E3653/L3653</f>
        <v>78.5</v>
      </c>
      <c r="Q3653" t="s">
        <v>8317</v>
      </c>
      <c r="R3653" t="s">
        <v>8318</v>
      </c>
      <c r="S3653" s="11">
        <f>(J3653/86400)+25569+(-5/24)</f>
        <v>42431.093668981477</v>
      </c>
      <c r="T3653" s="11">
        <f>(I3653/86400)+25569+(-5/24)</f>
        <v>42470.895833333336</v>
      </c>
    </row>
    <row r="3654" spans="1:20" ht="43.2" x14ac:dyDescent="0.3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6">
        <f>(E3654/D3654)*100</f>
        <v>108</v>
      </c>
      <c r="P3654" s="7">
        <f>E3654/L3654</f>
        <v>33.75</v>
      </c>
      <c r="Q3654" t="s">
        <v>8317</v>
      </c>
      <c r="R3654" t="s">
        <v>8318</v>
      </c>
      <c r="S3654" s="11">
        <f>(J3654/86400)+25569+(-5/24)</f>
        <v>41990.377152777779</v>
      </c>
      <c r="T3654" s="11">
        <f>(I3654/86400)+25569+(-5/24)</f>
        <v>42035.377152777779</v>
      </c>
    </row>
    <row r="3655" spans="1:20" ht="43.2" x14ac:dyDescent="0.3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6">
        <f>(E3655/D3655)*100</f>
        <v>101</v>
      </c>
      <c r="P3655" s="7">
        <f>E3655/L3655</f>
        <v>66.44736842105263</v>
      </c>
      <c r="Q3655" t="s">
        <v>8317</v>
      </c>
      <c r="R3655" t="s">
        <v>8318</v>
      </c>
      <c r="S3655" s="11">
        <f>(J3655/86400)+25569+(-5/24)</f>
        <v>42512.837465277778</v>
      </c>
      <c r="T3655" s="11">
        <f>(I3655/86400)+25569+(-5/24)</f>
        <v>42542.837465277778</v>
      </c>
    </row>
    <row r="3656" spans="1:20" ht="57.6" x14ac:dyDescent="0.3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6">
        <f>(E3656/D3656)*100</f>
        <v>107.4</v>
      </c>
      <c r="P3656" s="7">
        <f>E3656/L3656</f>
        <v>35.799999999999997</v>
      </c>
      <c r="Q3656" t="s">
        <v>8317</v>
      </c>
      <c r="R3656" t="s">
        <v>8318</v>
      </c>
      <c r="S3656" s="11">
        <f>(J3656/86400)+25569+(-5/24)</f>
        <v>41913.891956018517</v>
      </c>
      <c r="T3656" s="11">
        <f>(I3656/86400)+25569+(-5/24)</f>
        <v>41927.957638888889</v>
      </c>
    </row>
    <row r="3657" spans="1:20" ht="43.2" x14ac:dyDescent="0.3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6">
        <f>(E3657/D3657)*100</f>
        <v>101.51515151515152</v>
      </c>
      <c r="P3657" s="7">
        <f>E3657/L3657</f>
        <v>145.65217391304347</v>
      </c>
      <c r="Q3657" t="s">
        <v>8317</v>
      </c>
      <c r="R3657" t="s">
        <v>8318</v>
      </c>
      <c r="S3657" s="11">
        <f>(J3657/86400)+25569+(-5/24)</f>
        <v>42520.802037037036</v>
      </c>
      <c r="T3657" s="11">
        <f>(I3657/86400)+25569+(-5/24)</f>
        <v>42542.954861111109</v>
      </c>
    </row>
    <row r="3658" spans="1:20" ht="43.2" x14ac:dyDescent="0.3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6">
        <f>(E3658/D3658)*100</f>
        <v>125.89999999999999</v>
      </c>
      <c r="P3658" s="7">
        <f>E3658/L3658</f>
        <v>25.693877551020407</v>
      </c>
      <c r="Q3658" t="s">
        <v>8317</v>
      </c>
      <c r="R3658" t="s">
        <v>8318</v>
      </c>
      <c r="S3658" s="11">
        <f>(J3658/86400)+25569+(-5/24)</f>
        <v>42608.157499999994</v>
      </c>
      <c r="T3658" s="11">
        <f>(I3658/86400)+25569+(-5/24)</f>
        <v>42638.157499999994</v>
      </c>
    </row>
    <row r="3659" spans="1:20" ht="43.2" x14ac:dyDescent="0.3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6">
        <f>(E3659/D3659)*100</f>
        <v>101.66666666666666</v>
      </c>
      <c r="P3659" s="7">
        <f>E3659/L3659</f>
        <v>152.5</v>
      </c>
      <c r="Q3659" t="s">
        <v>8317</v>
      </c>
      <c r="R3659" t="s">
        <v>8318</v>
      </c>
      <c r="S3659" s="11">
        <f>(J3659/86400)+25569+(-5/24)</f>
        <v>42512.374884259254</v>
      </c>
      <c r="T3659" s="11">
        <f>(I3659/86400)+25569+(-5/24)</f>
        <v>42526.374884259254</v>
      </c>
    </row>
    <row r="3660" spans="1:20" ht="43.2" x14ac:dyDescent="0.3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6">
        <f>(E3660/D3660)*100</f>
        <v>112.5</v>
      </c>
      <c r="P3660" s="7">
        <f>E3660/L3660</f>
        <v>30</v>
      </c>
      <c r="Q3660" t="s">
        <v>8317</v>
      </c>
      <c r="R3660" t="s">
        <v>8318</v>
      </c>
      <c r="S3660" s="11">
        <f>(J3660/86400)+25569+(-5/24)</f>
        <v>42064.577280092592</v>
      </c>
      <c r="T3660" s="11">
        <f>(I3660/86400)+25569+(-5/24)</f>
        <v>42099.535613425927</v>
      </c>
    </row>
    <row r="3661" spans="1:20" ht="43.2" x14ac:dyDescent="0.3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6">
        <f>(E3661/D3661)*100</f>
        <v>101.375</v>
      </c>
      <c r="P3661" s="7">
        <f>E3661/L3661</f>
        <v>142.28070175438597</v>
      </c>
      <c r="Q3661" t="s">
        <v>8317</v>
      </c>
      <c r="R3661" t="s">
        <v>8318</v>
      </c>
      <c r="S3661" s="11">
        <f>(J3661/86400)+25569+(-5/24)</f>
        <v>42041.505844907406</v>
      </c>
      <c r="T3661" s="11">
        <f>(I3661/86400)+25569+(-5/24)</f>
        <v>42071.464178240734</v>
      </c>
    </row>
    <row r="3662" spans="1:20" ht="43.2" x14ac:dyDescent="0.3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6">
        <f>(E3662/D3662)*100</f>
        <v>101.25</v>
      </c>
      <c r="P3662" s="7">
        <f>E3662/L3662</f>
        <v>24.545454545454547</v>
      </c>
      <c r="Q3662" t="s">
        <v>8317</v>
      </c>
      <c r="R3662" t="s">
        <v>8318</v>
      </c>
      <c r="S3662" s="11">
        <f>(J3662/86400)+25569+(-5/24)</f>
        <v>42468.166273148141</v>
      </c>
      <c r="T3662" s="11">
        <f>(I3662/86400)+25569+(-5/24)</f>
        <v>42498.166273148141</v>
      </c>
    </row>
    <row r="3663" spans="1:20" ht="43.2" x14ac:dyDescent="0.3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6">
        <f>(E3663/D3663)*100</f>
        <v>146.38888888888889</v>
      </c>
      <c r="P3663" s="7">
        <f>E3663/L3663</f>
        <v>292.77777777777777</v>
      </c>
      <c r="Q3663" t="s">
        <v>8317</v>
      </c>
      <c r="R3663" t="s">
        <v>8318</v>
      </c>
      <c r="S3663" s="11">
        <f>(J3663/86400)+25569+(-5/24)</f>
        <v>41822.366701388884</v>
      </c>
      <c r="T3663" s="11">
        <f>(I3663/86400)+25569+(-5/24)</f>
        <v>41824.833333333328</v>
      </c>
    </row>
    <row r="3664" spans="1:20" ht="43.2" x14ac:dyDescent="0.3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6">
        <f>(E3664/D3664)*100</f>
        <v>116.8</v>
      </c>
      <c r="P3664" s="7">
        <f>E3664/L3664</f>
        <v>44.92307692307692</v>
      </c>
      <c r="Q3664" t="s">
        <v>8317</v>
      </c>
      <c r="R3664" t="s">
        <v>8318</v>
      </c>
      <c r="S3664" s="11">
        <f>(J3664/86400)+25569+(-5/24)</f>
        <v>41837.114675925921</v>
      </c>
      <c r="T3664" s="11">
        <f>(I3664/86400)+25569+(-5/24)</f>
        <v>41847.75</v>
      </c>
    </row>
    <row r="3665" spans="1:20" ht="43.2" x14ac:dyDescent="0.3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6">
        <f>(E3665/D3665)*100</f>
        <v>106.26666666666667</v>
      </c>
      <c r="P3665" s="7">
        <f>E3665/L3665</f>
        <v>23.10144927536232</v>
      </c>
      <c r="Q3665" t="s">
        <v>8317</v>
      </c>
      <c r="R3665" t="s">
        <v>8318</v>
      </c>
      <c r="S3665" s="11">
        <f>(J3665/86400)+25569+(-5/24)</f>
        <v>42065.679027777776</v>
      </c>
      <c r="T3665" s="11">
        <f>(I3665/86400)+25569+(-5/24)</f>
        <v>42095.637361111112</v>
      </c>
    </row>
    <row r="3666" spans="1:20" ht="43.2" x14ac:dyDescent="0.3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6">
        <f>(E3666/D3666)*100</f>
        <v>104.52</v>
      </c>
      <c r="P3666" s="7">
        <f>E3666/L3666</f>
        <v>80.400000000000006</v>
      </c>
      <c r="Q3666" t="s">
        <v>8317</v>
      </c>
      <c r="R3666" t="s">
        <v>8318</v>
      </c>
      <c r="S3666" s="11">
        <f>(J3666/86400)+25569+(-5/24)</f>
        <v>42248.48942129629</v>
      </c>
      <c r="T3666" s="11">
        <f>(I3666/86400)+25569+(-5/24)</f>
        <v>42283.48942129629</v>
      </c>
    </row>
    <row r="3667" spans="1:20" ht="43.2" x14ac:dyDescent="0.3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6">
        <f>(E3667/D3667)*100</f>
        <v>100</v>
      </c>
      <c r="P3667" s="7">
        <f>E3667/L3667</f>
        <v>72.289156626506028</v>
      </c>
      <c r="Q3667" t="s">
        <v>8317</v>
      </c>
      <c r="R3667" t="s">
        <v>8318</v>
      </c>
      <c r="S3667" s="11">
        <f>(J3667/86400)+25569+(-5/24)</f>
        <v>41809.651967592588</v>
      </c>
      <c r="T3667" s="11">
        <f>(I3667/86400)+25569+(-5/24)</f>
        <v>41839.651967592588</v>
      </c>
    </row>
    <row r="3668" spans="1:20" ht="43.2" x14ac:dyDescent="0.3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6">
        <f>(E3668/D3668)*100</f>
        <v>104.57142857142858</v>
      </c>
      <c r="P3668" s="7">
        <f>E3668/L3668</f>
        <v>32.972972972972975</v>
      </c>
      <c r="Q3668" t="s">
        <v>8317</v>
      </c>
      <c r="R3668" t="s">
        <v>8318</v>
      </c>
      <c r="S3668" s="11">
        <f>(J3668/86400)+25569+(-5/24)</f>
        <v>42148.468518518515</v>
      </c>
      <c r="T3668" s="11">
        <f>(I3668/86400)+25569+(-5/24)</f>
        <v>42170.468518518515</v>
      </c>
    </row>
    <row r="3669" spans="1:20" ht="28.8" x14ac:dyDescent="0.3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6">
        <f>(E3669/D3669)*100</f>
        <v>138.62051149573753</v>
      </c>
      <c r="P3669" s="7">
        <f>E3669/L3669</f>
        <v>116.65217391304348</v>
      </c>
      <c r="Q3669" t="s">
        <v>8317</v>
      </c>
      <c r="R3669" t="s">
        <v>8318</v>
      </c>
      <c r="S3669" s="11">
        <f>(J3669/86400)+25569+(-5/24)</f>
        <v>42185.312754629624</v>
      </c>
      <c r="T3669" s="11">
        <f>(I3669/86400)+25569+(-5/24)</f>
        <v>42215.312754629624</v>
      </c>
    </row>
    <row r="3670" spans="1:20" ht="43.2" x14ac:dyDescent="0.3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6">
        <f>(E3670/D3670)*100</f>
        <v>100.32000000000001</v>
      </c>
      <c r="P3670" s="7">
        <f>E3670/L3670</f>
        <v>79.61904761904762</v>
      </c>
      <c r="Q3670" t="s">
        <v>8317</v>
      </c>
      <c r="R3670" t="s">
        <v>8318</v>
      </c>
      <c r="S3670" s="11">
        <f>(J3670/86400)+25569+(-5/24)</f>
        <v>41827.465810185182</v>
      </c>
      <c r="T3670" s="11">
        <f>(I3670/86400)+25569+(-5/24)</f>
        <v>41854.75</v>
      </c>
    </row>
    <row r="3671" spans="1:20" ht="43.2" x14ac:dyDescent="0.3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6">
        <f>(E3671/D3671)*100</f>
        <v>100</v>
      </c>
      <c r="P3671" s="7">
        <f>E3671/L3671</f>
        <v>27.777777777777779</v>
      </c>
      <c r="Q3671" t="s">
        <v>8317</v>
      </c>
      <c r="R3671" t="s">
        <v>8318</v>
      </c>
      <c r="S3671" s="11">
        <f>(J3671/86400)+25569+(-5/24)</f>
        <v>42437.190347222218</v>
      </c>
      <c r="T3671" s="11">
        <f>(I3671/86400)+25569+(-5/24)</f>
        <v>42465.148680555554</v>
      </c>
    </row>
    <row r="3672" spans="1:20" ht="43.2" x14ac:dyDescent="0.3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6">
        <f>(E3672/D3672)*100</f>
        <v>110.2</v>
      </c>
      <c r="P3672" s="7">
        <f>E3672/L3672</f>
        <v>81.029411764705884</v>
      </c>
      <c r="Q3672" t="s">
        <v>8317</v>
      </c>
      <c r="R3672" t="s">
        <v>8318</v>
      </c>
      <c r="S3672" s="11">
        <f>(J3672/86400)+25569+(-5/24)</f>
        <v>41901.073692129627</v>
      </c>
      <c r="T3672" s="11">
        <f>(I3672/86400)+25569+(-5/24)</f>
        <v>41922.666666666664</v>
      </c>
    </row>
    <row r="3673" spans="1:20" ht="28.8" x14ac:dyDescent="0.3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6">
        <f>(E3673/D3673)*100</f>
        <v>102.18</v>
      </c>
      <c r="P3673" s="7">
        <f>E3673/L3673</f>
        <v>136.84821428571428</v>
      </c>
      <c r="Q3673" t="s">
        <v>8317</v>
      </c>
      <c r="R3673" t="s">
        <v>8318</v>
      </c>
      <c r="S3673" s="11">
        <f>(J3673/86400)+25569+(-5/24)</f>
        <v>42769.366666666661</v>
      </c>
      <c r="T3673" s="11">
        <f>(I3673/86400)+25569+(-5/24)</f>
        <v>42790.366666666661</v>
      </c>
    </row>
    <row r="3674" spans="1:20" ht="43.2" x14ac:dyDescent="0.3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6">
        <f>(E3674/D3674)*100</f>
        <v>104.35000000000001</v>
      </c>
      <c r="P3674" s="7">
        <f>E3674/L3674</f>
        <v>177.61702127659575</v>
      </c>
      <c r="Q3674" t="s">
        <v>8317</v>
      </c>
      <c r="R3674" t="s">
        <v>8318</v>
      </c>
      <c r="S3674" s="11">
        <f>(J3674/86400)+25569+(-5/24)</f>
        <v>42549.457384259258</v>
      </c>
      <c r="T3674" s="11">
        <f>(I3674/86400)+25569+(-5/24)</f>
        <v>42579.457384259258</v>
      </c>
    </row>
    <row r="3675" spans="1:20" ht="43.2" x14ac:dyDescent="0.3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6">
        <f>(E3675/D3675)*100</f>
        <v>138.16666666666666</v>
      </c>
      <c r="P3675" s="7">
        <f>E3675/L3675</f>
        <v>109.07894736842105</v>
      </c>
      <c r="Q3675" t="s">
        <v>8317</v>
      </c>
      <c r="R3675" t="s">
        <v>8318</v>
      </c>
      <c r="S3675" s="11">
        <f>(J3675/86400)+25569+(-5/24)</f>
        <v>42685.765671296293</v>
      </c>
      <c r="T3675" s="11">
        <f>(I3675/86400)+25569+(-5/24)</f>
        <v>42710.765671296293</v>
      </c>
    </row>
    <row r="3676" spans="1:20" ht="43.2" x14ac:dyDescent="0.3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6">
        <f>(E3676/D3676)*100</f>
        <v>100</v>
      </c>
      <c r="P3676" s="7">
        <f>E3676/L3676</f>
        <v>119.64285714285714</v>
      </c>
      <c r="Q3676" t="s">
        <v>8317</v>
      </c>
      <c r="R3676" t="s">
        <v>8318</v>
      </c>
      <c r="S3676" s="11">
        <f>(J3676/86400)+25569+(-5/24)</f>
        <v>42510.590520833335</v>
      </c>
      <c r="T3676" s="11">
        <f>(I3676/86400)+25569+(-5/24)</f>
        <v>42533.499999999993</v>
      </c>
    </row>
    <row r="3677" spans="1:20" ht="43.2" x14ac:dyDescent="0.3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6">
        <f>(E3677/D3677)*100</f>
        <v>101.66666666666666</v>
      </c>
      <c r="P3677" s="7">
        <f>E3677/L3677</f>
        <v>78.205128205128204</v>
      </c>
      <c r="Q3677" t="s">
        <v>8317</v>
      </c>
      <c r="R3677" t="s">
        <v>8318</v>
      </c>
      <c r="S3677" s="11">
        <f>(J3677/86400)+25569+(-5/24)</f>
        <v>42062.088078703702</v>
      </c>
      <c r="T3677" s="11">
        <f>(I3677/86400)+25569+(-5/24)</f>
        <v>42094.999305555553</v>
      </c>
    </row>
    <row r="3678" spans="1:20" ht="43.2" x14ac:dyDescent="0.3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6">
        <f>(E3678/D3678)*100</f>
        <v>171.42857142857142</v>
      </c>
      <c r="P3678" s="7">
        <f>E3678/L3678</f>
        <v>52.173913043478258</v>
      </c>
      <c r="Q3678" t="s">
        <v>8317</v>
      </c>
      <c r="R3678" t="s">
        <v>8318</v>
      </c>
      <c r="S3678" s="11">
        <f>(J3678/86400)+25569+(-5/24)</f>
        <v>42452.708148148151</v>
      </c>
      <c r="T3678" s="11">
        <f>(I3678/86400)+25569+(-5/24)</f>
        <v>42473.345833333333</v>
      </c>
    </row>
    <row r="3679" spans="1:20" ht="43.2" x14ac:dyDescent="0.3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6">
        <f>(E3679/D3679)*100</f>
        <v>101.44444444444444</v>
      </c>
      <c r="P3679" s="7">
        <f>E3679/L3679</f>
        <v>114.125</v>
      </c>
      <c r="Q3679" t="s">
        <v>8317</v>
      </c>
      <c r="R3679" t="s">
        <v>8318</v>
      </c>
      <c r="S3679" s="11">
        <f>(J3679/86400)+25569+(-5/24)</f>
        <v>41850.991817129623</v>
      </c>
      <c r="T3679" s="11">
        <f>(I3679/86400)+25569+(-5/24)</f>
        <v>41880.991817129623</v>
      </c>
    </row>
    <row r="3680" spans="1:20" ht="43.2" x14ac:dyDescent="0.3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6">
        <f>(E3680/D3680)*100</f>
        <v>130</v>
      </c>
      <c r="P3680" s="7">
        <f>E3680/L3680</f>
        <v>50</v>
      </c>
      <c r="Q3680" t="s">
        <v>8317</v>
      </c>
      <c r="R3680" t="s">
        <v>8318</v>
      </c>
      <c r="S3680" s="11">
        <f>(J3680/86400)+25569+(-5/24)</f>
        <v>42052.897777777776</v>
      </c>
      <c r="T3680" s="11">
        <f>(I3680/86400)+25569+(-5/24)</f>
        <v>42111.817361111105</v>
      </c>
    </row>
    <row r="3681" spans="1:20" ht="43.2" x14ac:dyDescent="0.3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6">
        <f>(E3681/D3681)*100</f>
        <v>110.00000000000001</v>
      </c>
      <c r="P3681" s="7">
        <f>E3681/L3681</f>
        <v>91.666666666666671</v>
      </c>
      <c r="Q3681" t="s">
        <v>8317</v>
      </c>
      <c r="R3681" t="s">
        <v>8318</v>
      </c>
      <c r="S3681" s="11">
        <f>(J3681/86400)+25569+(-5/24)</f>
        <v>42053.816087962965</v>
      </c>
      <c r="T3681" s="11">
        <f>(I3681/86400)+25569+(-5/24)</f>
        <v>42060.816087962965</v>
      </c>
    </row>
    <row r="3682" spans="1:20" ht="57.6" x14ac:dyDescent="0.3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6">
        <f>(E3682/D3682)*100</f>
        <v>119.44999999999999</v>
      </c>
      <c r="P3682" s="7">
        <f>E3682/L3682</f>
        <v>108.59090909090909</v>
      </c>
      <c r="Q3682" t="s">
        <v>8317</v>
      </c>
      <c r="R3682" t="s">
        <v>8318</v>
      </c>
      <c r="S3682" s="11">
        <f>(J3682/86400)+25569+(-5/24)</f>
        <v>42484.343217592592</v>
      </c>
      <c r="T3682" s="11">
        <f>(I3682/86400)+25569+(-5/24)</f>
        <v>42498.666666666664</v>
      </c>
    </row>
    <row r="3683" spans="1:20" ht="43.2" x14ac:dyDescent="0.3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6">
        <f>(E3683/D3683)*100</f>
        <v>100.2909090909091</v>
      </c>
      <c r="P3683" s="7">
        <f>E3683/L3683</f>
        <v>69.822784810126578</v>
      </c>
      <c r="Q3683" t="s">
        <v>8317</v>
      </c>
      <c r="R3683" t="s">
        <v>8318</v>
      </c>
      <c r="S3683" s="11">
        <f>(J3683/86400)+25569+(-5/24)</f>
        <v>42466.350462962961</v>
      </c>
      <c r="T3683" s="11">
        <f>(I3683/86400)+25569+(-5/24)</f>
        <v>42489.957638888889</v>
      </c>
    </row>
    <row r="3684" spans="1:20" ht="43.2" x14ac:dyDescent="0.3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6">
        <f>(E3684/D3684)*100</f>
        <v>153.4</v>
      </c>
      <c r="P3684" s="7">
        <f>E3684/L3684</f>
        <v>109.57142857142857</v>
      </c>
      <c r="Q3684" t="s">
        <v>8317</v>
      </c>
      <c r="R3684" t="s">
        <v>8318</v>
      </c>
      <c r="S3684" s="11">
        <f>(J3684/86400)+25569+(-5/24)</f>
        <v>42512.902453703697</v>
      </c>
      <c r="T3684" s="11">
        <f>(I3684/86400)+25569+(-5/24)</f>
        <v>42534.499999999993</v>
      </c>
    </row>
    <row r="3685" spans="1:20" ht="57.6" x14ac:dyDescent="0.3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6">
        <f>(E3685/D3685)*100</f>
        <v>104.42857142857143</v>
      </c>
      <c r="P3685" s="7">
        <f>E3685/L3685</f>
        <v>71.666666666666671</v>
      </c>
      <c r="Q3685" t="s">
        <v>8317</v>
      </c>
      <c r="R3685" t="s">
        <v>8318</v>
      </c>
      <c r="S3685" s="11">
        <f>(J3685/86400)+25569+(-5/24)</f>
        <v>42302.493182870363</v>
      </c>
      <c r="T3685" s="11">
        <f>(I3685/86400)+25569+(-5/24)</f>
        <v>42337.749999999993</v>
      </c>
    </row>
    <row r="3686" spans="1:20" ht="43.2" x14ac:dyDescent="0.3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6">
        <f>(E3686/D3686)*100</f>
        <v>101.1</v>
      </c>
      <c r="P3686" s="7">
        <f>E3686/L3686</f>
        <v>93.611111111111114</v>
      </c>
      <c r="Q3686" t="s">
        <v>8317</v>
      </c>
      <c r="R3686" t="s">
        <v>8318</v>
      </c>
      <c r="S3686" s="11">
        <f>(J3686/86400)+25569+(-5/24)</f>
        <v>41806.187094907407</v>
      </c>
      <c r="T3686" s="11">
        <f>(I3686/86400)+25569+(-5/24)</f>
        <v>41843.25</v>
      </c>
    </row>
    <row r="3687" spans="1:20" ht="43.2" x14ac:dyDescent="0.3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6">
        <f>(E3687/D3687)*100</f>
        <v>107.52</v>
      </c>
      <c r="P3687" s="7">
        <f>E3687/L3687</f>
        <v>76.8</v>
      </c>
      <c r="Q3687" t="s">
        <v>8317</v>
      </c>
      <c r="R3687" t="s">
        <v>8318</v>
      </c>
      <c r="S3687" s="11">
        <f>(J3687/86400)+25569+(-5/24)</f>
        <v>42495.784467592595</v>
      </c>
      <c r="T3687" s="11">
        <f>(I3687/86400)+25569+(-5/24)</f>
        <v>42552.749999999993</v>
      </c>
    </row>
    <row r="3688" spans="1:20" ht="43.2" x14ac:dyDescent="0.3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6">
        <f>(E3688/D3688)*100</f>
        <v>315</v>
      </c>
      <c r="P3688" s="7">
        <f>E3688/L3688</f>
        <v>35.795454545454547</v>
      </c>
      <c r="Q3688" t="s">
        <v>8317</v>
      </c>
      <c r="R3688" t="s">
        <v>8318</v>
      </c>
      <c r="S3688" s="11">
        <f>(J3688/86400)+25569+(-5/24)</f>
        <v>42479.223958333336</v>
      </c>
      <c r="T3688" s="11">
        <f>(I3688/86400)+25569+(-5/24)</f>
        <v>42492.749999999993</v>
      </c>
    </row>
    <row r="3689" spans="1:20" ht="28.8" x14ac:dyDescent="0.3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6">
        <f>(E3689/D3689)*100</f>
        <v>101.93333333333334</v>
      </c>
      <c r="P3689" s="7">
        <f>E3689/L3689</f>
        <v>55.6</v>
      </c>
      <c r="Q3689" t="s">
        <v>8317</v>
      </c>
      <c r="R3689" t="s">
        <v>8318</v>
      </c>
      <c r="S3689" s="11">
        <f>(J3689/86400)+25569+(-5/24)</f>
        <v>42270.518587962964</v>
      </c>
      <c r="T3689" s="11">
        <f>(I3689/86400)+25569+(-5/24)</f>
        <v>42305.959027777775</v>
      </c>
    </row>
    <row r="3690" spans="1:20" ht="43.2" x14ac:dyDescent="0.3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6">
        <f>(E3690/D3690)*100</f>
        <v>126.28571428571429</v>
      </c>
      <c r="P3690" s="7">
        <f>E3690/L3690</f>
        <v>147.33333333333334</v>
      </c>
      <c r="Q3690" t="s">
        <v>8317</v>
      </c>
      <c r="R3690" t="s">
        <v>8318</v>
      </c>
      <c r="S3690" s="11">
        <f>(J3690/86400)+25569+(-5/24)</f>
        <v>42489.411192129628</v>
      </c>
      <c r="T3690" s="11">
        <f>(I3690/86400)+25569+(-5/24)</f>
        <v>42500.261805555558</v>
      </c>
    </row>
    <row r="3691" spans="1:20" ht="43.2" x14ac:dyDescent="0.3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6">
        <f>(E3691/D3691)*100</f>
        <v>101.4</v>
      </c>
      <c r="P3691" s="7">
        <f>E3691/L3691</f>
        <v>56.333333333333336</v>
      </c>
      <c r="Q3691" t="s">
        <v>8317</v>
      </c>
      <c r="R3691" t="s">
        <v>8318</v>
      </c>
      <c r="S3691" s="11">
        <f>(J3691/86400)+25569+(-5/24)</f>
        <v>42536.607314814813</v>
      </c>
      <c r="T3691" s="11">
        <f>(I3691/86400)+25569+(-5/24)</f>
        <v>42566.607314814813</v>
      </c>
    </row>
    <row r="3692" spans="1:20" ht="43.2" x14ac:dyDescent="0.3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6">
        <f>(E3692/D3692)*100</f>
        <v>101</v>
      </c>
      <c r="P3692" s="7">
        <f>E3692/L3692</f>
        <v>96.19047619047619</v>
      </c>
      <c r="Q3692" t="s">
        <v>8317</v>
      </c>
      <c r="R3692" t="s">
        <v>8318</v>
      </c>
      <c r="S3692" s="11">
        <f>(J3692/86400)+25569+(-5/24)</f>
        <v>41822.209606481476</v>
      </c>
      <c r="T3692" s="11">
        <f>(I3692/86400)+25569+(-5/24)</f>
        <v>41852.209606481476</v>
      </c>
    </row>
    <row r="3693" spans="1:20" ht="43.2" x14ac:dyDescent="0.3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6">
        <f>(E3693/D3693)*100</f>
        <v>102.99000000000001</v>
      </c>
      <c r="P3693" s="7">
        <f>E3693/L3693</f>
        <v>63.574074074074076</v>
      </c>
      <c r="Q3693" t="s">
        <v>8317</v>
      </c>
      <c r="R3693" t="s">
        <v>8318</v>
      </c>
      <c r="S3693" s="11">
        <f>(J3693/86400)+25569+(-5/24)</f>
        <v>41932.102766203701</v>
      </c>
      <c r="T3693" s="11">
        <f>(I3693/86400)+25569+(-5/24)</f>
        <v>41962.144432870373</v>
      </c>
    </row>
    <row r="3694" spans="1:20" ht="43.2" x14ac:dyDescent="0.3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6">
        <f>(E3694/D3694)*100</f>
        <v>106.25</v>
      </c>
      <c r="P3694" s="7">
        <f>E3694/L3694</f>
        <v>184.78260869565219</v>
      </c>
      <c r="Q3694" t="s">
        <v>8317</v>
      </c>
      <c r="R3694" t="s">
        <v>8318</v>
      </c>
      <c r="S3694" s="11">
        <f>(J3694/86400)+25569+(-5/24)</f>
        <v>42745.848773148151</v>
      </c>
      <c r="T3694" s="11">
        <f>(I3694/86400)+25569+(-5/24)</f>
        <v>42790.848773148151</v>
      </c>
    </row>
    <row r="3695" spans="1:20" ht="28.8" x14ac:dyDescent="0.3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6">
        <f>(E3695/D3695)*100</f>
        <v>101.37777777777779</v>
      </c>
      <c r="P3695" s="7">
        <f>E3695/L3695</f>
        <v>126.72222222222223</v>
      </c>
      <c r="Q3695" t="s">
        <v>8317</v>
      </c>
      <c r="R3695" t="s">
        <v>8318</v>
      </c>
      <c r="S3695" s="11">
        <f>(J3695/86400)+25569+(-5/24)</f>
        <v>42696.874340277776</v>
      </c>
      <c r="T3695" s="11">
        <f>(I3695/86400)+25569+(-5/24)</f>
        <v>42718.457638888889</v>
      </c>
    </row>
    <row r="3696" spans="1:20" ht="57.6" x14ac:dyDescent="0.3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6">
        <f>(E3696/D3696)*100</f>
        <v>113.46000000000001</v>
      </c>
      <c r="P3696" s="7">
        <f>E3696/L3696</f>
        <v>83.42647058823529</v>
      </c>
      <c r="Q3696" t="s">
        <v>8317</v>
      </c>
      <c r="R3696" t="s">
        <v>8318</v>
      </c>
      <c r="S3696" s="11">
        <f>(J3696/86400)+25569+(-5/24)</f>
        <v>41865.817013888889</v>
      </c>
      <c r="T3696" s="11">
        <f>(I3696/86400)+25569+(-5/24)</f>
        <v>41883.457638888889</v>
      </c>
    </row>
    <row r="3697" spans="1:20" ht="43.2" x14ac:dyDescent="0.3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6">
        <f>(E3697/D3697)*100</f>
        <v>218.00000000000003</v>
      </c>
      <c r="P3697" s="7">
        <f>E3697/L3697</f>
        <v>54.5</v>
      </c>
      <c r="Q3697" t="s">
        <v>8317</v>
      </c>
      <c r="R3697" t="s">
        <v>8318</v>
      </c>
      <c r="S3697" s="11">
        <f>(J3697/86400)+25569+(-5/24)</f>
        <v>42055.883298611108</v>
      </c>
      <c r="T3697" s="11">
        <f>(I3697/86400)+25569+(-5/24)</f>
        <v>42069.996527777774</v>
      </c>
    </row>
    <row r="3698" spans="1:20" ht="43.2" x14ac:dyDescent="0.3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6">
        <f>(E3698/D3698)*100</f>
        <v>101.41935483870968</v>
      </c>
      <c r="P3698" s="7">
        <f>E3698/L3698</f>
        <v>302.30769230769232</v>
      </c>
      <c r="Q3698" t="s">
        <v>8317</v>
      </c>
      <c r="R3698" t="s">
        <v>8318</v>
      </c>
      <c r="S3698" s="11">
        <f>(J3698/86400)+25569+(-5/24)</f>
        <v>41851.563020833331</v>
      </c>
      <c r="T3698" s="11">
        <f>(I3698/86400)+25569+(-5/24)</f>
        <v>41870.458333333328</v>
      </c>
    </row>
    <row r="3699" spans="1:20" ht="43.2" x14ac:dyDescent="0.3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6">
        <f>(E3699/D3699)*100</f>
        <v>105.93333333333332</v>
      </c>
      <c r="P3699" s="7">
        <f>E3699/L3699</f>
        <v>44.138888888888886</v>
      </c>
      <c r="Q3699" t="s">
        <v>8317</v>
      </c>
      <c r="R3699" t="s">
        <v>8318</v>
      </c>
      <c r="S3699" s="11">
        <f>(J3699/86400)+25569+(-5/24)</f>
        <v>42422.769085648142</v>
      </c>
      <c r="T3699" s="11">
        <f>(I3699/86400)+25569+(-5/24)</f>
        <v>42444.666666666664</v>
      </c>
    </row>
    <row r="3700" spans="1:20" ht="43.2" x14ac:dyDescent="0.3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6">
        <f>(E3700/D3700)*100</f>
        <v>104</v>
      </c>
      <c r="P3700" s="7">
        <f>E3700/L3700</f>
        <v>866.66666666666663</v>
      </c>
      <c r="Q3700" t="s">
        <v>8317</v>
      </c>
      <c r="R3700" t="s">
        <v>8318</v>
      </c>
      <c r="S3700" s="11">
        <f>(J3700/86400)+25569+(-5/24)</f>
        <v>42320.893425925919</v>
      </c>
      <c r="T3700" s="11">
        <f>(I3700/86400)+25569+(-5/24)</f>
        <v>42350.893425925919</v>
      </c>
    </row>
    <row r="3701" spans="1:20" ht="43.2" x14ac:dyDescent="0.3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6">
        <f>(E3701/D3701)*100</f>
        <v>221</v>
      </c>
      <c r="P3701" s="7">
        <f>E3701/L3701</f>
        <v>61.388888888888886</v>
      </c>
      <c r="Q3701" t="s">
        <v>8317</v>
      </c>
      <c r="R3701" t="s">
        <v>8318</v>
      </c>
      <c r="S3701" s="11">
        <f>(J3701/86400)+25569+(-5/24)</f>
        <v>42106.859224537031</v>
      </c>
      <c r="T3701" s="11">
        <f>(I3701/86400)+25569+(-5/24)</f>
        <v>42136.859224537031</v>
      </c>
    </row>
    <row r="3702" spans="1:20" ht="43.2" x14ac:dyDescent="0.3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6">
        <f>(E3702/D3702)*100</f>
        <v>118.66666666666667</v>
      </c>
      <c r="P3702" s="7">
        <f>E3702/L3702</f>
        <v>29.666666666666668</v>
      </c>
      <c r="Q3702" t="s">
        <v>8317</v>
      </c>
      <c r="R3702" t="s">
        <v>8318</v>
      </c>
      <c r="S3702" s="11">
        <f>(J3702/86400)+25569+(-5/24)</f>
        <v>42192.725624999999</v>
      </c>
      <c r="T3702" s="11">
        <f>(I3702/86400)+25569+(-5/24)</f>
        <v>42217.725624999999</v>
      </c>
    </row>
    <row r="3703" spans="1:20" ht="43.2" x14ac:dyDescent="0.3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6">
        <f>(E3703/D3703)*100</f>
        <v>104.60000000000001</v>
      </c>
      <c r="P3703" s="7">
        <f>E3703/L3703</f>
        <v>45.478260869565219</v>
      </c>
      <c r="Q3703" t="s">
        <v>8317</v>
      </c>
      <c r="R3703" t="s">
        <v>8318</v>
      </c>
      <c r="S3703" s="11">
        <f>(J3703/86400)+25569+(-5/24)</f>
        <v>41968.991423611107</v>
      </c>
      <c r="T3703" s="11">
        <f>(I3703/86400)+25569+(-5/24)</f>
        <v>42004.999999999993</v>
      </c>
    </row>
    <row r="3704" spans="1:20" ht="43.2" x14ac:dyDescent="0.3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6">
        <f>(E3704/D3704)*100</f>
        <v>103.89999999999999</v>
      </c>
      <c r="P3704" s="7">
        <f>E3704/L3704</f>
        <v>96.203703703703709</v>
      </c>
      <c r="Q3704" t="s">
        <v>8317</v>
      </c>
      <c r="R3704" t="s">
        <v>8318</v>
      </c>
      <c r="S3704" s="11">
        <f>(J3704/86400)+25569+(-5/24)</f>
        <v>42689.833101851851</v>
      </c>
      <c r="T3704" s="11">
        <f>(I3704/86400)+25569+(-5/24)</f>
        <v>42749.833101851851</v>
      </c>
    </row>
    <row r="3705" spans="1:20" ht="28.8" x14ac:dyDescent="0.3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6">
        <f>(E3705/D3705)*100</f>
        <v>117.73333333333333</v>
      </c>
      <c r="P3705" s="7">
        <f>E3705/L3705</f>
        <v>67.92307692307692</v>
      </c>
      <c r="Q3705" t="s">
        <v>8317</v>
      </c>
      <c r="R3705" t="s">
        <v>8318</v>
      </c>
      <c r="S3705" s="11">
        <f>(J3705/86400)+25569+(-5/24)</f>
        <v>42690.125983796293</v>
      </c>
      <c r="T3705" s="11">
        <f>(I3705/86400)+25569+(-5/24)</f>
        <v>42721.124999999993</v>
      </c>
    </row>
    <row r="3706" spans="1:20" ht="28.8" x14ac:dyDescent="0.3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6">
        <f>(E3706/D3706)*100</f>
        <v>138.5</v>
      </c>
      <c r="P3706" s="7">
        <f>E3706/L3706</f>
        <v>30.777777777777779</v>
      </c>
      <c r="Q3706" t="s">
        <v>8317</v>
      </c>
      <c r="R3706" t="s">
        <v>8318</v>
      </c>
      <c r="S3706" s="11">
        <f>(J3706/86400)+25569+(-5/24)</f>
        <v>42312.666261574072</v>
      </c>
      <c r="T3706" s="11">
        <f>(I3706/86400)+25569+(-5/24)</f>
        <v>42340.666261574072</v>
      </c>
    </row>
    <row r="3707" spans="1:20" ht="43.2" x14ac:dyDescent="0.3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6">
        <f>(E3707/D3707)*100</f>
        <v>103.49999999999999</v>
      </c>
      <c r="P3707" s="7">
        <f>E3707/L3707</f>
        <v>38.333333333333336</v>
      </c>
      <c r="Q3707" t="s">
        <v>8317</v>
      </c>
      <c r="R3707" t="s">
        <v>8318</v>
      </c>
      <c r="S3707" s="11">
        <f>(J3707/86400)+25569+(-5/24)</f>
        <v>41855.339768518512</v>
      </c>
      <c r="T3707" s="11">
        <f>(I3707/86400)+25569+(-5/24)</f>
        <v>41875.999305555553</v>
      </c>
    </row>
    <row r="3708" spans="1:20" ht="43.2" x14ac:dyDescent="0.3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6">
        <f>(E3708/D3708)*100</f>
        <v>100.25</v>
      </c>
      <c r="P3708" s="7">
        <f>E3708/L3708</f>
        <v>66.833333333333329</v>
      </c>
      <c r="Q3708" t="s">
        <v>8317</v>
      </c>
      <c r="R3708" t="s">
        <v>8318</v>
      </c>
      <c r="S3708" s="11">
        <f>(J3708/86400)+25569+(-5/24)</f>
        <v>42179.646296296291</v>
      </c>
      <c r="T3708" s="11">
        <f>(I3708/86400)+25569+(-5/24)</f>
        <v>42203.458333333336</v>
      </c>
    </row>
    <row r="3709" spans="1:20" ht="43.2" x14ac:dyDescent="0.3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6">
        <f>(E3709/D3709)*100</f>
        <v>106.57142857142856</v>
      </c>
      <c r="P3709" s="7">
        <f>E3709/L3709</f>
        <v>71.730769230769226</v>
      </c>
      <c r="Q3709" t="s">
        <v>8317</v>
      </c>
      <c r="R3709" t="s">
        <v>8318</v>
      </c>
      <c r="S3709" s="11">
        <f>(J3709/86400)+25569+(-5/24)</f>
        <v>42275.523333333331</v>
      </c>
      <c r="T3709" s="11">
        <f>(I3709/86400)+25569+(-5/24)</f>
        <v>42305.523333333331</v>
      </c>
    </row>
    <row r="3710" spans="1:20" ht="43.2" x14ac:dyDescent="0.3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6">
        <f>(E3710/D3710)*100</f>
        <v>100</v>
      </c>
      <c r="P3710" s="7">
        <f>E3710/L3710</f>
        <v>176.47058823529412</v>
      </c>
      <c r="Q3710" t="s">
        <v>8317</v>
      </c>
      <c r="R3710" t="s">
        <v>8318</v>
      </c>
      <c r="S3710" s="11">
        <f>(J3710/86400)+25569+(-5/24)</f>
        <v>41765.402465277773</v>
      </c>
      <c r="T3710" s="11">
        <f>(I3710/86400)+25569+(-5/24)</f>
        <v>41777.402465277773</v>
      </c>
    </row>
    <row r="3711" spans="1:20" ht="43.2" x14ac:dyDescent="0.3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6">
        <f>(E3711/D3711)*100</f>
        <v>100.01249999999999</v>
      </c>
      <c r="P3711" s="7">
        <f>E3711/L3711</f>
        <v>421.10526315789474</v>
      </c>
      <c r="Q3711" t="s">
        <v>8317</v>
      </c>
      <c r="R3711" t="s">
        <v>8318</v>
      </c>
      <c r="S3711" s="11">
        <f>(J3711/86400)+25569+(-5/24)</f>
        <v>42059.492986111109</v>
      </c>
      <c r="T3711" s="11">
        <f>(I3711/86400)+25569+(-5/24)</f>
        <v>42119.451319444437</v>
      </c>
    </row>
    <row r="3712" spans="1:20" ht="43.2" x14ac:dyDescent="0.3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6">
        <f>(E3712/D3712)*100</f>
        <v>101.05</v>
      </c>
      <c r="P3712" s="7">
        <f>E3712/L3712</f>
        <v>104.98701298701299</v>
      </c>
      <c r="Q3712" t="s">
        <v>8317</v>
      </c>
      <c r="R3712" t="s">
        <v>8318</v>
      </c>
      <c r="S3712" s="11">
        <f>(J3712/86400)+25569+(-5/24)</f>
        <v>42053.524293981478</v>
      </c>
      <c r="T3712" s="11">
        <f>(I3712/86400)+25569+(-5/24)</f>
        <v>42083.49722222222</v>
      </c>
    </row>
    <row r="3713" spans="1:20" ht="43.2" x14ac:dyDescent="0.3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6">
        <f>(E3713/D3713)*100</f>
        <v>107.63636363636364</v>
      </c>
      <c r="P3713" s="7">
        <f>E3713/L3713</f>
        <v>28.19047619047619</v>
      </c>
      <c r="Q3713" t="s">
        <v>8317</v>
      </c>
      <c r="R3713" t="s">
        <v>8318</v>
      </c>
      <c r="S3713" s="11">
        <f>(J3713/86400)+25569+(-5/24)</f>
        <v>41858.147060185183</v>
      </c>
      <c r="T3713" s="11">
        <f>(I3713/86400)+25569+(-5/24)</f>
        <v>41882.338888888888</v>
      </c>
    </row>
    <row r="3714" spans="1:20" ht="57.6" x14ac:dyDescent="0.3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6">
        <f>(E3714/D3714)*100</f>
        <v>103.64999999999999</v>
      </c>
      <c r="P3714" s="7">
        <f>E3714/L3714</f>
        <v>54.55263157894737</v>
      </c>
      <c r="Q3714" t="s">
        <v>8317</v>
      </c>
      <c r="R3714" t="s">
        <v>8318</v>
      </c>
      <c r="S3714" s="11">
        <f>(J3714/86400)+25569+(-5/24)</f>
        <v>42225.305555555555</v>
      </c>
      <c r="T3714" s="11">
        <f>(I3714/86400)+25569+(-5/24)</f>
        <v>42242.749999999993</v>
      </c>
    </row>
    <row r="3715" spans="1:20" ht="57.6" x14ac:dyDescent="0.3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6">
        <f>(E3715/D3715)*100</f>
        <v>104.43333333333334</v>
      </c>
      <c r="P3715" s="7">
        <f>E3715/L3715</f>
        <v>111.89285714285714</v>
      </c>
      <c r="Q3715" t="s">
        <v>8317</v>
      </c>
      <c r="R3715" t="s">
        <v>8318</v>
      </c>
      <c r="S3715" s="11">
        <f>(J3715/86400)+25569+(-5/24)</f>
        <v>41937.745115740741</v>
      </c>
      <c r="T3715" s="11">
        <f>(I3715/86400)+25569+(-5/24)</f>
        <v>41972.786782407406</v>
      </c>
    </row>
    <row r="3716" spans="1:20" ht="43.2" x14ac:dyDescent="0.3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6">
        <f>(E3716/D3716)*100</f>
        <v>102.25</v>
      </c>
      <c r="P3716" s="7">
        <f>E3716/L3716</f>
        <v>85.208333333333329</v>
      </c>
      <c r="Q3716" t="s">
        <v>8317</v>
      </c>
      <c r="R3716" t="s">
        <v>8318</v>
      </c>
      <c r="S3716" s="11">
        <f>(J3716/86400)+25569+(-5/24)</f>
        <v>42043.976655092592</v>
      </c>
      <c r="T3716" s="11">
        <f>(I3716/86400)+25569+(-5/24)</f>
        <v>42073.934988425921</v>
      </c>
    </row>
    <row r="3717" spans="1:20" ht="43.2" x14ac:dyDescent="0.3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6">
        <f>(E3717/D3717)*100</f>
        <v>100.74285714285713</v>
      </c>
      <c r="P3717" s="7">
        <f>E3717/L3717</f>
        <v>76.652173913043484</v>
      </c>
      <c r="Q3717" t="s">
        <v>8317</v>
      </c>
      <c r="R3717" t="s">
        <v>8318</v>
      </c>
      <c r="S3717" s="11">
        <f>(J3717/86400)+25569+(-5/24)</f>
        <v>42559.222870370366</v>
      </c>
      <c r="T3717" s="11">
        <f>(I3717/86400)+25569+(-5/24)</f>
        <v>42583.749305555553</v>
      </c>
    </row>
    <row r="3718" spans="1:20" ht="43.2" x14ac:dyDescent="0.3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6">
        <f>(E3718/D3718)*100</f>
        <v>111.71428571428572</v>
      </c>
      <c r="P3718" s="7">
        <f>E3718/L3718</f>
        <v>65.166666666666671</v>
      </c>
      <c r="Q3718" t="s">
        <v>8317</v>
      </c>
      <c r="R3718" t="s">
        <v>8318</v>
      </c>
      <c r="S3718" s="11">
        <f>(J3718/86400)+25569+(-5/24)</f>
        <v>42524.574305555558</v>
      </c>
      <c r="T3718" s="11">
        <f>(I3718/86400)+25569+(-5/24)</f>
        <v>42544.574305555558</v>
      </c>
    </row>
    <row r="3719" spans="1:20" ht="43.2" x14ac:dyDescent="0.3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6">
        <f>(E3719/D3719)*100</f>
        <v>100.01100000000001</v>
      </c>
      <c r="P3719" s="7">
        <f>E3719/L3719</f>
        <v>93.760312499999998</v>
      </c>
      <c r="Q3719" t="s">
        <v>8317</v>
      </c>
      <c r="R3719" t="s">
        <v>8318</v>
      </c>
      <c r="S3719" s="11">
        <f>(J3719/86400)+25569+(-5/24)</f>
        <v>42291.879259259258</v>
      </c>
      <c r="T3719" s="11">
        <f>(I3719/86400)+25569+(-5/24)</f>
        <v>42328.916666666664</v>
      </c>
    </row>
    <row r="3720" spans="1:20" ht="57.6" x14ac:dyDescent="0.3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6">
        <f>(E3720/D3720)*100</f>
        <v>100</v>
      </c>
      <c r="P3720" s="7">
        <f>E3720/L3720</f>
        <v>133.33333333333334</v>
      </c>
      <c r="Q3720" t="s">
        <v>8317</v>
      </c>
      <c r="R3720" t="s">
        <v>8318</v>
      </c>
      <c r="S3720" s="11">
        <f>(J3720/86400)+25569+(-5/24)</f>
        <v>41953.659166666665</v>
      </c>
      <c r="T3720" s="11">
        <f>(I3720/86400)+25569+(-5/24)</f>
        <v>41983.659166666665</v>
      </c>
    </row>
    <row r="3721" spans="1:20" ht="43.2" x14ac:dyDescent="0.3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6">
        <f>(E3721/D3721)*100</f>
        <v>105</v>
      </c>
      <c r="P3721" s="7">
        <f>E3721/L3721</f>
        <v>51.219512195121951</v>
      </c>
      <c r="Q3721" t="s">
        <v>8317</v>
      </c>
      <c r="R3721" t="s">
        <v>8318</v>
      </c>
      <c r="S3721" s="11">
        <f>(J3721/86400)+25569+(-5/24)</f>
        <v>41946.436412037037</v>
      </c>
      <c r="T3721" s="11">
        <f>(I3721/86400)+25569+(-5/24)</f>
        <v>41976.436412037037</v>
      </c>
    </row>
    <row r="3722" spans="1:20" ht="57.6" x14ac:dyDescent="0.3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6">
        <f>(E3722/D3722)*100</f>
        <v>116.86666666666667</v>
      </c>
      <c r="P3722" s="7">
        <f>E3722/L3722</f>
        <v>100.17142857142858</v>
      </c>
      <c r="Q3722" t="s">
        <v>8317</v>
      </c>
      <c r="R3722" t="s">
        <v>8318</v>
      </c>
      <c r="S3722" s="11">
        <f>(J3722/86400)+25569+(-5/24)</f>
        <v>41947.554259259261</v>
      </c>
      <c r="T3722" s="11">
        <f>(I3722/86400)+25569+(-5/24)</f>
        <v>41987.554259259261</v>
      </c>
    </row>
    <row r="3723" spans="1:20" ht="57.6" x14ac:dyDescent="0.3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6">
        <f>(E3723/D3723)*100</f>
        <v>103.8</v>
      </c>
      <c r="P3723" s="7">
        <f>E3723/L3723</f>
        <v>34.6</v>
      </c>
      <c r="Q3723" t="s">
        <v>8317</v>
      </c>
      <c r="R3723" t="s">
        <v>8318</v>
      </c>
      <c r="S3723" s="11">
        <f>(J3723/86400)+25569+(-5/24)</f>
        <v>42143.252789351849</v>
      </c>
      <c r="T3723" s="11">
        <f>(I3723/86400)+25569+(-5/24)</f>
        <v>42173.252789351849</v>
      </c>
    </row>
    <row r="3724" spans="1:20" ht="43.2" x14ac:dyDescent="0.3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6">
        <f>(E3724/D3724)*100</f>
        <v>114.5</v>
      </c>
      <c r="P3724" s="7">
        <f>E3724/L3724</f>
        <v>184.67741935483872</v>
      </c>
      <c r="Q3724" t="s">
        <v>8317</v>
      </c>
      <c r="R3724" t="s">
        <v>8318</v>
      </c>
      <c r="S3724" s="11">
        <f>(J3724/86400)+25569+(-5/24)</f>
        <v>42494.355115740742</v>
      </c>
      <c r="T3724" s="11">
        <f>(I3724/86400)+25569+(-5/24)</f>
        <v>42524.355115740742</v>
      </c>
    </row>
    <row r="3725" spans="1:20" ht="57.6" x14ac:dyDescent="0.3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6">
        <f>(E3725/D3725)*100</f>
        <v>102.4</v>
      </c>
      <c r="P3725" s="7">
        <f>E3725/L3725</f>
        <v>69.818181818181813</v>
      </c>
      <c r="Q3725" t="s">
        <v>8317</v>
      </c>
      <c r="R3725" t="s">
        <v>8318</v>
      </c>
      <c r="S3725" s="11">
        <f>(J3725/86400)+25569+(-5/24)</f>
        <v>41815.566493055558</v>
      </c>
      <c r="T3725" s="11">
        <f>(I3725/86400)+25569+(-5/24)</f>
        <v>41830.566493055558</v>
      </c>
    </row>
    <row r="3726" spans="1:20" ht="43.2" x14ac:dyDescent="0.3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6">
        <f>(E3726/D3726)*100</f>
        <v>223</v>
      </c>
      <c r="P3726" s="7">
        <f>E3726/L3726</f>
        <v>61.944444444444443</v>
      </c>
      <c r="Q3726" t="s">
        <v>8317</v>
      </c>
      <c r="R3726" t="s">
        <v>8318</v>
      </c>
      <c r="S3726" s="11">
        <f>(J3726/86400)+25569+(-5/24)</f>
        <v>41830.337361111109</v>
      </c>
      <c r="T3726" s="11">
        <f>(I3726/86400)+25569+(-5/24)</f>
        <v>41859.727777777771</v>
      </c>
    </row>
    <row r="3727" spans="1:20" ht="57.6" x14ac:dyDescent="0.3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6">
        <f>(E3727/D3727)*100</f>
        <v>100</v>
      </c>
      <c r="P3727" s="7">
        <f>E3727/L3727</f>
        <v>41.666666666666664</v>
      </c>
      <c r="Q3727" t="s">
        <v>8317</v>
      </c>
      <c r="R3727" t="s">
        <v>8318</v>
      </c>
      <c r="S3727" s="11">
        <f>(J3727/86400)+25569+(-5/24)</f>
        <v>42446.63721064815</v>
      </c>
      <c r="T3727" s="11">
        <f>(I3727/86400)+25569+(-5/24)</f>
        <v>42496.63721064815</v>
      </c>
    </row>
    <row r="3728" spans="1:20" ht="43.2" x14ac:dyDescent="0.3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6">
        <f>(E3728/D3728)*100</f>
        <v>105.80000000000001</v>
      </c>
      <c r="P3728" s="7">
        <f>E3728/L3728</f>
        <v>36.06818181818182</v>
      </c>
      <c r="Q3728" t="s">
        <v>8317</v>
      </c>
      <c r="R3728" t="s">
        <v>8318</v>
      </c>
      <c r="S3728" s="11">
        <f>(J3728/86400)+25569+(-5/24)</f>
        <v>41923.713310185187</v>
      </c>
      <c r="T3728" s="11">
        <f>(I3728/86400)+25569+(-5/24)</f>
        <v>41948.823611111111</v>
      </c>
    </row>
    <row r="3729" spans="1:20" ht="43.2" x14ac:dyDescent="0.3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6">
        <f>(E3729/D3729)*100</f>
        <v>142.36363636363635</v>
      </c>
      <c r="P3729" s="7">
        <f>E3729/L3729</f>
        <v>29</v>
      </c>
      <c r="Q3729" t="s">
        <v>8317</v>
      </c>
      <c r="R3729" t="s">
        <v>8318</v>
      </c>
      <c r="S3729" s="11">
        <f>(J3729/86400)+25569+(-5/24)</f>
        <v>41817.387094907404</v>
      </c>
      <c r="T3729" s="11">
        <f>(I3729/86400)+25569+(-5/24)</f>
        <v>41847.387094907404</v>
      </c>
    </row>
    <row r="3730" spans="1:20" ht="28.8" x14ac:dyDescent="0.3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6">
        <f>(E3730/D3730)*100</f>
        <v>184</v>
      </c>
      <c r="P3730" s="7">
        <f>E3730/L3730</f>
        <v>24.210526315789473</v>
      </c>
      <c r="Q3730" t="s">
        <v>8317</v>
      </c>
      <c r="R3730" t="s">
        <v>8318</v>
      </c>
      <c r="S3730" s="11">
        <f>(J3730/86400)+25569+(-5/24)</f>
        <v>42140.503981481474</v>
      </c>
      <c r="T3730" s="11">
        <f>(I3730/86400)+25569+(-5/24)</f>
        <v>42154.548611111109</v>
      </c>
    </row>
    <row r="3731" spans="1:20" ht="43.2" x14ac:dyDescent="0.3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6">
        <f>(E3731/D3731)*100</f>
        <v>104.33333333333333</v>
      </c>
      <c r="P3731" s="7">
        <f>E3731/L3731</f>
        <v>55.892857142857146</v>
      </c>
      <c r="Q3731" t="s">
        <v>8317</v>
      </c>
      <c r="R3731" t="s">
        <v>8318</v>
      </c>
      <c r="S3731" s="11">
        <f>(J3731/86400)+25569+(-5/24)</f>
        <v>41764.238298611112</v>
      </c>
      <c r="T3731" s="11">
        <f>(I3731/86400)+25569+(-5/24)</f>
        <v>41790.957638888889</v>
      </c>
    </row>
    <row r="3732" spans="1:20" ht="28.8" x14ac:dyDescent="0.3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6">
        <f>(E3732/D3732)*100</f>
        <v>112.00000000000001</v>
      </c>
      <c r="P3732" s="7">
        <f>E3732/L3732</f>
        <v>11.666666666666666</v>
      </c>
      <c r="Q3732" t="s">
        <v>8317</v>
      </c>
      <c r="R3732" t="s">
        <v>8318</v>
      </c>
      <c r="S3732" s="11">
        <f>(J3732/86400)+25569+(-5/24)</f>
        <v>42378.270011574066</v>
      </c>
      <c r="T3732" s="11">
        <f>(I3732/86400)+25569+(-5/24)</f>
        <v>42418.708333333336</v>
      </c>
    </row>
    <row r="3733" spans="1:20" ht="43.2" x14ac:dyDescent="0.3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6">
        <f>(E3733/D3733)*100</f>
        <v>111.07499999999999</v>
      </c>
      <c r="P3733" s="7">
        <f>E3733/L3733</f>
        <v>68.353846153846149</v>
      </c>
      <c r="Q3733" t="s">
        <v>8317</v>
      </c>
      <c r="R3733" t="s">
        <v>8318</v>
      </c>
      <c r="S3733" s="11">
        <f>(J3733/86400)+25569+(-5/24)</f>
        <v>41941.543703703697</v>
      </c>
      <c r="T3733" s="11">
        <f>(I3733/86400)+25569+(-5/24)</f>
        <v>41964.499999999993</v>
      </c>
    </row>
    <row r="3734" spans="1:20" ht="43.2" x14ac:dyDescent="0.3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6">
        <f>(E3734/D3734)*100</f>
        <v>103.75000000000001</v>
      </c>
      <c r="P3734" s="7">
        <f>E3734/L3734</f>
        <v>27.065217391304348</v>
      </c>
      <c r="Q3734" t="s">
        <v>8317</v>
      </c>
      <c r="R3734" t="s">
        <v>8318</v>
      </c>
      <c r="S3734" s="11">
        <f>(J3734/86400)+25569+(-5/24)</f>
        <v>42026.712094907409</v>
      </c>
      <c r="T3734" s="11">
        <f>(I3734/86400)+25569+(-5/24)</f>
        <v>42056.712094907409</v>
      </c>
    </row>
    <row r="3735" spans="1:20" ht="43.2" x14ac:dyDescent="0.3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6">
        <f>(E3735/D3735)*100</f>
        <v>100.41</v>
      </c>
      <c r="P3735" s="7">
        <f>E3735/L3735</f>
        <v>118.12941176470588</v>
      </c>
      <c r="Q3735" t="s">
        <v>8317</v>
      </c>
      <c r="R3735" t="s">
        <v>8318</v>
      </c>
      <c r="S3735" s="11">
        <f>(J3735/86400)+25569+(-5/24)</f>
        <v>41834.745532407404</v>
      </c>
      <c r="T3735" s="11">
        <f>(I3735/86400)+25569+(-5/24)</f>
        <v>41879.745532407404</v>
      </c>
    </row>
    <row r="3736" spans="1:20" ht="57.6" x14ac:dyDescent="0.3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6">
        <f>(E3736/D3736)*100</f>
        <v>101.86206896551724</v>
      </c>
      <c r="P3736" s="7">
        <f>E3736/L3736</f>
        <v>44.757575757575758</v>
      </c>
      <c r="Q3736" t="s">
        <v>8317</v>
      </c>
      <c r="R3736" t="s">
        <v>8318</v>
      </c>
      <c r="S3736" s="11">
        <f>(J3736/86400)+25569+(-5/24)</f>
        <v>42193.5155787037</v>
      </c>
      <c r="T3736" s="11">
        <f>(I3736/86400)+25569+(-5/24)</f>
        <v>42223.5155787037</v>
      </c>
    </row>
    <row r="3737" spans="1:20" ht="43.2" x14ac:dyDescent="0.3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6">
        <f>(E3737/D3737)*100</f>
        <v>109.76666666666665</v>
      </c>
      <c r="P3737" s="7">
        <f>E3737/L3737</f>
        <v>99.787878787878782</v>
      </c>
      <c r="Q3737" t="s">
        <v>8317</v>
      </c>
      <c r="R3737" t="s">
        <v>8318</v>
      </c>
      <c r="S3737" s="11">
        <f>(J3737/86400)+25569+(-5/24)</f>
        <v>42290.410219907404</v>
      </c>
      <c r="T3737" s="11">
        <f>(I3737/86400)+25569+(-5/24)</f>
        <v>42319.896527777775</v>
      </c>
    </row>
    <row r="3738" spans="1:20" ht="43.2" x14ac:dyDescent="0.3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6">
        <f>(E3738/D3738)*100</f>
        <v>100</v>
      </c>
      <c r="P3738" s="7">
        <f>E3738/L3738</f>
        <v>117.64705882352941</v>
      </c>
      <c r="Q3738" t="s">
        <v>8317</v>
      </c>
      <c r="R3738" t="s">
        <v>8318</v>
      </c>
      <c r="S3738" s="11">
        <f>(J3738/86400)+25569+(-5/24)</f>
        <v>42150.253749999996</v>
      </c>
      <c r="T3738" s="11">
        <f>(I3738/86400)+25569+(-5/24)</f>
        <v>42180.253749999996</v>
      </c>
    </row>
    <row r="3739" spans="1:20" ht="57.6" x14ac:dyDescent="0.3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6">
        <f>(E3739/D3739)*100</f>
        <v>122</v>
      </c>
      <c r="P3739" s="7">
        <f>E3739/L3739</f>
        <v>203.33333333333334</v>
      </c>
      <c r="Q3739" t="s">
        <v>8317</v>
      </c>
      <c r="R3739" t="s">
        <v>8318</v>
      </c>
      <c r="S3739" s="11">
        <f>(J3739/86400)+25569+(-5/24)</f>
        <v>42152.295162037037</v>
      </c>
      <c r="T3739" s="11">
        <f>(I3739/86400)+25569+(-5/24)</f>
        <v>42172.295162037037</v>
      </c>
    </row>
    <row r="3740" spans="1:20" ht="43.2" x14ac:dyDescent="0.3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6">
        <f>(E3740/D3740)*100</f>
        <v>137.57142857142856</v>
      </c>
      <c r="P3740" s="7">
        <f>E3740/L3740</f>
        <v>28.323529411764707</v>
      </c>
      <c r="Q3740" t="s">
        <v>8317</v>
      </c>
      <c r="R3740" t="s">
        <v>8318</v>
      </c>
      <c r="S3740" s="11">
        <f>(J3740/86400)+25569+(-5/24)</f>
        <v>42409.808865740742</v>
      </c>
      <c r="T3740" s="11">
        <f>(I3740/86400)+25569+(-5/24)</f>
        <v>42430.790972222218</v>
      </c>
    </row>
    <row r="3741" spans="1:20" ht="43.2" x14ac:dyDescent="0.3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6">
        <f>(E3741/D3741)*100</f>
        <v>100.31000000000002</v>
      </c>
      <c r="P3741" s="7">
        <f>E3741/L3741</f>
        <v>110.23076923076923</v>
      </c>
      <c r="Q3741" t="s">
        <v>8317</v>
      </c>
      <c r="R3741" t="s">
        <v>8318</v>
      </c>
      <c r="S3741" s="11">
        <f>(J3741/86400)+25569+(-5/24)</f>
        <v>41791.284444444442</v>
      </c>
      <c r="T3741" s="11">
        <f>(I3741/86400)+25569+(-5/24)</f>
        <v>41836.284444444442</v>
      </c>
    </row>
    <row r="3742" spans="1:20" ht="57.6" x14ac:dyDescent="0.3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6">
        <f>(E3742/D3742)*100</f>
        <v>107.1</v>
      </c>
      <c r="P3742" s="7">
        <f>E3742/L3742</f>
        <v>31.970149253731343</v>
      </c>
      <c r="Q3742" t="s">
        <v>8317</v>
      </c>
      <c r="R3742" t="s">
        <v>8318</v>
      </c>
      <c r="S3742" s="11">
        <f>(J3742/86400)+25569+(-5/24)</f>
        <v>41796.21399305555</v>
      </c>
      <c r="T3742" s="11">
        <f>(I3742/86400)+25569+(-5/24)</f>
        <v>41826.21399305555</v>
      </c>
    </row>
    <row r="3743" spans="1:20" ht="43.2" x14ac:dyDescent="0.3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6">
        <f>(E3743/D3743)*100</f>
        <v>211</v>
      </c>
      <c r="P3743" s="7">
        <f>E3743/L3743</f>
        <v>58.611111111111114</v>
      </c>
      <c r="Q3743" t="s">
        <v>8317</v>
      </c>
      <c r="R3743" t="s">
        <v>8318</v>
      </c>
      <c r="S3743" s="11">
        <f>(J3743/86400)+25569+(-5/24)</f>
        <v>41808.78361111111</v>
      </c>
      <c r="T3743" s="11">
        <f>(I3743/86400)+25569+(-5/24)</f>
        <v>41838.78361111111</v>
      </c>
    </row>
    <row r="3744" spans="1:20" ht="43.2" x14ac:dyDescent="0.3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6">
        <f>(E3744/D3744)*100</f>
        <v>123.6</v>
      </c>
      <c r="P3744" s="7">
        <f>E3744/L3744</f>
        <v>29.428571428571427</v>
      </c>
      <c r="Q3744" t="s">
        <v>8317</v>
      </c>
      <c r="R3744" t="s">
        <v>8318</v>
      </c>
      <c r="S3744" s="11">
        <f>(J3744/86400)+25569+(-5/24)</f>
        <v>42544.605995370366</v>
      </c>
      <c r="T3744" s="11">
        <f>(I3744/86400)+25569+(-5/24)</f>
        <v>42582.665277777771</v>
      </c>
    </row>
    <row r="3745" spans="1:20" ht="43.2" x14ac:dyDescent="0.3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6">
        <f>(E3745/D3745)*100</f>
        <v>108.5</v>
      </c>
      <c r="P3745" s="7">
        <f>E3745/L3745</f>
        <v>81.375</v>
      </c>
      <c r="Q3745" t="s">
        <v>8317</v>
      </c>
      <c r="R3745" t="s">
        <v>8318</v>
      </c>
      <c r="S3745" s="11">
        <f>(J3745/86400)+25569+(-5/24)</f>
        <v>42499.83321759259</v>
      </c>
      <c r="T3745" s="11">
        <f>(I3745/86400)+25569+(-5/24)</f>
        <v>42527.083333333336</v>
      </c>
    </row>
    <row r="3746" spans="1:20" ht="43.2" x14ac:dyDescent="0.3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6">
        <f>(E3746/D3746)*100</f>
        <v>103.56666666666668</v>
      </c>
      <c r="P3746" s="7">
        <f>E3746/L3746</f>
        <v>199.16666666666666</v>
      </c>
      <c r="Q3746" t="s">
        <v>8317</v>
      </c>
      <c r="R3746" t="s">
        <v>8318</v>
      </c>
      <c r="S3746" s="11">
        <f>(J3746/86400)+25569+(-5/24)</f>
        <v>42264.814490740733</v>
      </c>
      <c r="T3746" s="11">
        <f>(I3746/86400)+25569+(-5/24)</f>
        <v>42284.814490740733</v>
      </c>
    </row>
    <row r="3747" spans="1:20" ht="43.2" x14ac:dyDescent="0.3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6">
        <f>(E3747/D3747)*100</f>
        <v>100</v>
      </c>
      <c r="P3747" s="7">
        <f>E3747/L3747</f>
        <v>115.38461538461539</v>
      </c>
      <c r="Q3747" t="s">
        <v>8317</v>
      </c>
      <c r="R3747" t="s">
        <v>8318</v>
      </c>
      <c r="S3747" s="11">
        <f>(J3747/86400)+25569+(-5/24)</f>
        <v>41879.750717592593</v>
      </c>
      <c r="T3747" s="11">
        <f>(I3747/86400)+25569+(-5/24)</f>
        <v>41909.750717592593</v>
      </c>
    </row>
    <row r="3748" spans="1:20" ht="57.6" x14ac:dyDescent="0.3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6">
        <f>(E3748/D3748)*100</f>
        <v>130</v>
      </c>
      <c r="P3748" s="7">
        <f>E3748/L3748</f>
        <v>46.428571428571431</v>
      </c>
      <c r="Q3748" t="s">
        <v>8317</v>
      </c>
      <c r="R3748" t="s">
        <v>8318</v>
      </c>
      <c r="S3748" s="11">
        <f>(J3748/86400)+25569+(-5/24)</f>
        <v>42053.524745370371</v>
      </c>
      <c r="T3748" s="11">
        <f>(I3748/86400)+25569+(-5/24)</f>
        <v>42062.999305555553</v>
      </c>
    </row>
    <row r="3749" spans="1:20" ht="43.2" x14ac:dyDescent="0.3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6">
        <f>(E3749/D3749)*100</f>
        <v>103.49999999999999</v>
      </c>
      <c r="P3749" s="7">
        <f>E3749/L3749</f>
        <v>70.568181818181813</v>
      </c>
      <c r="Q3749" t="s">
        <v>8317</v>
      </c>
      <c r="R3749" t="s">
        <v>8318</v>
      </c>
      <c r="S3749" s="11">
        <f>(J3749/86400)+25569+(-5/24)</f>
        <v>42675.624131944445</v>
      </c>
      <c r="T3749" s="11">
        <f>(I3749/86400)+25569+(-5/24)</f>
        <v>42705.124305555553</v>
      </c>
    </row>
    <row r="3750" spans="1:20" ht="43.2" x14ac:dyDescent="0.3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6">
        <f>(E3750/D3750)*100</f>
        <v>100</v>
      </c>
      <c r="P3750" s="7">
        <f>E3750/L3750</f>
        <v>22.222222222222221</v>
      </c>
      <c r="Q3750" t="s">
        <v>8317</v>
      </c>
      <c r="R3750" t="s">
        <v>8318</v>
      </c>
      <c r="S3750" s="11">
        <f>(J3750/86400)+25569+(-5/24)</f>
        <v>42466.935833333329</v>
      </c>
      <c r="T3750" s="11">
        <f>(I3750/86400)+25569+(-5/24)</f>
        <v>42477.770833333336</v>
      </c>
    </row>
    <row r="3751" spans="1:20" ht="57.6" x14ac:dyDescent="0.3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6">
        <f>(E3751/D3751)*100</f>
        <v>119.6</v>
      </c>
      <c r="P3751" s="7">
        <f>E3751/L3751</f>
        <v>159.46666666666667</v>
      </c>
      <c r="Q3751" t="s">
        <v>8317</v>
      </c>
      <c r="R3751" t="s">
        <v>8318</v>
      </c>
      <c r="S3751" s="11">
        <f>(J3751/86400)+25569+(-5/24)</f>
        <v>42089.204224537032</v>
      </c>
      <c r="T3751" s="11">
        <f>(I3751/86400)+25569+(-5/24)</f>
        <v>42117.562499999993</v>
      </c>
    </row>
    <row r="3752" spans="1:20" ht="43.2" x14ac:dyDescent="0.3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6">
        <f>(E3752/D3752)*100</f>
        <v>100.00058823529412</v>
      </c>
      <c r="P3752" s="7">
        <f>E3752/L3752</f>
        <v>37.777999999999999</v>
      </c>
      <c r="Q3752" t="s">
        <v>8317</v>
      </c>
      <c r="R3752" t="s">
        <v>8318</v>
      </c>
      <c r="S3752" s="11">
        <f>(J3752/86400)+25569+(-5/24)</f>
        <v>41894.705416666664</v>
      </c>
      <c r="T3752" s="11">
        <f>(I3752/86400)+25569+(-5/24)</f>
        <v>41937.821527777771</v>
      </c>
    </row>
    <row r="3753" spans="1:20" ht="43.2" x14ac:dyDescent="0.3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6">
        <f>(E3753/D3753)*100</f>
        <v>100.875</v>
      </c>
      <c r="P3753" s="7">
        <f>E3753/L3753</f>
        <v>72.053571428571431</v>
      </c>
      <c r="Q3753" t="s">
        <v>8317</v>
      </c>
      <c r="R3753" t="s">
        <v>8318</v>
      </c>
      <c r="S3753" s="11">
        <f>(J3753/86400)+25569+(-5/24)</f>
        <v>41752.626238425924</v>
      </c>
      <c r="T3753" s="11">
        <f>(I3753/86400)+25569+(-5/24)</f>
        <v>41782.626238425924</v>
      </c>
    </row>
    <row r="3754" spans="1:20" ht="57.6" x14ac:dyDescent="0.3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6">
        <f>(E3754/D3754)*100</f>
        <v>106.54545454545455</v>
      </c>
      <c r="P3754" s="7">
        <f>E3754/L3754</f>
        <v>63.695652173913047</v>
      </c>
      <c r="Q3754" t="s">
        <v>8317</v>
      </c>
      <c r="R3754" t="s">
        <v>8318</v>
      </c>
      <c r="S3754" s="11">
        <f>(J3754/86400)+25569+(-5/24)</f>
        <v>42448.613252314812</v>
      </c>
      <c r="T3754" s="11">
        <f>(I3754/86400)+25569+(-5/24)</f>
        <v>42466.687499999993</v>
      </c>
    </row>
    <row r="3755" spans="1:20" ht="43.2" x14ac:dyDescent="0.3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6">
        <f>(E3755/D3755)*100</f>
        <v>138</v>
      </c>
      <c r="P3755" s="7">
        <f>E3755/L3755</f>
        <v>28.411764705882351</v>
      </c>
      <c r="Q3755" t="s">
        <v>8317</v>
      </c>
      <c r="R3755" t="s">
        <v>8318</v>
      </c>
      <c r="S3755" s="11">
        <f>(J3755/86400)+25569+(-5/24)</f>
        <v>42404.881967592592</v>
      </c>
      <c r="T3755" s="11">
        <f>(I3755/86400)+25569+(-5/24)</f>
        <v>42413.791666666664</v>
      </c>
    </row>
    <row r="3756" spans="1:20" ht="43.2" x14ac:dyDescent="0.3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6">
        <f>(E3756/D3756)*100</f>
        <v>101.15</v>
      </c>
      <c r="P3756" s="7">
        <f>E3756/L3756</f>
        <v>103.21428571428571</v>
      </c>
      <c r="Q3756" t="s">
        <v>8317</v>
      </c>
      <c r="R3756" t="s">
        <v>8318</v>
      </c>
      <c r="S3756" s="11">
        <f>(J3756/86400)+25569+(-5/24)</f>
        <v>42037.582905092589</v>
      </c>
      <c r="T3756" s="11">
        <f>(I3756/86400)+25569+(-5/24)</f>
        <v>42067.582905092589</v>
      </c>
    </row>
    <row r="3757" spans="1:20" ht="43.2" x14ac:dyDescent="0.3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6">
        <f>(E3757/D3757)*100</f>
        <v>109.1</v>
      </c>
      <c r="P3757" s="7">
        <f>E3757/L3757</f>
        <v>71.152173913043484</v>
      </c>
      <c r="Q3757" t="s">
        <v>8317</v>
      </c>
      <c r="R3757" t="s">
        <v>8318</v>
      </c>
      <c r="S3757" s="11">
        <f>(J3757/86400)+25569+(-5/24)</f>
        <v>42323.353888888887</v>
      </c>
      <c r="T3757" s="11">
        <f>(I3757/86400)+25569+(-5/24)</f>
        <v>42351.791666666664</v>
      </c>
    </row>
    <row r="3758" spans="1:20" ht="43.2" x14ac:dyDescent="0.3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6">
        <f>(E3758/D3758)*100</f>
        <v>140</v>
      </c>
      <c r="P3758" s="7">
        <f>E3758/L3758</f>
        <v>35</v>
      </c>
      <c r="Q3758" t="s">
        <v>8317</v>
      </c>
      <c r="R3758" t="s">
        <v>8318</v>
      </c>
      <c r="S3758" s="11">
        <f>(J3758/86400)+25569+(-5/24)</f>
        <v>42088.703020833331</v>
      </c>
      <c r="T3758" s="11">
        <f>(I3758/86400)+25569+(-5/24)</f>
        <v>42118.703020833331</v>
      </c>
    </row>
    <row r="3759" spans="1:20" ht="43.2" x14ac:dyDescent="0.3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6">
        <f>(E3759/D3759)*100</f>
        <v>103.58333333333334</v>
      </c>
      <c r="P3759" s="7">
        <f>E3759/L3759</f>
        <v>81.776315789473685</v>
      </c>
      <c r="Q3759" t="s">
        <v>8317</v>
      </c>
      <c r="R3759" t="s">
        <v>8318</v>
      </c>
      <c r="S3759" s="11">
        <f>(J3759/86400)+25569+(-5/24)</f>
        <v>42018.468564814808</v>
      </c>
      <c r="T3759" s="11">
        <f>(I3759/86400)+25569+(-5/24)</f>
        <v>42040.082638888889</v>
      </c>
    </row>
    <row r="3760" spans="1:20" ht="43.2" x14ac:dyDescent="0.3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6">
        <f>(E3760/D3760)*100</f>
        <v>102.97033333333331</v>
      </c>
      <c r="P3760" s="7">
        <f>E3760/L3760</f>
        <v>297.02980769230766</v>
      </c>
      <c r="Q3760" t="s">
        <v>8317</v>
      </c>
      <c r="R3760" t="s">
        <v>8318</v>
      </c>
      <c r="S3760" s="11">
        <f>(J3760/86400)+25569+(-5/24)</f>
        <v>41884.40898148148</v>
      </c>
      <c r="T3760" s="11">
        <f>(I3760/86400)+25569+(-5/24)</f>
        <v>41916.40898148148</v>
      </c>
    </row>
    <row r="3761" spans="1:20" ht="43.2" x14ac:dyDescent="0.3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6">
        <f>(E3761/D3761)*100</f>
        <v>108.13333333333333</v>
      </c>
      <c r="P3761" s="7">
        <f>E3761/L3761</f>
        <v>46.609195402298852</v>
      </c>
      <c r="Q3761" t="s">
        <v>8317</v>
      </c>
      <c r="R3761" t="s">
        <v>8318</v>
      </c>
      <c r="S3761" s="11">
        <f>(J3761/86400)+25569+(-5/24)</f>
        <v>41883.848414351851</v>
      </c>
      <c r="T3761" s="11">
        <f>(I3761/86400)+25569+(-5/24)</f>
        <v>41902.875</v>
      </c>
    </row>
    <row r="3762" spans="1:20" ht="43.2" x14ac:dyDescent="0.3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6">
        <f>(E3762/D3762)*100</f>
        <v>100</v>
      </c>
      <c r="P3762" s="7">
        <f>E3762/L3762</f>
        <v>51.724137931034484</v>
      </c>
      <c r="Q3762" t="s">
        <v>8317</v>
      </c>
      <c r="R3762" t="s">
        <v>8318</v>
      </c>
      <c r="S3762" s="11">
        <f>(J3762/86400)+25569+(-5/24)</f>
        <v>41792.436944444438</v>
      </c>
      <c r="T3762" s="11">
        <f>(I3762/86400)+25569+(-5/24)</f>
        <v>41822.436944444438</v>
      </c>
    </row>
    <row r="3763" spans="1:20" ht="43.2" x14ac:dyDescent="0.3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6">
        <f>(E3763/D3763)*100</f>
        <v>102.75000000000001</v>
      </c>
      <c r="P3763" s="7">
        <f>E3763/L3763</f>
        <v>40.294117647058826</v>
      </c>
      <c r="Q3763" t="s">
        <v>8317</v>
      </c>
      <c r="R3763" t="s">
        <v>8318</v>
      </c>
      <c r="S3763" s="11">
        <f>(J3763/86400)+25569+(-5/24)</f>
        <v>42038.512118055551</v>
      </c>
      <c r="T3763" s="11">
        <f>(I3763/86400)+25569+(-5/24)</f>
        <v>42063.499999999993</v>
      </c>
    </row>
    <row r="3764" spans="1:20" ht="43.2" x14ac:dyDescent="0.3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6">
        <f>(E3764/D3764)*100</f>
        <v>130</v>
      </c>
      <c r="P3764" s="7">
        <f>E3764/L3764</f>
        <v>16.25</v>
      </c>
      <c r="Q3764" t="s">
        <v>8317</v>
      </c>
      <c r="R3764" t="s">
        <v>8318</v>
      </c>
      <c r="S3764" s="11">
        <f>(J3764/86400)+25569+(-5/24)</f>
        <v>42661.813206018516</v>
      </c>
      <c r="T3764" s="11">
        <f>(I3764/86400)+25569+(-5/24)</f>
        <v>42675.813206018516</v>
      </c>
    </row>
    <row r="3765" spans="1:20" ht="43.2" x14ac:dyDescent="0.3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6">
        <f>(E3765/D3765)*100</f>
        <v>108.54949999999999</v>
      </c>
      <c r="P3765" s="7">
        <f>E3765/L3765</f>
        <v>30.152638888888887</v>
      </c>
      <c r="Q3765" t="s">
        <v>8317</v>
      </c>
      <c r="R3765" t="s">
        <v>8318</v>
      </c>
      <c r="S3765" s="11">
        <f>(J3765/86400)+25569+(-5/24)</f>
        <v>41820.737280092588</v>
      </c>
      <c r="T3765" s="11">
        <f>(I3765/86400)+25569+(-5/24)</f>
        <v>41850.737280092588</v>
      </c>
    </row>
    <row r="3766" spans="1:20" ht="43.2" x14ac:dyDescent="0.3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6">
        <f>(E3766/D3766)*100</f>
        <v>100</v>
      </c>
      <c r="P3766" s="7">
        <f>E3766/L3766</f>
        <v>95.238095238095241</v>
      </c>
      <c r="Q3766" t="s">
        <v>8317</v>
      </c>
      <c r="R3766" t="s">
        <v>8318</v>
      </c>
      <c r="S3766" s="11">
        <f>(J3766/86400)+25569+(-5/24)</f>
        <v>41839.522604166668</v>
      </c>
      <c r="T3766" s="11">
        <f>(I3766/86400)+25569+(-5/24)</f>
        <v>41869.522604166668</v>
      </c>
    </row>
    <row r="3767" spans="1:20" ht="43.2" x14ac:dyDescent="0.3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6">
        <f>(E3767/D3767)*100</f>
        <v>109.65</v>
      </c>
      <c r="P3767" s="7">
        <f>E3767/L3767</f>
        <v>52.214285714285715</v>
      </c>
      <c r="Q3767" t="s">
        <v>8317</v>
      </c>
      <c r="R3767" t="s">
        <v>8318</v>
      </c>
      <c r="S3767" s="11">
        <f>(J3767/86400)+25569+(-5/24)</f>
        <v>42380.372847222221</v>
      </c>
      <c r="T3767" s="11">
        <f>(I3767/86400)+25569+(-5/24)</f>
        <v>42405.708333333336</v>
      </c>
    </row>
    <row r="3768" spans="1:20" ht="43.2" x14ac:dyDescent="0.3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6">
        <f>(E3768/D3768)*100</f>
        <v>100.26315789473684</v>
      </c>
      <c r="P3768" s="7">
        <f>E3768/L3768</f>
        <v>134.1549295774648</v>
      </c>
      <c r="Q3768" t="s">
        <v>8317</v>
      </c>
      <c r="R3768" t="s">
        <v>8318</v>
      </c>
      <c r="S3768" s="11">
        <f>(J3768/86400)+25569+(-5/24)</f>
        <v>41775.854803240734</v>
      </c>
      <c r="T3768" s="11">
        <f>(I3768/86400)+25569+(-5/24)</f>
        <v>41806.916666666664</v>
      </c>
    </row>
    <row r="3769" spans="1:20" ht="43.2" x14ac:dyDescent="0.3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6">
        <f>(E3769/D3769)*100</f>
        <v>105.55000000000001</v>
      </c>
      <c r="P3769" s="7">
        <f>E3769/L3769</f>
        <v>62.827380952380949</v>
      </c>
      <c r="Q3769" t="s">
        <v>8317</v>
      </c>
      <c r="R3769" t="s">
        <v>8318</v>
      </c>
      <c r="S3769" s="11">
        <f>(J3769/86400)+25569+(-5/24)</f>
        <v>41800.172094907401</v>
      </c>
      <c r="T3769" s="11">
        <f>(I3769/86400)+25569+(-5/24)</f>
        <v>41830.172094907401</v>
      </c>
    </row>
    <row r="3770" spans="1:20" ht="43.2" x14ac:dyDescent="0.3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6">
        <f>(E3770/D3770)*100</f>
        <v>112.00000000000001</v>
      </c>
      <c r="P3770" s="7">
        <f>E3770/L3770</f>
        <v>58.94736842105263</v>
      </c>
      <c r="Q3770" t="s">
        <v>8317</v>
      </c>
      <c r="R3770" t="s">
        <v>8318</v>
      </c>
      <c r="S3770" s="11">
        <f>(J3770/86400)+25569+(-5/24)</f>
        <v>42572.408483796295</v>
      </c>
      <c r="T3770" s="11">
        <f>(I3770/86400)+25569+(-5/24)</f>
        <v>42588.916666666664</v>
      </c>
    </row>
    <row r="3771" spans="1:20" ht="43.2" x14ac:dyDescent="0.3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6">
        <f>(E3771/D3771)*100</f>
        <v>105.89999999999999</v>
      </c>
      <c r="P3771" s="7">
        <f>E3771/L3771</f>
        <v>143.1081081081081</v>
      </c>
      <c r="Q3771" t="s">
        <v>8317</v>
      </c>
      <c r="R3771" t="s">
        <v>8318</v>
      </c>
      <c r="S3771" s="11">
        <f>(J3771/86400)+25569+(-5/24)</f>
        <v>41851.333252314813</v>
      </c>
      <c r="T3771" s="11">
        <f>(I3771/86400)+25569+(-5/24)</f>
        <v>41872.477777777771</v>
      </c>
    </row>
    <row r="3772" spans="1:20" ht="57.6" x14ac:dyDescent="0.3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6">
        <f>(E3772/D3772)*100</f>
        <v>101</v>
      </c>
      <c r="P3772" s="7">
        <f>E3772/L3772</f>
        <v>84.166666666666671</v>
      </c>
      <c r="Q3772" t="s">
        <v>8317</v>
      </c>
      <c r="R3772" t="s">
        <v>8318</v>
      </c>
      <c r="S3772" s="11">
        <f>(J3772/86400)+25569+(-5/24)</f>
        <v>42205.502546296295</v>
      </c>
      <c r="T3772" s="11">
        <f>(I3772/86400)+25569+(-5/24)</f>
        <v>42235.502546296295</v>
      </c>
    </row>
    <row r="3773" spans="1:20" ht="43.2" x14ac:dyDescent="0.3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6">
        <f>(E3773/D3773)*100</f>
        <v>104.2</v>
      </c>
      <c r="P3773" s="7">
        <f>E3773/L3773</f>
        <v>186.07142857142858</v>
      </c>
      <c r="Q3773" t="s">
        <v>8317</v>
      </c>
      <c r="R3773" t="s">
        <v>8318</v>
      </c>
      <c r="S3773" s="11">
        <f>(J3773/86400)+25569+(-5/24)</f>
        <v>42100.719525462962</v>
      </c>
      <c r="T3773" s="11">
        <f>(I3773/86400)+25569+(-5/24)</f>
        <v>42126.666666666664</v>
      </c>
    </row>
    <row r="3774" spans="1:20" ht="28.8" x14ac:dyDescent="0.3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6">
        <f>(E3774/D3774)*100</f>
        <v>134.67833333333334</v>
      </c>
      <c r="P3774" s="7">
        <f>E3774/L3774</f>
        <v>89.785555555555561</v>
      </c>
      <c r="Q3774" t="s">
        <v>8317</v>
      </c>
      <c r="R3774" t="s">
        <v>8318</v>
      </c>
      <c r="S3774" s="11">
        <f>(J3774/86400)+25569+(-5/24)</f>
        <v>42374.702893518515</v>
      </c>
      <c r="T3774" s="11">
        <f>(I3774/86400)+25569+(-5/24)</f>
        <v>42387.999305555553</v>
      </c>
    </row>
    <row r="3775" spans="1:20" ht="43.2" x14ac:dyDescent="0.3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6">
        <f>(E3775/D3775)*100</f>
        <v>105.2184</v>
      </c>
      <c r="P3775" s="7">
        <f>E3775/L3775</f>
        <v>64.157560975609755</v>
      </c>
      <c r="Q3775" t="s">
        <v>8317</v>
      </c>
      <c r="R3775" t="s">
        <v>8318</v>
      </c>
      <c r="S3775" s="11">
        <f>(J3775/86400)+25569+(-5/24)</f>
        <v>41808.914675925924</v>
      </c>
      <c r="T3775" s="11">
        <f>(I3775/86400)+25569+(-5/24)</f>
        <v>41831.46875</v>
      </c>
    </row>
    <row r="3776" spans="1:20" ht="43.2" x14ac:dyDescent="0.3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6">
        <f>(E3776/D3776)*100</f>
        <v>102.60000000000001</v>
      </c>
      <c r="P3776" s="7">
        <f>E3776/L3776</f>
        <v>59.651162790697676</v>
      </c>
      <c r="Q3776" t="s">
        <v>8317</v>
      </c>
      <c r="R3776" t="s">
        <v>8318</v>
      </c>
      <c r="S3776" s="11">
        <f>(J3776/86400)+25569+(-5/24)</f>
        <v>42294.221307870372</v>
      </c>
      <c r="T3776" s="11">
        <f>(I3776/86400)+25569+(-5/24)</f>
        <v>42321.636805555558</v>
      </c>
    </row>
    <row r="3777" spans="1:20" ht="43.2" x14ac:dyDescent="0.3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6">
        <f>(E3777/D3777)*100</f>
        <v>100</v>
      </c>
      <c r="P3777" s="7">
        <f>E3777/L3777</f>
        <v>31.25</v>
      </c>
      <c r="Q3777" t="s">
        <v>8317</v>
      </c>
      <c r="R3777" t="s">
        <v>8318</v>
      </c>
      <c r="S3777" s="11">
        <f>(J3777/86400)+25569+(-5/24)</f>
        <v>42124.632777777777</v>
      </c>
      <c r="T3777" s="11">
        <f>(I3777/86400)+25569+(-5/24)</f>
        <v>42154.632777777777</v>
      </c>
    </row>
    <row r="3778" spans="1:20" ht="43.2" x14ac:dyDescent="0.3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6">
        <f>(E3778/D3778)*100</f>
        <v>185.5</v>
      </c>
      <c r="P3778" s="7">
        <f>E3778/L3778</f>
        <v>41.222222222222221</v>
      </c>
      <c r="Q3778" t="s">
        <v>8317</v>
      </c>
      <c r="R3778" t="s">
        <v>8318</v>
      </c>
      <c r="S3778" s="11">
        <f>(J3778/86400)+25569+(-5/24)</f>
        <v>41861.316504629627</v>
      </c>
      <c r="T3778" s="11">
        <f>(I3778/86400)+25569+(-5/24)</f>
        <v>41891.316504629627</v>
      </c>
    </row>
    <row r="3779" spans="1:20" ht="43.2" x14ac:dyDescent="0.3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6">
        <f>(E3779/D3779)*100</f>
        <v>289</v>
      </c>
      <c r="P3779" s="7">
        <f>E3779/L3779</f>
        <v>43.35</v>
      </c>
      <c r="Q3779" t="s">
        <v>8317</v>
      </c>
      <c r="R3779" t="s">
        <v>8318</v>
      </c>
      <c r="S3779" s="11">
        <f>(J3779/86400)+25569+(-5/24)</f>
        <v>42521.08317129629</v>
      </c>
      <c r="T3779" s="11">
        <f>(I3779/86400)+25569+(-5/24)</f>
        <v>42529.374305555553</v>
      </c>
    </row>
    <row r="3780" spans="1:20" ht="43.2" x14ac:dyDescent="0.3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6">
        <f>(E3780/D3780)*100</f>
        <v>100</v>
      </c>
      <c r="P3780" s="7">
        <f>E3780/L3780</f>
        <v>64.516129032258064</v>
      </c>
      <c r="Q3780" t="s">
        <v>8317</v>
      </c>
      <c r="R3780" t="s">
        <v>8318</v>
      </c>
      <c r="S3780" s="11">
        <f>(J3780/86400)+25569+(-5/24)</f>
        <v>42272.322175925925</v>
      </c>
      <c r="T3780" s="11">
        <f>(I3780/86400)+25569+(-5/24)</f>
        <v>42300.322175925925</v>
      </c>
    </row>
    <row r="3781" spans="1:20" ht="43.2" x14ac:dyDescent="0.3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6">
        <f>(E3781/D3781)*100</f>
        <v>108.2</v>
      </c>
      <c r="P3781" s="7">
        <f>E3781/L3781</f>
        <v>43.28</v>
      </c>
      <c r="Q3781" t="s">
        <v>8317</v>
      </c>
      <c r="R3781" t="s">
        <v>8318</v>
      </c>
      <c r="S3781" s="11">
        <f>(J3781/86400)+25569+(-5/24)</f>
        <v>42016.624131944445</v>
      </c>
      <c r="T3781" s="11">
        <f>(I3781/86400)+25569+(-5/24)</f>
        <v>42040.305555555555</v>
      </c>
    </row>
    <row r="3782" spans="1:20" ht="28.8" x14ac:dyDescent="0.3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6">
        <f>(E3782/D3782)*100</f>
        <v>107.80000000000001</v>
      </c>
      <c r="P3782" s="7">
        <f>E3782/L3782</f>
        <v>77</v>
      </c>
      <c r="Q3782" t="s">
        <v>8317</v>
      </c>
      <c r="R3782" t="s">
        <v>8318</v>
      </c>
      <c r="S3782" s="11">
        <f>(J3782/86400)+25569+(-5/24)</f>
        <v>42402.680694444447</v>
      </c>
      <c r="T3782" s="11">
        <f>(I3782/86400)+25569+(-5/24)</f>
        <v>42447.639027777775</v>
      </c>
    </row>
    <row r="3783" spans="1:20" ht="43.2" x14ac:dyDescent="0.3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6">
        <f>(E3783/D3783)*100</f>
        <v>109.76190476190477</v>
      </c>
      <c r="P3783" s="7">
        <f>E3783/L3783</f>
        <v>51.222222222222221</v>
      </c>
      <c r="Q3783" t="s">
        <v>8317</v>
      </c>
      <c r="R3783" t="s">
        <v>8318</v>
      </c>
      <c r="S3783" s="11">
        <f>(J3783/86400)+25569+(-5/24)</f>
        <v>41959.910752314812</v>
      </c>
      <c r="T3783" s="11">
        <f>(I3783/86400)+25569+(-5/24)</f>
        <v>41989.910752314812</v>
      </c>
    </row>
    <row r="3784" spans="1:20" ht="43.2" x14ac:dyDescent="0.3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6">
        <f>(E3784/D3784)*100</f>
        <v>170.625</v>
      </c>
      <c r="P3784" s="7">
        <f>E3784/L3784</f>
        <v>68.25</v>
      </c>
      <c r="Q3784" t="s">
        <v>8317</v>
      </c>
      <c r="R3784" t="s">
        <v>8318</v>
      </c>
      <c r="S3784" s="11">
        <f>(J3784/86400)+25569+(-5/24)</f>
        <v>42531.844189814808</v>
      </c>
      <c r="T3784" s="11">
        <f>(I3784/86400)+25569+(-5/24)</f>
        <v>42559.958333333336</v>
      </c>
    </row>
    <row r="3785" spans="1:20" ht="43.2" x14ac:dyDescent="0.3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6">
        <f>(E3785/D3785)*100</f>
        <v>152</v>
      </c>
      <c r="P3785" s="7">
        <f>E3785/L3785</f>
        <v>19.487179487179485</v>
      </c>
      <c r="Q3785" t="s">
        <v>8317</v>
      </c>
      <c r="R3785" t="s">
        <v>8318</v>
      </c>
      <c r="S3785" s="11">
        <f>(J3785/86400)+25569+(-5/24)</f>
        <v>42036.496192129627</v>
      </c>
      <c r="T3785" s="11">
        <f>(I3785/86400)+25569+(-5/24)</f>
        <v>42096.454525462956</v>
      </c>
    </row>
    <row r="3786" spans="1:20" ht="43.2" x14ac:dyDescent="0.3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6">
        <f>(E3786/D3786)*100</f>
        <v>101.23076923076924</v>
      </c>
      <c r="P3786" s="7">
        <f>E3786/L3786</f>
        <v>41.125</v>
      </c>
      <c r="Q3786" t="s">
        <v>8317</v>
      </c>
      <c r="R3786" t="s">
        <v>8318</v>
      </c>
      <c r="S3786" s="11">
        <f>(J3786/86400)+25569+(-5/24)</f>
        <v>42088.515358796292</v>
      </c>
      <c r="T3786" s="11">
        <f>(I3786/86400)+25569+(-5/24)</f>
        <v>42115.515358796292</v>
      </c>
    </row>
    <row r="3787" spans="1:20" ht="43.2" x14ac:dyDescent="0.3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6">
        <f>(E3787/D3787)*100</f>
        <v>153.19999999999999</v>
      </c>
      <c r="P3787" s="7">
        <f>E3787/L3787</f>
        <v>41.405405405405403</v>
      </c>
      <c r="Q3787" t="s">
        <v>8317</v>
      </c>
      <c r="R3787" t="s">
        <v>8318</v>
      </c>
      <c r="S3787" s="11">
        <f>(J3787/86400)+25569+(-5/24)</f>
        <v>41820.430856481478</v>
      </c>
      <c r="T3787" s="11">
        <f>(I3787/86400)+25569+(-5/24)</f>
        <v>41842.957638888889</v>
      </c>
    </row>
    <row r="3788" spans="1:20" ht="43.2" x14ac:dyDescent="0.3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6">
        <f>(E3788/D3788)*100</f>
        <v>128.33333333333334</v>
      </c>
      <c r="P3788" s="7">
        <f>E3788/L3788</f>
        <v>27.5</v>
      </c>
      <c r="Q3788" t="s">
        <v>8317</v>
      </c>
      <c r="R3788" t="s">
        <v>8318</v>
      </c>
      <c r="S3788" s="11">
        <f>(J3788/86400)+25569+(-5/24)</f>
        <v>42535.770324074074</v>
      </c>
      <c r="T3788" s="11">
        <f>(I3788/86400)+25569+(-5/24)</f>
        <v>42595.770324074074</v>
      </c>
    </row>
    <row r="3789" spans="1:20" ht="57.6" x14ac:dyDescent="0.3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6">
        <f>(E3789/D3789)*100</f>
        <v>100.71428571428571</v>
      </c>
      <c r="P3789" s="7">
        <f>E3789/L3789</f>
        <v>33.571428571428569</v>
      </c>
      <c r="Q3789" t="s">
        <v>8317</v>
      </c>
      <c r="R3789" t="s">
        <v>8318</v>
      </c>
      <c r="S3789" s="11">
        <f>(J3789/86400)+25569+(-5/24)</f>
        <v>41821.490266203698</v>
      </c>
      <c r="T3789" s="11">
        <f>(I3789/86400)+25569+(-5/24)</f>
        <v>41851.490266203698</v>
      </c>
    </row>
    <row r="3790" spans="1:20" ht="43.2" x14ac:dyDescent="0.3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6">
        <f>(E3790/D3790)*100</f>
        <v>100.64999999999999</v>
      </c>
      <c r="P3790" s="7">
        <f>E3790/L3790</f>
        <v>145.86956521739131</v>
      </c>
      <c r="Q3790" t="s">
        <v>8317</v>
      </c>
      <c r="R3790" t="s">
        <v>8318</v>
      </c>
      <c r="S3790" s="11">
        <f>(J3790/86400)+25569+(-5/24)</f>
        <v>42626.541979166665</v>
      </c>
      <c r="T3790" s="11">
        <f>(I3790/86400)+25569+(-5/24)</f>
        <v>42656.541979166665</v>
      </c>
    </row>
    <row r="3791" spans="1:20" ht="43.2" x14ac:dyDescent="0.3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6">
        <f>(E3791/D3791)*100</f>
        <v>191.3</v>
      </c>
      <c r="P3791" s="7">
        <f>E3791/L3791</f>
        <v>358.6875</v>
      </c>
      <c r="Q3791" t="s">
        <v>8317</v>
      </c>
      <c r="R3791" t="s">
        <v>8318</v>
      </c>
      <c r="S3791" s="11">
        <f>(J3791/86400)+25569+(-5/24)</f>
        <v>41820.997303240736</v>
      </c>
      <c r="T3791" s="11">
        <f>(I3791/86400)+25569+(-5/24)</f>
        <v>41852.082638888889</v>
      </c>
    </row>
    <row r="3792" spans="1:20" ht="28.8" x14ac:dyDescent="0.3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6">
        <f>(E3792/D3792)*100</f>
        <v>140.19999999999999</v>
      </c>
      <c r="P3792" s="7">
        <f>E3792/L3792</f>
        <v>50.981818181818184</v>
      </c>
      <c r="Q3792" t="s">
        <v>8317</v>
      </c>
      <c r="R3792" t="s">
        <v>8318</v>
      </c>
      <c r="S3792" s="11">
        <f>(J3792/86400)+25569+(-5/24)</f>
        <v>42016.498344907406</v>
      </c>
      <c r="T3792" s="11">
        <f>(I3792/86400)+25569+(-5/24)</f>
        <v>42047.040972222218</v>
      </c>
    </row>
    <row r="3793" spans="1:20" ht="43.2" x14ac:dyDescent="0.3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6">
        <f>(E3793/D3793)*100</f>
        <v>124.33537832310839</v>
      </c>
      <c r="P3793" s="7">
        <f>E3793/L3793</f>
        <v>45.037037037037038</v>
      </c>
      <c r="Q3793" t="s">
        <v>8317</v>
      </c>
      <c r="R3793" t="s">
        <v>8318</v>
      </c>
      <c r="S3793" s="11">
        <f>(J3793/86400)+25569+(-5/24)</f>
        <v>42010.994247685179</v>
      </c>
      <c r="T3793" s="11">
        <f>(I3793/86400)+25569+(-5/24)</f>
        <v>42037.977083333331</v>
      </c>
    </row>
    <row r="3794" spans="1:20" ht="43.2" x14ac:dyDescent="0.3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6">
        <f>(E3794/D3794)*100</f>
        <v>126.2</v>
      </c>
      <c r="P3794" s="7">
        <f>E3794/L3794</f>
        <v>17.527777777777779</v>
      </c>
      <c r="Q3794" t="s">
        <v>8317</v>
      </c>
      <c r="R3794" t="s">
        <v>8318</v>
      </c>
      <c r="S3794" s="11">
        <f>(J3794/86400)+25569+(-5/24)</f>
        <v>42480.271527777775</v>
      </c>
      <c r="T3794" s="11">
        <f>(I3794/86400)+25569+(-5/24)</f>
        <v>42510.271527777775</v>
      </c>
    </row>
    <row r="3795" spans="1:20" ht="43.2" x14ac:dyDescent="0.3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6">
        <f>(E3795/D3795)*100</f>
        <v>190</v>
      </c>
      <c r="P3795" s="7">
        <f>E3795/L3795</f>
        <v>50</v>
      </c>
      <c r="Q3795" t="s">
        <v>8317</v>
      </c>
      <c r="R3795" t="s">
        <v>8318</v>
      </c>
      <c r="S3795" s="11">
        <f>(J3795/86400)+25569+(-5/24)</f>
        <v>41852.318888888891</v>
      </c>
      <c r="T3795" s="11">
        <f>(I3795/86400)+25569+(-5/24)</f>
        <v>41866.318888888891</v>
      </c>
    </row>
    <row r="3796" spans="1:20" ht="43.2" x14ac:dyDescent="0.3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6">
        <f>(E3796/D3796)*100</f>
        <v>139</v>
      </c>
      <c r="P3796" s="7">
        <f>E3796/L3796</f>
        <v>57.916666666666664</v>
      </c>
      <c r="Q3796" t="s">
        <v>8317</v>
      </c>
      <c r="R3796" t="s">
        <v>8318</v>
      </c>
      <c r="S3796" s="11">
        <f>(J3796/86400)+25569+(-5/24)</f>
        <v>42643.424525462957</v>
      </c>
      <c r="T3796" s="11">
        <f>(I3796/86400)+25569+(-5/24)</f>
        <v>42671.916666666664</v>
      </c>
    </row>
    <row r="3797" spans="1:20" ht="43.2" x14ac:dyDescent="0.3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6">
        <f>(E3797/D3797)*100</f>
        <v>202</v>
      </c>
      <c r="P3797" s="7">
        <f>E3797/L3797</f>
        <v>29.705882352941178</v>
      </c>
      <c r="Q3797" t="s">
        <v>8317</v>
      </c>
      <c r="R3797" t="s">
        <v>8318</v>
      </c>
      <c r="S3797" s="11">
        <f>(J3797/86400)+25569+(-5/24)</f>
        <v>42179.690138888887</v>
      </c>
      <c r="T3797" s="11">
        <f>(I3797/86400)+25569+(-5/24)</f>
        <v>42195.541666666664</v>
      </c>
    </row>
    <row r="3798" spans="1:20" ht="43.2" x14ac:dyDescent="0.3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6">
        <f>(E3798/D3798)*100</f>
        <v>103.38000000000001</v>
      </c>
      <c r="P3798" s="7">
        <f>E3798/L3798</f>
        <v>90.684210526315795</v>
      </c>
      <c r="Q3798" t="s">
        <v>8317</v>
      </c>
      <c r="R3798" t="s">
        <v>8318</v>
      </c>
      <c r="S3798" s="11">
        <f>(J3798/86400)+25569+(-5/24)</f>
        <v>42612.710474537038</v>
      </c>
      <c r="T3798" s="11">
        <f>(I3798/86400)+25569+(-5/24)</f>
        <v>42653.957638888889</v>
      </c>
    </row>
    <row r="3799" spans="1:20" ht="57.6" x14ac:dyDescent="0.3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6">
        <f>(E3799/D3799)*100</f>
        <v>102.3236</v>
      </c>
      <c r="P3799" s="7">
        <f>E3799/L3799</f>
        <v>55.012688172043013</v>
      </c>
      <c r="Q3799" t="s">
        <v>8317</v>
      </c>
      <c r="R3799" t="s">
        <v>8318</v>
      </c>
      <c r="S3799" s="11">
        <f>(J3799/86400)+25569+(-5/24)</f>
        <v>42574.921724537031</v>
      </c>
      <c r="T3799" s="11">
        <f>(I3799/86400)+25569+(-5/24)</f>
        <v>42604.921724537031</v>
      </c>
    </row>
    <row r="3800" spans="1:20" ht="43.2" x14ac:dyDescent="0.3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6">
        <f>(E3800/D3800)*100</f>
        <v>103</v>
      </c>
      <c r="P3800" s="7">
        <f>E3800/L3800</f>
        <v>57.222222222222221</v>
      </c>
      <c r="Q3800" t="s">
        <v>8317</v>
      </c>
      <c r="R3800" t="s">
        <v>8318</v>
      </c>
      <c r="S3800" s="11">
        <f>(J3800/86400)+25569+(-5/24)</f>
        <v>42200.417499999996</v>
      </c>
      <c r="T3800" s="11">
        <f>(I3800/86400)+25569+(-5/24)</f>
        <v>42225.458333333336</v>
      </c>
    </row>
    <row r="3801" spans="1:20" ht="43.2" x14ac:dyDescent="0.3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6">
        <f>(E3801/D3801)*100</f>
        <v>127.14285714285714</v>
      </c>
      <c r="P3801" s="7">
        <f>E3801/L3801</f>
        <v>72.950819672131146</v>
      </c>
      <c r="Q3801" t="s">
        <v>8317</v>
      </c>
      <c r="R3801" t="s">
        <v>8318</v>
      </c>
      <c r="S3801" s="11">
        <f>(J3801/86400)+25569+(-5/24)</f>
        <v>42419.810763888883</v>
      </c>
      <c r="T3801" s="11">
        <f>(I3801/86400)+25569+(-5/24)</f>
        <v>42479.769097222219</v>
      </c>
    </row>
    <row r="3802" spans="1:20" x14ac:dyDescent="0.3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6">
        <f>(E3802/D3802)*100</f>
        <v>101</v>
      </c>
      <c r="P3802" s="7">
        <f>E3802/L3802</f>
        <v>64.468085106382972</v>
      </c>
      <c r="Q3802" t="s">
        <v>8317</v>
      </c>
      <c r="R3802" t="s">
        <v>8318</v>
      </c>
      <c r="S3802" s="11">
        <f>(J3802/86400)+25569+(-5/24)</f>
        <v>42053.463333333326</v>
      </c>
      <c r="T3802" s="11">
        <f>(I3802/86400)+25569+(-5/24)</f>
        <v>42083.421666666669</v>
      </c>
    </row>
    <row r="3803" spans="1:20" ht="43.2" x14ac:dyDescent="0.3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6">
        <f>(E3803/D3803)*100</f>
        <v>121.78</v>
      </c>
      <c r="P3803" s="7">
        <f>E3803/L3803</f>
        <v>716.35294117647061</v>
      </c>
      <c r="Q3803" t="s">
        <v>8317</v>
      </c>
      <c r="R3803" t="s">
        <v>8318</v>
      </c>
      <c r="S3803" s="11">
        <f>(J3803/86400)+25569+(-5/24)</f>
        <v>42605.55704861111</v>
      </c>
      <c r="T3803" s="11">
        <f>(I3803/86400)+25569+(-5/24)</f>
        <v>42633.916666666664</v>
      </c>
    </row>
    <row r="3804" spans="1:20" ht="57.6" x14ac:dyDescent="0.3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6">
        <f>(E3804/D3804)*100</f>
        <v>113.39285714285714</v>
      </c>
      <c r="P3804" s="7">
        <f>E3804/L3804</f>
        <v>50.396825396825399</v>
      </c>
      <c r="Q3804" t="s">
        <v>8317</v>
      </c>
      <c r="R3804" t="s">
        <v>8318</v>
      </c>
      <c r="S3804" s="11">
        <f>(J3804/86400)+25569+(-5/24)</f>
        <v>42458.433391203704</v>
      </c>
      <c r="T3804" s="11">
        <f>(I3804/86400)+25569+(-5/24)</f>
        <v>42488.433391203704</v>
      </c>
    </row>
    <row r="3805" spans="1:20" ht="28.8" x14ac:dyDescent="0.3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6">
        <f>(E3805/D3805)*100</f>
        <v>150</v>
      </c>
      <c r="P3805" s="7">
        <f>E3805/L3805</f>
        <v>41.666666666666664</v>
      </c>
      <c r="Q3805" t="s">
        <v>8317</v>
      </c>
      <c r="R3805" t="s">
        <v>8318</v>
      </c>
      <c r="S3805" s="11">
        <f>(J3805/86400)+25569+(-5/24)</f>
        <v>42528.813680555548</v>
      </c>
      <c r="T3805" s="11">
        <f>(I3805/86400)+25569+(-5/24)</f>
        <v>42566.693055555552</v>
      </c>
    </row>
    <row r="3806" spans="1:20" ht="43.2" x14ac:dyDescent="0.3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6">
        <f>(E3806/D3806)*100</f>
        <v>214.6</v>
      </c>
      <c r="P3806" s="7">
        <f>E3806/L3806</f>
        <v>35.766666666666666</v>
      </c>
      <c r="Q3806" t="s">
        <v>8317</v>
      </c>
      <c r="R3806" t="s">
        <v>8318</v>
      </c>
      <c r="S3806" s="11">
        <f>(J3806/86400)+25569+(-5/24)</f>
        <v>41841.61215277778</v>
      </c>
      <c r="T3806" s="11">
        <f>(I3806/86400)+25569+(-5/24)</f>
        <v>41882.625</v>
      </c>
    </row>
    <row r="3807" spans="1:20" ht="43.2" x14ac:dyDescent="0.3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6">
        <f>(E3807/D3807)*100</f>
        <v>102.05</v>
      </c>
      <c r="P3807" s="7">
        <f>E3807/L3807</f>
        <v>88.739130434782609</v>
      </c>
      <c r="Q3807" t="s">
        <v>8317</v>
      </c>
      <c r="R3807" t="s">
        <v>8318</v>
      </c>
      <c r="S3807" s="11">
        <f>(J3807/86400)+25569+(-5/24)</f>
        <v>41927.962164351848</v>
      </c>
      <c r="T3807" s="11">
        <f>(I3807/86400)+25569+(-5/24)</f>
        <v>41949.040972222218</v>
      </c>
    </row>
    <row r="3808" spans="1:20" ht="43.2" x14ac:dyDescent="0.3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6">
        <f>(E3808/D3808)*100</f>
        <v>100</v>
      </c>
      <c r="P3808" s="7">
        <f>E3808/L3808</f>
        <v>148.4848484848485</v>
      </c>
      <c r="Q3808" t="s">
        <v>8317</v>
      </c>
      <c r="R3808" t="s">
        <v>8318</v>
      </c>
      <c r="S3808" s="11">
        <f>(J3808/86400)+25569+(-5/24)</f>
        <v>42062.626111111109</v>
      </c>
      <c r="T3808" s="11">
        <f>(I3808/86400)+25569+(-5/24)</f>
        <v>42083.643749999996</v>
      </c>
    </row>
    <row r="3809" spans="1:20" ht="43.2" x14ac:dyDescent="0.3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6">
        <f>(E3809/D3809)*100</f>
        <v>101</v>
      </c>
      <c r="P3809" s="7">
        <f>E3809/L3809</f>
        <v>51.794871794871796</v>
      </c>
      <c r="Q3809" t="s">
        <v>8317</v>
      </c>
      <c r="R3809" t="s">
        <v>8318</v>
      </c>
      <c r="S3809" s="11">
        <f>(J3809/86400)+25569+(-5/24)</f>
        <v>42541.293182870366</v>
      </c>
      <c r="T3809" s="11">
        <f>(I3809/86400)+25569+(-5/24)</f>
        <v>42571.293182870366</v>
      </c>
    </row>
    <row r="3810" spans="1:20" ht="43.2" x14ac:dyDescent="0.3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6">
        <f>(E3810/D3810)*100</f>
        <v>113.33333333333333</v>
      </c>
      <c r="P3810" s="7">
        <f>E3810/L3810</f>
        <v>20</v>
      </c>
      <c r="Q3810" t="s">
        <v>8317</v>
      </c>
      <c r="R3810" t="s">
        <v>8318</v>
      </c>
      <c r="S3810" s="11">
        <f>(J3810/86400)+25569+(-5/24)</f>
        <v>41918.672499999993</v>
      </c>
      <c r="T3810" s="11">
        <f>(I3810/86400)+25569+(-5/24)</f>
        <v>41945.791666666664</v>
      </c>
    </row>
    <row r="3811" spans="1:20" ht="43.2" x14ac:dyDescent="0.3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6">
        <f>(E3811/D3811)*100</f>
        <v>104</v>
      </c>
      <c r="P3811" s="7">
        <f>E3811/L3811</f>
        <v>52</v>
      </c>
      <c r="Q3811" t="s">
        <v>8317</v>
      </c>
      <c r="R3811" t="s">
        <v>8318</v>
      </c>
      <c r="S3811" s="11">
        <f>(J3811/86400)+25569+(-5/24)</f>
        <v>41921.071643518517</v>
      </c>
      <c r="T3811" s="11">
        <f>(I3811/86400)+25569+(-5/24)</f>
        <v>41938.916666666664</v>
      </c>
    </row>
    <row r="3812" spans="1:20" ht="43.2" x14ac:dyDescent="0.3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6">
        <f>(E3812/D3812)*100</f>
        <v>115.33333333333333</v>
      </c>
      <c r="P3812" s="7">
        <f>E3812/L3812</f>
        <v>53.230769230769234</v>
      </c>
      <c r="Q3812" t="s">
        <v>8317</v>
      </c>
      <c r="R3812" t="s">
        <v>8318</v>
      </c>
      <c r="S3812" s="11">
        <f>(J3812/86400)+25569+(-5/24)</f>
        <v>42128.528275462959</v>
      </c>
      <c r="T3812" s="11">
        <f>(I3812/86400)+25569+(-5/24)</f>
        <v>42140.916666666664</v>
      </c>
    </row>
    <row r="3813" spans="1:20" ht="43.2" x14ac:dyDescent="0.3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6">
        <f>(E3813/D3813)*100</f>
        <v>112.85000000000001</v>
      </c>
      <c r="P3813" s="7">
        <f>E3813/L3813</f>
        <v>39.596491228070178</v>
      </c>
      <c r="Q3813" t="s">
        <v>8317</v>
      </c>
      <c r="R3813" t="s">
        <v>8318</v>
      </c>
      <c r="S3813" s="11">
        <f>(J3813/86400)+25569+(-5/24)</f>
        <v>42053.708587962959</v>
      </c>
      <c r="T3813" s="11">
        <f>(I3813/86400)+25569+(-5/24)</f>
        <v>42079.666666666664</v>
      </c>
    </row>
    <row r="3814" spans="1:20" ht="43.2" x14ac:dyDescent="0.3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6">
        <f>(E3814/D3814)*100</f>
        <v>127.86666666666666</v>
      </c>
      <c r="P3814" s="7">
        <f>E3814/L3814</f>
        <v>34.25</v>
      </c>
      <c r="Q3814" t="s">
        <v>8317</v>
      </c>
      <c r="R3814" t="s">
        <v>8318</v>
      </c>
      <c r="S3814" s="11">
        <f>(J3814/86400)+25569+(-5/24)</f>
        <v>41781.64675925926</v>
      </c>
      <c r="T3814" s="11">
        <f>(I3814/86400)+25569+(-5/24)</f>
        <v>41811.64675925926</v>
      </c>
    </row>
    <row r="3815" spans="1:20" ht="43.2" x14ac:dyDescent="0.3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6">
        <f>(E3815/D3815)*100</f>
        <v>142.66666666666669</v>
      </c>
      <c r="P3815" s="7">
        <f>E3815/L3815</f>
        <v>164.61538461538461</v>
      </c>
      <c r="Q3815" t="s">
        <v>8317</v>
      </c>
      <c r="R3815" t="s">
        <v>8318</v>
      </c>
      <c r="S3815" s="11">
        <f>(J3815/86400)+25569+(-5/24)</f>
        <v>42171.109108796292</v>
      </c>
      <c r="T3815" s="11">
        <f>(I3815/86400)+25569+(-5/24)</f>
        <v>42195.666666666664</v>
      </c>
    </row>
    <row r="3816" spans="1:20" ht="43.2" x14ac:dyDescent="0.3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6">
        <f>(E3816/D3816)*100</f>
        <v>118.8</v>
      </c>
      <c r="P3816" s="7">
        <f>E3816/L3816</f>
        <v>125.05263157894737</v>
      </c>
      <c r="Q3816" t="s">
        <v>8317</v>
      </c>
      <c r="R3816" t="s">
        <v>8318</v>
      </c>
      <c r="S3816" s="11">
        <f>(J3816/86400)+25569+(-5/24)</f>
        <v>41989.039212962962</v>
      </c>
      <c r="T3816" s="11">
        <f>(I3816/86400)+25569+(-5/24)</f>
        <v>42006.039212962962</v>
      </c>
    </row>
    <row r="3817" spans="1:20" ht="43.2" x14ac:dyDescent="0.3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6">
        <f>(E3817/D3817)*100</f>
        <v>138.33333333333334</v>
      </c>
      <c r="P3817" s="7">
        <f>E3817/L3817</f>
        <v>51.875</v>
      </c>
      <c r="Q3817" t="s">
        <v>8317</v>
      </c>
      <c r="R3817" t="s">
        <v>8318</v>
      </c>
      <c r="S3817" s="11">
        <f>(J3817/86400)+25569+(-5/24)</f>
        <v>41796.563263888886</v>
      </c>
      <c r="T3817" s="11">
        <f>(I3817/86400)+25569+(-5/24)</f>
        <v>41826.563263888886</v>
      </c>
    </row>
    <row r="3818" spans="1:20" ht="43.2" x14ac:dyDescent="0.3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6">
        <f>(E3818/D3818)*100</f>
        <v>159.9402985074627</v>
      </c>
      <c r="P3818" s="7">
        <f>E3818/L3818</f>
        <v>40.285714285714285</v>
      </c>
      <c r="Q3818" t="s">
        <v>8317</v>
      </c>
      <c r="R3818" t="s">
        <v>8318</v>
      </c>
      <c r="S3818" s="11">
        <f>(J3818/86400)+25569+(-5/24)</f>
        <v>41793.460428240738</v>
      </c>
      <c r="T3818" s="11">
        <f>(I3818/86400)+25569+(-5/24)</f>
        <v>41823.460428240738</v>
      </c>
    </row>
    <row r="3819" spans="1:20" ht="57.6" x14ac:dyDescent="0.3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6">
        <f>(E3819/D3819)*100</f>
        <v>114.24000000000001</v>
      </c>
      <c r="P3819" s="7">
        <f>E3819/L3819</f>
        <v>64.909090909090907</v>
      </c>
      <c r="Q3819" t="s">
        <v>8317</v>
      </c>
      <c r="R3819" t="s">
        <v>8318</v>
      </c>
      <c r="S3819" s="11">
        <f>(J3819/86400)+25569+(-5/24)</f>
        <v>42506.552071759252</v>
      </c>
      <c r="T3819" s="11">
        <f>(I3819/86400)+25569+(-5/24)</f>
        <v>42536.552071759252</v>
      </c>
    </row>
    <row r="3820" spans="1:20" ht="43.2" x14ac:dyDescent="0.3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6">
        <f>(E3820/D3820)*100</f>
        <v>100.60606060606061</v>
      </c>
      <c r="P3820" s="7">
        <f>E3820/L3820</f>
        <v>55.333333333333336</v>
      </c>
      <c r="Q3820" t="s">
        <v>8317</v>
      </c>
      <c r="R3820" t="s">
        <v>8318</v>
      </c>
      <c r="S3820" s="11">
        <f>(J3820/86400)+25569+(-5/24)</f>
        <v>42372.484722222223</v>
      </c>
      <c r="T3820" s="11">
        <f>(I3820/86400)+25569+(-5/24)</f>
        <v>42402.484722222223</v>
      </c>
    </row>
    <row r="3821" spans="1:20" ht="43.2" x14ac:dyDescent="0.3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6">
        <f>(E3821/D3821)*100</f>
        <v>155.20000000000002</v>
      </c>
      <c r="P3821" s="7">
        <f>E3821/L3821</f>
        <v>83.142857142857139</v>
      </c>
      <c r="Q3821" t="s">
        <v>8317</v>
      </c>
      <c r="R3821" t="s">
        <v>8318</v>
      </c>
      <c r="S3821" s="11">
        <f>(J3821/86400)+25569+(-5/24)</f>
        <v>42126.666678240734</v>
      </c>
      <c r="T3821" s="11">
        <f>(I3821/86400)+25569+(-5/24)</f>
        <v>42158.082638888889</v>
      </c>
    </row>
    <row r="3822" spans="1:20" ht="43.2" x14ac:dyDescent="0.3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6">
        <f>(E3822/D3822)*100</f>
        <v>127.75000000000001</v>
      </c>
      <c r="P3822" s="7">
        <f>E3822/L3822</f>
        <v>38.712121212121211</v>
      </c>
      <c r="Q3822" t="s">
        <v>8317</v>
      </c>
      <c r="R3822" t="s">
        <v>8318</v>
      </c>
      <c r="S3822" s="11">
        <f>(J3822/86400)+25569+(-5/24)</f>
        <v>42149.732083333329</v>
      </c>
      <c r="T3822" s="11">
        <f>(I3822/86400)+25569+(-5/24)</f>
        <v>42179.732083333329</v>
      </c>
    </row>
    <row r="3823" spans="1:20" ht="57.6" x14ac:dyDescent="0.3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6">
        <f>(E3823/D3823)*100</f>
        <v>121.2</v>
      </c>
      <c r="P3823" s="7">
        <f>E3823/L3823</f>
        <v>125.37931034482759</v>
      </c>
      <c r="Q3823" t="s">
        <v>8317</v>
      </c>
      <c r="R3823" t="s">
        <v>8318</v>
      </c>
      <c r="S3823" s="11">
        <f>(J3823/86400)+25569+(-5/24)</f>
        <v>42087.55972222222</v>
      </c>
      <c r="T3823" s="11">
        <f>(I3823/86400)+25569+(-5/24)</f>
        <v>42111.458333333336</v>
      </c>
    </row>
    <row r="3824" spans="1:20" ht="43.2" x14ac:dyDescent="0.3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6">
        <f>(E3824/D3824)*100</f>
        <v>112.7</v>
      </c>
      <c r="P3824" s="7">
        <f>E3824/L3824</f>
        <v>78.263888888888886</v>
      </c>
      <c r="Q3824" t="s">
        <v>8317</v>
      </c>
      <c r="R3824" t="s">
        <v>8318</v>
      </c>
      <c r="S3824" s="11">
        <f>(J3824/86400)+25569+(-5/24)</f>
        <v>41753.427442129629</v>
      </c>
      <c r="T3824" s="11">
        <f>(I3824/86400)+25569+(-5/24)</f>
        <v>41783.666666666664</v>
      </c>
    </row>
    <row r="3825" spans="1:20" ht="43.2" x14ac:dyDescent="0.3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6">
        <f>(E3825/D3825)*100</f>
        <v>127.49999999999999</v>
      </c>
      <c r="P3825" s="7">
        <f>E3825/L3825</f>
        <v>47.222222222222221</v>
      </c>
      <c r="Q3825" t="s">
        <v>8317</v>
      </c>
      <c r="R3825" t="s">
        <v>8318</v>
      </c>
      <c r="S3825" s="11">
        <f>(J3825/86400)+25569+(-5/24)</f>
        <v>42443.594027777777</v>
      </c>
      <c r="T3825" s="11">
        <f>(I3825/86400)+25569+(-5/24)</f>
        <v>42473.594027777777</v>
      </c>
    </row>
    <row r="3826" spans="1:20" ht="43.2" x14ac:dyDescent="0.3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6">
        <f>(E3826/D3826)*100</f>
        <v>158.20000000000002</v>
      </c>
      <c r="P3826" s="7">
        <f>E3826/L3826</f>
        <v>79.099999999999994</v>
      </c>
      <c r="Q3826" t="s">
        <v>8317</v>
      </c>
      <c r="R3826" t="s">
        <v>8318</v>
      </c>
      <c r="S3826" s="11">
        <f>(J3826/86400)+25569+(-5/24)</f>
        <v>42121.041481481479</v>
      </c>
      <c r="T3826" s="11">
        <f>(I3826/86400)+25569+(-5/24)</f>
        <v>42142.041481481479</v>
      </c>
    </row>
    <row r="3827" spans="1:20" ht="43.2" x14ac:dyDescent="0.3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6">
        <f>(E3827/D3827)*100</f>
        <v>105.26894736842105</v>
      </c>
      <c r="P3827" s="7">
        <f>E3827/L3827</f>
        <v>114.29199999999999</v>
      </c>
      <c r="Q3827" t="s">
        <v>8317</v>
      </c>
      <c r="R3827" t="s">
        <v>8318</v>
      </c>
      <c r="S3827" s="11">
        <f>(J3827/86400)+25569+(-5/24)</f>
        <v>42267.800891203697</v>
      </c>
      <c r="T3827" s="11">
        <f>(I3827/86400)+25569+(-5/24)</f>
        <v>42302.800891203697</v>
      </c>
    </row>
    <row r="3828" spans="1:20" ht="43.2" x14ac:dyDescent="0.3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6">
        <f>(E3828/D3828)*100</f>
        <v>100</v>
      </c>
      <c r="P3828" s="7">
        <f>E3828/L3828</f>
        <v>51.724137931034484</v>
      </c>
      <c r="Q3828" t="s">
        <v>8317</v>
      </c>
      <c r="R3828" t="s">
        <v>8318</v>
      </c>
      <c r="S3828" s="11">
        <f>(J3828/86400)+25569+(-5/24)</f>
        <v>41848.657824074071</v>
      </c>
      <c r="T3828" s="11">
        <f>(I3828/86400)+25569+(-5/24)</f>
        <v>41868.007638888885</v>
      </c>
    </row>
    <row r="3829" spans="1:20" ht="43.2" x14ac:dyDescent="0.3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6">
        <f>(E3829/D3829)*100</f>
        <v>100</v>
      </c>
      <c r="P3829" s="7">
        <f>E3829/L3829</f>
        <v>30.76923076923077</v>
      </c>
      <c r="Q3829" t="s">
        <v>8317</v>
      </c>
      <c r="R3829" t="s">
        <v>8318</v>
      </c>
      <c r="S3829" s="11">
        <f>(J3829/86400)+25569+(-5/24)</f>
        <v>42689.006655092591</v>
      </c>
      <c r="T3829" s="11">
        <f>(I3829/86400)+25569+(-5/24)</f>
        <v>42700.041666666664</v>
      </c>
    </row>
    <row r="3830" spans="1:20" ht="43.2" x14ac:dyDescent="0.3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6">
        <f>(E3830/D3830)*100</f>
        <v>106.86</v>
      </c>
      <c r="P3830" s="7">
        <f>E3830/L3830</f>
        <v>74.208333333333329</v>
      </c>
      <c r="Q3830" t="s">
        <v>8317</v>
      </c>
      <c r="R3830" t="s">
        <v>8318</v>
      </c>
      <c r="S3830" s="11">
        <f>(J3830/86400)+25569+(-5/24)</f>
        <v>41915.554502314808</v>
      </c>
      <c r="T3830" s="11">
        <f>(I3830/86400)+25569+(-5/24)</f>
        <v>41944.512499999997</v>
      </c>
    </row>
    <row r="3831" spans="1:20" ht="57.6" x14ac:dyDescent="0.3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6">
        <f>(E3831/D3831)*100</f>
        <v>124.4</v>
      </c>
      <c r="P3831" s="7">
        <f>E3831/L3831</f>
        <v>47.846153846153847</v>
      </c>
      <c r="Q3831" t="s">
        <v>8317</v>
      </c>
      <c r="R3831" t="s">
        <v>8318</v>
      </c>
      <c r="S3831" s="11">
        <f>(J3831/86400)+25569+(-5/24)</f>
        <v>42584.638495370367</v>
      </c>
      <c r="T3831" s="11">
        <f>(I3831/86400)+25569+(-5/24)</f>
        <v>42624.638495370367</v>
      </c>
    </row>
    <row r="3832" spans="1:20" ht="57.6" x14ac:dyDescent="0.3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6">
        <f>(E3832/D3832)*100</f>
        <v>108.70406189555126</v>
      </c>
      <c r="P3832" s="7">
        <f>E3832/L3832</f>
        <v>34.408163265306122</v>
      </c>
      <c r="Q3832" t="s">
        <v>8317</v>
      </c>
      <c r="R3832" t="s">
        <v>8318</v>
      </c>
      <c r="S3832" s="11">
        <f>(J3832/86400)+25569+(-5/24)</f>
        <v>42511.53361111111</v>
      </c>
      <c r="T3832" s="11">
        <f>(I3832/86400)+25569+(-5/24)</f>
        <v>42523.708333333336</v>
      </c>
    </row>
    <row r="3833" spans="1:20" ht="57.6" x14ac:dyDescent="0.3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6">
        <f>(E3833/D3833)*100</f>
        <v>102.42424242424242</v>
      </c>
      <c r="P3833" s="7">
        <f>E3833/L3833</f>
        <v>40.238095238095241</v>
      </c>
      <c r="Q3833" t="s">
        <v>8317</v>
      </c>
      <c r="R3833" t="s">
        <v>8318</v>
      </c>
      <c r="S3833" s="11">
        <f>(J3833/86400)+25569+(-5/24)</f>
        <v>42458.950277777774</v>
      </c>
      <c r="T3833" s="11">
        <f>(I3833/86400)+25569+(-5/24)</f>
        <v>42518.697222222218</v>
      </c>
    </row>
    <row r="3834" spans="1:20" ht="43.2" x14ac:dyDescent="0.3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6">
        <f>(E3834/D3834)*100</f>
        <v>105.5</v>
      </c>
      <c r="P3834" s="7">
        <f>E3834/L3834</f>
        <v>60.285714285714285</v>
      </c>
      <c r="Q3834" t="s">
        <v>8317</v>
      </c>
      <c r="R3834" t="s">
        <v>8318</v>
      </c>
      <c r="S3834" s="11">
        <f>(J3834/86400)+25569+(-5/24)</f>
        <v>42131.827835648146</v>
      </c>
      <c r="T3834" s="11">
        <f>(I3834/86400)+25569+(-5/24)</f>
        <v>42186.082638888889</v>
      </c>
    </row>
    <row r="3835" spans="1:20" ht="57.6" x14ac:dyDescent="0.3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6">
        <f>(E3835/D3835)*100</f>
        <v>106.3</v>
      </c>
      <c r="P3835" s="7">
        <f>E3835/L3835</f>
        <v>25.30952380952381</v>
      </c>
      <c r="Q3835" t="s">
        <v>8317</v>
      </c>
      <c r="R3835" t="s">
        <v>8318</v>
      </c>
      <c r="S3835" s="11">
        <f>(J3835/86400)+25569+(-5/24)</f>
        <v>42419.711087962962</v>
      </c>
      <c r="T3835" s="11">
        <f>(I3835/86400)+25569+(-5/24)</f>
        <v>42435.999305555553</v>
      </c>
    </row>
    <row r="3836" spans="1:20" ht="43.2" x14ac:dyDescent="0.3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6">
        <f>(E3836/D3836)*100</f>
        <v>100.66666666666666</v>
      </c>
      <c r="P3836" s="7">
        <f>E3836/L3836</f>
        <v>35.952380952380949</v>
      </c>
      <c r="Q3836" t="s">
        <v>8317</v>
      </c>
      <c r="R3836" t="s">
        <v>8318</v>
      </c>
      <c r="S3836" s="11">
        <f>(J3836/86400)+25569+(-5/24)</f>
        <v>42233.555497685178</v>
      </c>
      <c r="T3836" s="11">
        <f>(I3836/86400)+25569+(-5/24)</f>
        <v>42258.555497685178</v>
      </c>
    </row>
    <row r="3837" spans="1:20" ht="43.2" x14ac:dyDescent="0.3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6">
        <f>(E3837/D3837)*100</f>
        <v>105.4</v>
      </c>
      <c r="P3837" s="7">
        <f>E3837/L3837</f>
        <v>136</v>
      </c>
      <c r="Q3837" t="s">
        <v>8317</v>
      </c>
      <c r="R3837" t="s">
        <v>8318</v>
      </c>
      <c r="S3837" s="11">
        <f>(J3837/86400)+25569+(-5/24)</f>
        <v>42430.631064814814</v>
      </c>
      <c r="T3837" s="11">
        <f>(I3837/86400)+25569+(-5/24)</f>
        <v>42444.957638888889</v>
      </c>
    </row>
    <row r="3838" spans="1:20" ht="43.2" x14ac:dyDescent="0.3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6">
        <f>(E3838/D3838)*100</f>
        <v>107.55999999999999</v>
      </c>
      <c r="P3838" s="7">
        <f>E3838/L3838</f>
        <v>70.763157894736835</v>
      </c>
      <c r="Q3838" t="s">
        <v>8317</v>
      </c>
      <c r="R3838" t="s">
        <v>8318</v>
      </c>
      <c r="S3838" s="11">
        <f>(J3838/86400)+25569+(-5/24)</f>
        <v>42545.27</v>
      </c>
      <c r="T3838" s="11">
        <f>(I3838/86400)+25569+(-5/24)</f>
        <v>42575.27</v>
      </c>
    </row>
    <row r="3839" spans="1:20" ht="43.2" x14ac:dyDescent="0.3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6">
        <f>(E3839/D3839)*100</f>
        <v>100</v>
      </c>
      <c r="P3839" s="7">
        <f>E3839/L3839</f>
        <v>125</v>
      </c>
      <c r="Q3839" t="s">
        <v>8317</v>
      </c>
      <c r="R3839" t="s">
        <v>8318</v>
      </c>
      <c r="S3839" s="11">
        <f>(J3839/86400)+25569+(-5/24)</f>
        <v>42297.540405092594</v>
      </c>
      <c r="T3839" s="11">
        <f>(I3839/86400)+25569+(-5/24)</f>
        <v>42327.582071759258</v>
      </c>
    </row>
    <row r="3840" spans="1:20" ht="86.4" x14ac:dyDescent="0.3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6">
        <f>(E3840/D3840)*100</f>
        <v>103.76</v>
      </c>
      <c r="P3840" s="7">
        <f>E3840/L3840</f>
        <v>66.512820512820511</v>
      </c>
      <c r="Q3840" t="s">
        <v>8317</v>
      </c>
      <c r="R3840" t="s">
        <v>8318</v>
      </c>
      <c r="S3840" s="11">
        <f>(J3840/86400)+25569+(-5/24)</f>
        <v>41760.727372685185</v>
      </c>
      <c r="T3840" s="11">
        <f>(I3840/86400)+25569+(-5/24)</f>
        <v>41771.958333333328</v>
      </c>
    </row>
    <row r="3841" spans="1:20" ht="43.2" x14ac:dyDescent="0.3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6">
        <f>(E3841/D3841)*100</f>
        <v>101.49999999999999</v>
      </c>
      <c r="P3841" s="7">
        <f>E3841/L3841</f>
        <v>105</v>
      </c>
      <c r="Q3841" t="s">
        <v>8317</v>
      </c>
      <c r="R3841" t="s">
        <v>8318</v>
      </c>
      <c r="S3841" s="11">
        <f>(J3841/86400)+25569+(-5/24)</f>
        <v>41829.525925925926</v>
      </c>
      <c r="T3841" s="11">
        <f>(I3841/86400)+25569+(-5/24)</f>
        <v>41874.525925925926</v>
      </c>
    </row>
    <row r="3842" spans="1:20" ht="43.2" x14ac:dyDescent="0.3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6">
        <f>(E3842/D3842)*100</f>
        <v>104.4</v>
      </c>
      <c r="P3842" s="7">
        <f>E3842/L3842</f>
        <v>145</v>
      </c>
      <c r="Q3842" t="s">
        <v>8317</v>
      </c>
      <c r="R3842" t="s">
        <v>8318</v>
      </c>
      <c r="S3842" s="11">
        <f>(J3842/86400)+25569+(-5/24)</f>
        <v>42491.714548611104</v>
      </c>
      <c r="T3842" s="11">
        <f>(I3842/86400)+25569+(-5/24)</f>
        <v>42521.714548611104</v>
      </c>
    </row>
    <row r="3843" spans="1:20" ht="43.2" x14ac:dyDescent="0.3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6">
        <f>(E3843/D3843)*100</f>
        <v>180</v>
      </c>
      <c r="P3843" s="7">
        <f>E3843/L3843</f>
        <v>12</v>
      </c>
      <c r="Q3843" t="s">
        <v>8317</v>
      </c>
      <c r="R3843" t="s">
        <v>8318</v>
      </c>
      <c r="S3843" s="11">
        <f>(J3843/86400)+25569+(-5/24)</f>
        <v>42477.521446759252</v>
      </c>
      <c r="T3843" s="11">
        <f>(I3843/86400)+25569+(-5/24)</f>
        <v>42500.666666666664</v>
      </c>
    </row>
    <row r="3844" spans="1:20" ht="43.2" x14ac:dyDescent="0.3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6">
        <f>(E3844/D3844)*100</f>
        <v>106.33333333333333</v>
      </c>
      <c r="P3844" s="7">
        <f>E3844/L3844</f>
        <v>96.666666666666671</v>
      </c>
      <c r="Q3844" t="s">
        <v>8317</v>
      </c>
      <c r="R3844" t="s">
        <v>8318</v>
      </c>
      <c r="S3844" s="11">
        <f>(J3844/86400)+25569+(-5/24)</f>
        <v>41950.651226851849</v>
      </c>
      <c r="T3844" s="11">
        <f>(I3844/86400)+25569+(-5/24)</f>
        <v>41963.996527777774</v>
      </c>
    </row>
    <row r="3845" spans="1:20" ht="57.6" x14ac:dyDescent="0.3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6">
        <f>(E3845/D3845)*100</f>
        <v>100.55555555555556</v>
      </c>
      <c r="P3845" s="7">
        <f>E3845/L3845</f>
        <v>60.333333333333336</v>
      </c>
      <c r="Q3845" t="s">
        <v>8317</v>
      </c>
      <c r="R3845" t="s">
        <v>8318</v>
      </c>
      <c r="S3845" s="11">
        <f>(J3845/86400)+25569+(-5/24)</f>
        <v>41802.412569444445</v>
      </c>
      <c r="T3845" s="11">
        <f>(I3845/86400)+25569+(-5/24)</f>
        <v>41822.412569444445</v>
      </c>
    </row>
    <row r="3846" spans="1:20" ht="43.2" x14ac:dyDescent="0.3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6">
        <f>(E3846/D3846)*100</f>
        <v>101.2</v>
      </c>
      <c r="P3846" s="7">
        <f>E3846/L3846</f>
        <v>79.89473684210526</v>
      </c>
      <c r="Q3846" t="s">
        <v>8317</v>
      </c>
      <c r="R3846" t="s">
        <v>8318</v>
      </c>
      <c r="S3846" s="11">
        <f>(J3846/86400)+25569+(-5/24)</f>
        <v>41927.665451388886</v>
      </c>
      <c r="T3846" s="11">
        <f>(I3846/86400)+25569+(-5/24)</f>
        <v>41950.5625</v>
      </c>
    </row>
    <row r="3847" spans="1:20" ht="43.2" x14ac:dyDescent="0.3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6">
        <f>(E3847/D3847)*100</f>
        <v>100</v>
      </c>
      <c r="P3847" s="7">
        <f>E3847/L3847</f>
        <v>58.823529411764703</v>
      </c>
      <c r="Q3847" t="s">
        <v>8317</v>
      </c>
      <c r="R3847" t="s">
        <v>8318</v>
      </c>
      <c r="S3847" s="11">
        <f>(J3847/86400)+25569+(-5/24)</f>
        <v>42057.328611111108</v>
      </c>
      <c r="T3847" s="11">
        <f>(I3847/86400)+25569+(-5/24)</f>
        <v>42117.286944444444</v>
      </c>
    </row>
    <row r="3848" spans="1:20" ht="43.2" x14ac:dyDescent="0.3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6">
        <f>(E3848/D3848)*100</f>
        <v>118.39285714285714</v>
      </c>
      <c r="P3848" s="7">
        <f>E3848/L3848</f>
        <v>75.340909090909093</v>
      </c>
      <c r="Q3848" t="s">
        <v>8317</v>
      </c>
      <c r="R3848" t="s">
        <v>8318</v>
      </c>
      <c r="S3848" s="11">
        <f>(J3848/86400)+25569+(-5/24)</f>
        <v>41780.887870370367</v>
      </c>
      <c r="T3848" s="11">
        <f>(I3848/86400)+25569+(-5/24)</f>
        <v>41793.999305555553</v>
      </c>
    </row>
    <row r="3849" spans="1:20" ht="43.2" x14ac:dyDescent="0.3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6">
        <f>(E3849/D3849)*100</f>
        <v>110.00000000000001</v>
      </c>
      <c r="P3849" s="7">
        <f>E3849/L3849</f>
        <v>55</v>
      </c>
      <c r="Q3849" t="s">
        <v>8317</v>
      </c>
      <c r="R3849" t="s">
        <v>8318</v>
      </c>
      <c r="S3849" s="11">
        <f>(J3849/86400)+25569+(-5/24)</f>
        <v>42020.638333333329</v>
      </c>
      <c r="T3849" s="11">
        <f>(I3849/86400)+25569+(-5/24)</f>
        <v>42036.999305555553</v>
      </c>
    </row>
    <row r="3850" spans="1:20" ht="43.2" x14ac:dyDescent="0.3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6">
        <f>(E3850/D3850)*100</f>
        <v>102.66666666666666</v>
      </c>
      <c r="P3850" s="7">
        <f>E3850/L3850</f>
        <v>66.956521739130437</v>
      </c>
      <c r="Q3850" t="s">
        <v>8317</v>
      </c>
      <c r="R3850" t="s">
        <v>8318</v>
      </c>
      <c r="S3850" s="11">
        <f>(J3850/86400)+25569+(-5/24)</f>
        <v>42125.564479166664</v>
      </c>
      <c r="T3850" s="11">
        <f>(I3850/86400)+25569+(-5/24)</f>
        <v>42155.564479166664</v>
      </c>
    </row>
    <row r="3851" spans="1:20" ht="43.2" x14ac:dyDescent="0.3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6">
        <f>(E3851/D3851)*100</f>
        <v>100</v>
      </c>
      <c r="P3851" s="7">
        <f>E3851/L3851</f>
        <v>227.27272727272728</v>
      </c>
      <c r="Q3851" t="s">
        <v>8317</v>
      </c>
      <c r="R3851" t="s">
        <v>8318</v>
      </c>
      <c r="S3851" s="11">
        <f>(J3851/86400)+25569+(-5/24)</f>
        <v>41855.801736111105</v>
      </c>
      <c r="T3851" s="11">
        <f>(I3851/86400)+25569+(-5/24)</f>
        <v>41889.916666666664</v>
      </c>
    </row>
    <row r="3852" spans="1:20" ht="43.2" x14ac:dyDescent="0.3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6">
        <f>(E3852/D3852)*100</f>
        <v>100</v>
      </c>
      <c r="P3852" s="7">
        <f>E3852/L3852</f>
        <v>307.69230769230768</v>
      </c>
      <c r="Q3852" t="s">
        <v>8317</v>
      </c>
      <c r="R3852" t="s">
        <v>8318</v>
      </c>
      <c r="S3852" s="11">
        <f>(J3852/86400)+25569+(-5/24)</f>
        <v>41794.609189814808</v>
      </c>
      <c r="T3852" s="11">
        <f>(I3852/86400)+25569+(-5/24)</f>
        <v>41824.25</v>
      </c>
    </row>
    <row r="3853" spans="1:20" ht="43.2" x14ac:dyDescent="0.3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6">
        <f>(E3853/D3853)*100</f>
        <v>110.04599999999999</v>
      </c>
      <c r="P3853" s="7">
        <f>E3853/L3853</f>
        <v>50.020909090909093</v>
      </c>
      <c r="Q3853" t="s">
        <v>8317</v>
      </c>
      <c r="R3853" t="s">
        <v>8318</v>
      </c>
      <c r="S3853" s="11">
        <f>(J3853/86400)+25569+(-5/24)</f>
        <v>41893.575219907405</v>
      </c>
      <c r="T3853" s="11">
        <f>(I3853/86400)+25569+(-5/24)</f>
        <v>41914.38958333333</v>
      </c>
    </row>
    <row r="3854" spans="1:20" ht="43.2" x14ac:dyDescent="0.3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6">
        <f>(E3854/D3854)*100</f>
        <v>101.35000000000001</v>
      </c>
      <c r="P3854" s="7">
        <f>E3854/L3854</f>
        <v>72.392857142857139</v>
      </c>
      <c r="Q3854" t="s">
        <v>8317</v>
      </c>
      <c r="R3854" t="s">
        <v>8318</v>
      </c>
      <c r="S3854" s="11">
        <f>(J3854/86400)+25569+(-5/24)</f>
        <v>42037.390624999993</v>
      </c>
      <c r="T3854" s="11">
        <f>(I3854/86400)+25569+(-5/24)</f>
        <v>42067.390624999993</v>
      </c>
    </row>
    <row r="3855" spans="1:20" ht="43.2" x14ac:dyDescent="0.3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6">
        <f>(E3855/D3855)*100</f>
        <v>100.75</v>
      </c>
      <c r="P3855" s="7">
        <f>E3855/L3855</f>
        <v>95.952380952380949</v>
      </c>
      <c r="Q3855" t="s">
        <v>8317</v>
      </c>
      <c r="R3855" t="s">
        <v>8318</v>
      </c>
      <c r="S3855" s="11">
        <f>(J3855/86400)+25569+(-5/24)</f>
        <v>42227.615879629629</v>
      </c>
      <c r="T3855" s="11">
        <f>(I3855/86400)+25569+(-5/24)</f>
        <v>42253.365972222215</v>
      </c>
    </row>
    <row r="3856" spans="1:20" ht="57.6" x14ac:dyDescent="0.3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6">
        <f>(E3856/D3856)*100</f>
        <v>169.42857142857144</v>
      </c>
      <c r="P3856" s="7">
        <f>E3856/L3856</f>
        <v>45.615384615384613</v>
      </c>
      <c r="Q3856" t="s">
        <v>8317</v>
      </c>
      <c r="R3856" t="s">
        <v>8318</v>
      </c>
      <c r="S3856" s="11">
        <f>(J3856/86400)+25569+(-5/24)</f>
        <v>41881.153009259258</v>
      </c>
      <c r="T3856" s="11">
        <f>(I3856/86400)+25569+(-5/24)</f>
        <v>41911.153009259258</v>
      </c>
    </row>
    <row r="3857" spans="1:20" ht="43.2" x14ac:dyDescent="0.3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6">
        <f>(E3857/D3857)*100</f>
        <v>100</v>
      </c>
      <c r="P3857" s="7">
        <f>E3857/L3857</f>
        <v>41.029411764705884</v>
      </c>
      <c r="Q3857" t="s">
        <v>8317</v>
      </c>
      <c r="R3857" t="s">
        <v>8318</v>
      </c>
      <c r="S3857" s="11">
        <f>(J3857/86400)+25569+(-5/24)</f>
        <v>42234.581550925919</v>
      </c>
      <c r="T3857" s="11">
        <f>(I3857/86400)+25569+(-5/24)</f>
        <v>42262.212500000001</v>
      </c>
    </row>
    <row r="3858" spans="1:20" ht="43.2" x14ac:dyDescent="0.3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6">
        <f>(E3858/D3858)*100</f>
        <v>113.65</v>
      </c>
      <c r="P3858" s="7">
        <f>E3858/L3858</f>
        <v>56.825000000000003</v>
      </c>
      <c r="Q3858" t="s">
        <v>8317</v>
      </c>
      <c r="R3858" t="s">
        <v>8318</v>
      </c>
      <c r="S3858" s="11">
        <f>(J3858/86400)+25569+(-5/24)</f>
        <v>42581.189212962963</v>
      </c>
      <c r="T3858" s="11">
        <f>(I3858/86400)+25569+(-5/24)</f>
        <v>42638.749999999993</v>
      </c>
    </row>
    <row r="3859" spans="1:20" ht="43.2" x14ac:dyDescent="0.3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6">
        <f>(E3859/D3859)*100</f>
        <v>101.56</v>
      </c>
      <c r="P3859" s="7">
        <f>E3859/L3859</f>
        <v>137.24324324324326</v>
      </c>
      <c r="Q3859" t="s">
        <v>8317</v>
      </c>
      <c r="R3859" t="s">
        <v>8318</v>
      </c>
      <c r="S3859" s="11">
        <f>(J3859/86400)+25569+(-5/24)</f>
        <v>41880.555243055554</v>
      </c>
      <c r="T3859" s="11">
        <f>(I3859/86400)+25569+(-5/24)</f>
        <v>41894.958333333328</v>
      </c>
    </row>
    <row r="3860" spans="1:20" ht="43.2" x14ac:dyDescent="0.3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6">
        <f>(E3860/D3860)*100</f>
        <v>106</v>
      </c>
      <c r="P3860" s="7">
        <f>E3860/L3860</f>
        <v>75.714285714285708</v>
      </c>
      <c r="Q3860" t="s">
        <v>8317</v>
      </c>
      <c r="R3860" t="s">
        <v>8318</v>
      </c>
      <c r="S3860" s="11">
        <f>(J3860/86400)+25569+(-5/24)</f>
        <v>42214.487337962964</v>
      </c>
      <c r="T3860" s="11">
        <f>(I3860/86400)+25569+(-5/24)</f>
        <v>42225.458333333336</v>
      </c>
    </row>
    <row r="3861" spans="1:20" ht="43.2" x14ac:dyDescent="0.3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6">
        <f>(E3861/D3861)*100</f>
        <v>102</v>
      </c>
      <c r="P3861" s="7">
        <f>E3861/L3861</f>
        <v>99</v>
      </c>
      <c r="Q3861" t="s">
        <v>8317</v>
      </c>
      <c r="R3861" t="s">
        <v>8318</v>
      </c>
      <c r="S3861" s="11">
        <f>(J3861/86400)+25569+(-5/24)</f>
        <v>42460.126979166664</v>
      </c>
      <c r="T3861" s="11">
        <f>(I3861/86400)+25569+(-5/24)</f>
        <v>42488.040972222218</v>
      </c>
    </row>
    <row r="3862" spans="1:20" ht="43.2" x14ac:dyDescent="0.3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6">
        <f>(E3862/D3862)*100</f>
        <v>116.91666666666667</v>
      </c>
      <c r="P3862" s="7">
        <f>E3862/L3862</f>
        <v>81.569767441860463</v>
      </c>
      <c r="Q3862" t="s">
        <v>8317</v>
      </c>
      <c r="R3862" t="s">
        <v>8318</v>
      </c>
      <c r="S3862" s="11">
        <f>(J3862/86400)+25569+(-5/24)</f>
        <v>42166.814872685187</v>
      </c>
      <c r="T3862" s="11">
        <f>(I3862/86400)+25569+(-5/24)</f>
        <v>42195.957638888889</v>
      </c>
    </row>
    <row r="3863" spans="1:20" ht="43.2" x14ac:dyDescent="0.3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6">
        <f>(E3863/D3863)*100</f>
        <v>101.15151515151514</v>
      </c>
      <c r="P3863" s="7">
        <f>E3863/L3863</f>
        <v>45.108108108108105</v>
      </c>
      <c r="Q3863" t="s">
        <v>8317</v>
      </c>
      <c r="R3863" t="s">
        <v>8318</v>
      </c>
      <c r="S3863" s="11">
        <f>(J3863/86400)+25569+(-5/24)</f>
        <v>42733.293032407404</v>
      </c>
      <c r="T3863" s="11">
        <f>(I3863/86400)+25569+(-5/24)</f>
        <v>42753.293032407404</v>
      </c>
    </row>
    <row r="3864" spans="1:20" ht="43.2" x14ac:dyDescent="0.3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6">
        <f>(E3864/D3864)*100</f>
        <v>132</v>
      </c>
      <c r="P3864" s="7">
        <f>E3864/L3864</f>
        <v>36.666666666666664</v>
      </c>
      <c r="Q3864" t="s">
        <v>8317</v>
      </c>
      <c r="R3864" t="s">
        <v>8318</v>
      </c>
      <c r="S3864" s="11">
        <f>(J3864/86400)+25569+(-5/24)</f>
        <v>42177.553449074076</v>
      </c>
      <c r="T3864" s="11">
        <f>(I3864/86400)+25569+(-5/24)</f>
        <v>42197.833333333336</v>
      </c>
    </row>
    <row r="3865" spans="1:20" ht="43.2" x14ac:dyDescent="0.3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6">
        <f>(E3865/D3865)*100</f>
        <v>100</v>
      </c>
      <c r="P3865" s="7">
        <f>E3865/L3865</f>
        <v>125</v>
      </c>
      <c r="Q3865" t="s">
        <v>8317</v>
      </c>
      <c r="R3865" t="s">
        <v>8318</v>
      </c>
      <c r="S3865" s="11">
        <f>(J3865/86400)+25569+(-5/24)</f>
        <v>42442.41501157407</v>
      </c>
      <c r="T3865" s="11">
        <f>(I3865/86400)+25569+(-5/24)</f>
        <v>42470.624999999993</v>
      </c>
    </row>
    <row r="3866" spans="1:20" x14ac:dyDescent="0.3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6">
        <f>(E3866/D3866)*100</f>
        <v>128</v>
      </c>
      <c r="P3866" s="7">
        <f>E3866/L3866</f>
        <v>49.230769230769234</v>
      </c>
      <c r="Q3866" t="s">
        <v>8317</v>
      </c>
      <c r="R3866" t="s">
        <v>8318</v>
      </c>
      <c r="S3866" s="11">
        <f>(J3866/86400)+25569+(-5/24)</f>
        <v>42521.44599537037</v>
      </c>
      <c r="T3866" s="11">
        <f>(I3866/86400)+25569+(-5/24)</f>
        <v>42551.44599537037</v>
      </c>
    </row>
    <row r="3867" spans="1:20" ht="57.6" x14ac:dyDescent="0.3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6">
        <f>(E3867/D3867)*100</f>
        <v>118.95833333333334</v>
      </c>
      <c r="P3867" s="7">
        <f>E3867/L3867</f>
        <v>42.296296296296298</v>
      </c>
      <c r="Q3867" t="s">
        <v>8317</v>
      </c>
      <c r="R3867" t="s">
        <v>8318</v>
      </c>
      <c r="S3867" s="11">
        <f>(J3867/86400)+25569+(-5/24)</f>
        <v>41884.391516203701</v>
      </c>
      <c r="T3867" s="11">
        <f>(I3867/86400)+25569+(-5/24)</f>
        <v>41899.957638888889</v>
      </c>
    </row>
    <row r="3868" spans="1:20" ht="57.6" x14ac:dyDescent="0.3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6">
        <f>(E3868/D3868)*100</f>
        <v>126.2</v>
      </c>
      <c r="P3868" s="7">
        <f>E3868/L3868</f>
        <v>78.875</v>
      </c>
      <c r="Q3868" t="s">
        <v>8317</v>
      </c>
      <c r="R3868" t="s">
        <v>8318</v>
      </c>
      <c r="S3868" s="11">
        <f>(J3868/86400)+25569+(-5/24)</f>
        <v>42289.552858796298</v>
      </c>
      <c r="T3868" s="11">
        <f>(I3868/86400)+25569+(-5/24)</f>
        <v>42319.594525462962</v>
      </c>
    </row>
    <row r="3869" spans="1:20" ht="43.2" x14ac:dyDescent="0.3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6">
        <f>(E3869/D3869)*100</f>
        <v>156.20000000000002</v>
      </c>
      <c r="P3869" s="7">
        <f>E3869/L3869</f>
        <v>38.284313725490193</v>
      </c>
      <c r="Q3869" t="s">
        <v>8317</v>
      </c>
      <c r="R3869" t="s">
        <v>8318</v>
      </c>
      <c r="S3869" s="11">
        <f>(J3869/86400)+25569+(-5/24)</f>
        <v>42243.416932870365</v>
      </c>
      <c r="T3869" s="11">
        <f>(I3869/86400)+25569+(-5/24)</f>
        <v>42278.416932870365</v>
      </c>
    </row>
    <row r="3870" spans="1:20" ht="43.2" x14ac:dyDescent="0.3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6">
        <f>(E3870/D3870)*100</f>
        <v>103.15</v>
      </c>
      <c r="P3870" s="7">
        <f>E3870/L3870</f>
        <v>44.847826086956523</v>
      </c>
      <c r="Q3870" t="s">
        <v>8317</v>
      </c>
      <c r="R3870" t="s">
        <v>8318</v>
      </c>
      <c r="S3870" s="11">
        <f>(J3870/86400)+25569+(-5/24)</f>
        <v>42248.431828703702</v>
      </c>
      <c r="T3870" s="11">
        <f>(I3870/86400)+25569+(-5/24)</f>
        <v>42279.541666666664</v>
      </c>
    </row>
    <row r="3871" spans="1:20" ht="43.2" x14ac:dyDescent="0.3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6">
        <f>(E3871/D3871)*100</f>
        <v>153.33333333333334</v>
      </c>
      <c r="P3871" s="7">
        <f>E3871/L3871</f>
        <v>13.529411764705882</v>
      </c>
      <c r="Q3871" t="s">
        <v>8317</v>
      </c>
      <c r="R3871" t="s">
        <v>8318</v>
      </c>
      <c r="S3871" s="11">
        <f>(J3871/86400)+25569+(-5/24)</f>
        <v>42328.518807870372</v>
      </c>
      <c r="T3871" s="11">
        <f>(I3871/86400)+25569+(-5/24)</f>
        <v>42358.290972222218</v>
      </c>
    </row>
    <row r="3872" spans="1:20" ht="43.2" x14ac:dyDescent="0.3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6">
        <f>(E3872/D3872)*100</f>
        <v>180.44444444444446</v>
      </c>
      <c r="P3872" s="7">
        <f>E3872/L3872</f>
        <v>43.5</v>
      </c>
      <c r="Q3872" t="s">
        <v>8317</v>
      </c>
      <c r="R3872" t="s">
        <v>8318</v>
      </c>
      <c r="S3872" s="11">
        <f>(J3872/86400)+25569+(-5/24)</f>
        <v>41923.146018518521</v>
      </c>
      <c r="T3872" s="11">
        <f>(I3872/86400)+25569+(-5/24)</f>
        <v>41960.124305555553</v>
      </c>
    </row>
    <row r="3873" spans="1:20" ht="43.2" x14ac:dyDescent="0.3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6">
        <f>(E3873/D3873)*100</f>
        <v>128.44999999999999</v>
      </c>
      <c r="P3873" s="7">
        <f>E3873/L3873</f>
        <v>30.951807228915662</v>
      </c>
      <c r="Q3873" t="s">
        <v>8317</v>
      </c>
      <c r="R3873" t="s">
        <v>8318</v>
      </c>
      <c r="S3873" s="11">
        <f>(J3873/86400)+25569+(-5/24)</f>
        <v>42571.212268518517</v>
      </c>
      <c r="T3873" s="11">
        <f>(I3873/86400)+25569+(-5/24)</f>
        <v>42599.212268518517</v>
      </c>
    </row>
    <row r="3874" spans="1:20" ht="43.2" x14ac:dyDescent="0.3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6">
        <f>(E3874/D3874)*100</f>
        <v>119.66666666666667</v>
      </c>
      <c r="P3874" s="7">
        <f>E3874/L3874</f>
        <v>55.230769230769234</v>
      </c>
      <c r="Q3874" t="s">
        <v>8317</v>
      </c>
      <c r="R3874" t="s">
        <v>8318</v>
      </c>
      <c r="S3874" s="11">
        <f>(J3874/86400)+25569+(-5/24)</f>
        <v>42600.547708333332</v>
      </c>
      <c r="T3874" s="11">
        <f>(I3874/86400)+25569+(-5/24)</f>
        <v>42621.547708333332</v>
      </c>
    </row>
    <row r="3875" spans="1:20" ht="57.6" x14ac:dyDescent="0.3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6">
        <f>(E3875/D3875)*100</f>
        <v>123</v>
      </c>
      <c r="P3875" s="7">
        <f>E3875/L3875</f>
        <v>46.125</v>
      </c>
      <c r="Q3875" t="s">
        <v>8317</v>
      </c>
      <c r="R3875" t="s">
        <v>8318</v>
      </c>
      <c r="S3875" s="11">
        <f>(J3875/86400)+25569+(-5/24)</f>
        <v>42516.795034722221</v>
      </c>
      <c r="T3875" s="11">
        <f>(I3875/86400)+25569+(-5/24)</f>
        <v>42546.795034722221</v>
      </c>
    </row>
    <row r="3876" spans="1:20" ht="43.2" x14ac:dyDescent="0.3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6">
        <f>(E3876/D3876)*100</f>
        <v>105</v>
      </c>
      <c r="P3876" s="7">
        <f>E3876/L3876</f>
        <v>39.375</v>
      </c>
      <c r="Q3876" t="s">
        <v>8317</v>
      </c>
      <c r="R3876" t="s">
        <v>8318</v>
      </c>
      <c r="S3876" s="11">
        <f>(J3876/86400)+25569+(-5/24)</f>
        <v>42222.521701388883</v>
      </c>
      <c r="T3876" s="11">
        <f>(I3876/86400)+25569+(-5/24)</f>
        <v>42247.521701388883</v>
      </c>
    </row>
    <row r="3877" spans="1:20" ht="43.2" x14ac:dyDescent="0.3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6">
        <f>(E3877/D3877)*100</f>
        <v>102.23636363636363</v>
      </c>
      <c r="P3877" s="7">
        <f>E3877/L3877</f>
        <v>66.152941176470591</v>
      </c>
      <c r="Q3877" t="s">
        <v>8317</v>
      </c>
      <c r="R3877" t="s">
        <v>8318</v>
      </c>
      <c r="S3877" s="11">
        <f>(J3877/86400)+25569+(-5/24)</f>
        <v>41829.391458333332</v>
      </c>
      <c r="T3877" s="11">
        <f>(I3877/86400)+25569+(-5/24)</f>
        <v>41889.391458333332</v>
      </c>
    </row>
    <row r="3878" spans="1:20" ht="43.2" x14ac:dyDescent="0.3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6">
        <f>(E3878/D3878)*100</f>
        <v>104.66666666666666</v>
      </c>
      <c r="P3878" s="7">
        <f>E3878/L3878</f>
        <v>54.137931034482762</v>
      </c>
      <c r="Q3878" t="s">
        <v>8317</v>
      </c>
      <c r="R3878" t="s">
        <v>8318</v>
      </c>
      <c r="S3878" s="11">
        <f>(J3878/86400)+25569+(-5/24)</f>
        <v>42150.546979166662</v>
      </c>
      <c r="T3878" s="11">
        <f>(I3878/86400)+25569+(-5/24)</f>
        <v>42180.546979166662</v>
      </c>
    </row>
    <row r="3879" spans="1:20" ht="28.8" x14ac:dyDescent="0.3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6">
        <f>(E3879/D3879)*100</f>
        <v>100</v>
      </c>
      <c r="P3879" s="7">
        <f>E3879/L3879</f>
        <v>104.16666666666667</v>
      </c>
      <c r="Q3879" t="s">
        <v>8317</v>
      </c>
      <c r="R3879" t="s">
        <v>8318</v>
      </c>
      <c r="S3879" s="11">
        <f>(J3879/86400)+25569+(-5/24)</f>
        <v>42040.623344907406</v>
      </c>
      <c r="T3879" s="11">
        <f>(I3879/86400)+25569+(-5/24)</f>
        <v>42070.623344907406</v>
      </c>
    </row>
    <row r="3880" spans="1:20" ht="43.2" x14ac:dyDescent="0.3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6">
        <f>(E3880/D3880)*100</f>
        <v>100.4</v>
      </c>
      <c r="P3880" s="7">
        <f>E3880/L3880</f>
        <v>31.375</v>
      </c>
      <c r="Q3880" t="s">
        <v>8317</v>
      </c>
      <c r="R3880" t="s">
        <v>8318</v>
      </c>
      <c r="S3880" s="11">
        <f>(J3880/86400)+25569+(-5/24)</f>
        <v>42075.599062499998</v>
      </c>
      <c r="T3880" s="11">
        <f>(I3880/86400)+25569+(-5/24)</f>
        <v>42105.599062499998</v>
      </c>
    </row>
    <row r="3881" spans="1:20" ht="43.2" x14ac:dyDescent="0.3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6">
        <f>(E3881/D3881)*100</f>
        <v>102.27272727272727</v>
      </c>
      <c r="P3881" s="7">
        <f>E3881/L3881</f>
        <v>59.210526315789473</v>
      </c>
      <c r="Q3881" t="s">
        <v>8317</v>
      </c>
      <c r="R3881" t="s">
        <v>8318</v>
      </c>
      <c r="S3881" s="11">
        <f>(J3881/86400)+25569+(-5/24)</f>
        <v>42073.452361111107</v>
      </c>
      <c r="T3881" s="11">
        <f>(I3881/86400)+25569+(-5/24)</f>
        <v>42094.957638888889</v>
      </c>
    </row>
    <row r="3882" spans="1:20" ht="43.2" x14ac:dyDescent="0.3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6">
        <f>(E3882/D3882)*100</f>
        <v>114.40928571428573</v>
      </c>
      <c r="P3882" s="7">
        <f>E3882/L3882</f>
        <v>119.17633928571429</v>
      </c>
      <c r="Q3882" t="s">
        <v>8317</v>
      </c>
      <c r="R3882" t="s">
        <v>8318</v>
      </c>
      <c r="S3882" s="11">
        <f>(J3882/86400)+25569+(-5/24)</f>
        <v>42479.870381944442</v>
      </c>
      <c r="T3882" s="11">
        <f>(I3882/86400)+25569+(-5/24)</f>
        <v>42503.957638888889</v>
      </c>
    </row>
    <row r="3883" spans="1:20" ht="43.2" x14ac:dyDescent="0.3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6">
        <f>(E3883/D3883)*100</f>
        <v>101.9047619047619</v>
      </c>
      <c r="P3883" s="7">
        <f>E3883/L3883</f>
        <v>164.61538461538461</v>
      </c>
      <c r="Q3883" t="s">
        <v>8317</v>
      </c>
      <c r="R3883" t="s">
        <v>8318</v>
      </c>
      <c r="S3883" s="11">
        <f>(J3883/86400)+25569+(-5/24)</f>
        <v>42411.733958333331</v>
      </c>
      <c r="T3883" s="11">
        <f>(I3883/86400)+25569+(-5/24)</f>
        <v>42433.833333333336</v>
      </c>
    </row>
    <row r="3884" spans="1:20" ht="43.2" x14ac:dyDescent="0.3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6">
        <f>(E3884/D3884)*100</f>
        <v>102</v>
      </c>
      <c r="P3884" s="7">
        <f>E3884/L3884</f>
        <v>24.285714285714285</v>
      </c>
      <c r="Q3884" t="s">
        <v>8317</v>
      </c>
      <c r="R3884" t="s">
        <v>8318</v>
      </c>
      <c r="S3884" s="11">
        <f>(J3884/86400)+25569+(-5/24)</f>
        <v>42223.186030092591</v>
      </c>
      <c r="T3884" s="11">
        <f>(I3884/86400)+25569+(-5/24)</f>
        <v>42251.186030092591</v>
      </c>
    </row>
    <row r="3885" spans="1:20" ht="43.2" x14ac:dyDescent="0.3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6">
        <f>(E3885/D3885)*100</f>
        <v>104.80000000000001</v>
      </c>
      <c r="P3885" s="7">
        <f>E3885/L3885</f>
        <v>40.9375</v>
      </c>
      <c r="Q3885" t="s">
        <v>8317</v>
      </c>
      <c r="R3885" t="s">
        <v>8318</v>
      </c>
      <c r="S3885" s="11">
        <f>(J3885/86400)+25569+(-5/24)</f>
        <v>42462.685162037036</v>
      </c>
      <c r="T3885" s="11">
        <f>(I3885/86400)+25569+(-5/24)</f>
        <v>42492.685162037036</v>
      </c>
    </row>
    <row r="3886" spans="1:20" ht="43.2" x14ac:dyDescent="0.3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6">
        <f>(E3886/D3886)*100</f>
        <v>101.83333333333333</v>
      </c>
      <c r="P3886" s="7">
        <f>E3886/L3886</f>
        <v>61.1</v>
      </c>
      <c r="Q3886" t="s">
        <v>8317</v>
      </c>
      <c r="R3886" t="s">
        <v>8318</v>
      </c>
      <c r="S3886" s="11">
        <f>(J3886/86400)+25569+(-5/24)</f>
        <v>41753.307523148142</v>
      </c>
      <c r="T3886" s="11">
        <f>(I3886/86400)+25569+(-5/24)</f>
        <v>41781.713194444441</v>
      </c>
    </row>
    <row r="3887" spans="1:20" ht="43.2" x14ac:dyDescent="0.3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6">
        <f>(E3887/D3887)*100</f>
        <v>100</v>
      </c>
      <c r="P3887" s="7">
        <f>E3887/L3887</f>
        <v>38.65</v>
      </c>
      <c r="Q3887" t="s">
        <v>8317</v>
      </c>
      <c r="R3887" t="s">
        <v>8318</v>
      </c>
      <c r="S3887" s="11">
        <f>(J3887/86400)+25569+(-5/24)</f>
        <v>41788.378749999996</v>
      </c>
      <c r="T3887" s="11">
        <f>(I3887/86400)+25569+(-5/24)</f>
        <v>41818.378749999996</v>
      </c>
    </row>
    <row r="3888" spans="1:20" ht="43.2" x14ac:dyDescent="0.3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6">
        <f>(E3888/D3888)*100</f>
        <v>106.27272727272728</v>
      </c>
      <c r="P3888" s="7">
        <f>E3888/L3888</f>
        <v>56.20192307692308</v>
      </c>
      <c r="Q3888" t="s">
        <v>8317</v>
      </c>
      <c r="R3888" t="s">
        <v>8318</v>
      </c>
      <c r="S3888" s="11">
        <f>(J3888/86400)+25569+(-5/24)</f>
        <v>42195.820370370369</v>
      </c>
      <c r="T3888" s="11">
        <f>(I3888/86400)+25569+(-5/24)</f>
        <v>42227.791666666664</v>
      </c>
    </row>
    <row r="3889" spans="1:20" ht="43.2" x14ac:dyDescent="0.3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6">
        <f>(E3889/D3889)*100</f>
        <v>113.42219999999999</v>
      </c>
      <c r="P3889" s="7">
        <f>E3889/L3889</f>
        <v>107.00207547169811</v>
      </c>
      <c r="Q3889" t="s">
        <v>8317</v>
      </c>
      <c r="R3889" t="s">
        <v>8318</v>
      </c>
      <c r="S3889" s="11">
        <f>(J3889/86400)+25569+(-5/24)</f>
        <v>42015.842118055552</v>
      </c>
      <c r="T3889" s="11">
        <f>(I3889/86400)+25569+(-5/24)</f>
        <v>42046.499999999993</v>
      </c>
    </row>
    <row r="3890" spans="1:20" ht="43.2" x14ac:dyDescent="0.3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6">
        <f>(E3890/D3890)*100</f>
        <v>100</v>
      </c>
      <c r="P3890" s="7">
        <f>E3890/L3890</f>
        <v>171.42857142857142</v>
      </c>
      <c r="Q3890" t="s">
        <v>8317</v>
      </c>
      <c r="R3890" t="s">
        <v>8318</v>
      </c>
      <c r="S3890" s="11">
        <f>(J3890/86400)+25569+(-5/24)</f>
        <v>42661.233726851853</v>
      </c>
      <c r="T3890" s="11">
        <f>(I3890/86400)+25569+(-5/24)</f>
        <v>42691.275393518517</v>
      </c>
    </row>
    <row r="3891" spans="1:20" ht="43.2" x14ac:dyDescent="0.3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6">
        <f>(E3891/D3891)*100</f>
        <v>100.45454545454547</v>
      </c>
      <c r="P3891" s="7">
        <f>E3891/L3891</f>
        <v>110.5</v>
      </c>
      <c r="Q3891" t="s">
        <v>8317</v>
      </c>
      <c r="R3891" t="s">
        <v>8318</v>
      </c>
      <c r="S3891" s="11">
        <f>(J3891/86400)+25569+(-5/24)</f>
        <v>41808.441249999996</v>
      </c>
      <c r="T3891" s="11">
        <f>(I3891/86400)+25569+(-5/24)</f>
        <v>41868.441249999996</v>
      </c>
    </row>
    <row r="3892" spans="1:20" ht="57.6" x14ac:dyDescent="0.3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6">
        <f>(E3892/D3892)*100</f>
        <v>100.03599999999999</v>
      </c>
      <c r="P3892" s="7">
        <f>E3892/L3892</f>
        <v>179.27598566308242</v>
      </c>
      <c r="Q3892" t="s">
        <v>8317</v>
      </c>
      <c r="R3892" t="s">
        <v>8318</v>
      </c>
      <c r="S3892" s="11">
        <f>(J3892/86400)+25569+(-5/24)</f>
        <v>41730.068414351852</v>
      </c>
      <c r="T3892" s="11">
        <f>(I3892/86400)+25569+(-5/24)</f>
        <v>41764.068414351852</v>
      </c>
    </row>
    <row r="3893" spans="1:20" ht="43.2" x14ac:dyDescent="0.3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6">
        <f>(E3893/D3893)*100</f>
        <v>144</v>
      </c>
      <c r="P3893" s="7">
        <f>E3893/L3893</f>
        <v>22.90909090909091</v>
      </c>
      <c r="Q3893" t="s">
        <v>8317</v>
      </c>
      <c r="R3893" t="s">
        <v>8318</v>
      </c>
      <c r="S3893" s="11">
        <f>(J3893/86400)+25569+(-5/24)</f>
        <v>42139.608506944445</v>
      </c>
      <c r="T3893" s="11">
        <f>(I3893/86400)+25569+(-5/24)</f>
        <v>42181.666666666664</v>
      </c>
    </row>
    <row r="3894" spans="1:20" ht="57.6" x14ac:dyDescent="0.3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6">
        <f>(E3894/D3894)*100</f>
        <v>103.49999999999999</v>
      </c>
      <c r="P3894" s="7">
        <f>E3894/L3894</f>
        <v>43.125</v>
      </c>
      <c r="Q3894" t="s">
        <v>8317</v>
      </c>
      <c r="R3894" t="s">
        <v>8318</v>
      </c>
      <c r="S3894" s="11">
        <f>(J3894/86400)+25569+(-5/24)</f>
        <v>42193.887824074067</v>
      </c>
      <c r="T3894" s="11">
        <f>(I3894/86400)+25569+(-5/24)</f>
        <v>42216.165277777771</v>
      </c>
    </row>
    <row r="3895" spans="1:20" ht="43.2" x14ac:dyDescent="0.3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6">
        <f>(E3895/D3895)*100</f>
        <v>108.43750000000001</v>
      </c>
      <c r="P3895" s="7">
        <f>E3895/L3895</f>
        <v>46.891891891891895</v>
      </c>
      <c r="Q3895" t="s">
        <v>8317</v>
      </c>
      <c r="R3895" t="s">
        <v>8318</v>
      </c>
      <c r="S3895" s="11">
        <f>(J3895/86400)+25569+(-5/24)</f>
        <v>42115.68131944444</v>
      </c>
      <c r="T3895" s="11">
        <f>(I3895/86400)+25569+(-5/24)</f>
        <v>42150.906249999993</v>
      </c>
    </row>
    <row r="3896" spans="1:20" ht="115.2" x14ac:dyDescent="0.3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6">
        <f>(E3896/D3896)*100</f>
        <v>102.4</v>
      </c>
      <c r="P3896" s="7">
        <f>E3896/L3896</f>
        <v>47.407407407407405</v>
      </c>
      <c r="Q3896" t="s">
        <v>8317</v>
      </c>
      <c r="R3896" t="s">
        <v>8318</v>
      </c>
      <c r="S3896" s="11">
        <f>(J3896/86400)+25569+(-5/24)</f>
        <v>42203.471967592595</v>
      </c>
      <c r="T3896" s="11">
        <f>(I3896/86400)+25569+(-5/24)</f>
        <v>42221.566666666666</v>
      </c>
    </row>
    <row r="3897" spans="1:20" ht="43.2" x14ac:dyDescent="0.3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6">
        <f>(E3897/D3897)*100</f>
        <v>148.88888888888889</v>
      </c>
      <c r="P3897" s="7">
        <f>E3897/L3897</f>
        <v>15.129032258064516</v>
      </c>
      <c r="Q3897" t="s">
        <v>8317</v>
      </c>
      <c r="R3897" t="s">
        <v>8318</v>
      </c>
      <c r="S3897" s="11">
        <f>(J3897/86400)+25569+(-5/24)</f>
        <v>42433.553553240738</v>
      </c>
      <c r="T3897" s="11">
        <f>(I3897/86400)+25569+(-5/24)</f>
        <v>42442.708333333336</v>
      </c>
    </row>
    <row r="3898" spans="1:20" ht="43.2" x14ac:dyDescent="0.3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6">
        <f>(E3898/D3898)*100</f>
        <v>105.49000000000002</v>
      </c>
      <c r="P3898" s="7">
        <f>E3898/L3898</f>
        <v>21.098000000000003</v>
      </c>
      <c r="Q3898" t="s">
        <v>8317</v>
      </c>
      <c r="R3898" t="s">
        <v>8318</v>
      </c>
      <c r="S3898" s="11">
        <f>(J3898/86400)+25569+(-5/24)</f>
        <v>42555.46361111111</v>
      </c>
      <c r="T3898" s="11">
        <f>(I3898/86400)+25569+(-5/24)</f>
        <v>42583.583333333336</v>
      </c>
    </row>
    <row r="3899" spans="1:20" ht="28.8" x14ac:dyDescent="0.3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6">
        <f>(E3899/D3899)*100</f>
        <v>100.49999999999999</v>
      </c>
      <c r="P3899" s="7">
        <f>E3899/L3899</f>
        <v>59.117647058823529</v>
      </c>
      <c r="Q3899" t="s">
        <v>8317</v>
      </c>
      <c r="R3899" t="s">
        <v>8318</v>
      </c>
      <c r="S3899" s="11">
        <f>(J3899/86400)+25569+(-5/24)</f>
        <v>42236.414918981478</v>
      </c>
      <c r="T3899" s="11">
        <f>(I3899/86400)+25569+(-5/24)</f>
        <v>42282.458333333336</v>
      </c>
    </row>
    <row r="3900" spans="1:20" ht="43.2" x14ac:dyDescent="0.3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6">
        <f>(E3900/D3900)*100</f>
        <v>130.55555555555557</v>
      </c>
      <c r="P3900" s="7">
        <f>E3900/L3900</f>
        <v>97.916666666666671</v>
      </c>
      <c r="Q3900" t="s">
        <v>8317</v>
      </c>
      <c r="R3900" t="s">
        <v>8318</v>
      </c>
      <c r="S3900" s="11">
        <f>(J3900/86400)+25569+(-5/24)</f>
        <v>41974.534814814811</v>
      </c>
      <c r="T3900" s="11">
        <f>(I3900/86400)+25569+(-5/24)</f>
        <v>42004.534814814811</v>
      </c>
    </row>
    <row r="3901" spans="1:20" ht="43.2" x14ac:dyDescent="0.3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6">
        <f>(E3901/D3901)*100</f>
        <v>104.75000000000001</v>
      </c>
      <c r="P3901" s="7">
        <f>E3901/L3901</f>
        <v>55.131578947368418</v>
      </c>
      <c r="Q3901" t="s">
        <v>8317</v>
      </c>
      <c r="R3901" t="s">
        <v>8318</v>
      </c>
      <c r="S3901" s="11">
        <f>(J3901/86400)+25569+(-5/24)</f>
        <v>41997.299571759257</v>
      </c>
      <c r="T3901" s="11">
        <f>(I3901/86400)+25569+(-5/24)</f>
        <v>42027.299571759257</v>
      </c>
    </row>
    <row r="3902" spans="1:20" ht="43.2" x14ac:dyDescent="0.3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6">
        <f>(E3902/D3902)*100</f>
        <v>108.80000000000001</v>
      </c>
      <c r="P3902" s="7">
        <f>E3902/L3902</f>
        <v>26.536585365853657</v>
      </c>
      <c r="Q3902" t="s">
        <v>8317</v>
      </c>
      <c r="R3902" t="s">
        <v>8318</v>
      </c>
      <c r="S3902" s="11">
        <f>(J3902/86400)+25569+(-5/24)</f>
        <v>42135.602361111109</v>
      </c>
      <c r="T3902" s="11">
        <f>(I3902/86400)+25569+(-5/24)</f>
        <v>42165.602361111109</v>
      </c>
    </row>
    <row r="3903" spans="1:20" ht="43.2" x14ac:dyDescent="0.3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6">
        <f>(E3903/D3903)*100</f>
        <v>111.00000000000001</v>
      </c>
      <c r="P3903" s="7">
        <f>E3903/L3903</f>
        <v>58.421052631578945</v>
      </c>
      <c r="Q3903" t="s">
        <v>8317</v>
      </c>
      <c r="R3903" t="s">
        <v>8318</v>
      </c>
      <c r="S3903" s="11">
        <f>(J3903/86400)+25569+(-5/24)</f>
        <v>41869.532337962963</v>
      </c>
      <c r="T3903" s="11">
        <f>(I3903/86400)+25569+(-5/24)</f>
        <v>41899.532337962963</v>
      </c>
    </row>
    <row r="3904" spans="1:20" ht="43.2" x14ac:dyDescent="0.3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6">
        <f>(E3904/D3904)*100</f>
        <v>100.47999999999999</v>
      </c>
      <c r="P3904" s="7">
        <f>E3904/L3904</f>
        <v>122.53658536585365</v>
      </c>
      <c r="Q3904" t="s">
        <v>8317</v>
      </c>
      <c r="R3904" t="s">
        <v>8318</v>
      </c>
      <c r="S3904" s="11">
        <f>(J3904/86400)+25569+(-5/24)</f>
        <v>41982.480277777773</v>
      </c>
      <c r="T3904" s="11">
        <f>(I3904/86400)+25569+(-5/24)</f>
        <v>42012.480277777773</v>
      </c>
    </row>
    <row r="3905" spans="1:20" ht="43.2" x14ac:dyDescent="0.3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6">
        <f>(E3905/D3905)*100</f>
        <v>114.35</v>
      </c>
      <c r="P3905" s="7">
        <f>E3905/L3905</f>
        <v>87.961538461538467</v>
      </c>
      <c r="Q3905" t="s">
        <v>8317</v>
      </c>
      <c r="R3905" t="s">
        <v>8318</v>
      </c>
      <c r="S3905" s="11">
        <f>(J3905/86400)+25569+(-5/24)</f>
        <v>41976.12364583333</v>
      </c>
      <c r="T3905" s="11">
        <f>(I3905/86400)+25569+(-5/24)</f>
        <v>42004.083333333336</v>
      </c>
    </row>
    <row r="3906" spans="1:20" ht="43.2" x14ac:dyDescent="0.3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6">
        <f>(E3906/D3906)*100</f>
        <v>122.06666666666666</v>
      </c>
      <c r="P3906" s="7">
        <f>E3906/L3906</f>
        <v>73.239999999999995</v>
      </c>
      <c r="Q3906" t="s">
        <v>8317</v>
      </c>
      <c r="R3906" t="s">
        <v>8318</v>
      </c>
      <c r="S3906" s="11">
        <f>(J3906/86400)+25569+(-5/24)</f>
        <v>41912.650613425925</v>
      </c>
      <c r="T3906" s="11">
        <f>(I3906/86400)+25569+(-5/24)</f>
        <v>41942.650613425925</v>
      </c>
    </row>
    <row r="3907" spans="1:20" ht="28.8" x14ac:dyDescent="0.3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6">
        <f>(E3907/D3907)*100</f>
        <v>100</v>
      </c>
      <c r="P3907" s="7">
        <f>E3907/L3907</f>
        <v>55.555555555555557</v>
      </c>
      <c r="Q3907" t="s">
        <v>8317</v>
      </c>
      <c r="R3907" t="s">
        <v>8318</v>
      </c>
      <c r="S3907" s="11">
        <f>(J3907/86400)+25569+(-5/24)</f>
        <v>42146.36206018518</v>
      </c>
      <c r="T3907" s="11">
        <f>(I3907/86400)+25569+(-5/24)</f>
        <v>42176.36206018518</v>
      </c>
    </row>
    <row r="3908" spans="1:20" ht="43.2" x14ac:dyDescent="0.3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6">
        <f>(E3908/D3908)*100</f>
        <v>102.8</v>
      </c>
      <c r="P3908" s="7">
        <f>E3908/L3908</f>
        <v>39.53846153846154</v>
      </c>
      <c r="Q3908" t="s">
        <v>8317</v>
      </c>
      <c r="R3908" t="s">
        <v>8318</v>
      </c>
      <c r="S3908" s="11">
        <f>(J3908/86400)+25569+(-5/24)</f>
        <v>41921.167199074072</v>
      </c>
      <c r="T3908" s="11">
        <f>(I3908/86400)+25569+(-5/24)</f>
        <v>41951.208865740737</v>
      </c>
    </row>
    <row r="3909" spans="1:20" ht="43.2" x14ac:dyDescent="0.3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6">
        <f>(E3909/D3909)*100</f>
        <v>106.12068965517241</v>
      </c>
      <c r="P3909" s="7">
        <f>E3909/L3909</f>
        <v>136.77777777777777</v>
      </c>
      <c r="Q3909" t="s">
        <v>8317</v>
      </c>
      <c r="R3909" t="s">
        <v>8318</v>
      </c>
      <c r="S3909" s="11">
        <f>(J3909/86400)+25569+(-5/24)</f>
        <v>41926.734351851854</v>
      </c>
      <c r="T3909" s="11">
        <f>(I3909/86400)+25569+(-5/24)</f>
        <v>41956.776018518511</v>
      </c>
    </row>
    <row r="3910" spans="1:20" ht="43.2" x14ac:dyDescent="0.3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6">
        <f>(E3910/D3910)*100</f>
        <v>101.33000000000001</v>
      </c>
      <c r="P3910" s="7">
        <f>E3910/L3910</f>
        <v>99.343137254901961</v>
      </c>
      <c r="Q3910" t="s">
        <v>8317</v>
      </c>
      <c r="R3910" t="s">
        <v>8318</v>
      </c>
      <c r="S3910" s="11">
        <f>(J3910/86400)+25569+(-5/24)</f>
        <v>42561.575543981475</v>
      </c>
      <c r="T3910" s="11">
        <f>(I3910/86400)+25569+(-5/24)</f>
        <v>42592.957638888889</v>
      </c>
    </row>
    <row r="3911" spans="1:20" ht="43.2" x14ac:dyDescent="0.3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6">
        <f>(E3911/D3911)*100</f>
        <v>100</v>
      </c>
      <c r="P3911" s="7">
        <f>E3911/L3911</f>
        <v>20</v>
      </c>
      <c r="Q3911" t="s">
        <v>8317</v>
      </c>
      <c r="R3911" t="s">
        <v>8318</v>
      </c>
      <c r="S3911" s="11">
        <f>(J3911/86400)+25569+(-5/24)</f>
        <v>42649.340902777774</v>
      </c>
      <c r="T3911" s="11">
        <f>(I3911/86400)+25569+(-5/24)</f>
        <v>42709.382569444446</v>
      </c>
    </row>
    <row r="3912" spans="1:20" ht="43.2" x14ac:dyDescent="0.3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6">
        <f>(E3912/D3912)*100</f>
        <v>130</v>
      </c>
      <c r="P3912" s="7">
        <f>E3912/L3912</f>
        <v>28.888888888888889</v>
      </c>
      <c r="Q3912" t="s">
        <v>8317</v>
      </c>
      <c r="R3912" t="s">
        <v>8318</v>
      </c>
      <c r="S3912" s="11">
        <f>(J3912/86400)+25569+(-5/24)</f>
        <v>42093.578506944446</v>
      </c>
      <c r="T3912" s="11">
        <f>(I3912/86400)+25569+(-5/24)</f>
        <v>42120.061111111114</v>
      </c>
    </row>
    <row r="3913" spans="1:20" ht="43.2" x14ac:dyDescent="0.3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6">
        <f>(E3913/D3913)*100</f>
        <v>100.01333333333334</v>
      </c>
      <c r="P3913" s="7">
        <f>E3913/L3913</f>
        <v>40.545945945945945</v>
      </c>
      <c r="Q3913" t="s">
        <v>8317</v>
      </c>
      <c r="R3913" t="s">
        <v>8318</v>
      </c>
      <c r="S3913" s="11">
        <f>(J3913/86400)+25569+(-5/24)</f>
        <v>42460.525196759256</v>
      </c>
      <c r="T3913" s="11">
        <f>(I3913/86400)+25569+(-5/24)</f>
        <v>42490.525196759256</v>
      </c>
    </row>
    <row r="3914" spans="1:20" ht="43.2" x14ac:dyDescent="0.3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6">
        <f>(E3914/D3914)*100</f>
        <v>100</v>
      </c>
      <c r="P3914" s="7">
        <f>E3914/L3914</f>
        <v>35.714285714285715</v>
      </c>
      <c r="Q3914" t="s">
        <v>8317</v>
      </c>
      <c r="R3914" t="s">
        <v>8318</v>
      </c>
      <c r="S3914" s="11">
        <f>(J3914/86400)+25569+(-5/24)</f>
        <v>42430.553888888891</v>
      </c>
      <c r="T3914" s="11">
        <f>(I3914/86400)+25569+(-5/24)</f>
        <v>42460.51222222222</v>
      </c>
    </row>
    <row r="3915" spans="1:20" ht="43.2" x14ac:dyDescent="0.3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6">
        <f>(E3915/D3915)*100</f>
        <v>113.88888888888889</v>
      </c>
      <c r="P3915" s="7">
        <f>E3915/L3915</f>
        <v>37.962962962962962</v>
      </c>
      <c r="Q3915" t="s">
        <v>8317</v>
      </c>
      <c r="R3915" t="s">
        <v>8318</v>
      </c>
      <c r="S3915" s="11">
        <f>(J3915/86400)+25569+(-5/24)</f>
        <v>42025.967847222222</v>
      </c>
      <c r="T3915" s="11">
        <f>(I3915/86400)+25569+(-5/24)</f>
        <v>42063.999305555553</v>
      </c>
    </row>
    <row r="3916" spans="1:20" ht="43.2" x14ac:dyDescent="0.3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6">
        <f>(E3916/D3916)*100</f>
        <v>100</v>
      </c>
      <c r="P3916" s="7">
        <f>E3916/L3916</f>
        <v>33.333333333333336</v>
      </c>
      <c r="Q3916" t="s">
        <v>8317</v>
      </c>
      <c r="R3916" t="s">
        <v>8318</v>
      </c>
      <c r="S3916" s="11">
        <f>(J3916/86400)+25569+(-5/24)</f>
        <v>41836.26284722222</v>
      </c>
      <c r="T3916" s="11">
        <f>(I3916/86400)+25569+(-5/24)</f>
        <v>41850.26284722222</v>
      </c>
    </row>
    <row r="3917" spans="1:20" ht="43.2" x14ac:dyDescent="0.3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6">
        <f>(E3917/D3917)*100</f>
        <v>287</v>
      </c>
      <c r="P3917" s="7">
        <f>E3917/L3917</f>
        <v>58.571428571428569</v>
      </c>
      <c r="Q3917" t="s">
        <v>8317</v>
      </c>
      <c r="R3917" t="s">
        <v>8318</v>
      </c>
      <c r="S3917" s="11">
        <f>(J3917/86400)+25569+(-5/24)</f>
        <v>42450.887523148143</v>
      </c>
      <c r="T3917" s="11">
        <f>(I3917/86400)+25569+(-5/24)</f>
        <v>42464.887523148143</v>
      </c>
    </row>
    <row r="3918" spans="1:20" ht="43.2" x14ac:dyDescent="0.3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6">
        <f>(E3918/D3918)*100</f>
        <v>108.5</v>
      </c>
      <c r="P3918" s="7">
        <f>E3918/L3918</f>
        <v>135.625</v>
      </c>
      <c r="Q3918" t="s">
        <v>8317</v>
      </c>
      <c r="R3918" t="s">
        <v>8318</v>
      </c>
      <c r="S3918" s="11">
        <f>(J3918/86400)+25569+(-5/24)</f>
        <v>42418.217650462961</v>
      </c>
      <c r="T3918" s="11">
        <f>(I3918/86400)+25569+(-5/24)</f>
        <v>42478.175983796296</v>
      </c>
    </row>
    <row r="3919" spans="1:20" ht="86.4" x14ac:dyDescent="0.3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6">
        <f>(E3919/D3919)*100</f>
        <v>115.5</v>
      </c>
      <c r="P3919" s="7">
        <f>E3919/L3919</f>
        <v>30.9375</v>
      </c>
      <c r="Q3919" t="s">
        <v>8317</v>
      </c>
      <c r="R3919" t="s">
        <v>8318</v>
      </c>
      <c r="S3919" s="11">
        <f>(J3919/86400)+25569+(-5/24)</f>
        <v>42168.108148148145</v>
      </c>
      <c r="T3919" s="11">
        <f>(I3919/86400)+25569+(-5/24)</f>
        <v>42198.108148148145</v>
      </c>
    </row>
    <row r="3920" spans="1:20" ht="43.2" x14ac:dyDescent="0.3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6">
        <f>(E3920/D3920)*100</f>
        <v>119.11764705882352</v>
      </c>
      <c r="P3920" s="7">
        <f>E3920/L3920</f>
        <v>176.08695652173913</v>
      </c>
      <c r="Q3920" t="s">
        <v>8317</v>
      </c>
      <c r="R3920" t="s">
        <v>8318</v>
      </c>
      <c r="S3920" s="11">
        <f>(J3920/86400)+25569+(-5/24)</f>
        <v>41964.507986111108</v>
      </c>
      <c r="T3920" s="11">
        <f>(I3920/86400)+25569+(-5/24)</f>
        <v>41994.507986111108</v>
      </c>
    </row>
    <row r="3921" spans="1:20" x14ac:dyDescent="0.3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6">
        <f>(E3921/D3921)*100</f>
        <v>109.42666666666668</v>
      </c>
      <c r="P3921" s="7">
        <f>E3921/L3921</f>
        <v>151.9814814814815</v>
      </c>
      <c r="Q3921" t="s">
        <v>8317</v>
      </c>
      <c r="R3921" t="s">
        <v>8318</v>
      </c>
      <c r="S3921" s="11">
        <f>(J3921/86400)+25569+(-5/24)</f>
        <v>42576.489236111105</v>
      </c>
      <c r="T3921" s="11">
        <f>(I3921/86400)+25569+(-5/24)</f>
        <v>42636.489236111105</v>
      </c>
    </row>
    <row r="3922" spans="1:20" ht="43.2" x14ac:dyDescent="0.3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6">
        <f>(E3922/D3922)*100</f>
        <v>126.6</v>
      </c>
      <c r="P3922" s="7">
        <f>E3922/L3922</f>
        <v>22.607142857142858</v>
      </c>
      <c r="Q3922" t="s">
        <v>8317</v>
      </c>
      <c r="R3922" t="s">
        <v>8318</v>
      </c>
      <c r="S3922" s="11">
        <f>(J3922/86400)+25569+(-5/24)</f>
        <v>42503.331643518519</v>
      </c>
      <c r="T3922" s="11">
        <f>(I3922/86400)+25569+(-5/24)</f>
        <v>42548.583333333336</v>
      </c>
    </row>
    <row r="3923" spans="1:20" ht="43.2" x14ac:dyDescent="0.3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6">
        <f>(E3923/D3923)*100</f>
        <v>100.49999999999999</v>
      </c>
      <c r="P3923" s="7">
        <f>E3923/L3923</f>
        <v>18.272727272727273</v>
      </c>
      <c r="Q3923" t="s">
        <v>8317</v>
      </c>
      <c r="R3923" t="s">
        <v>8318</v>
      </c>
      <c r="S3923" s="11">
        <f>(J3923/86400)+25569+(-5/24)</f>
        <v>42101.620486111111</v>
      </c>
      <c r="T3923" s="11">
        <f>(I3923/86400)+25569+(-5/24)</f>
        <v>42123.749999999993</v>
      </c>
    </row>
    <row r="3924" spans="1:20" ht="43.2" x14ac:dyDescent="0.3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6">
        <f>(E3924/D3924)*100</f>
        <v>127.49999999999999</v>
      </c>
      <c r="P3924" s="7">
        <f>E3924/L3924</f>
        <v>82.258064516129039</v>
      </c>
      <c r="Q3924" t="s">
        <v>8317</v>
      </c>
      <c r="R3924" t="s">
        <v>8318</v>
      </c>
      <c r="S3924" s="11">
        <f>(J3924/86400)+25569+(-5/24)</f>
        <v>42125.439201388886</v>
      </c>
      <c r="T3924" s="11">
        <f>(I3924/86400)+25569+(-5/24)</f>
        <v>42150.439201388886</v>
      </c>
    </row>
    <row r="3925" spans="1:20" ht="43.2" x14ac:dyDescent="0.3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6">
        <f>(E3925/D3925)*100</f>
        <v>100.05999999999999</v>
      </c>
      <c r="P3925" s="7">
        <f>E3925/L3925</f>
        <v>68.534246575342465</v>
      </c>
      <c r="Q3925" t="s">
        <v>8317</v>
      </c>
      <c r="R3925" t="s">
        <v>8318</v>
      </c>
      <c r="S3925" s="11">
        <f>(J3925/86400)+25569+(-5/24)</f>
        <v>41902.125393518516</v>
      </c>
      <c r="T3925" s="11">
        <f>(I3925/86400)+25569+(-5/24)</f>
        <v>41932.125393518516</v>
      </c>
    </row>
    <row r="3926" spans="1:20" ht="43.2" x14ac:dyDescent="0.3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6">
        <f>(E3926/D3926)*100</f>
        <v>175</v>
      </c>
      <c r="P3926" s="7">
        <f>E3926/L3926</f>
        <v>68.055555555555557</v>
      </c>
      <c r="Q3926" t="s">
        <v>8317</v>
      </c>
      <c r="R3926" t="s">
        <v>8318</v>
      </c>
      <c r="S3926" s="11">
        <f>(J3926/86400)+25569+(-5/24)</f>
        <v>42003.74009259259</v>
      </c>
      <c r="T3926" s="11">
        <f>(I3926/86400)+25569+(-5/24)</f>
        <v>42027.999305555553</v>
      </c>
    </row>
    <row r="3927" spans="1:20" ht="43.2" x14ac:dyDescent="0.3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6">
        <f>(E3927/D3927)*100</f>
        <v>127.25</v>
      </c>
      <c r="P3927" s="7">
        <f>E3927/L3927</f>
        <v>72.714285714285708</v>
      </c>
      <c r="Q3927" t="s">
        <v>8317</v>
      </c>
      <c r="R3927" t="s">
        <v>8318</v>
      </c>
      <c r="S3927" s="11">
        <f>(J3927/86400)+25569+(-5/24)</f>
        <v>41988.621608796289</v>
      </c>
      <c r="T3927" s="11">
        <f>(I3927/86400)+25569+(-5/24)</f>
        <v>42045.999305555553</v>
      </c>
    </row>
    <row r="3928" spans="1:20" ht="43.2" x14ac:dyDescent="0.3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6">
        <f>(E3928/D3928)*100</f>
        <v>110.63333333333334</v>
      </c>
      <c r="P3928" s="7">
        <f>E3928/L3928</f>
        <v>77.186046511627907</v>
      </c>
      <c r="Q3928" t="s">
        <v>8317</v>
      </c>
      <c r="R3928" t="s">
        <v>8318</v>
      </c>
      <c r="S3928" s="11">
        <f>(J3928/86400)+25569+(-5/24)</f>
        <v>41974.690266203703</v>
      </c>
      <c r="T3928" s="11">
        <f>(I3928/86400)+25569+(-5/24)</f>
        <v>42009.643055555549</v>
      </c>
    </row>
    <row r="3929" spans="1:20" ht="43.2" x14ac:dyDescent="0.3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6">
        <f>(E3929/D3929)*100</f>
        <v>125.93749999999999</v>
      </c>
      <c r="P3929" s="7">
        <f>E3929/L3929</f>
        <v>55.972222222222221</v>
      </c>
      <c r="Q3929" t="s">
        <v>8317</v>
      </c>
      <c r="R3929" t="s">
        <v>8318</v>
      </c>
      <c r="S3929" s="11">
        <f>(J3929/86400)+25569+(-5/24)</f>
        <v>42591.858587962961</v>
      </c>
      <c r="T3929" s="11">
        <f>(I3929/86400)+25569+(-5/24)</f>
        <v>42616.858587962961</v>
      </c>
    </row>
    <row r="3930" spans="1:20" ht="28.8" x14ac:dyDescent="0.3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6">
        <f>(E3930/D3930)*100</f>
        <v>118.5</v>
      </c>
      <c r="P3930" s="7">
        <f>E3930/L3930</f>
        <v>49.693548387096776</v>
      </c>
      <c r="Q3930" t="s">
        <v>8317</v>
      </c>
      <c r="R3930" t="s">
        <v>8318</v>
      </c>
      <c r="S3930" s="11">
        <f>(J3930/86400)+25569+(-5/24)</f>
        <v>42049.800034722219</v>
      </c>
      <c r="T3930" s="11">
        <f>(I3930/86400)+25569+(-5/24)</f>
        <v>42076.082638888889</v>
      </c>
    </row>
    <row r="3931" spans="1:20" ht="43.2" x14ac:dyDescent="0.3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6">
        <f>(E3931/D3931)*100</f>
        <v>107.72727272727273</v>
      </c>
      <c r="P3931" s="7">
        <f>E3931/L3931</f>
        <v>79</v>
      </c>
      <c r="Q3931" t="s">
        <v>8317</v>
      </c>
      <c r="R3931" t="s">
        <v>8318</v>
      </c>
      <c r="S3931" s="11">
        <f>(J3931/86400)+25569+(-5/24)</f>
        <v>41856.506736111107</v>
      </c>
      <c r="T3931" s="11">
        <f>(I3931/86400)+25569+(-5/24)</f>
        <v>41877.506736111107</v>
      </c>
    </row>
    <row r="3932" spans="1:20" ht="28.8" x14ac:dyDescent="0.3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6">
        <f>(E3932/D3932)*100</f>
        <v>102.60000000000001</v>
      </c>
      <c r="P3932" s="7">
        <f>E3932/L3932</f>
        <v>77.727272727272734</v>
      </c>
      <c r="Q3932" t="s">
        <v>8317</v>
      </c>
      <c r="R3932" t="s">
        <v>8318</v>
      </c>
      <c r="S3932" s="11">
        <f>(J3932/86400)+25569+(-5/24)</f>
        <v>42417.377199074072</v>
      </c>
      <c r="T3932" s="11">
        <f>(I3932/86400)+25569+(-5/24)</f>
        <v>42432.040972222218</v>
      </c>
    </row>
    <row r="3933" spans="1:20" ht="43.2" x14ac:dyDescent="0.3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6">
        <f>(E3933/D3933)*100</f>
        <v>110.1</v>
      </c>
      <c r="P3933" s="7">
        <f>E3933/L3933</f>
        <v>40.777777777777779</v>
      </c>
      <c r="Q3933" t="s">
        <v>8317</v>
      </c>
      <c r="R3933" t="s">
        <v>8318</v>
      </c>
      <c r="S3933" s="11">
        <f>(J3933/86400)+25569+(-5/24)</f>
        <v>41866.590532407405</v>
      </c>
      <c r="T3933" s="11">
        <f>(I3933/86400)+25569+(-5/24)</f>
        <v>41884.999305555553</v>
      </c>
    </row>
    <row r="3934" spans="1:20" ht="43.2" x14ac:dyDescent="0.3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6">
        <f>(E3934/D3934)*100</f>
        <v>202</v>
      </c>
      <c r="P3934" s="7">
        <f>E3934/L3934</f>
        <v>59.411764705882355</v>
      </c>
      <c r="Q3934" t="s">
        <v>8317</v>
      </c>
      <c r="R3934" t="s">
        <v>8318</v>
      </c>
      <c r="S3934" s="11">
        <f>(J3934/86400)+25569+(-5/24)</f>
        <v>42220.586539351854</v>
      </c>
      <c r="T3934" s="11">
        <f>(I3934/86400)+25569+(-5/24)</f>
        <v>42245.791666666664</v>
      </c>
    </row>
    <row r="3935" spans="1:20" ht="28.8" x14ac:dyDescent="0.3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6">
        <f>(E3935/D3935)*100</f>
        <v>130</v>
      </c>
      <c r="P3935" s="7">
        <f>E3935/L3935</f>
        <v>3.25</v>
      </c>
      <c r="Q3935" t="s">
        <v>8317</v>
      </c>
      <c r="R3935" t="s">
        <v>8318</v>
      </c>
      <c r="S3935" s="11">
        <f>(J3935/86400)+25569+(-5/24)</f>
        <v>42628.640787037039</v>
      </c>
      <c r="T3935" s="11">
        <f>(I3935/86400)+25569+(-5/24)</f>
        <v>42656.640787037039</v>
      </c>
    </row>
    <row r="3936" spans="1:20" ht="43.2" x14ac:dyDescent="0.3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6">
        <f>(E3936/D3936)*100</f>
        <v>104.35000000000001</v>
      </c>
      <c r="P3936" s="7">
        <f>E3936/L3936</f>
        <v>39.377358490566039</v>
      </c>
      <c r="Q3936" t="s">
        <v>8317</v>
      </c>
      <c r="R3936" t="s">
        <v>8318</v>
      </c>
      <c r="S3936" s="11">
        <f>(J3936/86400)+25569+(-5/24)</f>
        <v>41990.790300925924</v>
      </c>
      <c r="T3936" s="11">
        <f>(I3936/86400)+25569+(-5/24)</f>
        <v>42020.790300925924</v>
      </c>
    </row>
    <row r="3937" spans="1:20" ht="57.6" x14ac:dyDescent="0.3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6">
        <f>(E3937/D3937)*100</f>
        <v>100.05</v>
      </c>
      <c r="P3937" s="7">
        <f>E3937/L3937</f>
        <v>81.673469387755105</v>
      </c>
      <c r="Q3937" t="s">
        <v>8317</v>
      </c>
      <c r="R3937" t="s">
        <v>8318</v>
      </c>
      <c r="S3937" s="11">
        <f>(J3937/86400)+25569+(-5/24)</f>
        <v>42447.68609953703</v>
      </c>
      <c r="T3937" s="11">
        <f>(I3937/86400)+25569+(-5/24)</f>
        <v>42507.68609953703</v>
      </c>
    </row>
    <row r="3938" spans="1:20" ht="43.2" x14ac:dyDescent="0.3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6">
        <f>(E3938/D3938)*100</f>
        <v>170.66666666666669</v>
      </c>
      <c r="P3938" s="7">
        <f>E3938/L3938</f>
        <v>44.912280701754383</v>
      </c>
      <c r="Q3938" t="s">
        <v>8317</v>
      </c>
      <c r="R3938" t="s">
        <v>8318</v>
      </c>
      <c r="S3938" s="11">
        <f>(J3938/86400)+25569+(-5/24)</f>
        <v>42283.656018518515</v>
      </c>
      <c r="T3938" s="11">
        <f>(I3938/86400)+25569+(-5/24)</f>
        <v>42313.697685185187</v>
      </c>
    </row>
    <row r="3939" spans="1:20" ht="43.2" x14ac:dyDescent="0.3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6">
        <f>(E3939/D3939)*100</f>
        <v>112.83333333333334</v>
      </c>
      <c r="P3939" s="7">
        <f>E3939/L3939</f>
        <v>49.05797101449275</v>
      </c>
      <c r="Q3939" t="s">
        <v>8317</v>
      </c>
      <c r="R3939" t="s">
        <v>8318</v>
      </c>
      <c r="S3939" s="11">
        <f>(J3939/86400)+25569+(-5/24)</f>
        <v>42482.80736111111</v>
      </c>
      <c r="T3939" s="11">
        <f>(I3939/86400)+25569+(-5/24)</f>
        <v>42489.082638888889</v>
      </c>
    </row>
    <row r="3940" spans="1:20" ht="57.6" x14ac:dyDescent="0.3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6">
        <f>(E3940/D3940)*100</f>
        <v>184</v>
      </c>
      <c r="P3940" s="7">
        <f>E3940/L3940</f>
        <v>30.666666666666668</v>
      </c>
      <c r="Q3940" t="s">
        <v>8317</v>
      </c>
      <c r="R3940" t="s">
        <v>8318</v>
      </c>
      <c r="S3940" s="11">
        <f>(J3940/86400)+25569+(-5/24)</f>
        <v>42383.584791666661</v>
      </c>
      <c r="T3940" s="11">
        <f>(I3940/86400)+25569+(-5/24)</f>
        <v>42413.584791666661</v>
      </c>
    </row>
    <row r="3941" spans="1:20" ht="43.2" x14ac:dyDescent="0.3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6">
        <f>(E3941/D3941)*100</f>
        <v>130.26666666666665</v>
      </c>
      <c r="P3941" s="7">
        <f>E3941/L3941</f>
        <v>61.0625</v>
      </c>
      <c r="Q3941" t="s">
        <v>8317</v>
      </c>
      <c r="R3941" t="s">
        <v>8318</v>
      </c>
      <c r="S3941" s="11">
        <f>(J3941/86400)+25569+(-5/24)</f>
        <v>42566.396493055552</v>
      </c>
      <c r="T3941" s="11">
        <f>(I3941/86400)+25569+(-5/24)</f>
        <v>42596.396493055552</v>
      </c>
    </row>
    <row r="3942" spans="1:20" ht="28.8" x14ac:dyDescent="0.3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6">
        <f>(E3942/D3942)*100</f>
        <v>105.45454545454544</v>
      </c>
      <c r="P3942" s="7">
        <f>E3942/L3942</f>
        <v>29</v>
      </c>
      <c r="Q3942" t="s">
        <v>8317</v>
      </c>
      <c r="R3942" t="s">
        <v>8318</v>
      </c>
      <c r="S3942" s="11">
        <f>(J3942/86400)+25569+(-5/24)</f>
        <v>42338.755578703705</v>
      </c>
      <c r="T3942" s="11">
        <f>(I3942/86400)+25569+(-5/24)</f>
        <v>42352.791666666664</v>
      </c>
    </row>
    <row r="3943" spans="1:20" ht="43.2" x14ac:dyDescent="0.3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6">
        <f>(E3943/D3943)*100</f>
        <v>100</v>
      </c>
      <c r="P3943" s="7">
        <f>E3943/L3943</f>
        <v>29.62962962962963</v>
      </c>
      <c r="Q3943" t="s">
        <v>8317</v>
      </c>
      <c r="R3943" t="s">
        <v>8318</v>
      </c>
      <c r="S3943" s="11">
        <f>(J3943/86400)+25569+(-5/24)</f>
        <v>42506.501041666663</v>
      </c>
      <c r="T3943" s="11">
        <f>(I3943/86400)+25569+(-5/24)</f>
        <v>42538.374999999993</v>
      </c>
    </row>
    <row r="3944" spans="1:20" ht="43.2" x14ac:dyDescent="0.3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6">
        <f>(E3944/D3944)*100</f>
        <v>153.31632653061226</v>
      </c>
      <c r="P3944" s="7">
        <f>E3944/L3944</f>
        <v>143.0952380952381</v>
      </c>
      <c r="Q3944" t="s">
        <v>8317</v>
      </c>
      <c r="R3944" t="s">
        <v>8318</v>
      </c>
      <c r="S3944" s="11">
        <f>(J3944/86400)+25569+(-5/24)</f>
        <v>42429.783391203702</v>
      </c>
      <c r="T3944" s="11">
        <f>(I3944/86400)+25569+(-5/24)</f>
        <v>42459.741724537038</v>
      </c>
    </row>
    <row r="3945" spans="1:20" ht="43.2" x14ac:dyDescent="0.3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6">
        <f>(E3945/D3945)*100</f>
        <v>162.30000000000001</v>
      </c>
      <c r="P3945" s="7">
        <f>E3945/L3945</f>
        <v>52.354838709677416</v>
      </c>
      <c r="Q3945" t="s">
        <v>8317</v>
      </c>
      <c r="R3945" t="s">
        <v>8318</v>
      </c>
      <c r="S3945" s="11">
        <f>(J3945/86400)+25569+(-5/24)</f>
        <v>42203.22379629629</v>
      </c>
      <c r="T3945" s="11">
        <f>(I3945/86400)+25569+(-5/24)</f>
        <v>42233.22379629629</v>
      </c>
    </row>
    <row r="3946" spans="1:20" ht="43.2" x14ac:dyDescent="0.3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6">
        <f>(E3946/D3946)*100</f>
        <v>136</v>
      </c>
      <c r="P3946" s="7">
        <f>E3946/L3946</f>
        <v>66.666666666666671</v>
      </c>
      <c r="Q3946" t="s">
        <v>8317</v>
      </c>
      <c r="R3946" t="s">
        <v>8318</v>
      </c>
      <c r="S3946" s="11">
        <f>(J3946/86400)+25569+(-5/24)</f>
        <v>42072.162048611113</v>
      </c>
      <c r="T3946" s="11">
        <f>(I3946/86400)+25569+(-5/24)</f>
        <v>42102.162048611113</v>
      </c>
    </row>
    <row r="3947" spans="1:20" ht="43.2" x14ac:dyDescent="0.3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6">
        <f>(E3947/D3947)*100</f>
        <v>144.4</v>
      </c>
      <c r="P3947" s="7">
        <f>E3947/L3947</f>
        <v>126.66666666666667</v>
      </c>
      <c r="Q3947" t="s">
        <v>8317</v>
      </c>
      <c r="R3947" t="s">
        <v>8318</v>
      </c>
      <c r="S3947" s="11">
        <f>(J3947/86400)+25569+(-5/24)</f>
        <v>41789.518645833326</v>
      </c>
      <c r="T3947" s="11">
        <f>(I3947/86400)+25569+(-5/24)</f>
        <v>41799.518645833326</v>
      </c>
    </row>
    <row r="3948" spans="1:20" ht="43.2" x14ac:dyDescent="0.3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6">
        <f>(E3948/D3948)*100</f>
        <v>100</v>
      </c>
      <c r="P3948" s="7">
        <f>E3948/L3948</f>
        <v>62.5</v>
      </c>
      <c r="Q3948" t="s">
        <v>8317</v>
      </c>
      <c r="R3948" t="s">
        <v>8318</v>
      </c>
      <c r="S3948" s="11">
        <f>(J3948/86400)+25569+(-5/24)</f>
        <v>41788.381643518514</v>
      </c>
      <c r="T3948" s="11">
        <f>(I3948/86400)+25569+(-5/24)</f>
        <v>41818.381643518514</v>
      </c>
    </row>
    <row r="3949" spans="1:20" ht="43.2" x14ac:dyDescent="0.3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6">
        <f>(E3949/D3949)*100</f>
        <v>100.8</v>
      </c>
      <c r="P3949" s="7">
        <f>E3949/L3949</f>
        <v>35.492957746478872</v>
      </c>
      <c r="Q3949" t="s">
        <v>8317</v>
      </c>
      <c r="R3949" t="s">
        <v>8318</v>
      </c>
      <c r="S3949" s="11">
        <f>(J3949/86400)+25569+(-5/24)</f>
        <v>42143.833518518521</v>
      </c>
      <c r="T3949" s="11">
        <f>(I3949/86400)+25569+(-5/24)</f>
        <v>42173.833518518521</v>
      </c>
    </row>
    <row r="3950" spans="1:20" ht="43.2" x14ac:dyDescent="0.3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6">
        <f>(E3950/D3950)*100</f>
        <v>106.80000000000001</v>
      </c>
      <c r="P3950" s="7">
        <f>E3950/L3950</f>
        <v>37.083333333333336</v>
      </c>
      <c r="Q3950" t="s">
        <v>8317</v>
      </c>
      <c r="R3950" t="s">
        <v>8318</v>
      </c>
      <c r="S3950" s="11">
        <f>(J3950/86400)+25569+(-5/24)</f>
        <v>42318.385370370372</v>
      </c>
      <c r="T3950" s="11">
        <f>(I3950/86400)+25569+(-5/24)</f>
        <v>42348.385370370372</v>
      </c>
    </row>
    <row r="3951" spans="1:20" ht="43.2" x14ac:dyDescent="0.3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6">
        <f>(E3951/D3951)*100</f>
        <v>124.8</v>
      </c>
      <c r="P3951" s="7">
        <f>E3951/L3951</f>
        <v>69.333333333333329</v>
      </c>
      <c r="Q3951" t="s">
        <v>8317</v>
      </c>
      <c r="R3951" t="s">
        <v>8318</v>
      </c>
      <c r="S3951" s="11">
        <f>(J3951/86400)+25569+(-5/24)</f>
        <v>42052.741481481477</v>
      </c>
      <c r="T3951" s="11">
        <f>(I3951/86400)+25569+(-5/24)</f>
        <v>42082.699814814812</v>
      </c>
    </row>
    <row r="3952" spans="1:20" ht="43.2" x14ac:dyDescent="0.3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6">
        <f>(E3952/D3952)*100</f>
        <v>118.91891891891892</v>
      </c>
      <c r="P3952" s="7">
        <f>E3952/L3952</f>
        <v>17.254901960784313</v>
      </c>
      <c r="Q3952" t="s">
        <v>8317</v>
      </c>
      <c r="R3952" t="s">
        <v>8318</v>
      </c>
      <c r="S3952" s="11">
        <f>(J3952/86400)+25569+(-5/24)</f>
        <v>42779.401956018519</v>
      </c>
      <c r="T3952" s="11">
        <f>(I3952/86400)+25569+(-5/24)</f>
        <v>42793.791666666664</v>
      </c>
    </row>
    <row r="3953" spans="1:20" ht="43.2" x14ac:dyDescent="0.3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6">
        <f>(E3953/D3953)*100</f>
        <v>101</v>
      </c>
      <c r="P3953" s="7">
        <f>E3953/L3953</f>
        <v>36.071428571428569</v>
      </c>
      <c r="Q3953" t="s">
        <v>8317</v>
      </c>
      <c r="R3953" t="s">
        <v>8318</v>
      </c>
      <c r="S3953" s="11">
        <f>(J3953/86400)+25569+(-5/24)</f>
        <v>42128.419560185182</v>
      </c>
      <c r="T3953" s="11">
        <f>(I3953/86400)+25569+(-5/24)</f>
        <v>42158.419560185182</v>
      </c>
    </row>
    <row r="3954" spans="1:20" ht="43.2" x14ac:dyDescent="0.3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6">
        <f>(E3954/D3954)*100</f>
        <v>112.99999999999999</v>
      </c>
      <c r="P3954" s="7">
        <f>E3954/L3954</f>
        <v>66.470588235294116</v>
      </c>
      <c r="Q3954" t="s">
        <v>8317</v>
      </c>
      <c r="R3954" t="s">
        <v>8318</v>
      </c>
      <c r="S3954" s="11">
        <f>(J3954/86400)+25569+(-5/24)</f>
        <v>42660.923912037033</v>
      </c>
      <c r="T3954" s="11">
        <f>(I3954/86400)+25569+(-5/24)</f>
        <v>42693.708333333336</v>
      </c>
    </row>
    <row r="3955" spans="1:20" ht="43.2" x14ac:dyDescent="0.3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6">
        <f>(E3955/D3955)*100</f>
        <v>105.19047619047619</v>
      </c>
      <c r="P3955" s="7">
        <f>E3955/L3955</f>
        <v>56.065989847715734</v>
      </c>
      <c r="Q3955" t="s">
        <v>8317</v>
      </c>
      <c r="R3955" t="s">
        <v>8318</v>
      </c>
      <c r="S3955" s="11">
        <f>(J3955/86400)+25569+(-5/24)</f>
        <v>42037.72987268518</v>
      </c>
      <c r="T3955" s="11">
        <f>(I3955/86400)+25569+(-5/24)</f>
        <v>42067.958333333336</v>
      </c>
    </row>
    <row r="3956" spans="1:20" ht="43.2" x14ac:dyDescent="0.3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6">
        <f>(E3956/D3956)*100</f>
        <v>109.73333333333332</v>
      </c>
      <c r="P3956" s="7">
        <f>E3956/L3956</f>
        <v>47.028571428571432</v>
      </c>
      <c r="Q3956" t="s">
        <v>8317</v>
      </c>
      <c r="R3956" t="s">
        <v>8318</v>
      </c>
      <c r="S3956" s="11">
        <f>(J3956/86400)+25569+(-5/24)</f>
        <v>42619.727361111109</v>
      </c>
      <c r="T3956" s="11">
        <f>(I3956/86400)+25569+(-5/24)</f>
        <v>42643.666666666664</v>
      </c>
    </row>
    <row r="3957" spans="1:20" ht="28.8" x14ac:dyDescent="0.3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6">
        <f>(E3957/D3957)*100</f>
        <v>100.099</v>
      </c>
      <c r="P3957" s="7">
        <f>E3957/L3957</f>
        <v>47.666190476190479</v>
      </c>
      <c r="Q3957" t="s">
        <v>8317</v>
      </c>
      <c r="R3957" t="s">
        <v>8318</v>
      </c>
      <c r="S3957" s="11">
        <f>(J3957/86400)+25569+(-5/24)</f>
        <v>41877.013553240737</v>
      </c>
      <c r="T3957" s="11">
        <f>(I3957/86400)+25569+(-5/24)</f>
        <v>41909.932638888888</v>
      </c>
    </row>
    <row r="3958" spans="1:20" ht="28.8" x14ac:dyDescent="0.3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6">
        <f>(E3958/D3958)*100</f>
        <v>120</v>
      </c>
      <c r="P3958" s="7">
        <f>E3958/L3958</f>
        <v>88.235294117647058</v>
      </c>
      <c r="Q3958" t="s">
        <v>8317</v>
      </c>
      <c r="R3958" t="s">
        <v>8318</v>
      </c>
      <c r="S3958" s="11">
        <f>(J3958/86400)+25569+(-5/24)</f>
        <v>41828.528587962959</v>
      </c>
      <c r="T3958" s="11">
        <f>(I3958/86400)+25569+(-5/24)</f>
        <v>41846.083333333328</v>
      </c>
    </row>
    <row r="3959" spans="1:20" ht="72" x14ac:dyDescent="0.3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6">
        <f>(E3959/D3959)*100</f>
        <v>104.93333333333332</v>
      </c>
      <c r="P3959" s="7">
        <f>E3959/L3959</f>
        <v>80.717948717948715</v>
      </c>
      <c r="Q3959" t="s">
        <v>8317</v>
      </c>
      <c r="R3959" t="s">
        <v>8318</v>
      </c>
      <c r="S3959" s="11">
        <f>(J3959/86400)+25569+(-5/24)</f>
        <v>42545.56585648148</v>
      </c>
      <c r="T3959" s="11">
        <f>(I3959/86400)+25569+(-5/24)</f>
        <v>42605.56585648148</v>
      </c>
    </row>
    <row r="3960" spans="1:20" ht="57.6" x14ac:dyDescent="0.3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6">
        <f>(E3960/D3960)*100</f>
        <v>102.66666666666666</v>
      </c>
      <c r="P3960" s="7">
        <f>E3960/L3960</f>
        <v>39.487179487179489</v>
      </c>
      <c r="Q3960" t="s">
        <v>8317</v>
      </c>
      <c r="R3960" t="s">
        <v>8318</v>
      </c>
      <c r="S3960" s="11">
        <f>(J3960/86400)+25569+(-5/24)</f>
        <v>42157.444178240738</v>
      </c>
      <c r="T3960" s="11">
        <f>(I3960/86400)+25569+(-5/24)</f>
        <v>42187.444178240738</v>
      </c>
    </row>
    <row r="3961" spans="1:20" ht="43.2" x14ac:dyDescent="0.3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6">
        <f>(E3961/D3961)*100</f>
        <v>101.82500000000002</v>
      </c>
      <c r="P3961" s="7">
        <f>E3961/L3961</f>
        <v>84.854166666666671</v>
      </c>
      <c r="Q3961" t="s">
        <v>8317</v>
      </c>
      <c r="R3961" t="s">
        <v>8318</v>
      </c>
      <c r="S3961" s="11">
        <f>(J3961/86400)+25569+(-5/24)</f>
        <v>41846.458993055552</v>
      </c>
      <c r="T3961" s="11">
        <f>(I3961/86400)+25569+(-5/24)</f>
        <v>41867.458993055552</v>
      </c>
    </row>
    <row r="3962" spans="1:20" ht="43.2" x14ac:dyDescent="0.3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6">
        <f>(E3962/D3962)*100</f>
        <v>100</v>
      </c>
      <c r="P3962" s="7">
        <f>E3962/L3962</f>
        <v>68.965517241379317</v>
      </c>
      <c r="Q3962" t="s">
        <v>8317</v>
      </c>
      <c r="R3962" t="s">
        <v>8318</v>
      </c>
      <c r="S3962" s="11">
        <f>(J3962/86400)+25569+(-5/24)</f>
        <v>42460.533414351848</v>
      </c>
      <c r="T3962" s="11">
        <f>(I3962/86400)+25569+(-5/24)</f>
        <v>42510.957638888889</v>
      </c>
    </row>
    <row r="3963" spans="1:20" ht="28.8" x14ac:dyDescent="0.3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6">
        <f>(E3963/D3963)*100</f>
        <v>100.38249999999999</v>
      </c>
      <c r="P3963" s="7">
        <f>E3963/L3963</f>
        <v>550.04109589041093</v>
      </c>
      <c r="Q3963" t="s">
        <v>8317</v>
      </c>
      <c r="R3963" t="s">
        <v>8318</v>
      </c>
      <c r="S3963" s="11">
        <f>(J3963/86400)+25569+(-5/24)</f>
        <v>41887.083854166667</v>
      </c>
      <c r="T3963" s="11">
        <f>(I3963/86400)+25569+(-5/24)</f>
        <v>41917.083854166667</v>
      </c>
    </row>
    <row r="3964" spans="1:20" ht="43.2" x14ac:dyDescent="0.3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6">
        <f>(E3964/D3964)*100</f>
        <v>104</v>
      </c>
      <c r="P3964" s="7">
        <f>E3964/L3964</f>
        <v>97.5</v>
      </c>
      <c r="Q3964" t="s">
        <v>8317</v>
      </c>
      <c r="R3964" t="s">
        <v>8318</v>
      </c>
      <c r="S3964" s="11">
        <f>(J3964/86400)+25569+(-5/24)</f>
        <v>41780.504560185182</v>
      </c>
      <c r="T3964" s="11">
        <f>(I3964/86400)+25569+(-5/24)</f>
        <v>41806.504560185182</v>
      </c>
    </row>
    <row r="3965" spans="1:20" ht="43.2" x14ac:dyDescent="0.3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6">
        <f>(E3965/D3965)*100</f>
        <v>100</v>
      </c>
      <c r="P3965" s="7">
        <f>E3965/L3965</f>
        <v>29.411764705882351</v>
      </c>
      <c r="Q3965" t="s">
        <v>8317</v>
      </c>
      <c r="R3965" t="s">
        <v>8318</v>
      </c>
      <c r="S3965" s="11">
        <f>(J3965/86400)+25569+(-5/24)</f>
        <v>42381.270648148151</v>
      </c>
      <c r="T3965" s="11">
        <f>(I3965/86400)+25569+(-5/24)</f>
        <v>42402.270648148151</v>
      </c>
    </row>
    <row r="3966" spans="1:20" ht="43.2" x14ac:dyDescent="0.3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6">
        <f>(E3966/D3966)*100</f>
        <v>104</v>
      </c>
      <c r="P3966" s="7">
        <f>E3966/L3966</f>
        <v>57.777777777777779</v>
      </c>
      <c r="Q3966" t="s">
        <v>8317</v>
      </c>
      <c r="R3966" t="s">
        <v>8318</v>
      </c>
      <c r="S3966" s="11">
        <f>(J3966/86400)+25569+(-5/24)</f>
        <v>41828.437986111108</v>
      </c>
      <c r="T3966" s="11">
        <f>(I3966/86400)+25569+(-5/24)</f>
        <v>41861.457638888889</v>
      </c>
    </row>
    <row r="3967" spans="1:20" ht="43.2" x14ac:dyDescent="0.3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6">
        <f>(E3967/D3967)*100</f>
        <v>250.66666666666669</v>
      </c>
      <c r="P3967" s="7">
        <f>E3967/L3967</f>
        <v>44.235294117647058</v>
      </c>
      <c r="Q3967" t="s">
        <v>8317</v>
      </c>
      <c r="R3967" t="s">
        <v>8318</v>
      </c>
      <c r="S3967" s="11">
        <f>(J3967/86400)+25569+(-5/24)</f>
        <v>42596.436365740738</v>
      </c>
      <c r="T3967" s="11">
        <f>(I3967/86400)+25569+(-5/24)</f>
        <v>42606.957638888889</v>
      </c>
    </row>
    <row r="3968" spans="1:20" ht="43.2" x14ac:dyDescent="0.3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6">
        <f>(E3968/D3968)*100</f>
        <v>100.49999999999999</v>
      </c>
      <c r="P3968" s="7">
        <f>E3968/L3968</f>
        <v>60.909090909090907</v>
      </c>
      <c r="Q3968" t="s">
        <v>8317</v>
      </c>
      <c r="R3968" t="s">
        <v>8318</v>
      </c>
      <c r="S3968" s="11">
        <f>(J3968/86400)+25569+(-5/24)</f>
        <v>42191.155173611107</v>
      </c>
      <c r="T3968" s="11">
        <f>(I3968/86400)+25569+(-5/24)</f>
        <v>42221.155173611107</v>
      </c>
    </row>
    <row r="3969" spans="1:20" ht="57.6" x14ac:dyDescent="0.3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6">
        <f>(E3969/D3969)*100</f>
        <v>174.4</v>
      </c>
      <c r="P3969" s="7">
        <f>E3969/L3969</f>
        <v>68.84210526315789</v>
      </c>
      <c r="Q3969" t="s">
        <v>8317</v>
      </c>
      <c r="R3969" t="s">
        <v>8318</v>
      </c>
      <c r="S3969" s="11">
        <f>(J3969/86400)+25569+(-5/24)</f>
        <v>42440.20817129629</v>
      </c>
      <c r="T3969" s="11">
        <f>(I3969/86400)+25569+(-5/24)</f>
        <v>42463.499999999993</v>
      </c>
    </row>
    <row r="3970" spans="1:20" ht="57.6" x14ac:dyDescent="0.3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6">
        <f>(E3970/D3970)*100</f>
        <v>116.26</v>
      </c>
      <c r="P3970" s="7">
        <f>E3970/L3970</f>
        <v>73.582278481012665</v>
      </c>
      <c r="Q3970" t="s">
        <v>8317</v>
      </c>
      <c r="R3970" t="s">
        <v>8318</v>
      </c>
      <c r="S3970" s="11">
        <f>(J3970/86400)+25569+(-5/24)</f>
        <v>42173.594884259255</v>
      </c>
      <c r="T3970" s="11">
        <f>(I3970/86400)+25569+(-5/24)</f>
        <v>42203.082638888889</v>
      </c>
    </row>
    <row r="3971" spans="1:20" ht="43.2" x14ac:dyDescent="0.3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6">
        <f>(E3971/D3971)*100</f>
        <v>105.82000000000001</v>
      </c>
      <c r="P3971" s="7">
        <f>E3971/L3971</f>
        <v>115.02173913043478</v>
      </c>
      <c r="Q3971" t="s">
        <v>8317</v>
      </c>
      <c r="R3971" t="s">
        <v>8318</v>
      </c>
      <c r="S3971" s="11">
        <f>(J3971/86400)+25569+(-5/24)</f>
        <v>42737.701805555553</v>
      </c>
      <c r="T3971" s="11">
        <f>(I3971/86400)+25569+(-5/24)</f>
        <v>42767.749305555553</v>
      </c>
    </row>
    <row r="3972" spans="1:20" ht="43.2" x14ac:dyDescent="0.3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6">
        <f>(E3972/D3972)*100</f>
        <v>110.75</v>
      </c>
      <c r="P3972" s="7">
        <f>E3972/L3972</f>
        <v>110.75</v>
      </c>
      <c r="Q3972" t="s">
        <v>8317</v>
      </c>
      <c r="R3972" t="s">
        <v>8318</v>
      </c>
      <c r="S3972" s="11">
        <f>(J3972/86400)+25569+(-5/24)</f>
        <v>42499.4215162037</v>
      </c>
      <c r="T3972" s="11">
        <f>(I3972/86400)+25569+(-5/24)</f>
        <v>42522.695833333331</v>
      </c>
    </row>
    <row r="3973" spans="1:20" ht="28.8" x14ac:dyDescent="0.3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6">
        <f>(E3973/D3973)*100</f>
        <v>100.66666666666666</v>
      </c>
      <c r="P3973" s="7">
        <f>E3973/L3973</f>
        <v>75.5</v>
      </c>
      <c r="Q3973" t="s">
        <v>8317</v>
      </c>
      <c r="R3973" t="s">
        <v>8318</v>
      </c>
      <c r="S3973" s="11">
        <f>(J3973/86400)+25569+(-5/24)</f>
        <v>41775.650231481479</v>
      </c>
      <c r="T3973" s="11">
        <f>(I3973/86400)+25569+(-5/24)</f>
        <v>41821.957638888889</v>
      </c>
    </row>
    <row r="3974" spans="1:20" ht="43.2" x14ac:dyDescent="0.3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6">
        <f>(E3974/D3974)*100</f>
        <v>102.03333333333333</v>
      </c>
      <c r="P3974" s="7">
        <f>E3974/L3974</f>
        <v>235.46153846153845</v>
      </c>
      <c r="Q3974" t="s">
        <v>8317</v>
      </c>
      <c r="R3974" t="s">
        <v>8318</v>
      </c>
      <c r="S3974" s="11">
        <f>(J3974/86400)+25569+(-5/24)</f>
        <v>42055.068865740737</v>
      </c>
      <c r="T3974" s="11">
        <f>(I3974/86400)+25569+(-5/24)</f>
        <v>42082.402083333327</v>
      </c>
    </row>
    <row r="3975" spans="1:20" ht="57.6" x14ac:dyDescent="0.3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6">
        <f>(E3975/D3975)*100</f>
        <v>100</v>
      </c>
      <c r="P3975" s="7">
        <f>E3975/L3975</f>
        <v>11.363636363636363</v>
      </c>
      <c r="Q3975" t="s">
        <v>8317</v>
      </c>
      <c r="R3975" t="s">
        <v>8318</v>
      </c>
      <c r="S3975" s="11">
        <f>(J3975/86400)+25569+(-5/24)</f>
        <v>41971.672743055555</v>
      </c>
      <c r="T3975" s="11">
        <f>(I3975/86400)+25569+(-5/24)</f>
        <v>41996.672743055555</v>
      </c>
    </row>
    <row r="3976" spans="1:20" ht="43.2" x14ac:dyDescent="0.3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6">
        <f>(E3976/D3976)*100</f>
        <v>111.00000000000001</v>
      </c>
      <c r="P3976" s="7">
        <f>E3976/L3976</f>
        <v>92.5</v>
      </c>
      <c r="Q3976" t="s">
        <v>8317</v>
      </c>
      <c r="R3976" t="s">
        <v>8318</v>
      </c>
      <c r="S3976" s="11">
        <f>(J3976/86400)+25569+(-5/24)</f>
        <v>42447.688333333332</v>
      </c>
      <c r="T3976" s="11">
        <f>(I3976/86400)+25569+(-5/24)</f>
        <v>42469.958333333336</v>
      </c>
    </row>
    <row r="3977" spans="1:20" ht="57.6" x14ac:dyDescent="0.3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6">
        <f>(E3977/D3977)*100</f>
        <v>101.42500000000001</v>
      </c>
      <c r="P3977" s="7">
        <f>E3977/L3977</f>
        <v>202.85</v>
      </c>
      <c r="Q3977" t="s">
        <v>8317</v>
      </c>
      <c r="R3977" t="s">
        <v>8318</v>
      </c>
      <c r="S3977" s="11">
        <f>(J3977/86400)+25569+(-5/24)</f>
        <v>42064.011736111112</v>
      </c>
      <c r="T3977" s="11">
        <f>(I3977/86400)+25569+(-5/24)</f>
        <v>42093.97006944444</v>
      </c>
    </row>
    <row r="3978" spans="1:20" ht="43.2" x14ac:dyDescent="0.3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6">
        <f>(E3978/D3978)*100</f>
        <v>104</v>
      </c>
      <c r="P3978" s="7">
        <f>E3978/L3978</f>
        <v>26</v>
      </c>
      <c r="Q3978" t="s">
        <v>8317</v>
      </c>
      <c r="R3978" t="s">
        <v>8318</v>
      </c>
      <c r="S3978" s="11">
        <f>(J3978/86400)+25569+(-5/24)</f>
        <v>42665.243402777771</v>
      </c>
      <c r="T3978" s="11">
        <f>(I3978/86400)+25569+(-5/24)</f>
        <v>42725.285069444442</v>
      </c>
    </row>
    <row r="3979" spans="1:20" ht="43.2" x14ac:dyDescent="0.3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6">
        <f>(E3979/D3979)*100</f>
        <v>109.375</v>
      </c>
      <c r="P3979" s="7">
        <f>E3979/L3979</f>
        <v>46.05263157894737</v>
      </c>
      <c r="Q3979" t="s">
        <v>8317</v>
      </c>
      <c r="R3979" t="s">
        <v>8318</v>
      </c>
      <c r="S3979" s="11">
        <f>(J3979/86400)+25569+(-5/24)</f>
        <v>42523.04038194444</v>
      </c>
      <c r="T3979" s="11">
        <f>(I3979/86400)+25569+(-5/24)</f>
        <v>42537.04038194444</v>
      </c>
    </row>
    <row r="3980" spans="1:20" ht="43.2" x14ac:dyDescent="0.3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6">
        <f>(E3980/D3980)*100</f>
        <v>115.16129032258064</v>
      </c>
      <c r="P3980" s="7">
        <f>E3980/L3980</f>
        <v>51</v>
      </c>
      <c r="Q3980" t="s">
        <v>8317</v>
      </c>
      <c r="R3980" t="s">
        <v>8318</v>
      </c>
      <c r="S3980" s="11">
        <f>(J3980/86400)+25569+(-5/24)</f>
        <v>42294.59979166666</v>
      </c>
      <c r="T3980" s="11">
        <f>(I3980/86400)+25569+(-5/24)</f>
        <v>42305.620833333327</v>
      </c>
    </row>
    <row r="3981" spans="1:20" ht="28.8" x14ac:dyDescent="0.3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6">
        <f>(E3981/D3981)*100</f>
        <v>100</v>
      </c>
      <c r="P3981" s="7">
        <f>E3981/L3981</f>
        <v>31.578947368421051</v>
      </c>
      <c r="Q3981" t="s">
        <v>8317</v>
      </c>
      <c r="R3981" t="s">
        <v>8318</v>
      </c>
      <c r="S3981" s="11">
        <f>(J3981/86400)+25569+(-5/24)</f>
        <v>41822.696550925924</v>
      </c>
      <c r="T3981" s="11">
        <f>(I3981/86400)+25569+(-5/24)</f>
        <v>41844.083333333328</v>
      </c>
    </row>
    <row r="3982" spans="1:20" ht="43.2" x14ac:dyDescent="0.3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6">
        <f>(E3982/D3982)*100</f>
        <v>103.17033333333335</v>
      </c>
      <c r="P3982" s="7">
        <f>E3982/L3982</f>
        <v>53.363965517241382</v>
      </c>
      <c r="Q3982" t="s">
        <v>8317</v>
      </c>
      <c r="R3982" t="s">
        <v>8318</v>
      </c>
      <c r="S3982" s="11">
        <f>(J3982/86400)+25569+(-5/24)</f>
        <v>42173.761793981474</v>
      </c>
      <c r="T3982" s="11">
        <f>(I3982/86400)+25569+(-5/24)</f>
        <v>42203.761793981474</v>
      </c>
    </row>
    <row r="3983" spans="1:20" ht="43.2" x14ac:dyDescent="0.3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6">
        <f>(E3983/D3983)*100</f>
        <v>103.49999999999999</v>
      </c>
      <c r="P3983" s="7">
        <f>E3983/L3983</f>
        <v>36.964285714285715</v>
      </c>
      <c r="Q3983" t="s">
        <v>8317</v>
      </c>
      <c r="R3983" t="s">
        <v>8318</v>
      </c>
      <c r="S3983" s="11">
        <f>(J3983/86400)+25569+(-5/24)</f>
        <v>42185.347824074073</v>
      </c>
      <c r="T3983" s="11">
        <f>(I3983/86400)+25569+(-5/24)</f>
        <v>42208.564583333333</v>
      </c>
    </row>
    <row r="3984" spans="1:20" ht="43.2" x14ac:dyDescent="0.3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6">
        <f>(E3984/D3984)*100</f>
        <v>138.19999999999999</v>
      </c>
      <c r="P3984" s="7">
        <f>E3984/L3984</f>
        <v>81.294117647058826</v>
      </c>
      <c r="Q3984" t="s">
        <v>8317</v>
      </c>
      <c r="R3984" t="s">
        <v>8318</v>
      </c>
      <c r="S3984" s="11">
        <f>(J3984/86400)+25569+(-5/24)</f>
        <v>42136.466863425921</v>
      </c>
      <c r="T3984" s="11">
        <f>(I3984/86400)+25569+(-5/24)</f>
        <v>42166.466863425921</v>
      </c>
    </row>
    <row r="3985" spans="1:20" ht="43.2" x14ac:dyDescent="0.3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6">
        <f>(E3985/D3985)*100</f>
        <v>109.54545454545455</v>
      </c>
      <c r="P3985" s="7">
        <f>E3985/L3985</f>
        <v>20.083333333333332</v>
      </c>
      <c r="Q3985" t="s">
        <v>8317</v>
      </c>
      <c r="R3985" t="s">
        <v>8318</v>
      </c>
      <c r="S3985" s="11">
        <f>(J3985/86400)+25569+(-5/24)</f>
        <v>42142.305682870363</v>
      </c>
      <c r="T3985" s="11">
        <f>(I3985/86400)+25569+(-5/24)</f>
        <v>42155.749999999993</v>
      </c>
    </row>
    <row r="3986" spans="1:20" ht="43.2" x14ac:dyDescent="0.3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6">
        <f>(E3986/D3986)*100</f>
        <v>100.85714285714286</v>
      </c>
      <c r="P3986" s="7">
        <f>E3986/L3986</f>
        <v>88.25</v>
      </c>
      <c r="Q3986" t="s">
        <v>8317</v>
      </c>
      <c r="R3986" t="s">
        <v>8318</v>
      </c>
      <c r="S3986" s="11">
        <f>(J3986/86400)+25569+(-5/24)</f>
        <v>41820.419756944444</v>
      </c>
      <c r="T3986" s="11">
        <f>(I3986/86400)+25569+(-5/24)</f>
        <v>41840.957638888889</v>
      </c>
    </row>
    <row r="3987" spans="1:20" ht="57.6" x14ac:dyDescent="0.3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6">
        <f>(E3987/D3987)*100</f>
        <v>101.53333333333335</v>
      </c>
      <c r="P3987" s="7">
        <f>E3987/L3987</f>
        <v>53.438596491228068</v>
      </c>
      <c r="Q3987" t="s">
        <v>8317</v>
      </c>
      <c r="R3987" t="s">
        <v>8318</v>
      </c>
      <c r="S3987" s="11">
        <f>(J3987/86400)+25569+(-5/24)</f>
        <v>41878.738240740735</v>
      </c>
      <c r="T3987" s="11">
        <f>(I3987/86400)+25569+(-5/24)</f>
        <v>41908.738240740735</v>
      </c>
    </row>
    <row r="3988" spans="1:20" ht="43.2" x14ac:dyDescent="0.3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6">
        <f>(E3988/D3988)*100</f>
        <v>113.625</v>
      </c>
      <c r="P3988" s="7">
        <f>E3988/L3988</f>
        <v>39.868421052631582</v>
      </c>
      <c r="Q3988" t="s">
        <v>8317</v>
      </c>
      <c r="R3988" t="s">
        <v>8318</v>
      </c>
      <c r="S3988" s="11">
        <f>(J3988/86400)+25569+(-5/24)</f>
        <v>41914.086770833332</v>
      </c>
      <c r="T3988" s="11">
        <f>(I3988/86400)+25569+(-5/24)</f>
        <v>41948.327777777777</v>
      </c>
    </row>
    <row r="3989" spans="1:20" ht="43.2" x14ac:dyDescent="0.3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6">
        <f>(E3989/D3989)*100</f>
        <v>100</v>
      </c>
      <c r="P3989" s="7">
        <f>E3989/L3989</f>
        <v>145.16129032258064</v>
      </c>
      <c r="Q3989" t="s">
        <v>8317</v>
      </c>
      <c r="R3989" t="s">
        <v>8318</v>
      </c>
      <c r="S3989" s="11">
        <f>(J3989/86400)+25569+(-5/24)</f>
        <v>42556.664687499993</v>
      </c>
      <c r="T3989" s="11">
        <f>(I3989/86400)+25569+(-5/24)</f>
        <v>42616.664687499993</v>
      </c>
    </row>
    <row r="3990" spans="1:20" ht="43.2" x14ac:dyDescent="0.3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6">
        <f>(E3990/D3990)*100</f>
        <v>140</v>
      </c>
      <c r="P3990" s="7">
        <f>E3990/L3990</f>
        <v>23.333333333333332</v>
      </c>
      <c r="Q3990" t="s">
        <v>8317</v>
      </c>
      <c r="R3990" t="s">
        <v>8318</v>
      </c>
      <c r="S3990" s="11">
        <f>(J3990/86400)+25569+(-5/24)</f>
        <v>42493.388680555552</v>
      </c>
      <c r="T3990" s="11">
        <f>(I3990/86400)+25569+(-5/24)</f>
        <v>42505.749999999993</v>
      </c>
    </row>
    <row r="3991" spans="1:20" ht="43.2" x14ac:dyDescent="0.3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6">
        <f>(E3991/D3991)*100</f>
        <v>128.75</v>
      </c>
      <c r="P3991" s="7">
        <f>E3991/L3991</f>
        <v>64.375</v>
      </c>
      <c r="Q3991" t="s">
        <v>8317</v>
      </c>
      <c r="R3991" t="s">
        <v>8318</v>
      </c>
      <c r="S3991" s="11">
        <f>(J3991/86400)+25569+(-5/24)</f>
        <v>41876.607453703698</v>
      </c>
      <c r="T3991" s="11">
        <f>(I3991/86400)+25569+(-5/24)</f>
        <v>41894.607453703698</v>
      </c>
    </row>
    <row r="3992" spans="1:20" ht="43.2" x14ac:dyDescent="0.3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6">
        <f>(E3992/D3992)*100</f>
        <v>102.90416666666667</v>
      </c>
      <c r="P3992" s="7">
        <f>E3992/L3992</f>
        <v>62.052763819095475</v>
      </c>
      <c r="Q3992" t="s">
        <v>8317</v>
      </c>
      <c r="R3992" t="s">
        <v>8318</v>
      </c>
      <c r="S3992" s="11">
        <f>(J3992/86400)+25569+(-5/24)</f>
        <v>41802.365949074076</v>
      </c>
      <c r="T3992" s="11">
        <f>(I3992/86400)+25569+(-5/24)</f>
        <v>41822.957638888889</v>
      </c>
    </row>
    <row r="3993" spans="1:20" ht="43.2" x14ac:dyDescent="0.3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6">
        <f>(E3993/D3993)*100</f>
        <v>102.49999999999999</v>
      </c>
      <c r="P3993" s="7">
        <f>E3993/L3993</f>
        <v>66.129032258064512</v>
      </c>
      <c r="Q3993" t="s">
        <v>8317</v>
      </c>
      <c r="R3993" t="s">
        <v>8318</v>
      </c>
      <c r="S3993" s="11">
        <f>(J3993/86400)+25569+(-5/24)</f>
        <v>42120.322893518511</v>
      </c>
      <c r="T3993" s="11">
        <f>(I3993/86400)+25569+(-5/24)</f>
        <v>42155.322893518511</v>
      </c>
    </row>
    <row r="3994" spans="1:20" ht="43.2" x14ac:dyDescent="0.3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6">
        <f>(E3994/D3994)*100</f>
        <v>110.1</v>
      </c>
      <c r="P3994" s="7">
        <f>E3994/L3994</f>
        <v>73.400000000000006</v>
      </c>
      <c r="Q3994" t="s">
        <v>8317</v>
      </c>
      <c r="R3994" t="s">
        <v>8318</v>
      </c>
      <c r="S3994" s="11">
        <f>(J3994/86400)+25569+(-5/24)</f>
        <v>41786.553020833329</v>
      </c>
      <c r="T3994" s="11">
        <f>(I3994/86400)+25569+(-5/24)</f>
        <v>41820.999305555553</v>
      </c>
    </row>
    <row r="3995" spans="1:20" ht="43.2" x14ac:dyDescent="0.3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6">
        <f>(E3995/D3995)*100</f>
        <v>112.76666666666667</v>
      </c>
      <c r="P3995" s="7">
        <f>E3995/L3995</f>
        <v>99.5</v>
      </c>
      <c r="Q3995" t="s">
        <v>8317</v>
      </c>
      <c r="R3995" t="s">
        <v>8318</v>
      </c>
      <c r="S3995" s="11">
        <f>(J3995/86400)+25569+(-5/24)</f>
        <v>42627.245763888888</v>
      </c>
      <c r="T3995" s="11">
        <f>(I3995/86400)+25569+(-5/24)</f>
        <v>42648.245763888888</v>
      </c>
    </row>
    <row r="3996" spans="1:20" ht="57.6" x14ac:dyDescent="0.3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6">
        <f>(E3996/D3996)*100</f>
        <v>111.9</v>
      </c>
      <c r="P3996" s="7">
        <f>E3996/L3996</f>
        <v>62.166666666666664</v>
      </c>
      <c r="Q3996" t="s">
        <v>8317</v>
      </c>
      <c r="R3996" t="s">
        <v>8318</v>
      </c>
      <c r="S3996" s="11">
        <f>(J3996/86400)+25569+(-5/24)</f>
        <v>42374.443171296291</v>
      </c>
      <c r="T3996" s="11">
        <f>(I3996/86400)+25569+(-5/24)</f>
        <v>42384.443171296291</v>
      </c>
    </row>
    <row r="3997" spans="1:20" ht="43.2" x14ac:dyDescent="0.3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6">
        <f>(E3997/D3997)*100</f>
        <v>139.19999999999999</v>
      </c>
      <c r="P3997" s="7">
        <f>E3997/L3997</f>
        <v>62.328358208955223</v>
      </c>
      <c r="Q3997" t="s">
        <v>8317</v>
      </c>
      <c r="R3997" t="s">
        <v>8318</v>
      </c>
      <c r="S3997" s="11">
        <f>(J3997/86400)+25569+(-5/24)</f>
        <v>41772.477060185185</v>
      </c>
      <c r="T3997" s="11">
        <f>(I3997/86400)+25569+(-5/24)</f>
        <v>41806.082638888889</v>
      </c>
    </row>
    <row r="3998" spans="1:20" ht="43.2" x14ac:dyDescent="0.3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6">
        <f>(E3998/D3998)*100</f>
        <v>110.85714285714286</v>
      </c>
      <c r="P3998" s="7">
        <f>E3998/L3998</f>
        <v>58.787878787878789</v>
      </c>
      <c r="Q3998" t="s">
        <v>8317</v>
      </c>
      <c r="R3998" t="s">
        <v>8318</v>
      </c>
      <c r="S3998" s="11">
        <f>(J3998/86400)+25569+(-5/24)</f>
        <v>42632.908518518518</v>
      </c>
      <c r="T3998" s="11">
        <f>(I3998/86400)+25569+(-5/24)</f>
        <v>42662.908518518518</v>
      </c>
    </row>
    <row r="3999" spans="1:20" ht="43.2" x14ac:dyDescent="0.3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6">
        <f>(E3999/D3999)*100</f>
        <v>139.06666666666666</v>
      </c>
      <c r="P3999" s="7">
        <f>E3999/L3999</f>
        <v>45.347826086956523</v>
      </c>
      <c r="Q3999" t="s">
        <v>8317</v>
      </c>
      <c r="R3999" t="s">
        <v>8318</v>
      </c>
      <c r="S3999" s="11">
        <f>(J3999/86400)+25569+(-5/24)</f>
        <v>42218.97206018518</v>
      </c>
      <c r="T3999" s="11">
        <f>(I3999/86400)+25569+(-5/24)</f>
        <v>42248.97206018518</v>
      </c>
    </row>
    <row r="4000" spans="1:20" ht="43.2" x14ac:dyDescent="0.3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6">
        <f>(E4000/D4000)*100</f>
        <v>105.69999999999999</v>
      </c>
      <c r="P4000" s="7">
        <f>E4000/L4000</f>
        <v>41.944444444444443</v>
      </c>
      <c r="Q4000" t="s">
        <v>8317</v>
      </c>
      <c r="R4000" t="s">
        <v>8318</v>
      </c>
      <c r="S4000" s="11">
        <f>(J4000/86400)+25569+(-5/24)</f>
        <v>41753.384942129625</v>
      </c>
      <c r="T4000" s="11">
        <f>(I4000/86400)+25569+(-5/24)</f>
        <v>41778.666666666664</v>
      </c>
    </row>
    <row r="4001" spans="1:20" ht="43.2" x14ac:dyDescent="0.3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6">
        <f>(E4001/D4001)*100</f>
        <v>101.42857142857142</v>
      </c>
      <c r="P4001" s="7">
        <f>E4001/L4001</f>
        <v>59.166666666666664</v>
      </c>
      <c r="Q4001" t="s">
        <v>8317</v>
      </c>
      <c r="R4001" t="s">
        <v>8318</v>
      </c>
      <c r="S4001" s="11">
        <f>(J4001/86400)+25569+(-5/24)</f>
        <v>42230.454398148147</v>
      </c>
      <c r="T4001" s="11">
        <f>(I4001/86400)+25569+(-5/24)</f>
        <v>42244.957638888889</v>
      </c>
    </row>
    <row r="4002" spans="1:20" ht="43.2" x14ac:dyDescent="0.3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6">
        <f>(E4002/D4002)*100</f>
        <v>100.245</v>
      </c>
      <c r="P4002" s="7">
        <f>E4002/L4002</f>
        <v>200.49</v>
      </c>
      <c r="Q4002" t="s">
        <v>8317</v>
      </c>
      <c r="R4002" t="s">
        <v>8318</v>
      </c>
      <c r="S4002" s="11">
        <f>(J4002/86400)+25569+(-5/24)</f>
        <v>41787.009895833333</v>
      </c>
      <c r="T4002" s="11">
        <f>(I4002/86400)+25569+(-5/24)</f>
        <v>41817.009895833333</v>
      </c>
    </row>
    <row r="4003" spans="1:20" ht="43.2" x14ac:dyDescent="0.3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6">
        <f>(E4003/D4003)*100</f>
        <v>109.16666666666666</v>
      </c>
      <c r="P4003" s="7">
        <f>E4003/L4003</f>
        <v>83.974358974358978</v>
      </c>
      <c r="Q4003" t="s">
        <v>8317</v>
      </c>
      <c r="R4003" t="s">
        <v>8318</v>
      </c>
      <c r="S4003" s="11">
        <f>(J4003/86400)+25569+(-5/24)</f>
        <v>41829.578749999993</v>
      </c>
      <c r="T4003" s="11">
        <f>(I4003/86400)+25569+(-5/24)</f>
        <v>41859.578749999993</v>
      </c>
    </row>
    <row r="4004" spans="1:20" ht="43.2" x14ac:dyDescent="0.3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6">
        <f>(E4004/D4004)*100</f>
        <v>118.33333333333333</v>
      </c>
      <c r="P4004" s="7">
        <f>E4004/L4004</f>
        <v>57.258064516129032</v>
      </c>
      <c r="Q4004" t="s">
        <v>8317</v>
      </c>
      <c r="R4004" t="s">
        <v>8318</v>
      </c>
      <c r="S4004" s="11">
        <f>(J4004/86400)+25569+(-5/24)</f>
        <v>42147.61850694444</v>
      </c>
      <c r="T4004" s="11">
        <f>(I4004/86400)+25569+(-5/24)</f>
        <v>42176.725694444445</v>
      </c>
    </row>
    <row r="4005" spans="1:20" ht="43.2" x14ac:dyDescent="0.3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6">
        <f>(E4005/D4005)*100</f>
        <v>120</v>
      </c>
      <c r="P4005" s="7">
        <f>E4005/L4005</f>
        <v>58.064516129032256</v>
      </c>
      <c r="Q4005" t="s">
        <v>8317</v>
      </c>
      <c r="R4005" t="s">
        <v>8318</v>
      </c>
      <c r="S4005" s="11">
        <f>(J4005/86400)+25569+(-5/24)</f>
        <v>41940.38984953703</v>
      </c>
      <c r="T4005" s="11">
        <f>(I4005/86400)+25569+(-5/24)</f>
        <v>41970.431516203702</v>
      </c>
    </row>
    <row r="4006" spans="1:20" ht="28.8" x14ac:dyDescent="0.3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6">
        <f>(E4006/D4006)*100</f>
        <v>127.96000000000001</v>
      </c>
      <c r="P4006" s="7">
        <f>E4006/L4006</f>
        <v>186.80291970802921</v>
      </c>
      <c r="Q4006" t="s">
        <v>8317</v>
      </c>
      <c r="R4006" t="s">
        <v>8318</v>
      </c>
      <c r="S4006" s="11">
        <f>(J4006/86400)+25569+(-5/24)</f>
        <v>42020.492233796293</v>
      </c>
      <c r="T4006" s="11">
        <f>(I4006/86400)+25569+(-5/24)</f>
        <v>42064.999305555553</v>
      </c>
    </row>
    <row r="4007" spans="1:20" ht="28.8" x14ac:dyDescent="0.3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6">
        <f>(E4007/D4007)*100</f>
        <v>126</v>
      </c>
      <c r="P4007" s="7">
        <f>E4007/L4007</f>
        <v>74.117647058823536</v>
      </c>
      <c r="Q4007" t="s">
        <v>8317</v>
      </c>
      <c r="R4007" t="s">
        <v>8318</v>
      </c>
      <c r="S4007" s="11">
        <f>(J4007/86400)+25569+(-5/24)</f>
        <v>41891.756701388884</v>
      </c>
      <c r="T4007" s="11">
        <f>(I4007/86400)+25569+(-5/24)</f>
        <v>41900.791666666664</v>
      </c>
    </row>
    <row r="4008" spans="1:20" ht="43.2" x14ac:dyDescent="0.3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6">
        <f>(E4008/D4008)*100</f>
        <v>129.12912912912913</v>
      </c>
      <c r="P4008" s="7">
        <f>E4008/L4008</f>
        <v>30.714285714285715</v>
      </c>
      <c r="Q4008" t="s">
        <v>8317</v>
      </c>
      <c r="R4008" t="s">
        <v>8318</v>
      </c>
      <c r="S4008" s="11">
        <f>(J4008/86400)+25569+(-5/24)</f>
        <v>42308.98297453703</v>
      </c>
      <c r="T4008" s="11">
        <f>(I4008/86400)+25569+(-5/24)</f>
        <v>42338.729166666664</v>
      </c>
    </row>
    <row r="4009" spans="1:20" ht="57.6" x14ac:dyDescent="0.3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6">
        <f>(E4009/D4009)*100</f>
        <v>107.42857142857143</v>
      </c>
      <c r="P4009" s="7">
        <f>E4009/L4009</f>
        <v>62.666666666666664</v>
      </c>
      <c r="Q4009" t="s">
        <v>8317</v>
      </c>
      <c r="R4009" t="s">
        <v>8318</v>
      </c>
      <c r="S4009" s="11">
        <f>(J4009/86400)+25569+(-5/24)</f>
        <v>42489.925543981481</v>
      </c>
      <c r="T4009" s="11">
        <f>(I4009/86400)+25569+(-5/24)</f>
        <v>42526.874999999993</v>
      </c>
    </row>
    <row r="4010" spans="1:20" ht="57.6" x14ac:dyDescent="0.3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6">
        <f>(E4010/D4010)*100</f>
        <v>100.125</v>
      </c>
      <c r="P4010" s="7">
        <f>E4010/L4010</f>
        <v>121.36363636363636</v>
      </c>
      <c r="Q4010" t="s">
        <v>8317</v>
      </c>
      <c r="R4010" t="s">
        <v>8318</v>
      </c>
      <c r="S4010" s="11">
        <f>(J4010/86400)+25569+(-5/24)</f>
        <v>41995.662152777775</v>
      </c>
      <c r="T4010" s="11">
        <f>(I4010/86400)+25569+(-5/24)</f>
        <v>42015.662152777775</v>
      </c>
    </row>
    <row r="4011" spans="1:20" ht="43.2" x14ac:dyDescent="0.3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6">
        <f>(E4011/D4011)*100</f>
        <v>155</v>
      </c>
      <c r="P4011" s="7">
        <f>E4011/L4011</f>
        <v>39.743589743589745</v>
      </c>
      <c r="Q4011" t="s">
        <v>8317</v>
      </c>
      <c r="R4011" t="s">
        <v>8318</v>
      </c>
      <c r="S4011" s="11">
        <f>(J4011/86400)+25569+(-5/24)</f>
        <v>41988.408749999995</v>
      </c>
      <c r="T4011" s="11">
        <f>(I4011/86400)+25569+(-5/24)</f>
        <v>42048.408749999995</v>
      </c>
    </row>
    <row r="4012" spans="1:20" ht="43.2" x14ac:dyDescent="0.3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6">
        <f>(E4012/D4012)*100</f>
        <v>108</v>
      </c>
      <c r="P4012" s="7">
        <f>E4012/L4012</f>
        <v>72</v>
      </c>
      <c r="Q4012" t="s">
        <v>8317</v>
      </c>
      <c r="R4012" t="s">
        <v>8318</v>
      </c>
      <c r="S4012" s="11">
        <f>(J4012/86400)+25569+(-5/24)</f>
        <v>42479.2575</v>
      </c>
      <c r="T4012" s="11">
        <f>(I4012/86400)+25569+(-5/24)</f>
        <v>42500.2575</v>
      </c>
    </row>
    <row r="4013" spans="1:20" ht="43.2" x14ac:dyDescent="0.3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6">
        <f>(E4013/D4013)*100</f>
        <v>110.52</v>
      </c>
      <c r="P4013" s="7">
        <f>E4013/L4013</f>
        <v>40.632352941176471</v>
      </c>
      <c r="Q4013" t="s">
        <v>8317</v>
      </c>
      <c r="R4013" t="s">
        <v>8318</v>
      </c>
      <c r="S4013" s="11">
        <f>(J4013/86400)+25569+(-5/24)</f>
        <v>42401.598229166666</v>
      </c>
      <c r="T4013" s="11">
        <f>(I4013/86400)+25569+(-5/24)</f>
        <v>42431.598229166666</v>
      </c>
    </row>
    <row r="4014" spans="1:20" ht="43.2" x14ac:dyDescent="0.3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6">
        <f>(E4014/D4014)*100</f>
        <v>100.8</v>
      </c>
      <c r="P4014" s="7">
        <f>E4014/L4014</f>
        <v>63</v>
      </c>
      <c r="Q4014" t="s">
        <v>8317</v>
      </c>
      <c r="R4014" t="s">
        <v>8318</v>
      </c>
      <c r="S4014" s="11">
        <f>(J4014/86400)+25569+(-5/24)</f>
        <v>41897.393703703703</v>
      </c>
      <c r="T4014" s="11">
        <f>(I4014/86400)+25569+(-5/24)</f>
        <v>41927.393703703703</v>
      </c>
    </row>
    <row r="4015" spans="1:20" ht="28.8" x14ac:dyDescent="0.3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6">
        <f>(E4015/D4015)*100</f>
        <v>121.2</v>
      </c>
      <c r="P4015" s="7">
        <f>E4015/L4015</f>
        <v>33.666666666666664</v>
      </c>
      <c r="Q4015" t="s">
        <v>8317</v>
      </c>
      <c r="R4015" t="s">
        <v>8318</v>
      </c>
      <c r="S4015" s="11">
        <f>(J4015/86400)+25569+(-5/24)</f>
        <v>41882.37731481481</v>
      </c>
      <c r="T4015" s="11">
        <f>(I4015/86400)+25569+(-5/24)</f>
        <v>41912.458333333328</v>
      </c>
    </row>
    <row r="4016" spans="1:20" ht="43.2" x14ac:dyDescent="0.3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6">
        <f>(E4016/D4016)*100</f>
        <v>100.33333333333334</v>
      </c>
      <c r="P4016" s="7">
        <f>E4016/L4016</f>
        <v>38.589743589743591</v>
      </c>
      <c r="Q4016" t="s">
        <v>8317</v>
      </c>
      <c r="R4016" t="s">
        <v>8318</v>
      </c>
      <c r="S4016" s="11">
        <f>(J4016/86400)+25569+(-5/24)</f>
        <v>42129.333252314813</v>
      </c>
      <c r="T4016" s="11">
        <f>(I4016/86400)+25569+(-5/24)</f>
        <v>42159.333252314813</v>
      </c>
    </row>
    <row r="4017" spans="1:20" ht="57.6" x14ac:dyDescent="0.3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6">
        <f>(E4017/D4017)*100</f>
        <v>109.16666666666666</v>
      </c>
      <c r="P4017" s="7">
        <f>E4017/L4017</f>
        <v>155.95238095238096</v>
      </c>
      <c r="Q4017" t="s">
        <v>8317</v>
      </c>
      <c r="R4017" t="s">
        <v>8318</v>
      </c>
      <c r="S4017" s="11">
        <f>(J4017/86400)+25569+(-5/24)</f>
        <v>42524.329675925925</v>
      </c>
      <c r="T4017" s="11">
        <f>(I4017/86400)+25569+(-5/24)</f>
        <v>42561.749305555553</v>
      </c>
    </row>
    <row r="4018" spans="1:20" ht="43.2" x14ac:dyDescent="0.3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6">
        <f>(E4018/D4018)*100</f>
        <v>123.42857142857142</v>
      </c>
      <c r="P4018" s="7">
        <f>E4018/L4018</f>
        <v>43.2</v>
      </c>
      <c r="Q4018" t="s">
        <v>8317</v>
      </c>
      <c r="R4018" t="s">
        <v>8318</v>
      </c>
      <c r="S4018" s="11">
        <f>(J4018/86400)+25569+(-5/24)</f>
        <v>42556.296157407407</v>
      </c>
      <c r="T4018" s="11">
        <f>(I4018/86400)+25569+(-5/24)</f>
        <v>42595.082638888889</v>
      </c>
    </row>
    <row r="4019" spans="1:20" ht="43.2" x14ac:dyDescent="0.3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6">
        <f>(E4019/D4019)*100</f>
        <v>136.33666666666667</v>
      </c>
      <c r="P4019" s="7">
        <f>E4019/L4019</f>
        <v>15.148518518518518</v>
      </c>
      <c r="Q4019" t="s">
        <v>8317</v>
      </c>
      <c r="R4019" t="s">
        <v>8318</v>
      </c>
      <c r="S4019" s="11">
        <f>(J4019/86400)+25569+(-5/24)</f>
        <v>42461.481412037036</v>
      </c>
      <c r="T4019" s="11">
        <f>(I4019/86400)+25569+(-5/24)</f>
        <v>42521.481412037036</v>
      </c>
    </row>
    <row r="4020" spans="1:20" ht="43.2" x14ac:dyDescent="0.3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6">
        <f>(E4020/D4020)*100</f>
        <v>103.46657233816768</v>
      </c>
      <c r="P4020" s="7">
        <f>E4020/L4020</f>
        <v>83.571428571428569</v>
      </c>
      <c r="Q4020" t="s">
        <v>8317</v>
      </c>
      <c r="R4020" t="s">
        <v>8318</v>
      </c>
      <c r="S4020" s="11">
        <f>(J4020/86400)+25569+(-5/24)</f>
        <v>41792.334652777776</v>
      </c>
      <c r="T4020" s="11">
        <f>(I4020/86400)+25569+(-5/24)</f>
        <v>41813.541666666664</v>
      </c>
    </row>
    <row r="4021" spans="1:20" ht="43.2" x14ac:dyDescent="0.3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6">
        <f>(E4021/D4021)*100</f>
        <v>121.33333333333334</v>
      </c>
      <c r="P4021" s="7">
        <f>E4021/L4021</f>
        <v>140</v>
      </c>
      <c r="Q4021" t="s">
        <v>8317</v>
      </c>
      <c r="R4021" t="s">
        <v>8318</v>
      </c>
      <c r="S4021" s="11">
        <f>(J4021/86400)+25569+(-5/24)</f>
        <v>41879.705428240741</v>
      </c>
      <c r="T4021" s="11">
        <f>(I4021/86400)+25569+(-5/24)</f>
        <v>41894.705428240741</v>
      </c>
    </row>
    <row r="4022" spans="1:20" ht="43.2" x14ac:dyDescent="0.3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6">
        <f>(E4022/D4022)*100</f>
        <v>186</v>
      </c>
      <c r="P4022" s="7">
        <f>E4022/L4022</f>
        <v>80.869565217391298</v>
      </c>
      <c r="Q4022" t="s">
        <v>8317</v>
      </c>
      <c r="R4022" t="s">
        <v>8318</v>
      </c>
      <c r="S4022" s="11">
        <f>(J4022/86400)+25569+(-5/24)</f>
        <v>42551.840023148143</v>
      </c>
      <c r="T4022" s="11">
        <f>(I4022/86400)+25569+(-5/24)</f>
        <v>42573.018055555549</v>
      </c>
    </row>
    <row r="4023" spans="1:20" ht="57.6" x14ac:dyDescent="0.3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6">
        <f>(E4023/D4023)*100</f>
        <v>300</v>
      </c>
      <c r="P4023" s="7">
        <f>E4023/L4023</f>
        <v>53.846153846153847</v>
      </c>
      <c r="Q4023" t="s">
        <v>8317</v>
      </c>
      <c r="R4023" t="s">
        <v>8318</v>
      </c>
      <c r="S4023" s="11">
        <f>(J4023/86400)+25569+(-5/24)</f>
        <v>41809.933865740742</v>
      </c>
      <c r="T4023" s="11">
        <f>(I4023/86400)+25569+(-5/24)</f>
        <v>41823.933865740742</v>
      </c>
    </row>
    <row r="4024" spans="1:20" ht="43.2" x14ac:dyDescent="0.3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6">
        <f>(E4024/D4024)*100</f>
        <v>108.25</v>
      </c>
      <c r="P4024" s="7">
        <f>E4024/L4024</f>
        <v>30.928571428571427</v>
      </c>
      <c r="Q4024" t="s">
        <v>8317</v>
      </c>
      <c r="R4024" t="s">
        <v>8318</v>
      </c>
      <c r="S4024" s="11">
        <f>(J4024/86400)+25569+(-5/24)</f>
        <v>41785.499374999999</v>
      </c>
      <c r="T4024" s="11">
        <f>(I4024/86400)+25569+(-5/24)</f>
        <v>41815.499374999999</v>
      </c>
    </row>
    <row r="4025" spans="1:20" ht="28.8" x14ac:dyDescent="0.3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6">
        <f>(E4025/D4025)*100</f>
        <v>141.15384615384616</v>
      </c>
      <c r="P4025" s="7">
        <f>E4025/L4025</f>
        <v>67.962962962962962</v>
      </c>
      <c r="Q4025" t="s">
        <v>8317</v>
      </c>
      <c r="R4025" t="s">
        <v>8318</v>
      </c>
      <c r="S4025" s="11">
        <f>(J4025/86400)+25569+(-5/24)</f>
        <v>42072.367916666662</v>
      </c>
      <c r="T4025" s="11">
        <f>(I4025/86400)+25569+(-5/24)</f>
        <v>42097.367916666662</v>
      </c>
    </row>
    <row r="4026" spans="1:20" ht="28.8" x14ac:dyDescent="0.3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6">
        <f>(E4026/D4026)*100</f>
        <v>113.99999999999999</v>
      </c>
      <c r="P4026" s="7">
        <f>E4026/L4026</f>
        <v>27.142857142857142</v>
      </c>
      <c r="Q4026" t="s">
        <v>8317</v>
      </c>
      <c r="R4026" t="s">
        <v>8318</v>
      </c>
      <c r="S4026" s="11">
        <f>(J4026/86400)+25569+(-5/24)</f>
        <v>41779.5158912037</v>
      </c>
      <c r="T4026" s="11">
        <f>(I4026/86400)+25569+(-5/24)</f>
        <v>41805.458333333328</v>
      </c>
    </row>
    <row r="4027" spans="1:20" ht="57.6" x14ac:dyDescent="0.3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6">
        <f>(E4027/D4027)*100</f>
        <v>153.73333333333335</v>
      </c>
      <c r="P4027" s="7">
        <f>E4027/L4027</f>
        <v>110.86538461538461</v>
      </c>
      <c r="Q4027" t="s">
        <v>8317</v>
      </c>
      <c r="R4027" t="s">
        <v>8318</v>
      </c>
      <c r="S4027" s="11">
        <f>(J4027/86400)+25569+(-5/24)</f>
        <v>42133.963738425919</v>
      </c>
      <c r="T4027" s="11">
        <f>(I4027/86400)+25569+(-5/24)</f>
        <v>42155.082638888889</v>
      </c>
    </row>
    <row r="4028" spans="1:20" ht="43.2" x14ac:dyDescent="0.3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6">
        <f>(E4028/D4028)*100</f>
        <v>101.49999999999999</v>
      </c>
      <c r="P4028" s="7">
        <f>E4028/L4028</f>
        <v>106.84210526315789</v>
      </c>
      <c r="Q4028" t="s">
        <v>8317</v>
      </c>
      <c r="R4028" t="s">
        <v>8318</v>
      </c>
      <c r="S4028" s="11">
        <f>(J4028/86400)+25569+(-5/24)</f>
        <v>42505.529699074068</v>
      </c>
      <c r="T4028" s="11">
        <f>(I4028/86400)+25569+(-5/24)</f>
        <v>42525.529699074068</v>
      </c>
    </row>
    <row r="4029" spans="1:20" ht="43.2" x14ac:dyDescent="0.3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6">
        <f>(E4029/D4029)*100</f>
        <v>102.35000000000001</v>
      </c>
      <c r="P4029" s="7">
        <f>E4029/L4029</f>
        <v>105.51546391752578</v>
      </c>
      <c r="Q4029" t="s">
        <v>8317</v>
      </c>
      <c r="R4029" t="s">
        <v>8318</v>
      </c>
      <c r="S4029" s="11">
        <f>(J4029/86400)+25569+(-5/24)</f>
        <v>42118.347997685181</v>
      </c>
      <c r="T4029" s="11">
        <f>(I4029/86400)+25569+(-5/24)</f>
        <v>42149.957638888889</v>
      </c>
    </row>
    <row r="4030" spans="1:20" ht="43.2" x14ac:dyDescent="0.3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6">
        <f>(E4030/D4030)*100</f>
        <v>102.57142857142858</v>
      </c>
      <c r="P4030" s="7">
        <f>E4030/L4030</f>
        <v>132.96296296296296</v>
      </c>
      <c r="Q4030" t="s">
        <v>8317</v>
      </c>
      <c r="R4030" t="s">
        <v>8318</v>
      </c>
      <c r="S4030" s="11">
        <f>(J4030/86400)+25569+(-5/24)</f>
        <v>42036.787256944437</v>
      </c>
      <c r="T4030" s="11">
        <f>(I4030/86400)+25569+(-5/24)</f>
        <v>42094.327777777777</v>
      </c>
    </row>
    <row r="4031" spans="1:20" ht="43.2" x14ac:dyDescent="0.3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6">
        <f>(E4031/D4031)*100</f>
        <v>155.75</v>
      </c>
      <c r="P4031" s="7">
        <f>E4031/L4031</f>
        <v>51.916666666666664</v>
      </c>
      <c r="Q4031" t="s">
        <v>8317</v>
      </c>
      <c r="R4031" t="s">
        <v>8318</v>
      </c>
      <c r="S4031" s="11">
        <f>(J4031/86400)+25569+(-5/24)</f>
        <v>42360.679502314808</v>
      </c>
      <c r="T4031" s="11">
        <f>(I4031/86400)+25569+(-5/24)</f>
        <v>42390.679502314808</v>
      </c>
    </row>
    <row r="4032" spans="1:20" ht="43.2" x14ac:dyDescent="0.3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6">
        <f>(E4032/D4032)*100</f>
        <v>100.75</v>
      </c>
      <c r="P4032" s="7">
        <f>E4032/L4032</f>
        <v>310</v>
      </c>
      <c r="Q4032" t="s">
        <v>8317</v>
      </c>
      <c r="R4032" t="s">
        <v>8318</v>
      </c>
      <c r="S4032" s="11">
        <f>(J4032/86400)+25569+(-5/24)</f>
        <v>42102.657974537033</v>
      </c>
      <c r="T4032" s="11">
        <f>(I4032/86400)+25569+(-5/24)</f>
        <v>42133.657974537033</v>
      </c>
    </row>
    <row r="4033" spans="1:20" ht="43.2" x14ac:dyDescent="0.3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6">
        <f>(E4033/D4033)*100</f>
        <v>239.4</v>
      </c>
      <c r="P4033" s="7">
        <f>E4033/L4033</f>
        <v>26.021739130434781</v>
      </c>
      <c r="Q4033" t="s">
        <v>8317</v>
      </c>
      <c r="R4033" t="s">
        <v>8318</v>
      </c>
      <c r="S4033" s="11">
        <f>(J4033/86400)+25569+(-5/24)</f>
        <v>42032.507812499993</v>
      </c>
      <c r="T4033" s="11">
        <f>(I4033/86400)+25569+(-5/24)</f>
        <v>42062.507812499993</v>
      </c>
    </row>
    <row r="4034" spans="1:20" ht="28.8" x14ac:dyDescent="0.3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6">
        <f>(E4034/D4034)*100</f>
        <v>210</v>
      </c>
      <c r="P4034" s="7">
        <f>E4034/L4034</f>
        <v>105</v>
      </c>
      <c r="Q4034" t="s">
        <v>8317</v>
      </c>
      <c r="R4034" t="s">
        <v>8318</v>
      </c>
      <c r="S4034" s="11">
        <f>(J4034/86400)+25569+(-5/24)</f>
        <v>42147.521597222221</v>
      </c>
      <c r="T4034" s="11">
        <f>(I4034/86400)+25569+(-5/24)</f>
        <v>42177.521597222221</v>
      </c>
    </row>
    <row r="4035" spans="1:20" ht="28.8" x14ac:dyDescent="0.3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6">
        <f>(E4035/D4035)*100</f>
        <v>104.51515151515152</v>
      </c>
      <c r="P4035" s="7">
        <f>E4035/L4035</f>
        <v>86.224999999999994</v>
      </c>
      <c r="Q4035" t="s">
        <v>8317</v>
      </c>
      <c r="R4035" t="s">
        <v>8318</v>
      </c>
      <c r="S4035" s="11">
        <f>(J4035/86400)+25569+(-5/24)</f>
        <v>42165.784791666665</v>
      </c>
      <c r="T4035" s="11">
        <f>(I4035/86400)+25569+(-5/24)</f>
        <v>42187.784791666665</v>
      </c>
    </row>
    <row r="4036" spans="1:20" ht="57.6" x14ac:dyDescent="0.3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6">
        <f>(E4036/D4036)*100</f>
        <v>100.8</v>
      </c>
      <c r="P4036" s="7">
        <f>E4036/L4036</f>
        <v>114.54545454545455</v>
      </c>
      <c r="Q4036" t="s">
        <v>8317</v>
      </c>
      <c r="R4036" t="s">
        <v>8318</v>
      </c>
      <c r="S4036" s="11">
        <f>(J4036/86400)+25569+(-5/24)</f>
        <v>41927.727824074071</v>
      </c>
      <c r="T4036" s="11">
        <f>(I4036/86400)+25569+(-5/24)</f>
        <v>41948.769490740735</v>
      </c>
    </row>
    <row r="4037" spans="1:20" ht="57.6" x14ac:dyDescent="0.3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6">
        <f>(E4037/D4037)*100</f>
        <v>111.20000000000002</v>
      </c>
      <c r="P4037" s="7">
        <f>E4037/L4037</f>
        <v>47.657142857142858</v>
      </c>
      <c r="Q4037" t="s">
        <v>8317</v>
      </c>
      <c r="R4037" t="s">
        <v>8318</v>
      </c>
      <c r="S4037" s="11">
        <f>(J4037/86400)+25569+(-5/24)</f>
        <v>42381.463506944441</v>
      </c>
      <c r="T4037" s="11">
        <f>(I4037/86400)+25569+(-5/24)</f>
        <v>42411.749305555553</v>
      </c>
    </row>
    <row r="4038" spans="1:20" ht="28.8" x14ac:dyDescent="0.3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6">
        <f>(E4038/D4038)*100</f>
        <v>102.04444444444445</v>
      </c>
      <c r="P4038" s="7">
        <f>E4038/L4038</f>
        <v>72.888888888888886</v>
      </c>
      <c r="Q4038" t="s">
        <v>8317</v>
      </c>
      <c r="R4038" t="s">
        <v>8318</v>
      </c>
      <c r="S4038" s="11">
        <f>(J4038/86400)+25569+(-5/24)</f>
        <v>41943.544699074067</v>
      </c>
      <c r="T4038" s="11">
        <f>(I4038/86400)+25569+(-5/24)</f>
        <v>41973.586365740739</v>
      </c>
    </row>
    <row r="4039" spans="1:20" ht="43.2" x14ac:dyDescent="0.3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6">
        <f>(E4039/D4039)*100</f>
        <v>102.54767441860466</v>
      </c>
      <c r="P4039" s="7">
        <f>E4039/L4039</f>
        <v>49.545505617977533</v>
      </c>
      <c r="Q4039" t="s">
        <v>8317</v>
      </c>
      <c r="R4039" t="s">
        <v>8318</v>
      </c>
      <c r="S4039" s="11">
        <f>(J4039/86400)+25569+(-5/24)</f>
        <v>42465.283101851848</v>
      </c>
      <c r="T4039" s="11">
        <f>(I4039/86400)+25569+(-5/24)</f>
        <v>42494.749999999993</v>
      </c>
    </row>
    <row r="4040" spans="1:20" ht="43.2" x14ac:dyDescent="0.3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6">
        <f>(E4040/D4040)*100</f>
        <v>127</v>
      </c>
      <c r="P4040" s="7">
        <f>E4040/L4040</f>
        <v>25.4</v>
      </c>
      <c r="Q4040" t="s">
        <v>8317</v>
      </c>
      <c r="R4040" t="s">
        <v>8318</v>
      </c>
      <c r="S4040" s="11">
        <f>(J4040/86400)+25569+(-5/24)</f>
        <v>42401.736886574072</v>
      </c>
      <c r="T4040" s="11">
        <f>(I4040/86400)+25569+(-5/24)</f>
        <v>42418.687499999993</v>
      </c>
    </row>
    <row r="4041" spans="1:20" ht="43.2" x14ac:dyDescent="0.3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6">
        <f>(E4041/D4041)*100</f>
        <v>338.70588235294122</v>
      </c>
      <c r="P4041" s="7">
        <f>E4041/L4041</f>
        <v>62.586956521739133</v>
      </c>
      <c r="Q4041" t="s">
        <v>8317</v>
      </c>
      <c r="R4041" t="s">
        <v>8318</v>
      </c>
      <c r="S4041" s="11">
        <f>(J4041/86400)+25569+(-5/24)</f>
        <v>42461.932534722218</v>
      </c>
      <c r="T4041" s="11">
        <f>(I4041/86400)+25569+(-5/24)</f>
        <v>42489.666666666664</v>
      </c>
    </row>
    <row r="4042" spans="1:20" ht="43.2" x14ac:dyDescent="0.3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6">
        <f>(E4042/D4042)*100</f>
        <v>100.75</v>
      </c>
      <c r="P4042" s="7">
        <f>E4042/L4042</f>
        <v>61.060606060606062</v>
      </c>
      <c r="Q4042" t="s">
        <v>8317</v>
      </c>
      <c r="R4042" t="s">
        <v>8318</v>
      </c>
      <c r="S4042" s="11">
        <f>(J4042/86400)+25569+(-5/24)</f>
        <v>42632.139976851853</v>
      </c>
      <c r="T4042" s="11">
        <f>(I4042/86400)+25569+(-5/24)</f>
        <v>42662.996527777774</v>
      </c>
    </row>
    <row r="4043" spans="1:20" ht="43.2" x14ac:dyDescent="0.3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6">
        <f>(E4043/D4043)*100</f>
        <v>103.52</v>
      </c>
      <c r="P4043" s="7">
        <f>E4043/L4043</f>
        <v>99.538461538461533</v>
      </c>
      <c r="Q4043" t="s">
        <v>8317</v>
      </c>
      <c r="R4043" t="s">
        <v>8359</v>
      </c>
      <c r="S4043" s="11">
        <f>(J4043/86400)+25569+(-5/24)</f>
        <v>42395.498101851852</v>
      </c>
      <c r="T4043" s="11">
        <f>(I4043/86400)+25569+(-5/24)</f>
        <v>42416.040972222218</v>
      </c>
    </row>
    <row r="4044" spans="1:20" ht="43.2" x14ac:dyDescent="0.3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6">
        <f>(E4044/D4044)*100</f>
        <v>105</v>
      </c>
      <c r="P4044" s="7">
        <f>E4044/L4044</f>
        <v>75</v>
      </c>
      <c r="Q4044" t="s">
        <v>8317</v>
      </c>
      <c r="R4044" t="s">
        <v>8359</v>
      </c>
      <c r="S4044" s="11">
        <f>(J4044/86400)+25569+(-5/24)</f>
        <v>42457.918842592589</v>
      </c>
      <c r="T4044" s="11">
        <f>(I4044/86400)+25569+(-5/24)</f>
        <v>42488.957638888889</v>
      </c>
    </row>
    <row r="4045" spans="1:20" ht="86.4" x14ac:dyDescent="0.3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6">
        <f>(E4045/D4045)*100</f>
        <v>100.44999999999999</v>
      </c>
      <c r="P4045" s="7">
        <f>E4045/L4045</f>
        <v>215.25</v>
      </c>
      <c r="Q4045" t="s">
        <v>8317</v>
      </c>
      <c r="R4045" t="s">
        <v>8359</v>
      </c>
      <c r="S4045" s="11">
        <f>(J4045/86400)+25569+(-5/24)</f>
        <v>42016.773240740738</v>
      </c>
      <c r="T4045" s="11">
        <f>(I4045/86400)+25569+(-5/24)</f>
        <v>42045.124305555553</v>
      </c>
    </row>
    <row r="4046" spans="1:20" ht="43.2" x14ac:dyDescent="0.3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6">
        <f>(E4046/D4046)*100</f>
        <v>132.6</v>
      </c>
      <c r="P4046" s="7">
        <f>E4046/L4046</f>
        <v>120.54545454545455</v>
      </c>
      <c r="Q4046" t="s">
        <v>8317</v>
      </c>
      <c r="R4046" t="s">
        <v>8359</v>
      </c>
      <c r="S4046" s="11">
        <f>(J4046/86400)+25569+(-5/24)</f>
        <v>42402.827233796292</v>
      </c>
      <c r="T4046" s="11">
        <f>(I4046/86400)+25569+(-5/24)</f>
        <v>42462.785567129627</v>
      </c>
    </row>
    <row r="4047" spans="1:20" ht="57.6" x14ac:dyDescent="0.3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6">
        <f>(E4047/D4047)*100</f>
        <v>112.99999999999999</v>
      </c>
      <c r="P4047" s="7">
        <f>E4047/L4047</f>
        <v>37.666666666666664</v>
      </c>
      <c r="Q4047" t="s">
        <v>8317</v>
      </c>
      <c r="R4047" t="s">
        <v>8359</v>
      </c>
      <c r="S4047" s="11">
        <f>(J4047/86400)+25569+(-5/24)</f>
        <v>42619.594155092585</v>
      </c>
      <c r="T4047" s="11">
        <f>(I4047/86400)+25569+(-5/24)</f>
        <v>42659.666666666664</v>
      </c>
    </row>
    <row r="4048" spans="1:20" ht="43.2" x14ac:dyDescent="0.3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6">
        <f>(E4048/D4048)*100</f>
        <v>103.34</v>
      </c>
      <c r="P4048" s="7">
        <f>E4048/L4048</f>
        <v>172.23333333333332</v>
      </c>
      <c r="Q4048" t="s">
        <v>8317</v>
      </c>
      <c r="R4048" t="s">
        <v>8359</v>
      </c>
      <c r="S4048" s="11">
        <f>(J4048/86400)+25569+(-5/24)</f>
        <v>42128.615740740737</v>
      </c>
      <c r="T4048" s="11">
        <f>(I4048/86400)+25569+(-5/24)</f>
        <v>42157.791666666664</v>
      </c>
    </row>
    <row r="4049" spans="1:20" ht="43.2" x14ac:dyDescent="0.3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6">
        <f>(E4049/D4049)*100</f>
        <v>120</v>
      </c>
      <c r="P4049" s="7">
        <f>E4049/L4049</f>
        <v>111.11111111111111</v>
      </c>
      <c r="Q4049" t="s">
        <v>8317</v>
      </c>
      <c r="R4049" t="s">
        <v>8359</v>
      </c>
      <c r="S4049" s="11">
        <f>(J4049/86400)+25569+(-5/24)</f>
        <v>41808.67288194444</v>
      </c>
      <c r="T4049" s="11">
        <f>(I4049/86400)+25569+(-5/24)</f>
        <v>41845.999305555553</v>
      </c>
    </row>
    <row r="4050" spans="1:20" ht="43.2" x14ac:dyDescent="0.3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6">
        <f>(E4050/D4050)*100</f>
        <v>129.63636363636363</v>
      </c>
      <c r="P4050" s="7">
        <f>E4050/L4050</f>
        <v>25.464285714285715</v>
      </c>
      <c r="Q4050" t="s">
        <v>8317</v>
      </c>
      <c r="R4050" t="s">
        <v>8359</v>
      </c>
      <c r="S4050" s="11">
        <f>(J4050/86400)+25569+(-5/24)</f>
        <v>42445.658645833326</v>
      </c>
      <c r="T4050" s="11">
        <f>(I4050/86400)+25569+(-5/24)</f>
        <v>42475.658645833326</v>
      </c>
    </row>
    <row r="4051" spans="1:20" ht="43.2" x14ac:dyDescent="0.3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6">
        <f>(E4051/D4051)*100</f>
        <v>101.11111111111111</v>
      </c>
      <c r="P4051" s="7">
        <f>E4051/L4051</f>
        <v>267.64705882352939</v>
      </c>
      <c r="Q4051" t="s">
        <v>8317</v>
      </c>
      <c r="R4051" t="s">
        <v>8359</v>
      </c>
      <c r="S4051" s="11">
        <f>(J4051/86400)+25569+(-5/24)</f>
        <v>41771.606458333328</v>
      </c>
      <c r="T4051" s="11">
        <f>(I4051/86400)+25569+(-5/24)</f>
        <v>41801.606458333328</v>
      </c>
    </row>
    <row r="4052" spans="1:20" ht="43.2" x14ac:dyDescent="0.3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6">
        <f>(E4052/D4052)*100</f>
        <v>108.51428571428572</v>
      </c>
      <c r="P4052" s="7">
        <f>E4052/L4052</f>
        <v>75.959999999999994</v>
      </c>
      <c r="Q4052" t="s">
        <v>8317</v>
      </c>
      <c r="R4052" t="s">
        <v>8359</v>
      </c>
      <c r="S4052" s="11">
        <f>(J4052/86400)+25569+(-5/24)</f>
        <v>41954.642534722218</v>
      </c>
      <c r="T4052" s="11">
        <f>(I4052/86400)+25569+(-5/24)</f>
        <v>41974.642534722218</v>
      </c>
    </row>
    <row r="4053" spans="1:20" ht="28.8" x14ac:dyDescent="0.3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6">
        <f>(E4053/D4053)*100</f>
        <v>102.33333333333334</v>
      </c>
      <c r="P4053" s="7">
        <f>E4053/L4053</f>
        <v>59.03846153846154</v>
      </c>
      <c r="Q4053" t="s">
        <v>8317</v>
      </c>
      <c r="R4053" t="s">
        <v>8359</v>
      </c>
      <c r="S4053" s="11">
        <f>(J4053/86400)+25569+(-5/24)</f>
        <v>41747.263171296298</v>
      </c>
      <c r="T4053" s="11">
        <f>(I4053/86400)+25569+(-5/24)</f>
        <v>41778</v>
      </c>
    </row>
    <row r="4054" spans="1:20" ht="28.8" x14ac:dyDescent="0.3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6">
        <f>(E4054/D4054)*100</f>
        <v>110.24425000000002</v>
      </c>
      <c r="P4054" s="7">
        <f>E4054/L4054</f>
        <v>50.111022727272733</v>
      </c>
      <c r="Q4054" t="s">
        <v>8317</v>
      </c>
      <c r="R4054" t="s">
        <v>8359</v>
      </c>
      <c r="S4054" s="11">
        <f>(J4054/86400)+25569+(-5/24)</f>
        <v>42181.899918981479</v>
      </c>
      <c r="T4054" s="11">
        <f>(I4054/86400)+25569+(-5/24)</f>
        <v>42241.899918981479</v>
      </c>
    </row>
    <row r="4055" spans="1:20" ht="43.2" x14ac:dyDescent="0.3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6">
        <f>(E4055/D4055)*100</f>
        <v>101.0154</v>
      </c>
      <c r="P4055" s="7">
        <f>E4055/L4055</f>
        <v>55.502967032967035</v>
      </c>
      <c r="Q4055" t="s">
        <v>8317</v>
      </c>
      <c r="R4055" t="s">
        <v>8359</v>
      </c>
      <c r="S4055" s="11">
        <f>(J4055/86400)+25569+(-5/24)</f>
        <v>41739.316967592589</v>
      </c>
      <c r="T4055" s="11">
        <f>(I4055/86400)+25569+(-5/24)</f>
        <v>41764.316967592589</v>
      </c>
    </row>
    <row r="4056" spans="1:20" ht="57.6" x14ac:dyDescent="0.3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6">
        <f>(E4056/D4056)*100</f>
        <v>100</v>
      </c>
      <c r="P4056" s="7">
        <f>E4056/L4056</f>
        <v>166.66666666666666</v>
      </c>
      <c r="Q4056" t="s">
        <v>8317</v>
      </c>
      <c r="R4056" t="s">
        <v>8359</v>
      </c>
      <c r="S4056" s="11">
        <f>(J4056/86400)+25569+(-5/24)</f>
        <v>42173.258530092593</v>
      </c>
      <c r="T4056" s="11">
        <f>(I4056/86400)+25569+(-5/24)</f>
        <v>42226.749999999993</v>
      </c>
    </row>
    <row r="4057" spans="1:20" ht="43.2" x14ac:dyDescent="0.3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6">
        <f>(E4057/D4057)*100</f>
        <v>106.24</v>
      </c>
      <c r="P4057" s="7">
        <f>E4057/L4057</f>
        <v>47.428571428571431</v>
      </c>
      <c r="Q4057" t="s">
        <v>8317</v>
      </c>
      <c r="R4057" t="s">
        <v>8359</v>
      </c>
      <c r="S4057" s="11">
        <f>(J4057/86400)+25569+(-5/24)</f>
        <v>42193.605196759258</v>
      </c>
      <c r="T4057" s="11">
        <f>(I4057/86400)+25569+(-5/24)</f>
        <v>42218.605196759258</v>
      </c>
    </row>
    <row r="4058" spans="1:20" ht="28.8" x14ac:dyDescent="0.3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6">
        <f>(E4058/D4058)*100</f>
        <v>100</v>
      </c>
      <c r="P4058" s="7">
        <f>E4058/L4058</f>
        <v>64.935064935064929</v>
      </c>
      <c r="Q4058" t="s">
        <v>8317</v>
      </c>
      <c r="R4058" t="s">
        <v>8359</v>
      </c>
      <c r="S4058" s="11">
        <f>(J4058/86400)+25569+(-5/24)</f>
        <v>42065.541967592588</v>
      </c>
      <c r="T4058" s="11">
        <f>(I4058/86400)+25569+(-5/24)</f>
        <v>42095.500300925924</v>
      </c>
    </row>
    <row r="4059" spans="1:20" ht="43.2" x14ac:dyDescent="0.3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6">
        <f>(E4059/D4059)*100</f>
        <v>100</v>
      </c>
      <c r="P4059" s="7">
        <f>E4059/L4059</f>
        <v>55.555555555555557</v>
      </c>
      <c r="Q4059" t="s">
        <v>8317</v>
      </c>
      <c r="R4059" t="s">
        <v>8359</v>
      </c>
      <c r="S4059" s="11">
        <f>(J4059/86400)+25569+(-5/24)</f>
        <v>42499.634629629632</v>
      </c>
      <c r="T4059" s="11">
        <f>(I4059/86400)+25569+(-5/24)</f>
        <v>42518.816666666666</v>
      </c>
    </row>
    <row r="4060" spans="1:20" ht="43.2" x14ac:dyDescent="0.3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6">
        <f>(E4060/D4060)*100</f>
        <v>113.45714285714286</v>
      </c>
      <c r="P4060" s="7">
        <f>E4060/L4060</f>
        <v>74.224299065420567</v>
      </c>
      <c r="Q4060" t="s">
        <v>8317</v>
      </c>
      <c r="R4060" t="s">
        <v>8359</v>
      </c>
      <c r="S4060" s="11">
        <f>(J4060/86400)+25569+(-5/24)</f>
        <v>41820.568078703705</v>
      </c>
      <c r="T4060" s="11">
        <f>(I4060/86400)+25569+(-5/24)</f>
        <v>41850.568078703705</v>
      </c>
    </row>
    <row r="4061" spans="1:20" ht="43.2" x14ac:dyDescent="0.3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6">
        <f>(E4061/D4061)*100</f>
        <v>102.65010000000001</v>
      </c>
      <c r="P4061" s="7">
        <f>E4061/L4061</f>
        <v>106.9271875</v>
      </c>
      <c r="Q4061" t="s">
        <v>8317</v>
      </c>
      <c r="R4061" t="s">
        <v>8359</v>
      </c>
      <c r="S4061" s="11">
        <f>(J4061/86400)+25569+(-5/24)</f>
        <v>41787.958854166667</v>
      </c>
      <c r="T4061" s="11">
        <f>(I4061/86400)+25569+(-5/24)</f>
        <v>41822.958854166667</v>
      </c>
    </row>
    <row r="4062" spans="1:20" ht="43.2" x14ac:dyDescent="0.3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6">
        <f>(E4062/D4062)*100</f>
        <v>116.75</v>
      </c>
      <c r="P4062" s="7">
        <f>E4062/L4062</f>
        <v>41.696428571428569</v>
      </c>
      <c r="Q4062" t="s">
        <v>8317</v>
      </c>
      <c r="R4062" t="s">
        <v>8359</v>
      </c>
      <c r="S4062" s="11">
        <f>(J4062/86400)+25569+(-5/24)</f>
        <v>42049.811307870368</v>
      </c>
      <c r="T4062" s="11">
        <f>(I4062/86400)+25569+(-5/24)</f>
        <v>42063.999305555553</v>
      </c>
    </row>
    <row r="4063" spans="1:20" ht="43.2" x14ac:dyDescent="0.3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6">
        <f>(E4063/D4063)*100</f>
        <v>107.65274999999998</v>
      </c>
      <c r="P4063" s="7">
        <f>E4063/L4063</f>
        <v>74.243275862068955</v>
      </c>
      <c r="Q4063" t="s">
        <v>8317</v>
      </c>
      <c r="R4063" t="s">
        <v>8359</v>
      </c>
      <c r="S4063" s="11">
        <f>(J4063/86400)+25569+(-5/24)</f>
        <v>41772.519560185181</v>
      </c>
      <c r="T4063" s="11">
        <f>(I4063/86400)+25569+(-5/24)</f>
        <v>41802.519560185181</v>
      </c>
    </row>
    <row r="4064" spans="1:20" ht="43.2" x14ac:dyDescent="0.3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6">
        <f>(E4064/D4064)*100</f>
        <v>100</v>
      </c>
      <c r="P4064" s="7">
        <f>E4064/L4064</f>
        <v>73.333333333333329</v>
      </c>
      <c r="Q4064" t="s">
        <v>8317</v>
      </c>
      <c r="R4064" t="s">
        <v>8359</v>
      </c>
      <c r="S4064" s="11">
        <f>(J4064/86400)+25569+(-5/24)</f>
        <v>42445.389803240738</v>
      </c>
      <c r="T4064" s="11">
        <f>(I4064/86400)+25569+(-5/24)</f>
        <v>42475.389803240738</v>
      </c>
    </row>
    <row r="4065" spans="1:20" ht="43.2" x14ac:dyDescent="0.3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6">
        <f>(E4065/D4065)*100</f>
        <v>100</v>
      </c>
      <c r="P4065" s="7">
        <f>E4065/L4065</f>
        <v>100</v>
      </c>
      <c r="Q4065" t="s">
        <v>8317</v>
      </c>
      <c r="R4065" t="s">
        <v>8359</v>
      </c>
      <c r="S4065" s="11">
        <f>(J4065/86400)+25569+(-5/24)</f>
        <v>42138.722337962965</v>
      </c>
      <c r="T4065" s="11">
        <f>(I4065/86400)+25569+(-5/24)</f>
        <v>42168.722337962965</v>
      </c>
    </row>
    <row r="4066" spans="1:20" ht="28.8" x14ac:dyDescent="0.3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6">
        <f>(E4066/D4066)*100</f>
        <v>146</v>
      </c>
      <c r="P4066" s="7">
        <f>E4066/L4066</f>
        <v>38.421052631578945</v>
      </c>
      <c r="Q4066" t="s">
        <v>8317</v>
      </c>
      <c r="R4066" t="s">
        <v>8359</v>
      </c>
      <c r="S4066" s="11">
        <f>(J4066/86400)+25569+(-5/24)</f>
        <v>42493.64875</v>
      </c>
      <c r="T4066" s="11">
        <f>(I4066/86400)+25569+(-5/24)</f>
        <v>42507.791666666664</v>
      </c>
    </row>
    <row r="4067" spans="1:20" ht="43.2" x14ac:dyDescent="0.3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6">
        <f>(E4067/D4067)*100</f>
        <v>110.2</v>
      </c>
      <c r="P4067" s="7">
        <f>E4067/L4067</f>
        <v>166.96969696969697</v>
      </c>
      <c r="Q4067" t="s">
        <v>8317</v>
      </c>
      <c r="R4067" t="s">
        <v>8359</v>
      </c>
      <c r="S4067" s="11">
        <f>(J4067/86400)+25569+(-5/24)</f>
        <v>42682.408634259256</v>
      </c>
      <c r="T4067" s="11">
        <f>(I4067/86400)+25569+(-5/24)</f>
        <v>42703.041666666664</v>
      </c>
    </row>
    <row r="4068" spans="1:20" ht="28.8" x14ac:dyDescent="0.3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6">
        <f>(E4068/D4068)*100</f>
        <v>108.2</v>
      </c>
      <c r="P4068" s="7">
        <f>E4068/L4068</f>
        <v>94.912280701754383</v>
      </c>
      <c r="Q4068" t="s">
        <v>8317</v>
      </c>
      <c r="R4068" t="s">
        <v>8359</v>
      </c>
      <c r="S4068" s="11">
        <f>(J4068/86400)+25569+(-5/24)</f>
        <v>42655.796840277777</v>
      </c>
      <c r="T4068" s="11">
        <f>(I4068/86400)+25569+(-5/24)</f>
        <v>42688.880555555552</v>
      </c>
    </row>
    <row r="4069" spans="1:20" ht="57.6" x14ac:dyDescent="0.3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6">
        <f>(E4069/D4069)*100</f>
        <v>100</v>
      </c>
      <c r="P4069" s="7">
        <f>E4069/L4069</f>
        <v>100</v>
      </c>
      <c r="Q4069" t="s">
        <v>8317</v>
      </c>
      <c r="R4069" t="s">
        <v>8359</v>
      </c>
      <c r="S4069" s="11">
        <f>(J4069/86400)+25569+(-5/24)</f>
        <v>42087.583969907406</v>
      </c>
      <c r="T4069" s="11">
        <f>(I4069/86400)+25569+(-5/24)</f>
        <v>42103.583969907406</v>
      </c>
    </row>
    <row r="4070" spans="1:20" ht="43.2" x14ac:dyDescent="0.3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6">
        <f>(E4070/D4070)*100</f>
        <v>100.25</v>
      </c>
      <c r="P4070" s="7">
        <f>E4070/L4070</f>
        <v>143.21428571428572</v>
      </c>
      <c r="Q4070" t="s">
        <v>8317</v>
      </c>
      <c r="R4070" t="s">
        <v>8359</v>
      </c>
      <c r="S4070" s="11">
        <f>(J4070/86400)+25569+(-5/24)</f>
        <v>42075.734293981477</v>
      </c>
      <c r="T4070" s="11">
        <f>(I4070/86400)+25569+(-5/24)</f>
        <v>42102.958333333336</v>
      </c>
    </row>
    <row r="4071" spans="1:20" ht="57.6" x14ac:dyDescent="0.3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6">
        <f>(E4071/D4071)*100</f>
        <v>106.71250000000001</v>
      </c>
      <c r="P4071" s="7">
        <f>E4071/L4071</f>
        <v>90.819148936170208</v>
      </c>
      <c r="Q4071" t="s">
        <v>8317</v>
      </c>
      <c r="R4071" t="s">
        <v>8359</v>
      </c>
      <c r="S4071" s="11">
        <f>(J4071/86400)+25569+(-5/24)</f>
        <v>41814.159467592588</v>
      </c>
      <c r="T4071" s="11">
        <f>(I4071/86400)+25569+(-5/24)</f>
        <v>41851.833333333328</v>
      </c>
    </row>
    <row r="4072" spans="1:20" ht="43.2" x14ac:dyDescent="0.3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6">
        <f>(E4072/D4072)*100</f>
        <v>143.19999999999999</v>
      </c>
      <c r="P4072" s="7">
        <f>E4072/L4072</f>
        <v>48.542372881355931</v>
      </c>
      <c r="Q4072" t="s">
        <v>8317</v>
      </c>
      <c r="R4072" t="s">
        <v>8359</v>
      </c>
      <c r="S4072" s="11">
        <f>(J4072/86400)+25569+(-5/24)</f>
        <v>41886.903020833335</v>
      </c>
      <c r="T4072" s="11">
        <f>(I4072/86400)+25569+(-5/24)</f>
        <v>41908.958333333328</v>
      </c>
    </row>
    <row r="4073" spans="1:20" ht="28.8" x14ac:dyDescent="0.3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6">
        <f>(E4073/D4073)*100</f>
        <v>105.04166666666667</v>
      </c>
      <c r="P4073" s="7">
        <f>E4073/L4073</f>
        <v>70.027777777777771</v>
      </c>
      <c r="Q4073" t="s">
        <v>8317</v>
      </c>
      <c r="R4073" t="s">
        <v>8359</v>
      </c>
      <c r="S4073" s="11">
        <f>(J4073/86400)+25569+(-5/24)</f>
        <v>41989.610879629625</v>
      </c>
      <c r="T4073" s="11">
        <f>(I4073/86400)+25569+(-5/24)</f>
        <v>42049.610879629625</v>
      </c>
    </row>
    <row r="4074" spans="1:20" ht="28.8" x14ac:dyDescent="0.3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6">
        <f>(E4074/D4074)*100</f>
        <v>103.98</v>
      </c>
      <c r="P4074" s="7">
        <f>E4074/L4074</f>
        <v>135.62608695652173</v>
      </c>
      <c r="Q4074" t="s">
        <v>8317</v>
      </c>
      <c r="R4074" t="s">
        <v>8359</v>
      </c>
      <c r="S4074" s="11">
        <f>(J4074/86400)+25569+(-5/24)</f>
        <v>42425.527083333327</v>
      </c>
      <c r="T4074" s="11">
        <f>(I4074/86400)+25569+(-5/24)</f>
        <v>42455.485416666663</v>
      </c>
    </row>
    <row r="4075" spans="1:20" ht="43.2" x14ac:dyDescent="0.3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6">
        <f>(E4075/D4075)*100</f>
        <v>120</v>
      </c>
      <c r="P4075" s="7">
        <f>E4075/L4075</f>
        <v>100</v>
      </c>
      <c r="Q4075" t="s">
        <v>8317</v>
      </c>
      <c r="R4075" t="s">
        <v>8359</v>
      </c>
      <c r="S4075" s="11">
        <f>(J4075/86400)+25569+(-5/24)</f>
        <v>42166.011400462965</v>
      </c>
      <c r="T4075" s="11">
        <f>(I4075/86400)+25569+(-5/24)</f>
        <v>42198.629166666666</v>
      </c>
    </row>
    <row r="4076" spans="1:20" ht="57.6" x14ac:dyDescent="0.3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6">
        <f>(E4076/D4076)*100</f>
        <v>109.66666666666667</v>
      </c>
      <c r="P4076" s="7">
        <f>E4076/L4076</f>
        <v>94.90384615384616</v>
      </c>
      <c r="Q4076" t="s">
        <v>8317</v>
      </c>
      <c r="R4076" t="s">
        <v>8359</v>
      </c>
      <c r="S4076" s="11">
        <f>(J4076/86400)+25569+(-5/24)</f>
        <v>41865.674594907403</v>
      </c>
      <c r="T4076" s="11">
        <f>(I4076/86400)+25569+(-5/24)</f>
        <v>41890.674594907403</v>
      </c>
    </row>
    <row r="4077" spans="1:20" ht="43.2" x14ac:dyDescent="0.3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6">
        <f>(E4077/D4077)*100</f>
        <v>101.75</v>
      </c>
      <c r="P4077" s="7">
        <f>E4077/L4077</f>
        <v>75.370370370370367</v>
      </c>
      <c r="Q4077" t="s">
        <v>8317</v>
      </c>
      <c r="R4077" t="s">
        <v>8359</v>
      </c>
      <c r="S4077" s="11">
        <f>(J4077/86400)+25569+(-5/24)</f>
        <v>42546.653900462959</v>
      </c>
      <c r="T4077" s="11">
        <f>(I4077/86400)+25569+(-5/24)</f>
        <v>42575.749999999993</v>
      </c>
    </row>
    <row r="4078" spans="1:20" ht="43.2" x14ac:dyDescent="0.3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6">
        <f>(E4078/D4078)*100</f>
        <v>128.91666666666666</v>
      </c>
      <c r="P4078" s="7">
        <f>E4078/L4078</f>
        <v>64.458333333333329</v>
      </c>
      <c r="Q4078" t="s">
        <v>8317</v>
      </c>
      <c r="R4078" t="s">
        <v>8359</v>
      </c>
      <c r="S4078" s="11">
        <f>(J4078/86400)+25569+(-5/24)</f>
        <v>42419.931944444441</v>
      </c>
      <c r="T4078" s="11">
        <f>(I4078/86400)+25569+(-5/24)</f>
        <v>42444.458333333336</v>
      </c>
    </row>
    <row r="4079" spans="1:20" ht="43.2" x14ac:dyDescent="0.3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6">
        <f>(E4079/D4079)*100</f>
        <v>114.99999999999999</v>
      </c>
      <c r="P4079" s="7">
        <f>E4079/L4079</f>
        <v>115</v>
      </c>
      <c r="Q4079" t="s">
        <v>8317</v>
      </c>
      <c r="R4079" t="s">
        <v>8359</v>
      </c>
      <c r="S4079" s="11">
        <f>(J4079/86400)+25569+(-5/24)</f>
        <v>42531.772361111107</v>
      </c>
      <c r="T4079" s="11">
        <f>(I4079/86400)+25569+(-5/24)</f>
        <v>42561.772361111107</v>
      </c>
    </row>
    <row r="4080" spans="1:20" ht="43.2" x14ac:dyDescent="0.3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6">
        <f>(E4080/D4080)*100</f>
        <v>150.75</v>
      </c>
      <c r="P4080" s="7">
        <f>E4080/L4080</f>
        <v>100.5</v>
      </c>
      <c r="Q4080" t="s">
        <v>8317</v>
      </c>
      <c r="R4080" t="s">
        <v>8359</v>
      </c>
      <c r="S4080" s="11">
        <f>(J4080/86400)+25569+(-5/24)</f>
        <v>42548.430196759255</v>
      </c>
      <c r="T4080" s="11">
        <f>(I4080/86400)+25569+(-5/24)</f>
        <v>42584.210416666661</v>
      </c>
    </row>
    <row r="4081" spans="1:20" ht="43.2" x14ac:dyDescent="0.3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6">
        <f>(E4081/D4081)*100</f>
        <v>110.96666666666665</v>
      </c>
      <c r="P4081" s="7">
        <f>E4081/L4081</f>
        <v>93.774647887323937</v>
      </c>
      <c r="Q4081" t="s">
        <v>8317</v>
      </c>
      <c r="R4081" t="s">
        <v>8359</v>
      </c>
      <c r="S4081" s="11">
        <f>(J4081/86400)+25569+(-5/24)</f>
        <v>42486.829571759255</v>
      </c>
      <c r="T4081" s="11">
        <f>(I4081/86400)+25569+(-5/24)</f>
        <v>42516.829571759255</v>
      </c>
    </row>
    <row r="4082" spans="1:20" ht="43.2" x14ac:dyDescent="0.3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6">
        <f>(E4082/D4082)*100</f>
        <v>100.28571428571429</v>
      </c>
      <c r="P4082" s="7">
        <f>E4082/L4082</f>
        <v>35.1</v>
      </c>
      <c r="Q4082" t="s">
        <v>8317</v>
      </c>
      <c r="R4082" t="s">
        <v>8359</v>
      </c>
      <c r="S4082" s="11">
        <f>(J4082/86400)+25569+(-5/24)</f>
        <v>42167.326458333329</v>
      </c>
      <c r="T4082" s="11">
        <f>(I4082/86400)+25569+(-5/24)</f>
        <v>42195.957638888889</v>
      </c>
    </row>
    <row r="4083" spans="1:20" ht="43.2" x14ac:dyDescent="0.3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6">
        <f>(E4083/D4083)*100</f>
        <v>100</v>
      </c>
      <c r="P4083" s="7">
        <f>E4083/L4083</f>
        <v>41.666666666666664</v>
      </c>
      <c r="Q4083" t="s">
        <v>8317</v>
      </c>
      <c r="R4083" t="s">
        <v>8318</v>
      </c>
      <c r="S4083" s="11">
        <f>(J4083/86400)+25569+(-5/24)</f>
        <v>42059.24559027778</v>
      </c>
      <c r="T4083" s="11">
        <f>(I4083/86400)+25569+(-5/24)</f>
        <v>42119.203923611109</v>
      </c>
    </row>
    <row r="4084" spans="1:20" ht="43.2" x14ac:dyDescent="0.3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6">
        <f>(E4084/D4084)*100</f>
        <v>101.25</v>
      </c>
      <c r="P4084" s="7">
        <f>E4084/L4084</f>
        <v>53.289473684210527</v>
      </c>
      <c r="Q4084" t="s">
        <v>8317</v>
      </c>
      <c r="R4084" t="s">
        <v>8318</v>
      </c>
      <c r="S4084" s="11">
        <f>(J4084/86400)+25569+(-5/24)</f>
        <v>41800.318368055552</v>
      </c>
      <c r="T4084" s="11">
        <f>(I4084/86400)+25569+(-5/24)</f>
        <v>41850.75</v>
      </c>
    </row>
    <row r="4085" spans="1:20" ht="43.2" x14ac:dyDescent="0.3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6">
        <f>(E4085/D4085)*100</f>
        <v>121.73333333333333</v>
      </c>
      <c r="P4085" s="7">
        <f>E4085/L4085</f>
        <v>70.230769230769226</v>
      </c>
      <c r="Q4085" t="s">
        <v>8317</v>
      </c>
      <c r="R4085" t="s">
        <v>8318</v>
      </c>
      <c r="S4085" s="11">
        <f>(J4085/86400)+25569+(-5/24)</f>
        <v>42054.640717592592</v>
      </c>
      <c r="T4085" s="11">
        <f>(I4085/86400)+25569+(-5/24)</f>
        <v>42084.599050925921</v>
      </c>
    </row>
    <row r="4086" spans="1:20" ht="43.2" x14ac:dyDescent="0.3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6">
        <f>(E4086/D4086)*100</f>
        <v>330</v>
      </c>
      <c r="P4086" s="7">
        <f>E4086/L4086</f>
        <v>43.421052631578945</v>
      </c>
      <c r="Q4086" t="s">
        <v>8317</v>
      </c>
      <c r="R4086" t="s">
        <v>8318</v>
      </c>
      <c r="S4086" s="11">
        <f>(J4086/86400)+25569+(-5/24)</f>
        <v>42487.418668981474</v>
      </c>
      <c r="T4086" s="11">
        <f>(I4086/86400)+25569+(-5/24)</f>
        <v>42521.249999999993</v>
      </c>
    </row>
    <row r="4087" spans="1:20" ht="43.2" x14ac:dyDescent="0.3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6">
        <f>(E4087/D4087)*100</f>
        <v>109.55</v>
      </c>
      <c r="P4087" s="7">
        <f>E4087/L4087</f>
        <v>199.18181818181819</v>
      </c>
      <c r="Q4087" t="s">
        <v>8317</v>
      </c>
      <c r="R4087" t="s">
        <v>8318</v>
      </c>
      <c r="S4087" s="11">
        <f>(J4087/86400)+25569+(-5/24)</f>
        <v>42109.542916666665</v>
      </c>
      <c r="T4087" s="11">
        <f>(I4087/86400)+25569+(-5/24)</f>
        <v>42155.957638888889</v>
      </c>
    </row>
    <row r="4088" spans="1:20" ht="43.2" x14ac:dyDescent="0.3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6">
        <f>(E4088/D4088)*100</f>
        <v>100.95190476190474</v>
      </c>
      <c r="P4088" s="7">
        <f>E4088/L4088</f>
        <v>78.518148148148143</v>
      </c>
      <c r="Q4088" t="s">
        <v>8317</v>
      </c>
      <c r="R4088" t="s">
        <v>8318</v>
      </c>
      <c r="S4088" s="11">
        <f>(J4088/86400)+25569+(-5/24)</f>
        <v>42497.067372685182</v>
      </c>
      <c r="T4088" s="11">
        <f>(I4088/86400)+25569+(-5/24)</f>
        <v>42535.696527777771</v>
      </c>
    </row>
    <row r="4089" spans="1:20" ht="43.2" x14ac:dyDescent="0.3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6">
        <f>(E4089/D4089)*100</f>
        <v>140.13333333333333</v>
      </c>
      <c r="P4089" s="7">
        <f>E4089/L4089</f>
        <v>61.823529411764703</v>
      </c>
      <c r="Q4089" t="s">
        <v>8317</v>
      </c>
      <c r="R4089" t="s">
        <v>8318</v>
      </c>
      <c r="S4089" s="11">
        <f>(J4089/86400)+25569+(-5/24)</f>
        <v>42058.695740740739</v>
      </c>
      <c r="T4089" s="11">
        <f>(I4089/86400)+25569+(-5/24)</f>
        <v>42094.957638888889</v>
      </c>
    </row>
    <row r="4090" spans="1:20" ht="28.8" x14ac:dyDescent="0.3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6">
        <f>(E4090/D4090)*100</f>
        <v>100.001</v>
      </c>
      <c r="P4090" s="7">
        <f>E4090/L4090</f>
        <v>50.000500000000002</v>
      </c>
      <c r="Q4090" t="s">
        <v>8317</v>
      </c>
      <c r="R4090" t="s">
        <v>8318</v>
      </c>
      <c r="S4090" s="11">
        <f>(J4090/86400)+25569+(-5/24)</f>
        <v>42207.051585648143</v>
      </c>
      <c r="T4090" s="11">
        <f>(I4090/86400)+25569+(-5/24)</f>
        <v>42236.749999999993</v>
      </c>
    </row>
    <row r="4091" spans="1:20" ht="57.6" x14ac:dyDescent="0.3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6">
        <f>(E4091/D4091)*100</f>
        <v>119.238</v>
      </c>
      <c r="P4091" s="7">
        <f>E4091/L4091</f>
        <v>48.339729729729726</v>
      </c>
      <c r="Q4091" t="s">
        <v>8317</v>
      </c>
      <c r="R4091" t="s">
        <v>8318</v>
      </c>
      <c r="S4091" s="11">
        <f>(J4091/86400)+25569+(-5/24)</f>
        <v>41807.481747685182</v>
      </c>
      <c r="T4091" s="11">
        <f>(I4091/86400)+25569+(-5/24)</f>
        <v>41837.481747685182</v>
      </c>
    </row>
    <row r="4092" spans="1:20" ht="43.2" x14ac:dyDescent="0.3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6">
        <f>(E4092/D4092)*100</f>
        <v>107.25</v>
      </c>
      <c r="P4092" s="7">
        <f>E4092/L4092</f>
        <v>107.25</v>
      </c>
      <c r="Q4092" t="s">
        <v>8317</v>
      </c>
      <c r="R4092" t="s">
        <v>8318</v>
      </c>
      <c r="S4092" s="11">
        <f>(J4092/86400)+25569+(-5/24)</f>
        <v>42284.488611111105</v>
      </c>
      <c r="T4092" s="11">
        <f>(I4092/86400)+25569+(-5/24)</f>
        <v>42300.957638888889</v>
      </c>
    </row>
    <row r="4093" spans="1:20" ht="43.2" x14ac:dyDescent="0.3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6">
        <f>(E4093/D4093)*100</f>
        <v>227.99999999999997</v>
      </c>
      <c r="P4093" s="7">
        <f>E4093/L4093</f>
        <v>57</v>
      </c>
      <c r="Q4093" t="s">
        <v>8317</v>
      </c>
      <c r="R4093" t="s">
        <v>8318</v>
      </c>
      <c r="S4093" s="11">
        <f>(J4093/86400)+25569+(-5/24)</f>
        <v>42045.634050925924</v>
      </c>
      <c r="T4093" s="11">
        <f>(I4093/86400)+25569+(-5/24)</f>
        <v>42075.592384259253</v>
      </c>
    </row>
    <row r="4094" spans="1:20" ht="43.2" x14ac:dyDescent="0.3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6">
        <f>(E4094/D4094)*100</f>
        <v>106.4</v>
      </c>
      <c r="P4094" s="7">
        <f>E4094/L4094</f>
        <v>40.92307692307692</v>
      </c>
      <c r="Q4094" t="s">
        <v>8317</v>
      </c>
      <c r="R4094" t="s">
        <v>8318</v>
      </c>
      <c r="S4094" s="11">
        <f>(J4094/86400)+25569+(-5/24)</f>
        <v>42184.001203703701</v>
      </c>
      <c r="T4094" s="11">
        <f>(I4094/86400)+25569+(-5/24)</f>
        <v>42202.668055555558</v>
      </c>
    </row>
    <row r="4095" spans="1:20" ht="43.2" x14ac:dyDescent="0.3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6">
        <f>(E4095/D4095)*100</f>
        <v>143.33333333333334</v>
      </c>
      <c r="P4095" s="7">
        <f>E4095/L4095</f>
        <v>21.5</v>
      </c>
      <c r="Q4095" t="s">
        <v>8317</v>
      </c>
      <c r="R4095" t="s">
        <v>8318</v>
      </c>
      <c r="S4095" s="11">
        <f>(J4095/86400)+25569+(-5/24)</f>
        <v>42160.443483796298</v>
      </c>
      <c r="T4095" s="11">
        <f>(I4095/86400)+25569+(-5/24)</f>
        <v>42190.443483796298</v>
      </c>
    </row>
    <row r="4096" spans="1:20" ht="43.2" x14ac:dyDescent="0.3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6">
        <f>(E4096/D4096)*100</f>
        <v>104.54285714285714</v>
      </c>
      <c r="P4096" s="7">
        <f>E4096/L4096</f>
        <v>79.543478260869563</v>
      </c>
      <c r="Q4096" t="s">
        <v>8317</v>
      </c>
      <c r="R4096" t="s">
        <v>8318</v>
      </c>
      <c r="S4096" s="11">
        <f>(J4096/86400)+25569+(-5/24)</f>
        <v>42340.972303240742</v>
      </c>
      <c r="T4096" s="11">
        <f>(I4096/86400)+25569+(-5/24)</f>
        <v>42372.972303240742</v>
      </c>
    </row>
    <row r="4097" spans="1:20" ht="57.6" x14ac:dyDescent="0.3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6">
        <f>(E4097/D4097)*100</f>
        <v>110.02000000000001</v>
      </c>
      <c r="P4097" s="7">
        <f>E4097/L4097</f>
        <v>72.381578947368425</v>
      </c>
      <c r="Q4097" t="s">
        <v>8317</v>
      </c>
      <c r="R4097" t="s">
        <v>8318</v>
      </c>
      <c r="S4097" s="11">
        <f>(J4097/86400)+25569+(-5/24)</f>
        <v>42329.629826388882</v>
      </c>
      <c r="T4097" s="11">
        <f>(I4097/86400)+25569+(-5/24)</f>
        <v>42388.749305555553</v>
      </c>
    </row>
    <row r="4098" spans="1:20" ht="43.2" x14ac:dyDescent="0.3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6">
        <f>(E4098/D4098)*100</f>
        <v>106</v>
      </c>
      <c r="P4098" s="7">
        <f>E4098/L4098</f>
        <v>64.634146341463421</v>
      </c>
      <c r="Q4098" t="s">
        <v>8317</v>
      </c>
      <c r="R4098" t="s">
        <v>8318</v>
      </c>
      <c r="S4098" s="11">
        <f>(J4098/86400)+25569+(-5/24)</f>
        <v>42170.701898148145</v>
      </c>
      <c r="T4098" s="11">
        <f>(I4098/86400)+25569+(-5/24)</f>
        <v>42204.957638888889</v>
      </c>
    </row>
    <row r="4099" spans="1:20" ht="43.2" x14ac:dyDescent="0.3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6">
        <f>(E4099/D4099)*100</f>
        <v>108</v>
      </c>
      <c r="P4099" s="7">
        <f>E4099/L4099</f>
        <v>38.571428571428569</v>
      </c>
      <c r="Q4099" t="s">
        <v>8317</v>
      </c>
      <c r="R4099" t="s">
        <v>8318</v>
      </c>
      <c r="S4099" s="11">
        <f>(J4099/86400)+25569+(-5/24)</f>
        <v>42571.417858796289</v>
      </c>
      <c r="T4099" s="11">
        <f>(I4099/86400)+25569+(-5/24)</f>
        <v>42583.361805555549</v>
      </c>
    </row>
    <row r="4100" spans="1:20" ht="43.2" x14ac:dyDescent="0.3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6">
        <f>(E4100/D4100)*100</f>
        <v>105.42</v>
      </c>
      <c r="P4100" s="7">
        <f>E4100/L4100</f>
        <v>107.57142857142857</v>
      </c>
      <c r="Q4100" t="s">
        <v>8317</v>
      </c>
      <c r="R4100" t="s">
        <v>8318</v>
      </c>
      <c r="S4100" s="11">
        <f>(J4100/86400)+25569+(-5/24)</f>
        <v>42150.861273148148</v>
      </c>
      <c r="T4100" s="11">
        <f>(I4100/86400)+25569+(-5/24)</f>
        <v>42171.861273148148</v>
      </c>
    </row>
    <row r="4101" spans="1:20" ht="28.8" x14ac:dyDescent="0.3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6">
        <f>(E4101/D4101)*100</f>
        <v>119.16666666666667</v>
      </c>
      <c r="P4101" s="7">
        <f>E4101/L4101</f>
        <v>27.5</v>
      </c>
      <c r="Q4101" t="s">
        <v>8317</v>
      </c>
      <c r="R4101" t="s">
        <v>8318</v>
      </c>
      <c r="S4101" s="11">
        <f>(J4101/86400)+25569+(-5/24)</f>
        <v>42101.215208333328</v>
      </c>
      <c r="T4101" s="11">
        <f>(I4101/86400)+25569+(-5/24)</f>
        <v>42131.215208333328</v>
      </c>
    </row>
    <row r="4102" spans="1:20" ht="57.6" x14ac:dyDescent="0.3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6">
        <f>(E4102/D4102)*100</f>
        <v>152.66666666666666</v>
      </c>
      <c r="P4102" s="7">
        <f>E4102/L4102</f>
        <v>70.461538461538467</v>
      </c>
      <c r="Q4102" t="s">
        <v>8317</v>
      </c>
      <c r="R4102" t="s">
        <v>8318</v>
      </c>
      <c r="S4102" s="11">
        <f>(J4102/86400)+25569+(-5/24)</f>
        <v>42034.719918981478</v>
      </c>
      <c r="T4102" s="11">
        <f>(I4102/86400)+25569+(-5/24)</f>
        <v>42089.791666666664</v>
      </c>
    </row>
    <row r="4103" spans="1:20" ht="43.2" x14ac:dyDescent="0.3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6">
        <f>(E4103/D4103)*100</f>
        <v>100</v>
      </c>
      <c r="P4103" s="7">
        <f>E4103/L4103</f>
        <v>178.57142857142858</v>
      </c>
      <c r="Q4103" t="s">
        <v>8317</v>
      </c>
      <c r="R4103" t="s">
        <v>8318</v>
      </c>
      <c r="S4103" s="11">
        <f>(J4103/86400)+25569+(-5/24)</f>
        <v>41944.319293981483</v>
      </c>
      <c r="T4103" s="11">
        <f>(I4103/86400)+25569+(-5/24)</f>
        <v>42004.36096064814</v>
      </c>
    </row>
    <row r="4104" spans="1:20" ht="43.2" x14ac:dyDescent="0.3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6">
        <f>(E4104/D4104)*100</f>
        <v>100.2</v>
      </c>
      <c r="P4104" s="7">
        <f>E4104/L4104</f>
        <v>62.625</v>
      </c>
      <c r="Q4104" t="s">
        <v>8317</v>
      </c>
      <c r="R4104" t="s">
        <v>8318</v>
      </c>
      <c r="S4104" s="11">
        <f>(J4104/86400)+25569+(-5/24)</f>
        <v>42593.657071759262</v>
      </c>
      <c r="T4104" s="11">
        <f>(I4104/86400)+25569+(-5/24)</f>
        <v>42613.657071759262</v>
      </c>
    </row>
    <row r="4105" spans="1:20" ht="43.2" x14ac:dyDescent="0.3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6">
        <f>(E4105/D4105)*100</f>
        <v>225</v>
      </c>
      <c r="P4105" s="7">
        <f>E4105/L4105</f>
        <v>75</v>
      </c>
      <c r="Q4105" t="s">
        <v>8317</v>
      </c>
      <c r="R4105" t="s">
        <v>8318</v>
      </c>
      <c r="S4105" s="11">
        <f>(J4105/86400)+25569+(-5/24)</f>
        <v>42503.532534722217</v>
      </c>
      <c r="T4105" s="11">
        <f>(I4105/86400)+25569+(-5/24)</f>
        <v>42517.532534722217</v>
      </c>
    </row>
    <row r="4106" spans="1:20" ht="57.6" x14ac:dyDescent="0.3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6">
        <f>(E4106/D4106)*100</f>
        <v>106.02199999999999</v>
      </c>
      <c r="P4106" s="7">
        <f>E4106/L4106</f>
        <v>58.901111111111113</v>
      </c>
      <c r="Q4106" t="s">
        <v>8317</v>
      </c>
      <c r="R4106" t="s">
        <v>8318</v>
      </c>
      <c r="S4106" s="11">
        <f>(J4106/86400)+25569+(-5/24)</f>
        <v>41927.640567129631</v>
      </c>
      <c r="T4106" s="11">
        <f>(I4106/86400)+25569+(-5/24)</f>
        <v>41948.682233796295</v>
      </c>
    </row>
    <row r="4107" spans="1:20" ht="43.2" x14ac:dyDescent="0.3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6">
        <f>(E4107/D4107)*100</f>
        <v>104.66666666666666</v>
      </c>
      <c r="P4107" s="7">
        <f>E4107/L4107</f>
        <v>139.55555555555554</v>
      </c>
      <c r="Q4107" t="s">
        <v>8317</v>
      </c>
      <c r="R4107" t="s">
        <v>8318</v>
      </c>
      <c r="S4107" s="11">
        <f>(J4107/86400)+25569+(-5/24)</f>
        <v>42374.906655092585</v>
      </c>
      <c r="T4107" s="11">
        <f>(I4107/86400)+25569+(-5/24)</f>
        <v>42419.906655092585</v>
      </c>
    </row>
    <row r="4108" spans="1:20" ht="57.6" x14ac:dyDescent="0.3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6">
        <f>(E4108/D4108)*100</f>
        <v>116.66666666666667</v>
      </c>
      <c r="P4108" s="7">
        <f>E4108/L4108</f>
        <v>70</v>
      </c>
      <c r="Q4108" t="s">
        <v>8317</v>
      </c>
      <c r="R4108" t="s">
        <v>8318</v>
      </c>
      <c r="S4108" s="11">
        <f>(J4108/86400)+25569+(-5/24)</f>
        <v>41963.664027777777</v>
      </c>
      <c r="T4108" s="11">
        <f>(I4108/86400)+25569+(-5/24)</f>
        <v>41974.589583333327</v>
      </c>
    </row>
    <row r="4109" spans="1:20" ht="43.2" x14ac:dyDescent="0.3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6">
        <f>(E4109/D4109)*100</f>
        <v>109.03333333333333</v>
      </c>
      <c r="P4109" s="7">
        <f>E4109/L4109</f>
        <v>57.385964912280699</v>
      </c>
      <c r="Q4109" t="s">
        <v>8317</v>
      </c>
      <c r="R4109" t="s">
        <v>8318</v>
      </c>
      <c r="S4109" s="11">
        <f>(J4109/86400)+25569+(-5/24)</f>
        <v>42143.236886574072</v>
      </c>
      <c r="T4109" s="11">
        <f>(I4109/86400)+25569+(-5/24)</f>
        <v>42173.236886574072</v>
      </c>
    </row>
    <row r="4110" spans="1:20" ht="43.2" x14ac:dyDescent="0.3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6">
        <f>(E4110/D4110)*100</f>
        <v>160</v>
      </c>
      <c r="P4110" s="7">
        <f>E4110/L4110</f>
        <v>40</v>
      </c>
      <c r="Q4110" t="s">
        <v>8317</v>
      </c>
      <c r="R4110" t="s">
        <v>8318</v>
      </c>
      <c r="S4110" s="11">
        <f>(J4110/86400)+25569+(-5/24)</f>
        <v>42460.733888888884</v>
      </c>
      <c r="T4110" s="11">
        <f>(I4110/86400)+25569+(-5/24)</f>
        <v>42481.733888888884</v>
      </c>
    </row>
    <row r="4111" spans="1:20" ht="43.2" x14ac:dyDescent="0.3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6">
        <f>(E4111/D4111)*100</f>
        <v>112.5</v>
      </c>
      <c r="P4111" s="7">
        <f>E4111/L4111</f>
        <v>64.285714285714292</v>
      </c>
      <c r="Q4111" t="s">
        <v>8317</v>
      </c>
      <c r="R4111" t="s">
        <v>8318</v>
      </c>
      <c r="S4111" s="11">
        <f>(J4111/86400)+25569+(-5/24)</f>
        <v>42553.718194444438</v>
      </c>
      <c r="T4111" s="11">
        <f>(I4111/86400)+25569+(-5/24)</f>
        <v>42584.964583333327</v>
      </c>
    </row>
    <row r="4112" spans="1:20" ht="28.8" x14ac:dyDescent="0.3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6">
        <f>(E4112/D4112)*100</f>
        <v>102.1</v>
      </c>
      <c r="P4112" s="7">
        <f>E4112/L4112</f>
        <v>120.11764705882354</v>
      </c>
      <c r="Q4112" t="s">
        <v>8317</v>
      </c>
      <c r="R4112" t="s">
        <v>8318</v>
      </c>
      <c r="S4112" s="11">
        <f>(J4112/86400)+25569+(-5/24)</f>
        <v>42152.557384259257</v>
      </c>
      <c r="T4112" s="11">
        <f>(I4112/86400)+25569+(-5/24)</f>
        <v>42188.557384259257</v>
      </c>
    </row>
    <row r="4113" spans="1:20" ht="57.6" x14ac:dyDescent="0.3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6">
        <f>(E4113/D4113)*100</f>
        <v>100.824</v>
      </c>
      <c r="P4113" s="7">
        <f>E4113/L4113</f>
        <v>1008.24</v>
      </c>
      <c r="Q4113" t="s">
        <v>8317</v>
      </c>
      <c r="R4113" t="s">
        <v>8318</v>
      </c>
      <c r="S4113" s="11">
        <f>(J4113/86400)+25569+(-5/24)</f>
        <v>42116.502418981479</v>
      </c>
      <c r="T4113" s="11">
        <f>(I4113/86400)+25569+(-5/24)</f>
        <v>42146.502418981479</v>
      </c>
    </row>
    <row r="4114" spans="1:20" ht="43.2" x14ac:dyDescent="0.3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6">
        <f>(E4114/D4114)*100</f>
        <v>101.25</v>
      </c>
      <c r="P4114" s="7">
        <f>E4114/L4114</f>
        <v>63.28125</v>
      </c>
      <c r="Q4114" t="s">
        <v>8317</v>
      </c>
      <c r="R4114" t="s">
        <v>8318</v>
      </c>
      <c r="S4114" s="11">
        <f>(J4114/86400)+25569+(-5/24)</f>
        <v>42154.934305555558</v>
      </c>
      <c r="T4114" s="11">
        <f>(I4114/86400)+25569+(-5/24)</f>
        <v>42214.934305555558</v>
      </c>
    </row>
    <row r="4115" spans="1:20" ht="43.2" x14ac:dyDescent="0.3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6">
        <f>(E4115/D4115)*100</f>
        <v>6500</v>
      </c>
      <c r="P4115" s="7">
        <f>E4115/L4115</f>
        <v>21.666666666666668</v>
      </c>
      <c r="Q4115" t="s">
        <v>8317</v>
      </c>
      <c r="R4115" t="s">
        <v>8318</v>
      </c>
      <c r="S4115" s="11">
        <f>(J4115/86400)+25569+(-5/24)</f>
        <v>42432.493391203701</v>
      </c>
      <c r="T4115" s="11">
        <f>(I4115/86400)+25569+(-5/24)</f>
        <v>42457.45172453703</v>
      </c>
    </row>
    <row r="4117" spans="1:20" x14ac:dyDescent="0.3">
      <c r="F4117">
        <f>COUNTIF(F2:F4115,"failed")</f>
        <v>1530</v>
      </c>
    </row>
    <row r="4119" spans="1:20" x14ac:dyDescent="0.3">
      <c r="F4119">
        <f>COUNTIF(F2:F4115,"successful")</f>
        <v>2185</v>
      </c>
    </row>
  </sheetData>
  <autoFilter ref="A1:T4115" xr:uid="{E2AFAAF1-33F3-424E-A755-8E5246489710}">
    <sortState xmlns:xlrd2="http://schemas.microsoft.com/office/spreadsheetml/2017/richdata2" ref="A2:T4115">
      <sortCondition ref="F1:F4115"/>
    </sortState>
  </autoFilter>
  <conditionalFormatting sqref="F2:F4115">
    <cfRule type="containsText" dxfId="14" priority="5" operator="containsText" text="canceled">
      <formula>NOT(ISERROR(SEARCH("canceled",F2)))</formula>
    </cfRule>
    <cfRule type="containsText" dxfId="13" priority="6" operator="containsText" text="equal">
      <formula>NOT(ISERROR(SEARCH("equal",F2)))</formula>
    </cfRule>
    <cfRule type="containsText" dxfId="12" priority="7" operator="containsText" text="successful">
      <formula>NOT(ISERROR(SEARCH("successful",F2)))</formula>
    </cfRule>
    <cfRule type="containsText" dxfId="11" priority="8" operator="containsText" text="failed">
      <formula>NOT(ISERROR(SEARCH("failed",F2)))</formula>
    </cfRule>
  </conditionalFormatting>
  <conditionalFormatting sqref="F1:F1048576">
    <cfRule type="containsText" dxfId="10" priority="4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A136A-956D-48D0-BDAE-B7A390EE1C9B}">
  <dimension ref="A1:F14"/>
  <sheetViews>
    <sheetView workbookViewId="0">
      <selection activeCell="B22" sqref="B22"/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8" t="s">
        <v>8223</v>
      </c>
      <c r="B1" t="s">
        <v>8362</v>
      </c>
    </row>
    <row r="3" spans="1:6" x14ac:dyDescent="0.3">
      <c r="A3" s="8" t="s">
        <v>8364</v>
      </c>
      <c r="B3" s="8" t="s">
        <v>8363</v>
      </c>
    </row>
    <row r="4" spans="1:6" x14ac:dyDescent="0.3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83D2B-0811-4B51-89A1-B5EF5AB50685}">
  <dimension ref="A1:F47"/>
  <sheetViews>
    <sheetView workbookViewId="0">
      <selection activeCell="O2" sqref="O2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7" width="11" bestFit="1" customWidth="1"/>
  </cols>
  <sheetData>
    <row r="1" spans="1:6" x14ac:dyDescent="0.3">
      <c r="A1" s="8" t="s">
        <v>8223</v>
      </c>
      <c r="B1" t="s">
        <v>8362</v>
      </c>
    </row>
    <row r="2" spans="1:6" x14ac:dyDescent="0.3">
      <c r="A2" s="8" t="s">
        <v>8365</v>
      </c>
      <c r="B2" t="s">
        <v>8362</v>
      </c>
    </row>
    <row r="4" spans="1:6" x14ac:dyDescent="0.3">
      <c r="A4" s="8" t="s">
        <v>8366</v>
      </c>
      <c r="B4" s="8" t="s">
        <v>8363</v>
      </c>
    </row>
    <row r="5" spans="1:6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3EF6A-9B7B-43D7-8E4D-FD9E87D66E5D}">
  <dimension ref="A1:F18"/>
  <sheetViews>
    <sheetView workbookViewId="0">
      <selection activeCell="D24" sqref="D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8308</v>
      </c>
      <c r="B1" t="s">
        <v>8362</v>
      </c>
    </row>
    <row r="2" spans="1:6" x14ac:dyDescent="0.3">
      <c r="A2" s="8" t="s">
        <v>8381</v>
      </c>
      <c r="B2" t="s">
        <v>8362</v>
      </c>
    </row>
    <row r="4" spans="1:6" x14ac:dyDescent="0.3">
      <c r="A4" s="8" t="s">
        <v>8366</v>
      </c>
      <c r="B4" s="8" t="s">
        <v>8363</v>
      </c>
    </row>
    <row r="5" spans="1:6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2" t="s">
        <v>8374</v>
      </c>
      <c r="B6" s="10">
        <v>183</v>
      </c>
      <c r="C6" s="10">
        <v>149</v>
      </c>
      <c r="D6" s="10">
        <v>34</v>
      </c>
      <c r="E6" s="10">
        <v>2</v>
      </c>
      <c r="F6" s="10">
        <v>368</v>
      </c>
    </row>
    <row r="7" spans="1:6" x14ac:dyDescent="0.3">
      <c r="A7" s="12" t="s">
        <v>8375</v>
      </c>
      <c r="B7" s="10">
        <v>202</v>
      </c>
      <c r="C7" s="10">
        <v>105</v>
      </c>
      <c r="D7" s="10">
        <v>27</v>
      </c>
      <c r="E7" s="10">
        <v>18</v>
      </c>
      <c r="F7" s="10">
        <v>352</v>
      </c>
    </row>
    <row r="8" spans="1:6" x14ac:dyDescent="0.3">
      <c r="A8" s="12" t="s">
        <v>8376</v>
      </c>
      <c r="B8" s="10">
        <v>179</v>
      </c>
      <c r="C8" s="10">
        <v>108</v>
      </c>
      <c r="D8" s="10">
        <v>28</v>
      </c>
      <c r="E8" s="10">
        <v>30</v>
      </c>
      <c r="F8" s="10">
        <v>345</v>
      </c>
    </row>
    <row r="9" spans="1:6" x14ac:dyDescent="0.3">
      <c r="A9" s="12" t="s">
        <v>8377</v>
      </c>
      <c r="B9" s="10">
        <v>193</v>
      </c>
      <c r="C9" s="10">
        <v>103</v>
      </c>
      <c r="D9" s="10">
        <v>27</v>
      </c>
      <c r="E9" s="10"/>
      <c r="F9" s="10">
        <v>323</v>
      </c>
    </row>
    <row r="10" spans="1:6" x14ac:dyDescent="0.3">
      <c r="A10" s="12" t="s">
        <v>8378</v>
      </c>
      <c r="B10" s="10">
        <v>233</v>
      </c>
      <c r="C10" s="10">
        <v>126</v>
      </c>
      <c r="D10" s="10">
        <v>26</v>
      </c>
      <c r="E10" s="10"/>
      <c r="F10" s="10">
        <v>385</v>
      </c>
    </row>
    <row r="11" spans="1:6" x14ac:dyDescent="0.3">
      <c r="A11" s="12" t="s">
        <v>8379</v>
      </c>
      <c r="B11" s="10">
        <v>213</v>
      </c>
      <c r="C11" s="10">
        <v>148</v>
      </c>
      <c r="D11" s="10">
        <v>27</v>
      </c>
      <c r="E11" s="10"/>
      <c r="F11" s="10">
        <v>388</v>
      </c>
    </row>
    <row r="12" spans="1:6" x14ac:dyDescent="0.3">
      <c r="A12" s="12" t="s">
        <v>8380</v>
      </c>
      <c r="B12" s="10">
        <v>192</v>
      </c>
      <c r="C12" s="10">
        <v>148</v>
      </c>
      <c r="D12" s="10">
        <v>44</v>
      </c>
      <c r="E12" s="10"/>
      <c r="F12" s="10">
        <v>384</v>
      </c>
    </row>
    <row r="13" spans="1:6" x14ac:dyDescent="0.3">
      <c r="A13" s="12" t="s">
        <v>8369</v>
      </c>
      <c r="B13" s="10">
        <v>167</v>
      </c>
      <c r="C13" s="10">
        <v>134</v>
      </c>
      <c r="D13" s="10">
        <v>32</v>
      </c>
      <c r="E13" s="10"/>
      <c r="F13" s="10">
        <v>333</v>
      </c>
    </row>
    <row r="14" spans="1:6" x14ac:dyDescent="0.3">
      <c r="A14" s="12" t="s">
        <v>8370</v>
      </c>
      <c r="B14" s="10">
        <v>148</v>
      </c>
      <c r="C14" s="10">
        <v>127</v>
      </c>
      <c r="D14" s="10">
        <v>24</v>
      </c>
      <c r="E14" s="10"/>
      <c r="F14" s="10">
        <v>299</v>
      </c>
    </row>
    <row r="15" spans="1:6" x14ac:dyDescent="0.3">
      <c r="A15" s="12" t="s">
        <v>8371</v>
      </c>
      <c r="B15" s="10">
        <v>184</v>
      </c>
      <c r="C15" s="10">
        <v>150</v>
      </c>
      <c r="D15" s="10">
        <v>20</v>
      </c>
      <c r="E15" s="10"/>
      <c r="F15" s="10">
        <v>354</v>
      </c>
    </row>
    <row r="16" spans="1:6" x14ac:dyDescent="0.3">
      <c r="A16" s="12" t="s">
        <v>8372</v>
      </c>
      <c r="B16" s="10">
        <v>180</v>
      </c>
      <c r="C16" s="10">
        <v>113</v>
      </c>
      <c r="D16" s="10">
        <v>37</v>
      </c>
      <c r="E16" s="10"/>
      <c r="F16" s="10">
        <v>330</v>
      </c>
    </row>
    <row r="17" spans="1:6" x14ac:dyDescent="0.3">
      <c r="A17" s="12" t="s">
        <v>8373</v>
      </c>
      <c r="B17" s="10">
        <v>111</v>
      </c>
      <c r="C17" s="10">
        <v>119</v>
      </c>
      <c r="D17" s="10">
        <v>23</v>
      </c>
      <c r="E17" s="10"/>
      <c r="F17" s="10">
        <v>253</v>
      </c>
    </row>
    <row r="18" spans="1:6" x14ac:dyDescent="0.3">
      <c r="A18" s="12" t="s">
        <v>8361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AF2BC-FA61-4917-BD27-3F7C89D55224}">
  <dimension ref="A1:H13"/>
  <sheetViews>
    <sheetView workbookViewId="0">
      <selection activeCell="J7" sqref="J7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COUNTIFS('Data Model'!F2:F4115,"successful",'Data Model'!D2:D4115,"&lt;=999")</f>
        <v>322</v>
      </c>
      <c r="C2">
        <f>COUNTIFS('Data Model'!F2:F4115,"failed",'Data Model'!D2:D4115,"&lt;999")</f>
        <v>113</v>
      </c>
      <c r="D2">
        <f>COUNTIFS('Data Model'!F2:F4115,"canceled",'Data Model'!D2:D4115,"&lt;999")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8391</v>
      </c>
      <c r="B3">
        <f>COUNTIFS('Data Model'!F2:F4115,"successful",'Data Model'!D2:D4115,"&gt;=1000",'Data Model'!D2:D4115,"&lt;=4999")</f>
        <v>932</v>
      </c>
      <c r="C3">
        <f>COUNTIFS('Data Model'!F2:F4115,"failed",'Data Model'!D2:D4115,"&gt;=1000",'Data Model'!D2:D4115,"&lt;=4999")</f>
        <v>420</v>
      </c>
      <c r="D3">
        <f>COUNTIFS('Data Model'!F2:F4115,"canceled",'Data Model'!D2:D4115,"&gt;=1000",'Data Model'!D2:D4115,"&lt;=4999")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t="s">
        <v>8392</v>
      </c>
      <c r="B4">
        <f>COUNTIFS('Data Model'!F2:F4115,"successful",'Data Model'!D2:D4115,"&gt;=5000",'Data Model'!D2:D4115,"&lt;=9999")</f>
        <v>381</v>
      </c>
      <c r="C4">
        <f>COUNTIFS('Data Model'!F2:F4115,"failed",'Data Model'!D2:D4115,"&gt;=5000",'Data Model'!D2:D4115,"&lt;=9999")</f>
        <v>283</v>
      </c>
      <c r="D4">
        <f>COUNTIFS('Data Model'!F2:F4115,"canceled",'Data Model'!D2:D4115,"&gt;=5000",'Data Model'!D2:D4115,"&lt;=9999")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8393</v>
      </c>
      <c r="B5">
        <f>COUNTIFS('Data Model'!F2:F4115,"successful",'Data Model'!D2:D4115,"&gt;=10000",'Data Model'!D2:D4115,"&lt;=14999")</f>
        <v>168</v>
      </c>
      <c r="C5">
        <f>COUNTIFS('Data Model'!F2:F4115,"failed",'Data Model'!D2:D4115,"&gt;=10000",'Data Model'!D2:D4115,"&lt;=14999")</f>
        <v>144</v>
      </c>
      <c r="D5">
        <f>COUNTIFS('Data Model'!F2:F4115,"canceled",'Data Model'!D2:D4115,"&gt;=10000",'Data Model'!D2:D4115,"&lt;=14999")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8394</v>
      </c>
      <c r="B6">
        <f>COUNTIFS('Data Model'!F2:F4115,"successful",'Data Model'!D2:D4115,"&gt;=15000",'Data Model'!D2:D4115,"&lt;=19999")</f>
        <v>94</v>
      </c>
      <c r="C6">
        <f>COUNTIFS('Data Model'!F2:F4115,"failed",'Data Model'!D2:D4115,"&gt;=15000",'Data Model'!D2:D4115,"&lt;=19999")</f>
        <v>90</v>
      </c>
      <c r="D6">
        <f>COUNTIFS('Data Model'!F2:F4115,"canceled",'Data Model'!D2:D4115,"&gt;=15000",'Data Model'!D2:D4115,"&lt;=19999")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8395</v>
      </c>
      <c r="B7">
        <f>COUNTIFS('Data Model'!F2:F4115,"successful",'Data Model'!D2:D4115,"&gt;=20000",'Data Model'!D2:D4115,"&lt;=24999")</f>
        <v>62</v>
      </c>
      <c r="C7">
        <f>COUNTIFS('Data Model'!F2:F4115,"failed",'Data Model'!D2:D4115,"&gt;=20000",'Data Model'!D2:D4115,"&lt;=24999")</f>
        <v>72</v>
      </c>
      <c r="D7">
        <f>COUNTIFS('Data Model'!F2:F4115,"canceled",'Data Model'!D2:D4115,"&gt;=20000",'Data Model'!D2:D4115,"&lt;=24999")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8396</v>
      </c>
      <c r="B8">
        <f>COUNTIFS('Data Model'!F2:F4115,"successful",'Data Model'!D2:D4115,"&gt;=25000",'Data Model'!D2:D4115,"&lt;=29999")</f>
        <v>55</v>
      </c>
      <c r="C8">
        <f>COUNTIFS('Data Model'!F2:F4115,"failed",'Data Model'!D2:D4115,"&gt;=25000",'Data Model'!D2:D4115,"&lt;=29999")</f>
        <v>64</v>
      </c>
      <c r="D8">
        <f>COUNTIFS('Data Model'!F2:F4115,"canceled",'Data Model'!D2:D4115,"&gt;=25000",'Data Model'!D2:D4115,"&lt;=29999")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8397</v>
      </c>
      <c r="B9">
        <f>COUNTIFS('Data Model'!F2:F4115,"successful",'Data Model'!D2:D4115,"&gt;=30000",'Data Model'!D2:D4115,"&lt;=34999")</f>
        <v>32</v>
      </c>
      <c r="C9">
        <f>COUNTIFS('Data Model'!F2:F4115,"failed",'Data Model'!D2:D4115,"&gt;=30000",'Data Model'!D2:D4115,"&lt;=34999")</f>
        <v>37</v>
      </c>
      <c r="D9">
        <f>COUNTIFS('Data Model'!F2:F4115,"canceled",'Data Model'!D2:D4115,"&gt;=30000",'Data Model'!D2:D4115,"&lt;=34999")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s="15" t="s">
        <v>8398</v>
      </c>
      <c r="B10" s="15">
        <f>COUNTIFS('Data Model'!F2:F4115,"successful",'Data Model'!D2:D4115,"&gt;=35000",'Data Model'!D2:D4115,"&lt;=39999")</f>
        <v>26</v>
      </c>
      <c r="C10" s="15">
        <f>COUNTIFS('Data Model'!F2:F4115,"failed",'Data Model'!D2:D4115,"&gt;=35000",'Data Model'!D2:D4115,"&lt;=39999")</f>
        <v>22</v>
      </c>
      <c r="D10" s="15">
        <f>COUNTIFS('Data Model'!F2:F4115,"canceled",'Data Model'!D2:D4115,"&gt;=35000",'Data Model'!D2:D4115,"&lt;=39999")</f>
        <v>7</v>
      </c>
      <c r="E10" s="15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s="15" t="s">
        <v>8399</v>
      </c>
      <c r="B11" s="15">
        <f>COUNTIFS('Data Model'!F2:F4115,"successful",'Data Model'!D2:D4115,"&gt;=40000",'Data Model'!D2:D4115,"&lt;=44999")</f>
        <v>21</v>
      </c>
      <c r="C11" s="15">
        <f>COUNTIFS('Data Model'!F2:F4115,"failed",'Data Model'!D2:D4115,"&gt;=40000",'Data Model'!D2:D4115,"&lt;=44999")</f>
        <v>16</v>
      </c>
      <c r="D11" s="15">
        <f>COUNTIFS('Data Model'!F2:F4115,"canceled",'Data Model'!D2:D4115,"&gt;=40000",'Data Model'!D2:D4115,"&lt;=44999")</f>
        <v>6</v>
      </c>
      <c r="E11" s="15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8400</v>
      </c>
      <c r="B12">
        <f>COUNTIFS('Data Model'!F2:F4115,"successful",'Data Model'!D2:D4115,"&gt;=45000",'Data Model'!D2:D4115,"&lt;=49999")</f>
        <v>6</v>
      </c>
      <c r="C12">
        <f>COUNTIFS('Data Model'!F2:F4115,"failed",'Data Model'!D2:D4115,"&gt;=45000",'Data Model'!D2:D4115,"&lt;=49999")</f>
        <v>11</v>
      </c>
      <c r="D12">
        <f>COUNTIFS('Data Model'!$F$2:$F$4115,"canceled",'Data Model'!$D$2:$D$4115,"&gt;=45000",'Data Model'!$D$2:$D$4115,"&lt;=49999")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8401</v>
      </c>
      <c r="B13">
        <f>COUNTIFS('Data Model'!F2:F4115,"successful",'Data Model'!D2:D4115,"&gt;=50000")</f>
        <v>86</v>
      </c>
      <c r="C13">
        <f>COUNTIFS('Data Model'!F2:F4115,"failed",'Data Model'!D2:D4115,"&gt;=50000")</f>
        <v>258</v>
      </c>
      <c r="D13">
        <f>COUNTIFS('Data Model'!$F$2:$F$4115,"canceled",'Data Model'!$D$2:$D$4115,"&gt;=50000")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5D7CB-7DAC-4652-B9AA-C880911F079A}">
  <dimension ref="A2:F2202"/>
  <sheetViews>
    <sheetView tabSelected="1" workbookViewId="0">
      <selection activeCell="F4" sqref="F4"/>
    </sheetView>
  </sheetViews>
  <sheetFormatPr defaultRowHeight="14.4" x14ac:dyDescent="0.3"/>
  <cols>
    <col min="1" max="1" width="26.109375" bestFit="1" customWidth="1"/>
    <col min="2" max="2" width="20.88671875" style="13" customWidth="1"/>
    <col min="3" max="3" width="8.5546875" bestFit="1" customWidth="1"/>
    <col min="4" max="4" width="26.109375" bestFit="1" customWidth="1"/>
    <col min="5" max="5" width="24.5546875" style="13" customWidth="1"/>
  </cols>
  <sheetData>
    <row r="2" spans="1:6" x14ac:dyDescent="0.3">
      <c r="A2" s="17" t="s">
        <v>8403</v>
      </c>
      <c r="B2" s="20">
        <f>AVERAGE(B11:B2195)</f>
        <v>194.42517162471395</v>
      </c>
      <c r="C2">
        <f>MODE(B11:B2195)</f>
        <v>27</v>
      </c>
      <c r="D2" s="17" t="s">
        <v>8403</v>
      </c>
      <c r="E2" s="20">
        <f>AVERAGE(E11:E1540)</f>
        <v>17.709803921568628</v>
      </c>
      <c r="F2">
        <f>_xlfn.MODE.MULT(E11:E1540)</f>
        <v>0</v>
      </c>
    </row>
    <row r="3" spans="1:6" x14ac:dyDescent="0.3">
      <c r="A3" s="17" t="s">
        <v>8404</v>
      </c>
      <c r="B3" s="20">
        <f>MEDIAN(B11:B2195)</f>
        <v>62</v>
      </c>
      <c r="C3" s="13">
        <f>B5-B4</f>
        <v>26456</v>
      </c>
      <c r="D3" s="17" t="s">
        <v>8404</v>
      </c>
      <c r="E3" s="20">
        <f>MEDIAN(E11:E1540)</f>
        <v>4</v>
      </c>
      <c r="F3" s="13">
        <f>E5-E4</f>
        <v>1293</v>
      </c>
    </row>
    <row r="4" spans="1:6" x14ac:dyDescent="0.3">
      <c r="A4" s="17" t="s">
        <v>8405</v>
      </c>
      <c r="B4" s="20">
        <f>MIN(B11:B2195)</f>
        <v>1</v>
      </c>
      <c r="D4" s="17" t="s">
        <v>8405</v>
      </c>
      <c r="E4" s="20">
        <f>MIN(E11:E1540)</f>
        <v>0</v>
      </c>
    </row>
    <row r="5" spans="1:6" x14ac:dyDescent="0.3">
      <c r="A5" s="17" t="s">
        <v>8406</v>
      </c>
      <c r="B5" s="20">
        <f>MAX(B11:B2195)</f>
        <v>26457</v>
      </c>
      <c r="D5" s="17" t="s">
        <v>8406</v>
      </c>
      <c r="E5" s="20">
        <f>MAX(E11:E1540)</f>
        <v>1293</v>
      </c>
    </row>
    <row r="6" spans="1:6" x14ac:dyDescent="0.3">
      <c r="A6" s="17" t="s">
        <v>8407</v>
      </c>
      <c r="B6" s="20">
        <f>_xlfn.VAR.P(B11:B2195)</f>
        <v>712840.9867348104</v>
      </c>
      <c r="D6" s="17" t="s">
        <v>8407</v>
      </c>
      <c r="E6" s="20">
        <f>_xlfn.VAR.P(E11:E1540)</f>
        <v>3773.2216685890044</v>
      </c>
    </row>
    <row r="7" spans="1:6" x14ac:dyDescent="0.3">
      <c r="A7" s="17" t="s">
        <v>8408</v>
      </c>
      <c r="B7" s="20">
        <f>_xlfn.STDEV.P(B11:B2195)</f>
        <v>844.29910975602149</v>
      </c>
      <c r="D7" s="17" t="s">
        <v>8408</v>
      </c>
      <c r="E7" s="20">
        <f>_xlfn.STDEV.P(E11:E1540)</f>
        <v>61.426555076684906</v>
      </c>
    </row>
    <row r="10" spans="1:6" x14ac:dyDescent="0.3">
      <c r="A10" s="16" t="s">
        <v>8402</v>
      </c>
      <c r="B10" s="21" t="s">
        <v>8262</v>
      </c>
      <c r="C10" s="16"/>
      <c r="D10" s="16" t="s">
        <v>8402</v>
      </c>
      <c r="E10" s="22" t="s">
        <v>8262</v>
      </c>
    </row>
    <row r="11" spans="1:6" x14ac:dyDescent="0.3">
      <c r="A11" s="18" t="s">
        <v>8219</v>
      </c>
      <c r="B11" s="13">
        <v>182</v>
      </c>
      <c r="D11" s="19" t="s">
        <v>8221</v>
      </c>
      <c r="E11" s="13">
        <v>0</v>
      </c>
    </row>
    <row r="12" spans="1:6" x14ac:dyDescent="0.3">
      <c r="A12" s="18" t="s">
        <v>8219</v>
      </c>
      <c r="B12" s="13">
        <v>79</v>
      </c>
      <c r="D12" s="19" t="s">
        <v>8221</v>
      </c>
      <c r="E12" s="13">
        <v>2</v>
      </c>
    </row>
    <row r="13" spans="1:6" x14ac:dyDescent="0.3">
      <c r="A13" s="18" t="s">
        <v>8219</v>
      </c>
      <c r="B13" s="13">
        <v>35</v>
      </c>
      <c r="D13" s="19" t="s">
        <v>8221</v>
      </c>
      <c r="E13" s="13">
        <v>0</v>
      </c>
    </row>
    <row r="14" spans="1:6" x14ac:dyDescent="0.3">
      <c r="A14" s="18" t="s">
        <v>8219</v>
      </c>
      <c r="B14" s="13">
        <v>150</v>
      </c>
      <c r="D14" s="19" t="s">
        <v>8221</v>
      </c>
      <c r="E14" s="13">
        <v>0</v>
      </c>
    </row>
    <row r="15" spans="1:6" x14ac:dyDescent="0.3">
      <c r="A15" s="18" t="s">
        <v>8219</v>
      </c>
      <c r="B15" s="13">
        <v>284</v>
      </c>
      <c r="D15" s="19" t="s">
        <v>8221</v>
      </c>
      <c r="E15" s="13">
        <v>6</v>
      </c>
    </row>
    <row r="16" spans="1:6" x14ac:dyDescent="0.3">
      <c r="A16" s="18" t="s">
        <v>8219</v>
      </c>
      <c r="B16" s="13">
        <v>47</v>
      </c>
      <c r="D16" s="19" t="s">
        <v>8221</v>
      </c>
      <c r="E16" s="13">
        <v>7</v>
      </c>
    </row>
    <row r="17" spans="1:5" x14ac:dyDescent="0.3">
      <c r="A17" s="18" t="s">
        <v>8219</v>
      </c>
      <c r="B17" s="13">
        <v>58</v>
      </c>
      <c r="D17" s="19" t="s">
        <v>8221</v>
      </c>
      <c r="E17" s="13">
        <v>0</v>
      </c>
    </row>
    <row r="18" spans="1:5" x14ac:dyDescent="0.3">
      <c r="A18" s="18" t="s">
        <v>8219</v>
      </c>
      <c r="B18" s="13">
        <v>57</v>
      </c>
      <c r="D18" s="19" t="s">
        <v>8221</v>
      </c>
      <c r="E18" s="13">
        <v>0</v>
      </c>
    </row>
    <row r="19" spans="1:5" x14ac:dyDescent="0.3">
      <c r="A19" s="18" t="s">
        <v>8219</v>
      </c>
      <c r="B19" s="13">
        <v>12</v>
      </c>
      <c r="D19" s="19" t="s">
        <v>8221</v>
      </c>
      <c r="E19" s="13">
        <v>7</v>
      </c>
    </row>
    <row r="20" spans="1:5" x14ac:dyDescent="0.3">
      <c r="A20" s="18" t="s">
        <v>8219</v>
      </c>
      <c r="B20" s="13">
        <v>20</v>
      </c>
      <c r="D20" s="19" t="s">
        <v>8221</v>
      </c>
      <c r="E20" s="13">
        <v>0</v>
      </c>
    </row>
    <row r="21" spans="1:5" x14ac:dyDescent="0.3">
      <c r="A21" s="18" t="s">
        <v>8219</v>
      </c>
      <c r="B21" s="13">
        <v>19</v>
      </c>
      <c r="D21" s="19" t="s">
        <v>8221</v>
      </c>
      <c r="E21" s="13">
        <v>0</v>
      </c>
    </row>
    <row r="22" spans="1:5" x14ac:dyDescent="0.3">
      <c r="A22" s="18" t="s">
        <v>8219</v>
      </c>
      <c r="B22" s="13">
        <v>75</v>
      </c>
      <c r="D22" s="19" t="s">
        <v>8221</v>
      </c>
      <c r="E22" s="13">
        <v>27</v>
      </c>
    </row>
    <row r="23" spans="1:5" x14ac:dyDescent="0.3">
      <c r="A23" s="18" t="s">
        <v>8219</v>
      </c>
      <c r="B23" s="13">
        <v>827</v>
      </c>
      <c r="D23" s="19" t="s">
        <v>8221</v>
      </c>
      <c r="E23" s="13">
        <v>10</v>
      </c>
    </row>
    <row r="24" spans="1:5" x14ac:dyDescent="0.3">
      <c r="A24" s="18" t="s">
        <v>8219</v>
      </c>
      <c r="B24" s="13">
        <v>51</v>
      </c>
      <c r="D24" s="19" t="s">
        <v>8221</v>
      </c>
      <c r="E24" s="13">
        <v>3</v>
      </c>
    </row>
    <row r="25" spans="1:5" x14ac:dyDescent="0.3">
      <c r="A25" s="18" t="s">
        <v>8219</v>
      </c>
      <c r="B25" s="13">
        <v>41</v>
      </c>
      <c r="D25" s="19" t="s">
        <v>8221</v>
      </c>
      <c r="E25" s="13">
        <v>0</v>
      </c>
    </row>
    <row r="26" spans="1:5" x14ac:dyDescent="0.3">
      <c r="A26" s="18" t="s">
        <v>8219</v>
      </c>
      <c r="B26" s="13">
        <v>98</v>
      </c>
      <c r="D26" s="19" t="s">
        <v>8221</v>
      </c>
      <c r="E26" s="13">
        <v>5</v>
      </c>
    </row>
    <row r="27" spans="1:5" x14ac:dyDescent="0.3">
      <c r="A27" s="18" t="s">
        <v>8219</v>
      </c>
      <c r="B27" s="13">
        <v>70</v>
      </c>
      <c r="D27" s="19" t="s">
        <v>8221</v>
      </c>
      <c r="E27" s="13">
        <v>2</v>
      </c>
    </row>
    <row r="28" spans="1:5" x14ac:dyDescent="0.3">
      <c r="A28" s="18" t="s">
        <v>8219</v>
      </c>
      <c r="B28" s="13">
        <v>36</v>
      </c>
      <c r="D28" s="19" t="s">
        <v>8221</v>
      </c>
      <c r="E28" s="13">
        <v>20</v>
      </c>
    </row>
    <row r="29" spans="1:5" x14ac:dyDescent="0.3">
      <c r="A29" s="18" t="s">
        <v>8219</v>
      </c>
      <c r="B29" s="13">
        <v>342</v>
      </c>
      <c r="D29" s="19" t="s">
        <v>8221</v>
      </c>
      <c r="E29" s="13">
        <v>1</v>
      </c>
    </row>
    <row r="30" spans="1:5" x14ac:dyDescent="0.3">
      <c r="A30" s="18" t="s">
        <v>8219</v>
      </c>
      <c r="B30" s="13">
        <v>22</v>
      </c>
      <c r="D30" s="19" t="s">
        <v>8221</v>
      </c>
      <c r="E30" s="13">
        <v>0</v>
      </c>
    </row>
    <row r="31" spans="1:5" x14ac:dyDescent="0.3">
      <c r="A31" s="18" t="s">
        <v>8219</v>
      </c>
      <c r="B31" s="13">
        <v>25</v>
      </c>
      <c r="D31" s="19" t="s">
        <v>8221</v>
      </c>
      <c r="E31" s="13">
        <v>5</v>
      </c>
    </row>
    <row r="32" spans="1:5" x14ac:dyDescent="0.3">
      <c r="A32" s="18" t="s">
        <v>8219</v>
      </c>
      <c r="B32" s="13">
        <v>101</v>
      </c>
      <c r="D32" s="19" t="s">
        <v>8221</v>
      </c>
      <c r="E32" s="13">
        <v>0</v>
      </c>
    </row>
    <row r="33" spans="1:5" x14ac:dyDescent="0.3">
      <c r="A33" s="18" t="s">
        <v>8219</v>
      </c>
      <c r="B33" s="13">
        <v>8</v>
      </c>
      <c r="D33" s="19" t="s">
        <v>8221</v>
      </c>
      <c r="E33" s="13">
        <v>94</v>
      </c>
    </row>
    <row r="34" spans="1:5" x14ac:dyDescent="0.3">
      <c r="A34" s="18" t="s">
        <v>8219</v>
      </c>
      <c r="B34" s="13">
        <v>23</v>
      </c>
      <c r="D34" s="19" t="s">
        <v>8221</v>
      </c>
      <c r="E34" s="13">
        <v>10</v>
      </c>
    </row>
    <row r="35" spans="1:5" x14ac:dyDescent="0.3">
      <c r="A35" s="18" t="s">
        <v>8219</v>
      </c>
      <c r="B35" s="13">
        <v>574</v>
      </c>
      <c r="D35" s="19" t="s">
        <v>8221</v>
      </c>
      <c r="E35" s="13">
        <v>3</v>
      </c>
    </row>
    <row r="36" spans="1:5" x14ac:dyDescent="0.3">
      <c r="A36" s="18" t="s">
        <v>8219</v>
      </c>
      <c r="B36" s="13">
        <v>14</v>
      </c>
      <c r="D36" s="19" t="s">
        <v>8221</v>
      </c>
      <c r="E36" s="13">
        <v>11</v>
      </c>
    </row>
    <row r="37" spans="1:5" x14ac:dyDescent="0.3">
      <c r="A37" s="18" t="s">
        <v>8219</v>
      </c>
      <c r="B37" s="13">
        <v>19</v>
      </c>
      <c r="D37" s="19" t="s">
        <v>8221</v>
      </c>
      <c r="E37" s="13">
        <v>0</v>
      </c>
    </row>
    <row r="38" spans="1:5" x14ac:dyDescent="0.3">
      <c r="A38" s="18" t="s">
        <v>8219</v>
      </c>
      <c r="B38" s="13">
        <v>150</v>
      </c>
      <c r="D38" s="19" t="s">
        <v>8221</v>
      </c>
      <c r="E38" s="13">
        <v>9</v>
      </c>
    </row>
    <row r="39" spans="1:5" x14ac:dyDescent="0.3">
      <c r="A39" s="18" t="s">
        <v>8219</v>
      </c>
      <c r="B39" s="13">
        <v>71</v>
      </c>
      <c r="D39" s="19" t="s">
        <v>8221</v>
      </c>
      <c r="E39" s="13">
        <v>2</v>
      </c>
    </row>
    <row r="40" spans="1:5" x14ac:dyDescent="0.3">
      <c r="A40" s="18" t="s">
        <v>8219</v>
      </c>
      <c r="B40" s="13">
        <v>117</v>
      </c>
      <c r="D40" s="19" t="s">
        <v>8221</v>
      </c>
      <c r="E40" s="13">
        <v>70</v>
      </c>
    </row>
    <row r="41" spans="1:5" x14ac:dyDescent="0.3">
      <c r="A41" s="18" t="s">
        <v>8219</v>
      </c>
      <c r="B41" s="13">
        <v>53</v>
      </c>
      <c r="D41" s="19" t="s">
        <v>8221</v>
      </c>
      <c r="E41" s="13">
        <v>55</v>
      </c>
    </row>
    <row r="42" spans="1:5" x14ac:dyDescent="0.3">
      <c r="A42" s="18" t="s">
        <v>8219</v>
      </c>
      <c r="B42" s="13">
        <v>1</v>
      </c>
      <c r="D42" s="19" t="s">
        <v>8221</v>
      </c>
      <c r="E42" s="13">
        <v>4</v>
      </c>
    </row>
    <row r="43" spans="1:5" x14ac:dyDescent="0.3">
      <c r="A43" s="18" t="s">
        <v>8219</v>
      </c>
      <c r="B43" s="13">
        <v>89</v>
      </c>
      <c r="D43" s="19" t="s">
        <v>8221</v>
      </c>
      <c r="E43" s="13">
        <v>0</v>
      </c>
    </row>
    <row r="44" spans="1:5" x14ac:dyDescent="0.3">
      <c r="A44" s="18" t="s">
        <v>8219</v>
      </c>
      <c r="B44" s="13">
        <v>64</v>
      </c>
      <c r="D44" s="19" t="s">
        <v>8221</v>
      </c>
      <c r="E44" s="13">
        <v>15</v>
      </c>
    </row>
    <row r="45" spans="1:5" x14ac:dyDescent="0.3">
      <c r="A45" s="18" t="s">
        <v>8219</v>
      </c>
      <c r="B45" s="13">
        <v>68</v>
      </c>
      <c r="D45" s="19" t="s">
        <v>8221</v>
      </c>
      <c r="E45" s="13">
        <v>135</v>
      </c>
    </row>
    <row r="46" spans="1:5" x14ac:dyDescent="0.3">
      <c r="A46" s="18" t="s">
        <v>8219</v>
      </c>
      <c r="B46" s="13">
        <v>28</v>
      </c>
      <c r="D46" s="19" t="s">
        <v>8221</v>
      </c>
      <c r="E46" s="13">
        <v>1293</v>
      </c>
    </row>
    <row r="47" spans="1:5" x14ac:dyDescent="0.3">
      <c r="A47" s="18" t="s">
        <v>8219</v>
      </c>
      <c r="B47" s="13">
        <v>44</v>
      </c>
      <c r="D47" s="19" t="s">
        <v>8221</v>
      </c>
      <c r="E47" s="13">
        <v>93</v>
      </c>
    </row>
    <row r="48" spans="1:5" x14ac:dyDescent="0.3">
      <c r="A48" s="18" t="s">
        <v>8219</v>
      </c>
      <c r="B48" s="13">
        <v>253</v>
      </c>
      <c r="D48" s="19" t="s">
        <v>8221</v>
      </c>
      <c r="E48" s="13">
        <v>311</v>
      </c>
    </row>
    <row r="49" spans="1:5" x14ac:dyDescent="0.3">
      <c r="A49" s="18" t="s">
        <v>8219</v>
      </c>
      <c r="B49" s="13">
        <v>66</v>
      </c>
      <c r="D49" s="19" t="s">
        <v>8221</v>
      </c>
      <c r="E49" s="13">
        <v>1</v>
      </c>
    </row>
    <row r="50" spans="1:5" x14ac:dyDescent="0.3">
      <c r="A50" s="18" t="s">
        <v>8219</v>
      </c>
      <c r="B50" s="13">
        <v>217</v>
      </c>
      <c r="D50" s="19" t="s">
        <v>8221</v>
      </c>
      <c r="E50" s="13">
        <v>5</v>
      </c>
    </row>
    <row r="51" spans="1:5" x14ac:dyDescent="0.3">
      <c r="A51" s="18" t="s">
        <v>8219</v>
      </c>
      <c r="B51" s="13">
        <v>16</v>
      </c>
      <c r="D51" s="19" t="s">
        <v>8221</v>
      </c>
      <c r="E51" s="13">
        <v>0</v>
      </c>
    </row>
    <row r="52" spans="1:5" x14ac:dyDescent="0.3">
      <c r="A52" s="18" t="s">
        <v>8219</v>
      </c>
      <c r="B52" s="13">
        <v>19</v>
      </c>
      <c r="D52" s="19" t="s">
        <v>8221</v>
      </c>
      <c r="E52" s="13">
        <v>4</v>
      </c>
    </row>
    <row r="53" spans="1:5" x14ac:dyDescent="0.3">
      <c r="A53" s="18" t="s">
        <v>8219</v>
      </c>
      <c r="B53" s="13">
        <v>169</v>
      </c>
      <c r="D53" s="19" t="s">
        <v>8221</v>
      </c>
      <c r="E53" s="13">
        <v>2</v>
      </c>
    </row>
    <row r="54" spans="1:5" x14ac:dyDescent="0.3">
      <c r="A54" s="18" t="s">
        <v>8219</v>
      </c>
      <c r="B54" s="13">
        <v>263</v>
      </c>
      <c r="D54" s="19" t="s">
        <v>8221</v>
      </c>
      <c r="E54" s="13">
        <v>1</v>
      </c>
    </row>
    <row r="55" spans="1:5" x14ac:dyDescent="0.3">
      <c r="A55" s="18" t="s">
        <v>8219</v>
      </c>
      <c r="B55" s="13">
        <v>15</v>
      </c>
      <c r="D55" s="19" t="s">
        <v>8221</v>
      </c>
      <c r="E55" s="13">
        <v>9</v>
      </c>
    </row>
    <row r="56" spans="1:5" x14ac:dyDescent="0.3">
      <c r="A56" s="18" t="s">
        <v>8219</v>
      </c>
      <c r="B56" s="13">
        <v>61</v>
      </c>
      <c r="D56" s="19" t="s">
        <v>8221</v>
      </c>
      <c r="E56" s="13">
        <v>124</v>
      </c>
    </row>
    <row r="57" spans="1:5" x14ac:dyDescent="0.3">
      <c r="A57" s="18" t="s">
        <v>8219</v>
      </c>
      <c r="B57" s="13">
        <v>45</v>
      </c>
      <c r="D57" s="19" t="s">
        <v>8221</v>
      </c>
      <c r="E57" s="13">
        <v>6</v>
      </c>
    </row>
    <row r="58" spans="1:5" x14ac:dyDescent="0.3">
      <c r="A58" s="18" t="s">
        <v>8219</v>
      </c>
      <c r="B58" s="13">
        <v>70</v>
      </c>
      <c r="D58" s="19" t="s">
        <v>8221</v>
      </c>
      <c r="E58" s="13">
        <v>1</v>
      </c>
    </row>
    <row r="59" spans="1:5" x14ac:dyDescent="0.3">
      <c r="A59" s="18" t="s">
        <v>8219</v>
      </c>
      <c r="B59" s="13">
        <v>38</v>
      </c>
      <c r="D59" s="19" t="s">
        <v>8221</v>
      </c>
      <c r="E59" s="13">
        <v>7</v>
      </c>
    </row>
    <row r="60" spans="1:5" x14ac:dyDescent="0.3">
      <c r="A60" s="18" t="s">
        <v>8219</v>
      </c>
      <c r="B60" s="13">
        <v>87</v>
      </c>
      <c r="D60" s="19" t="s">
        <v>8221</v>
      </c>
      <c r="E60" s="13">
        <v>4</v>
      </c>
    </row>
    <row r="61" spans="1:5" x14ac:dyDescent="0.3">
      <c r="A61" s="18" t="s">
        <v>8219</v>
      </c>
      <c r="B61" s="13">
        <v>22</v>
      </c>
      <c r="D61" s="19" t="s">
        <v>8221</v>
      </c>
      <c r="E61" s="13">
        <v>28</v>
      </c>
    </row>
    <row r="62" spans="1:5" x14ac:dyDescent="0.3">
      <c r="A62" s="18" t="s">
        <v>8219</v>
      </c>
      <c r="B62" s="13">
        <v>119</v>
      </c>
      <c r="D62" s="19" t="s">
        <v>8221</v>
      </c>
      <c r="E62" s="13">
        <v>336</v>
      </c>
    </row>
    <row r="63" spans="1:5" x14ac:dyDescent="0.3">
      <c r="A63" s="18" t="s">
        <v>8219</v>
      </c>
      <c r="B63" s="13">
        <v>52</v>
      </c>
      <c r="D63" s="19" t="s">
        <v>8221</v>
      </c>
      <c r="E63" s="13">
        <v>11</v>
      </c>
    </row>
    <row r="64" spans="1:5" x14ac:dyDescent="0.3">
      <c r="A64" s="18" t="s">
        <v>8219</v>
      </c>
      <c r="B64" s="13">
        <v>117</v>
      </c>
      <c r="D64" s="19" t="s">
        <v>8221</v>
      </c>
      <c r="E64" s="13">
        <v>2</v>
      </c>
    </row>
    <row r="65" spans="1:5" x14ac:dyDescent="0.3">
      <c r="A65" s="18" t="s">
        <v>8219</v>
      </c>
      <c r="B65" s="13">
        <v>52</v>
      </c>
      <c r="D65" s="19" t="s">
        <v>8221</v>
      </c>
      <c r="E65" s="13">
        <v>0</v>
      </c>
    </row>
    <row r="66" spans="1:5" x14ac:dyDescent="0.3">
      <c r="A66" s="18" t="s">
        <v>8219</v>
      </c>
      <c r="B66" s="13">
        <v>86</v>
      </c>
      <c r="D66" s="19" t="s">
        <v>8221</v>
      </c>
      <c r="E66" s="13">
        <v>202</v>
      </c>
    </row>
    <row r="67" spans="1:5" x14ac:dyDescent="0.3">
      <c r="A67" s="18" t="s">
        <v>8219</v>
      </c>
      <c r="B67" s="13">
        <v>174</v>
      </c>
      <c r="D67" s="19" t="s">
        <v>8221</v>
      </c>
      <c r="E67" s="13">
        <v>1</v>
      </c>
    </row>
    <row r="68" spans="1:5" x14ac:dyDescent="0.3">
      <c r="A68" s="18" t="s">
        <v>8219</v>
      </c>
      <c r="B68" s="13">
        <v>69</v>
      </c>
      <c r="D68" s="19" t="s">
        <v>8221</v>
      </c>
      <c r="E68" s="13">
        <v>3</v>
      </c>
    </row>
    <row r="69" spans="1:5" x14ac:dyDescent="0.3">
      <c r="A69" s="18" t="s">
        <v>8219</v>
      </c>
      <c r="B69" s="13">
        <v>75</v>
      </c>
      <c r="D69" s="19" t="s">
        <v>8221</v>
      </c>
      <c r="E69" s="13">
        <v>0</v>
      </c>
    </row>
    <row r="70" spans="1:5" x14ac:dyDescent="0.3">
      <c r="A70" s="18" t="s">
        <v>8219</v>
      </c>
      <c r="B70" s="13">
        <v>33</v>
      </c>
      <c r="D70" s="19" t="s">
        <v>8221</v>
      </c>
      <c r="E70" s="13">
        <v>0</v>
      </c>
    </row>
    <row r="71" spans="1:5" x14ac:dyDescent="0.3">
      <c r="A71" s="18" t="s">
        <v>8219</v>
      </c>
      <c r="B71" s="13">
        <v>108</v>
      </c>
      <c r="D71" s="19" t="s">
        <v>8221</v>
      </c>
      <c r="E71" s="13">
        <v>1</v>
      </c>
    </row>
    <row r="72" spans="1:5" x14ac:dyDescent="0.3">
      <c r="A72" s="18" t="s">
        <v>8219</v>
      </c>
      <c r="B72" s="13">
        <v>23</v>
      </c>
      <c r="D72" s="19" t="s">
        <v>8221</v>
      </c>
      <c r="E72" s="13">
        <v>1</v>
      </c>
    </row>
    <row r="73" spans="1:5" x14ac:dyDescent="0.3">
      <c r="A73" s="18" t="s">
        <v>8219</v>
      </c>
      <c r="B73" s="13">
        <v>48</v>
      </c>
      <c r="D73" s="19" t="s">
        <v>8221</v>
      </c>
      <c r="E73" s="13">
        <v>1</v>
      </c>
    </row>
    <row r="74" spans="1:5" x14ac:dyDescent="0.3">
      <c r="A74" s="18" t="s">
        <v>8219</v>
      </c>
      <c r="B74" s="13">
        <v>64</v>
      </c>
      <c r="D74" s="19" t="s">
        <v>8221</v>
      </c>
      <c r="E74" s="13">
        <v>123</v>
      </c>
    </row>
    <row r="75" spans="1:5" x14ac:dyDescent="0.3">
      <c r="A75" s="18" t="s">
        <v>8219</v>
      </c>
      <c r="B75" s="13">
        <v>24</v>
      </c>
      <c r="D75" s="19" t="s">
        <v>8221</v>
      </c>
      <c r="E75" s="13">
        <v>2</v>
      </c>
    </row>
    <row r="76" spans="1:5" x14ac:dyDescent="0.3">
      <c r="A76" s="18" t="s">
        <v>8219</v>
      </c>
      <c r="B76" s="13">
        <v>57</v>
      </c>
      <c r="D76" s="19" t="s">
        <v>8221</v>
      </c>
      <c r="E76" s="13">
        <v>0</v>
      </c>
    </row>
    <row r="77" spans="1:5" x14ac:dyDescent="0.3">
      <c r="A77" s="18" t="s">
        <v>8219</v>
      </c>
      <c r="B77" s="13">
        <v>26</v>
      </c>
      <c r="D77" s="19" t="s">
        <v>8221</v>
      </c>
      <c r="E77" s="13">
        <v>20</v>
      </c>
    </row>
    <row r="78" spans="1:5" x14ac:dyDescent="0.3">
      <c r="A78" s="18" t="s">
        <v>8219</v>
      </c>
      <c r="B78" s="13">
        <v>20</v>
      </c>
      <c r="D78" s="19" t="s">
        <v>8221</v>
      </c>
      <c r="E78" s="13">
        <v>7</v>
      </c>
    </row>
    <row r="79" spans="1:5" x14ac:dyDescent="0.3">
      <c r="A79" s="18" t="s">
        <v>8219</v>
      </c>
      <c r="B79" s="13">
        <v>36</v>
      </c>
      <c r="D79" s="19" t="s">
        <v>8221</v>
      </c>
      <c r="E79" s="13">
        <v>18</v>
      </c>
    </row>
    <row r="80" spans="1:5" x14ac:dyDescent="0.3">
      <c r="A80" s="18" t="s">
        <v>8219</v>
      </c>
      <c r="B80" s="13">
        <v>178</v>
      </c>
      <c r="D80" s="19" t="s">
        <v>8221</v>
      </c>
      <c r="E80" s="13">
        <v>40</v>
      </c>
    </row>
    <row r="81" spans="1:5" x14ac:dyDescent="0.3">
      <c r="A81" s="18" t="s">
        <v>8219</v>
      </c>
      <c r="B81" s="13">
        <v>17</v>
      </c>
      <c r="D81" s="19" t="s">
        <v>8221</v>
      </c>
      <c r="E81" s="13">
        <v>148</v>
      </c>
    </row>
    <row r="82" spans="1:5" x14ac:dyDescent="0.3">
      <c r="A82" s="18" t="s">
        <v>8219</v>
      </c>
      <c r="B82" s="13">
        <v>32</v>
      </c>
      <c r="D82" s="19" t="s">
        <v>8221</v>
      </c>
      <c r="E82" s="13">
        <v>4</v>
      </c>
    </row>
    <row r="83" spans="1:5" x14ac:dyDescent="0.3">
      <c r="A83" s="18" t="s">
        <v>8219</v>
      </c>
      <c r="B83" s="13">
        <v>41</v>
      </c>
      <c r="D83" s="19" t="s">
        <v>8221</v>
      </c>
      <c r="E83" s="13">
        <v>0</v>
      </c>
    </row>
    <row r="84" spans="1:5" x14ac:dyDescent="0.3">
      <c r="A84" s="18" t="s">
        <v>8219</v>
      </c>
      <c r="B84" s="13">
        <v>18</v>
      </c>
      <c r="D84" s="19" t="s">
        <v>8221</v>
      </c>
      <c r="E84" s="13">
        <v>1</v>
      </c>
    </row>
    <row r="85" spans="1:5" x14ac:dyDescent="0.3">
      <c r="A85" s="18" t="s">
        <v>8219</v>
      </c>
      <c r="B85" s="13">
        <v>29</v>
      </c>
      <c r="D85" s="19" t="s">
        <v>8221</v>
      </c>
      <c r="E85" s="13">
        <v>0</v>
      </c>
    </row>
    <row r="86" spans="1:5" x14ac:dyDescent="0.3">
      <c r="A86" s="18" t="s">
        <v>8219</v>
      </c>
      <c r="B86" s="13">
        <v>47</v>
      </c>
      <c r="D86" s="19" t="s">
        <v>8221</v>
      </c>
      <c r="E86" s="13">
        <v>2</v>
      </c>
    </row>
    <row r="87" spans="1:5" x14ac:dyDescent="0.3">
      <c r="A87" s="18" t="s">
        <v>8219</v>
      </c>
      <c r="B87" s="13">
        <v>15</v>
      </c>
      <c r="D87" s="19" t="s">
        <v>8221</v>
      </c>
      <c r="E87" s="13">
        <v>4</v>
      </c>
    </row>
    <row r="88" spans="1:5" x14ac:dyDescent="0.3">
      <c r="A88" s="18" t="s">
        <v>8219</v>
      </c>
      <c r="B88" s="13">
        <v>26</v>
      </c>
      <c r="D88" s="19" t="s">
        <v>8221</v>
      </c>
      <c r="E88" s="13">
        <v>0</v>
      </c>
    </row>
    <row r="89" spans="1:5" x14ac:dyDescent="0.3">
      <c r="A89" s="18" t="s">
        <v>8219</v>
      </c>
      <c r="B89" s="13">
        <v>35</v>
      </c>
      <c r="D89" s="19" t="s">
        <v>8221</v>
      </c>
      <c r="E89" s="13">
        <v>890</v>
      </c>
    </row>
    <row r="90" spans="1:5" x14ac:dyDescent="0.3">
      <c r="A90" s="18" t="s">
        <v>8219</v>
      </c>
      <c r="B90" s="13">
        <v>41</v>
      </c>
      <c r="D90" s="19" t="s">
        <v>8221</v>
      </c>
      <c r="E90" s="13">
        <v>0</v>
      </c>
    </row>
    <row r="91" spans="1:5" x14ac:dyDescent="0.3">
      <c r="A91" s="18" t="s">
        <v>8219</v>
      </c>
      <c r="B91" s="13">
        <v>47</v>
      </c>
      <c r="D91" s="19" t="s">
        <v>8221</v>
      </c>
      <c r="E91" s="13">
        <v>7</v>
      </c>
    </row>
    <row r="92" spans="1:5" x14ac:dyDescent="0.3">
      <c r="A92" s="18" t="s">
        <v>8219</v>
      </c>
      <c r="B92" s="13">
        <v>28</v>
      </c>
      <c r="D92" s="19" t="s">
        <v>8221</v>
      </c>
      <c r="E92" s="13">
        <v>1</v>
      </c>
    </row>
    <row r="93" spans="1:5" x14ac:dyDescent="0.3">
      <c r="A93" s="18" t="s">
        <v>8219</v>
      </c>
      <c r="B93" s="13">
        <v>100</v>
      </c>
      <c r="D93" s="19" t="s">
        <v>8221</v>
      </c>
      <c r="E93" s="13">
        <v>7</v>
      </c>
    </row>
    <row r="94" spans="1:5" x14ac:dyDescent="0.3">
      <c r="A94" s="18" t="s">
        <v>8219</v>
      </c>
      <c r="B94" s="13">
        <v>13</v>
      </c>
      <c r="D94" s="19" t="s">
        <v>8221</v>
      </c>
      <c r="E94" s="13">
        <v>2</v>
      </c>
    </row>
    <row r="95" spans="1:5" x14ac:dyDescent="0.3">
      <c r="A95" s="18" t="s">
        <v>8219</v>
      </c>
      <c r="B95" s="13">
        <v>7</v>
      </c>
      <c r="D95" s="19" t="s">
        <v>8221</v>
      </c>
      <c r="E95" s="13">
        <v>2</v>
      </c>
    </row>
    <row r="96" spans="1:5" x14ac:dyDescent="0.3">
      <c r="A96" s="18" t="s">
        <v>8219</v>
      </c>
      <c r="B96" s="13">
        <v>21</v>
      </c>
      <c r="D96" s="19" t="s">
        <v>8221</v>
      </c>
      <c r="E96" s="13">
        <v>3</v>
      </c>
    </row>
    <row r="97" spans="1:5" x14ac:dyDescent="0.3">
      <c r="A97" s="18" t="s">
        <v>8219</v>
      </c>
      <c r="B97" s="13">
        <v>17</v>
      </c>
      <c r="D97" s="19" t="s">
        <v>8221</v>
      </c>
      <c r="E97" s="13">
        <v>29</v>
      </c>
    </row>
    <row r="98" spans="1:5" x14ac:dyDescent="0.3">
      <c r="A98" s="18" t="s">
        <v>8219</v>
      </c>
      <c r="B98" s="13">
        <v>25</v>
      </c>
      <c r="D98" s="19" t="s">
        <v>8221</v>
      </c>
      <c r="E98" s="13">
        <v>2</v>
      </c>
    </row>
    <row r="99" spans="1:5" x14ac:dyDescent="0.3">
      <c r="A99" s="18" t="s">
        <v>8219</v>
      </c>
      <c r="B99" s="13">
        <v>60</v>
      </c>
      <c r="D99" s="19" t="s">
        <v>8221</v>
      </c>
      <c r="E99" s="13">
        <v>5</v>
      </c>
    </row>
    <row r="100" spans="1:5" x14ac:dyDescent="0.3">
      <c r="A100" s="18" t="s">
        <v>8219</v>
      </c>
      <c r="B100" s="13">
        <v>56</v>
      </c>
      <c r="D100" s="19" t="s">
        <v>8221</v>
      </c>
      <c r="E100" s="13">
        <v>1</v>
      </c>
    </row>
    <row r="101" spans="1:5" x14ac:dyDescent="0.3">
      <c r="A101" s="18" t="s">
        <v>8219</v>
      </c>
      <c r="B101" s="13">
        <v>16</v>
      </c>
      <c r="D101" s="19" t="s">
        <v>8221</v>
      </c>
      <c r="E101" s="13">
        <v>37</v>
      </c>
    </row>
    <row r="102" spans="1:5" x14ac:dyDescent="0.3">
      <c r="A102" s="18" t="s">
        <v>8219</v>
      </c>
      <c r="B102" s="13">
        <v>46</v>
      </c>
      <c r="D102" s="19" t="s">
        <v>8221</v>
      </c>
      <c r="E102" s="13">
        <v>179</v>
      </c>
    </row>
    <row r="103" spans="1:5" x14ac:dyDescent="0.3">
      <c r="A103" s="18" t="s">
        <v>8219</v>
      </c>
      <c r="B103" s="13">
        <v>43</v>
      </c>
      <c r="D103" s="19" t="s">
        <v>8221</v>
      </c>
      <c r="E103" s="13">
        <v>38</v>
      </c>
    </row>
    <row r="104" spans="1:5" x14ac:dyDescent="0.3">
      <c r="A104" s="18" t="s">
        <v>8219</v>
      </c>
      <c r="B104" s="13">
        <v>15</v>
      </c>
      <c r="D104" s="19" t="s">
        <v>8221</v>
      </c>
      <c r="E104" s="13">
        <v>0</v>
      </c>
    </row>
    <row r="105" spans="1:5" x14ac:dyDescent="0.3">
      <c r="A105" s="18" t="s">
        <v>8219</v>
      </c>
      <c r="B105" s="13">
        <v>12</v>
      </c>
      <c r="D105" s="19" t="s">
        <v>8221</v>
      </c>
      <c r="E105" s="13">
        <v>3</v>
      </c>
    </row>
    <row r="106" spans="1:5" x14ac:dyDescent="0.3">
      <c r="A106" s="18" t="s">
        <v>8219</v>
      </c>
      <c r="B106" s="13">
        <v>21</v>
      </c>
      <c r="D106" s="19" t="s">
        <v>8221</v>
      </c>
      <c r="E106" s="13">
        <v>0</v>
      </c>
    </row>
    <row r="107" spans="1:5" x14ac:dyDescent="0.3">
      <c r="A107" s="18" t="s">
        <v>8219</v>
      </c>
      <c r="B107" s="13">
        <v>34</v>
      </c>
      <c r="D107" s="19" t="s">
        <v>8221</v>
      </c>
      <c r="E107" s="13">
        <v>2</v>
      </c>
    </row>
    <row r="108" spans="1:5" x14ac:dyDescent="0.3">
      <c r="A108" s="18" t="s">
        <v>8219</v>
      </c>
      <c r="B108" s="13">
        <v>8</v>
      </c>
      <c r="D108" s="19" t="s">
        <v>8221</v>
      </c>
      <c r="E108" s="13">
        <v>8</v>
      </c>
    </row>
    <row r="109" spans="1:5" x14ac:dyDescent="0.3">
      <c r="A109" s="18" t="s">
        <v>8219</v>
      </c>
      <c r="B109" s="13">
        <v>60</v>
      </c>
      <c r="D109" s="19" t="s">
        <v>8221</v>
      </c>
      <c r="E109" s="13">
        <v>3</v>
      </c>
    </row>
    <row r="110" spans="1:5" x14ac:dyDescent="0.3">
      <c r="A110" s="18" t="s">
        <v>8219</v>
      </c>
      <c r="B110" s="13">
        <v>39</v>
      </c>
      <c r="D110" s="19" t="s">
        <v>8221</v>
      </c>
      <c r="E110" s="13">
        <v>24</v>
      </c>
    </row>
    <row r="111" spans="1:5" x14ac:dyDescent="0.3">
      <c r="A111" s="18" t="s">
        <v>8219</v>
      </c>
      <c r="B111" s="13">
        <v>26</v>
      </c>
      <c r="D111" s="19" t="s">
        <v>8221</v>
      </c>
      <c r="E111" s="13">
        <v>6</v>
      </c>
    </row>
    <row r="112" spans="1:5" x14ac:dyDescent="0.3">
      <c r="A112" s="18" t="s">
        <v>8219</v>
      </c>
      <c r="B112" s="13">
        <v>35</v>
      </c>
      <c r="D112" s="19" t="s">
        <v>8221</v>
      </c>
      <c r="E112" s="13">
        <v>296</v>
      </c>
    </row>
    <row r="113" spans="1:5" x14ac:dyDescent="0.3">
      <c r="A113" s="18" t="s">
        <v>8219</v>
      </c>
      <c r="B113" s="13">
        <v>65</v>
      </c>
      <c r="D113" s="19" t="s">
        <v>8221</v>
      </c>
      <c r="E113" s="13">
        <v>29</v>
      </c>
    </row>
    <row r="114" spans="1:5" x14ac:dyDescent="0.3">
      <c r="A114" s="18" t="s">
        <v>8219</v>
      </c>
      <c r="B114" s="13">
        <v>49</v>
      </c>
      <c r="D114" s="19" t="s">
        <v>8221</v>
      </c>
      <c r="E114" s="13">
        <v>5</v>
      </c>
    </row>
    <row r="115" spans="1:5" x14ac:dyDescent="0.3">
      <c r="A115" s="18" t="s">
        <v>8219</v>
      </c>
      <c r="B115" s="13">
        <v>10</v>
      </c>
      <c r="D115" s="19" t="s">
        <v>8221</v>
      </c>
      <c r="E115" s="13">
        <v>0</v>
      </c>
    </row>
    <row r="116" spans="1:5" x14ac:dyDescent="0.3">
      <c r="A116" s="18" t="s">
        <v>8219</v>
      </c>
      <c r="B116" s="13">
        <v>60</v>
      </c>
      <c r="D116" s="19" t="s">
        <v>8221</v>
      </c>
      <c r="E116" s="13">
        <v>338</v>
      </c>
    </row>
    <row r="117" spans="1:5" x14ac:dyDescent="0.3">
      <c r="A117" s="18" t="s">
        <v>8219</v>
      </c>
      <c r="B117" s="13">
        <v>27</v>
      </c>
      <c r="D117" s="19" t="s">
        <v>8221</v>
      </c>
      <c r="E117" s="13">
        <v>4</v>
      </c>
    </row>
    <row r="118" spans="1:5" x14ac:dyDescent="0.3">
      <c r="A118" s="18" t="s">
        <v>8219</v>
      </c>
      <c r="B118" s="13">
        <v>69</v>
      </c>
      <c r="D118" s="19" t="s">
        <v>8221</v>
      </c>
      <c r="E118" s="13">
        <v>0</v>
      </c>
    </row>
    <row r="119" spans="1:5" x14ac:dyDescent="0.3">
      <c r="A119" s="18" t="s">
        <v>8219</v>
      </c>
      <c r="B119" s="13">
        <v>47</v>
      </c>
      <c r="D119" s="19" t="s">
        <v>8221</v>
      </c>
      <c r="E119" s="13">
        <v>16</v>
      </c>
    </row>
    <row r="120" spans="1:5" x14ac:dyDescent="0.3">
      <c r="A120" s="18" t="s">
        <v>8219</v>
      </c>
      <c r="B120" s="13">
        <v>47</v>
      </c>
      <c r="D120" s="19" t="s">
        <v>8221</v>
      </c>
      <c r="E120" s="13">
        <v>5</v>
      </c>
    </row>
    <row r="121" spans="1:5" x14ac:dyDescent="0.3">
      <c r="A121" s="18" t="s">
        <v>8219</v>
      </c>
      <c r="B121" s="13">
        <v>26</v>
      </c>
      <c r="D121" s="19" t="s">
        <v>8221</v>
      </c>
      <c r="E121" s="13">
        <v>24</v>
      </c>
    </row>
    <row r="122" spans="1:5" x14ac:dyDescent="0.3">
      <c r="A122" s="18" t="s">
        <v>8219</v>
      </c>
      <c r="B122" s="13">
        <v>53</v>
      </c>
      <c r="D122" s="19" t="s">
        <v>8221</v>
      </c>
      <c r="E122" s="13">
        <v>4</v>
      </c>
    </row>
    <row r="123" spans="1:5" x14ac:dyDescent="0.3">
      <c r="A123" s="18" t="s">
        <v>8219</v>
      </c>
      <c r="B123" s="13">
        <v>81</v>
      </c>
      <c r="D123" s="19" t="s">
        <v>8221</v>
      </c>
      <c r="E123" s="13">
        <v>7</v>
      </c>
    </row>
    <row r="124" spans="1:5" x14ac:dyDescent="0.3">
      <c r="A124" s="18" t="s">
        <v>8219</v>
      </c>
      <c r="B124" s="13">
        <v>78</v>
      </c>
      <c r="D124" s="19" t="s">
        <v>8221</v>
      </c>
      <c r="E124" s="13">
        <v>6</v>
      </c>
    </row>
    <row r="125" spans="1:5" x14ac:dyDescent="0.3">
      <c r="A125" s="18" t="s">
        <v>8219</v>
      </c>
      <c r="B125" s="13">
        <v>35</v>
      </c>
      <c r="D125" s="19" t="s">
        <v>8221</v>
      </c>
      <c r="E125" s="13">
        <v>1</v>
      </c>
    </row>
    <row r="126" spans="1:5" x14ac:dyDescent="0.3">
      <c r="A126" s="18" t="s">
        <v>8219</v>
      </c>
      <c r="B126" s="13">
        <v>22</v>
      </c>
      <c r="D126" s="19" t="s">
        <v>8221</v>
      </c>
      <c r="E126" s="13">
        <v>7</v>
      </c>
    </row>
    <row r="127" spans="1:5" x14ac:dyDescent="0.3">
      <c r="A127" s="18" t="s">
        <v>8219</v>
      </c>
      <c r="B127" s="13">
        <v>57</v>
      </c>
      <c r="D127" s="19" t="s">
        <v>8221</v>
      </c>
      <c r="E127" s="13">
        <v>99</v>
      </c>
    </row>
    <row r="128" spans="1:5" x14ac:dyDescent="0.3">
      <c r="A128" s="18" t="s">
        <v>8219</v>
      </c>
      <c r="B128" s="13">
        <v>27</v>
      </c>
      <c r="D128" s="19" t="s">
        <v>8221</v>
      </c>
      <c r="E128" s="13">
        <v>2</v>
      </c>
    </row>
    <row r="129" spans="1:5" x14ac:dyDescent="0.3">
      <c r="A129" s="18" t="s">
        <v>8219</v>
      </c>
      <c r="B129" s="13">
        <v>39</v>
      </c>
      <c r="D129" s="19" t="s">
        <v>8221</v>
      </c>
      <c r="E129" s="13">
        <v>0</v>
      </c>
    </row>
    <row r="130" spans="1:5" x14ac:dyDescent="0.3">
      <c r="A130" s="18" t="s">
        <v>8219</v>
      </c>
      <c r="B130" s="13">
        <v>37</v>
      </c>
      <c r="D130" s="19" t="s">
        <v>8221</v>
      </c>
      <c r="E130" s="13">
        <v>0</v>
      </c>
    </row>
    <row r="131" spans="1:5" x14ac:dyDescent="0.3">
      <c r="A131" s="18" t="s">
        <v>8219</v>
      </c>
      <c r="B131" s="13">
        <v>137</v>
      </c>
      <c r="D131" s="19" t="s">
        <v>8221</v>
      </c>
      <c r="E131" s="13">
        <v>0</v>
      </c>
    </row>
    <row r="132" spans="1:5" x14ac:dyDescent="0.3">
      <c r="A132" s="18" t="s">
        <v>8219</v>
      </c>
      <c r="B132" s="13">
        <v>376</v>
      </c>
      <c r="D132" s="19" t="s">
        <v>8221</v>
      </c>
      <c r="E132" s="13">
        <v>21</v>
      </c>
    </row>
    <row r="133" spans="1:5" x14ac:dyDescent="0.3">
      <c r="A133" s="18" t="s">
        <v>8219</v>
      </c>
      <c r="B133" s="13">
        <v>202</v>
      </c>
      <c r="D133" s="19" t="s">
        <v>8221</v>
      </c>
      <c r="E133" s="13">
        <v>1</v>
      </c>
    </row>
    <row r="134" spans="1:5" x14ac:dyDescent="0.3">
      <c r="A134" s="18" t="s">
        <v>8219</v>
      </c>
      <c r="B134" s="13">
        <v>328</v>
      </c>
      <c r="D134" s="19" t="s">
        <v>8221</v>
      </c>
      <c r="E134" s="13">
        <v>0</v>
      </c>
    </row>
    <row r="135" spans="1:5" x14ac:dyDescent="0.3">
      <c r="A135" s="18" t="s">
        <v>8219</v>
      </c>
      <c r="B135" s="13">
        <v>84</v>
      </c>
      <c r="D135" s="19" t="s">
        <v>8221</v>
      </c>
      <c r="E135" s="13">
        <v>2</v>
      </c>
    </row>
    <row r="136" spans="1:5" x14ac:dyDescent="0.3">
      <c r="A136" s="18" t="s">
        <v>8219</v>
      </c>
      <c r="B136" s="13">
        <v>96</v>
      </c>
      <c r="D136" s="19" t="s">
        <v>8221</v>
      </c>
      <c r="E136" s="13">
        <v>25</v>
      </c>
    </row>
    <row r="137" spans="1:5" x14ac:dyDescent="0.3">
      <c r="A137" s="18" t="s">
        <v>8219</v>
      </c>
      <c r="B137" s="13">
        <v>223</v>
      </c>
      <c r="D137" s="19" t="s">
        <v>8221</v>
      </c>
      <c r="E137" s="13">
        <v>34</v>
      </c>
    </row>
    <row r="138" spans="1:5" x14ac:dyDescent="0.3">
      <c r="A138" s="18" t="s">
        <v>8219</v>
      </c>
      <c r="B138" s="13">
        <v>62</v>
      </c>
      <c r="D138" s="19" t="s">
        <v>8221</v>
      </c>
      <c r="E138" s="13">
        <v>0</v>
      </c>
    </row>
    <row r="139" spans="1:5" x14ac:dyDescent="0.3">
      <c r="A139" s="18" t="s">
        <v>8219</v>
      </c>
      <c r="B139" s="13">
        <v>146</v>
      </c>
      <c r="D139" s="19" t="s">
        <v>8221</v>
      </c>
      <c r="E139" s="13">
        <v>110</v>
      </c>
    </row>
    <row r="140" spans="1:5" x14ac:dyDescent="0.3">
      <c r="A140" s="18" t="s">
        <v>8219</v>
      </c>
      <c r="B140" s="13">
        <v>235</v>
      </c>
      <c r="D140" s="19" t="s">
        <v>8221</v>
      </c>
      <c r="E140" s="13">
        <v>28</v>
      </c>
    </row>
    <row r="141" spans="1:5" x14ac:dyDescent="0.3">
      <c r="A141" s="18" t="s">
        <v>8219</v>
      </c>
      <c r="B141" s="13">
        <v>437</v>
      </c>
      <c r="D141" s="19" t="s">
        <v>8221</v>
      </c>
      <c r="E141" s="13">
        <v>2</v>
      </c>
    </row>
    <row r="142" spans="1:5" x14ac:dyDescent="0.3">
      <c r="A142" s="18" t="s">
        <v>8219</v>
      </c>
      <c r="B142" s="13">
        <v>77</v>
      </c>
      <c r="D142" s="19" t="s">
        <v>8221</v>
      </c>
      <c r="E142" s="13">
        <v>310</v>
      </c>
    </row>
    <row r="143" spans="1:5" x14ac:dyDescent="0.3">
      <c r="A143" s="18" t="s">
        <v>8219</v>
      </c>
      <c r="B143" s="13">
        <v>108</v>
      </c>
      <c r="D143" s="19" t="s">
        <v>8221</v>
      </c>
      <c r="E143" s="13">
        <v>123</v>
      </c>
    </row>
    <row r="144" spans="1:5" x14ac:dyDescent="0.3">
      <c r="A144" s="18" t="s">
        <v>8219</v>
      </c>
      <c r="B144" s="13">
        <v>7</v>
      </c>
      <c r="D144" s="19" t="s">
        <v>8221</v>
      </c>
      <c r="E144" s="13">
        <v>7</v>
      </c>
    </row>
    <row r="145" spans="1:5" x14ac:dyDescent="0.3">
      <c r="A145" s="18" t="s">
        <v>8219</v>
      </c>
      <c r="B145" s="13">
        <v>314</v>
      </c>
      <c r="D145" s="19" t="s">
        <v>8221</v>
      </c>
      <c r="E145" s="13">
        <v>1</v>
      </c>
    </row>
    <row r="146" spans="1:5" x14ac:dyDescent="0.3">
      <c r="A146" s="18" t="s">
        <v>8219</v>
      </c>
      <c r="B146" s="13">
        <v>188</v>
      </c>
      <c r="D146" s="19" t="s">
        <v>8221</v>
      </c>
      <c r="E146" s="13">
        <v>6</v>
      </c>
    </row>
    <row r="147" spans="1:5" x14ac:dyDescent="0.3">
      <c r="A147" s="18" t="s">
        <v>8219</v>
      </c>
      <c r="B147" s="13">
        <v>275</v>
      </c>
      <c r="D147" s="19" t="s">
        <v>8221</v>
      </c>
      <c r="E147" s="13">
        <v>9</v>
      </c>
    </row>
    <row r="148" spans="1:5" x14ac:dyDescent="0.3">
      <c r="A148" s="18" t="s">
        <v>8219</v>
      </c>
      <c r="B148" s="13">
        <v>560</v>
      </c>
      <c r="D148" s="19" t="s">
        <v>8221</v>
      </c>
      <c r="E148" s="13">
        <v>4</v>
      </c>
    </row>
    <row r="149" spans="1:5" x14ac:dyDescent="0.3">
      <c r="A149" s="18" t="s">
        <v>8219</v>
      </c>
      <c r="B149" s="13">
        <v>688</v>
      </c>
      <c r="D149" s="19" t="s">
        <v>8221</v>
      </c>
      <c r="E149" s="13">
        <v>312</v>
      </c>
    </row>
    <row r="150" spans="1:5" x14ac:dyDescent="0.3">
      <c r="A150" s="18" t="s">
        <v>8219</v>
      </c>
      <c r="B150" s="13">
        <v>942</v>
      </c>
      <c r="D150" s="19" t="s">
        <v>8221</v>
      </c>
      <c r="E150" s="13">
        <v>1</v>
      </c>
    </row>
    <row r="151" spans="1:5" x14ac:dyDescent="0.3">
      <c r="A151" s="18" t="s">
        <v>8219</v>
      </c>
      <c r="B151" s="13">
        <v>88</v>
      </c>
      <c r="D151" s="19" t="s">
        <v>8221</v>
      </c>
      <c r="E151" s="13">
        <v>285</v>
      </c>
    </row>
    <row r="152" spans="1:5" x14ac:dyDescent="0.3">
      <c r="A152" s="18" t="s">
        <v>8219</v>
      </c>
      <c r="B152" s="13">
        <v>220</v>
      </c>
      <c r="D152" s="19" t="s">
        <v>8221</v>
      </c>
      <c r="E152" s="13">
        <v>11</v>
      </c>
    </row>
    <row r="153" spans="1:5" x14ac:dyDescent="0.3">
      <c r="A153" s="18" t="s">
        <v>8219</v>
      </c>
      <c r="B153" s="13">
        <v>145</v>
      </c>
      <c r="D153" s="19" t="s">
        <v>8221</v>
      </c>
      <c r="E153" s="13">
        <v>11</v>
      </c>
    </row>
    <row r="154" spans="1:5" x14ac:dyDescent="0.3">
      <c r="A154" s="18" t="s">
        <v>8219</v>
      </c>
      <c r="B154" s="13">
        <v>963</v>
      </c>
      <c r="D154" s="19" t="s">
        <v>8221</v>
      </c>
      <c r="E154" s="13">
        <v>1</v>
      </c>
    </row>
    <row r="155" spans="1:5" x14ac:dyDescent="0.3">
      <c r="A155" s="18" t="s">
        <v>8219</v>
      </c>
      <c r="B155" s="13">
        <v>91</v>
      </c>
      <c r="D155" s="19" t="s">
        <v>8221</v>
      </c>
      <c r="E155" s="13">
        <v>1</v>
      </c>
    </row>
    <row r="156" spans="1:5" x14ac:dyDescent="0.3">
      <c r="A156" s="18" t="s">
        <v>8219</v>
      </c>
      <c r="B156" s="13">
        <v>58</v>
      </c>
      <c r="D156" s="19" t="s">
        <v>8221</v>
      </c>
      <c r="E156" s="13">
        <v>3</v>
      </c>
    </row>
    <row r="157" spans="1:5" x14ac:dyDescent="0.3">
      <c r="A157" s="18" t="s">
        <v>8219</v>
      </c>
      <c r="B157" s="13">
        <v>36</v>
      </c>
      <c r="D157" s="19" t="s">
        <v>8221</v>
      </c>
      <c r="E157" s="13">
        <v>4</v>
      </c>
    </row>
    <row r="158" spans="1:5" x14ac:dyDescent="0.3">
      <c r="A158" s="18" t="s">
        <v>8219</v>
      </c>
      <c r="B158" s="13">
        <v>165</v>
      </c>
      <c r="D158" s="19" t="s">
        <v>8221</v>
      </c>
      <c r="E158" s="13">
        <v>1</v>
      </c>
    </row>
    <row r="159" spans="1:5" x14ac:dyDescent="0.3">
      <c r="A159" s="18" t="s">
        <v>8219</v>
      </c>
      <c r="B159" s="13">
        <v>111</v>
      </c>
      <c r="D159" s="19" t="s">
        <v>8221</v>
      </c>
      <c r="E159" s="13">
        <v>118</v>
      </c>
    </row>
    <row r="160" spans="1:5" x14ac:dyDescent="0.3">
      <c r="A160" s="18" t="s">
        <v>8219</v>
      </c>
      <c r="B160" s="13">
        <v>1596</v>
      </c>
      <c r="D160" s="19" t="s">
        <v>8221</v>
      </c>
      <c r="E160" s="13">
        <v>28</v>
      </c>
    </row>
    <row r="161" spans="1:5" x14ac:dyDescent="0.3">
      <c r="A161" s="18" t="s">
        <v>8219</v>
      </c>
      <c r="B161" s="13">
        <v>61</v>
      </c>
      <c r="D161" s="19" t="s">
        <v>8221</v>
      </c>
      <c r="E161" s="13">
        <v>2</v>
      </c>
    </row>
    <row r="162" spans="1:5" x14ac:dyDescent="0.3">
      <c r="A162" s="18" t="s">
        <v>8219</v>
      </c>
      <c r="B162" s="13">
        <v>287</v>
      </c>
      <c r="D162" s="19" t="s">
        <v>8221</v>
      </c>
      <c r="E162" s="13">
        <v>129</v>
      </c>
    </row>
    <row r="163" spans="1:5" x14ac:dyDescent="0.3">
      <c r="A163" s="18" t="s">
        <v>8219</v>
      </c>
      <c r="B163" s="13">
        <v>65</v>
      </c>
      <c r="D163" s="19" t="s">
        <v>8221</v>
      </c>
      <c r="E163" s="13">
        <v>4</v>
      </c>
    </row>
    <row r="164" spans="1:5" x14ac:dyDescent="0.3">
      <c r="A164" s="18" t="s">
        <v>8219</v>
      </c>
      <c r="B164" s="13">
        <v>118</v>
      </c>
      <c r="D164" s="19" t="s">
        <v>8221</v>
      </c>
      <c r="E164" s="13">
        <v>975</v>
      </c>
    </row>
    <row r="165" spans="1:5" x14ac:dyDescent="0.3">
      <c r="A165" s="18" t="s">
        <v>8219</v>
      </c>
      <c r="B165" s="13">
        <v>113</v>
      </c>
      <c r="D165" s="19" t="s">
        <v>8221</v>
      </c>
      <c r="E165" s="13">
        <v>1</v>
      </c>
    </row>
    <row r="166" spans="1:5" x14ac:dyDescent="0.3">
      <c r="A166" s="18" t="s">
        <v>8219</v>
      </c>
      <c r="B166" s="13">
        <v>332</v>
      </c>
      <c r="D166" s="19" t="s">
        <v>8221</v>
      </c>
      <c r="E166" s="13">
        <v>57</v>
      </c>
    </row>
    <row r="167" spans="1:5" x14ac:dyDescent="0.3">
      <c r="A167" s="18" t="s">
        <v>8219</v>
      </c>
      <c r="B167" s="13">
        <v>62</v>
      </c>
      <c r="D167" s="19" t="s">
        <v>8221</v>
      </c>
      <c r="E167" s="13">
        <v>72</v>
      </c>
    </row>
    <row r="168" spans="1:5" x14ac:dyDescent="0.3">
      <c r="A168" s="18" t="s">
        <v>8219</v>
      </c>
      <c r="B168" s="13">
        <v>951</v>
      </c>
      <c r="D168" s="19" t="s">
        <v>8221</v>
      </c>
      <c r="E168" s="13">
        <v>0</v>
      </c>
    </row>
    <row r="169" spans="1:5" x14ac:dyDescent="0.3">
      <c r="A169" s="18" t="s">
        <v>8219</v>
      </c>
      <c r="B169" s="13">
        <v>415</v>
      </c>
      <c r="D169" s="19" t="s">
        <v>8221</v>
      </c>
      <c r="E169" s="13">
        <v>18</v>
      </c>
    </row>
    <row r="170" spans="1:5" x14ac:dyDescent="0.3">
      <c r="A170" s="18" t="s">
        <v>8219</v>
      </c>
      <c r="B170" s="13">
        <v>305</v>
      </c>
      <c r="D170" s="19" t="s">
        <v>8221</v>
      </c>
      <c r="E170" s="13">
        <v>1</v>
      </c>
    </row>
    <row r="171" spans="1:5" x14ac:dyDescent="0.3">
      <c r="A171" s="18" t="s">
        <v>8219</v>
      </c>
      <c r="B171" s="13">
        <v>2139</v>
      </c>
      <c r="D171" s="19" t="s">
        <v>8221</v>
      </c>
      <c r="E171" s="13">
        <v>0</v>
      </c>
    </row>
    <row r="172" spans="1:5" x14ac:dyDescent="0.3">
      <c r="A172" s="18" t="s">
        <v>8219</v>
      </c>
      <c r="B172" s="13">
        <v>79</v>
      </c>
      <c r="D172" s="19" t="s">
        <v>8221</v>
      </c>
      <c r="E172" s="13">
        <v>3</v>
      </c>
    </row>
    <row r="173" spans="1:5" x14ac:dyDescent="0.3">
      <c r="A173" s="18" t="s">
        <v>8219</v>
      </c>
      <c r="B173" s="13">
        <v>179</v>
      </c>
      <c r="D173" s="19" t="s">
        <v>8221</v>
      </c>
      <c r="E173" s="13">
        <v>196</v>
      </c>
    </row>
    <row r="174" spans="1:5" x14ac:dyDescent="0.3">
      <c r="A174" s="18" t="s">
        <v>8219</v>
      </c>
      <c r="B174" s="13">
        <v>202</v>
      </c>
      <c r="D174" s="19" t="s">
        <v>8221</v>
      </c>
      <c r="E174" s="13">
        <v>4</v>
      </c>
    </row>
    <row r="175" spans="1:5" x14ac:dyDescent="0.3">
      <c r="A175" s="18" t="s">
        <v>8219</v>
      </c>
      <c r="B175" s="13">
        <v>760</v>
      </c>
      <c r="D175" s="19" t="s">
        <v>8221</v>
      </c>
      <c r="E175" s="13">
        <v>5</v>
      </c>
    </row>
    <row r="176" spans="1:5" x14ac:dyDescent="0.3">
      <c r="A176" s="18" t="s">
        <v>8219</v>
      </c>
      <c r="B176" s="13">
        <v>563</v>
      </c>
      <c r="D176" s="19" t="s">
        <v>8221</v>
      </c>
      <c r="E176" s="13">
        <v>456</v>
      </c>
    </row>
    <row r="177" spans="1:5" x14ac:dyDescent="0.3">
      <c r="A177" s="18" t="s">
        <v>8219</v>
      </c>
      <c r="B177" s="13">
        <v>135</v>
      </c>
      <c r="D177" s="19" t="s">
        <v>8221</v>
      </c>
      <c r="E177" s="13">
        <v>4</v>
      </c>
    </row>
    <row r="178" spans="1:5" x14ac:dyDescent="0.3">
      <c r="A178" s="18" t="s">
        <v>8219</v>
      </c>
      <c r="B178" s="13">
        <v>290</v>
      </c>
      <c r="D178" s="19" t="s">
        <v>8221</v>
      </c>
      <c r="E178" s="13">
        <v>22</v>
      </c>
    </row>
    <row r="179" spans="1:5" x14ac:dyDescent="0.3">
      <c r="A179" s="18" t="s">
        <v>8219</v>
      </c>
      <c r="B179" s="13">
        <v>447</v>
      </c>
      <c r="D179" s="19" t="s">
        <v>8221</v>
      </c>
      <c r="E179" s="13">
        <v>2</v>
      </c>
    </row>
    <row r="180" spans="1:5" x14ac:dyDescent="0.3">
      <c r="A180" s="18" t="s">
        <v>8219</v>
      </c>
      <c r="B180" s="13">
        <v>232</v>
      </c>
      <c r="D180" s="19" t="s">
        <v>8221</v>
      </c>
      <c r="E180" s="13">
        <v>2</v>
      </c>
    </row>
    <row r="181" spans="1:5" x14ac:dyDescent="0.3">
      <c r="A181" s="18" t="s">
        <v>8219</v>
      </c>
      <c r="B181" s="13">
        <v>168</v>
      </c>
      <c r="D181" s="19" t="s">
        <v>8221</v>
      </c>
      <c r="E181" s="13">
        <v>3</v>
      </c>
    </row>
    <row r="182" spans="1:5" x14ac:dyDescent="0.3">
      <c r="A182" s="18" t="s">
        <v>8219</v>
      </c>
      <c r="B182" s="13">
        <v>128</v>
      </c>
      <c r="D182" s="19" t="s">
        <v>8221</v>
      </c>
      <c r="E182" s="13">
        <v>2</v>
      </c>
    </row>
    <row r="183" spans="1:5" x14ac:dyDescent="0.3">
      <c r="A183" s="18" t="s">
        <v>8219</v>
      </c>
      <c r="B183" s="13">
        <v>493</v>
      </c>
      <c r="D183" s="19" t="s">
        <v>8221</v>
      </c>
      <c r="E183" s="13">
        <v>1</v>
      </c>
    </row>
    <row r="184" spans="1:5" x14ac:dyDescent="0.3">
      <c r="A184" s="18" t="s">
        <v>8219</v>
      </c>
      <c r="B184" s="13">
        <v>131</v>
      </c>
      <c r="D184" s="19" t="s">
        <v>8221</v>
      </c>
      <c r="E184" s="13">
        <v>2</v>
      </c>
    </row>
    <row r="185" spans="1:5" x14ac:dyDescent="0.3">
      <c r="A185" s="18" t="s">
        <v>8219</v>
      </c>
      <c r="B185" s="13">
        <v>50</v>
      </c>
      <c r="D185" s="19" t="s">
        <v>8221</v>
      </c>
      <c r="E185" s="13">
        <v>4</v>
      </c>
    </row>
    <row r="186" spans="1:5" x14ac:dyDescent="0.3">
      <c r="A186" s="18" t="s">
        <v>8219</v>
      </c>
      <c r="B186" s="13">
        <v>665</v>
      </c>
      <c r="D186" s="19" t="s">
        <v>8221</v>
      </c>
      <c r="E186" s="13">
        <v>7</v>
      </c>
    </row>
    <row r="187" spans="1:5" x14ac:dyDescent="0.3">
      <c r="A187" s="18" t="s">
        <v>8219</v>
      </c>
      <c r="B187" s="13">
        <v>129</v>
      </c>
      <c r="D187" s="19" t="s">
        <v>8221</v>
      </c>
      <c r="E187" s="13">
        <v>229</v>
      </c>
    </row>
    <row r="188" spans="1:5" x14ac:dyDescent="0.3">
      <c r="A188" s="18" t="s">
        <v>8219</v>
      </c>
      <c r="B188" s="13">
        <v>142</v>
      </c>
      <c r="D188" s="19" t="s">
        <v>8221</v>
      </c>
      <c r="E188" s="13">
        <v>37</v>
      </c>
    </row>
    <row r="189" spans="1:5" x14ac:dyDescent="0.3">
      <c r="A189" s="18" t="s">
        <v>8219</v>
      </c>
      <c r="B189" s="13">
        <v>2436</v>
      </c>
      <c r="D189" s="19" t="s">
        <v>8221</v>
      </c>
      <c r="E189" s="13">
        <v>2</v>
      </c>
    </row>
    <row r="190" spans="1:5" x14ac:dyDescent="0.3">
      <c r="A190" s="18" t="s">
        <v>8219</v>
      </c>
      <c r="B190" s="13">
        <v>244</v>
      </c>
      <c r="D190" s="19" t="s">
        <v>8221</v>
      </c>
      <c r="E190" s="13">
        <v>16</v>
      </c>
    </row>
    <row r="191" spans="1:5" x14ac:dyDescent="0.3">
      <c r="A191" s="18" t="s">
        <v>8219</v>
      </c>
      <c r="B191" s="13">
        <v>298</v>
      </c>
      <c r="D191" s="19" t="s">
        <v>8221</v>
      </c>
      <c r="E191" s="13">
        <v>5</v>
      </c>
    </row>
    <row r="192" spans="1:5" x14ac:dyDescent="0.3">
      <c r="A192" s="18" t="s">
        <v>8219</v>
      </c>
      <c r="B192" s="13">
        <v>251</v>
      </c>
      <c r="D192" s="19" t="s">
        <v>8221</v>
      </c>
      <c r="E192" s="13">
        <v>2</v>
      </c>
    </row>
    <row r="193" spans="1:5" x14ac:dyDescent="0.3">
      <c r="A193" s="18" t="s">
        <v>8219</v>
      </c>
      <c r="B193" s="13">
        <v>108</v>
      </c>
      <c r="D193" s="19" t="s">
        <v>8221</v>
      </c>
      <c r="E193" s="13">
        <v>27</v>
      </c>
    </row>
    <row r="194" spans="1:5" x14ac:dyDescent="0.3">
      <c r="A194" s="18" t="s">
        <v>8219</v>
      </c>
      <c r="B194" s="13">
        <v>82</v>
      </c>
      <c r="D194" s="19" t="s">
        <v>8221</v>
      </c>
      <c r="E194" s="13">
        <v>6</v>
      </c>
    </row>
    <row r="195" spans="1:5" x14ac:dyDescent="0.3">
      <c r="A195" s="18" t="s">
        <v>8219</v>
      </c>
      <c r="B195" s="13">
        <v>74</v>
      </c>
      <c r="D195" s="19" t="s">
        <v>8221</v>
      </c>
      <c r="E195" s="13">
        <v>1</v>
      </c>
    </row>
    <row r="196" spans="1:5" x14ac:dyDescent="0.3">
      <c r="A196" s="18" t="s">
        <v>8219</v>
      </c>
      <c r="B196" s="13">
        <v>189</v>
      </c>
      <c r="D196" s="19" t="s">
        <v>8221</v>
      </c>
      <c r="E196" s="13">
        <v>38</v>
      </c>
    </row>
    <row r="197" spans="1:5" x14ac:dyDescent="0.3">
      <c r="A197" s="18" t="s">
        <v>8219</v>
      </c>
      <c r="B197" s="13">
        <v>80</v>
      </c>
      <c r="D197" s="19" t="s">
        <v>8221</v>
      </c>
      <c r="E197" s="13">
        <v>3</v>
      </c>
    </row>
    <row r="198" spans="1:5" x14ac:dyDescent="0.3">
      <c r="A198" s="18" t="s">
        <v>8219</v>
      </c>
      <c r="B198" s="13">
        <v>576</v>
      </c>
      <c r="D198" s="19" t="s">
        <v>8221</v>
      </c>
      <c r="E198" s="13">
        <v>4</v>
      </c>
    </row>
    <row r="199" spans="1:5" x14ac:dyDescent="0.3">
      <c r="A199" s="18" t="s">
        <v>8219</v>
      </c>
      <c r="B199" s="13">
        <v>202</v>
      </c>
      <c r="D199" s="19" t="s">
        <v>8221</v>
      </c>
      <c r="E199" s="13">
        <v>3</v>
      </c>
    </row>
    <row r="200" spans="1:5" x14ac:dyDescent="0.3">
      <c r="A200" s="18" t="s">
        <v>8219</v>
      </c>
      <c r="B200" s="13">
        <v>238</v>
      </c>
      <c r="D200" s="19" t="s">
        <v>8221</v>
      </c>
      <c r="E200" s="13">
        <v>94</v>
      </c>
    </row>
    <row r="201" spans="1:5" x14ac:dyDescent="0.3">
      <c r="A201" s="18" t="s">
        <v>8219</v>
      </c>
      <c r="B201" s="13">
        <v>36</v>
      </c>
      <c r="D201" s="19" t="s">
        <v>8221</v>
      </c>
      <c r="E201" s="13">
        <v>83</v>
      </c>
    </row>
    <row r="202" spans="1:5" x14ac:dyDescent="0.3">
      <c r="A202" s="18" t="s">
        <v>8219</v>
      </c>
      <c r="B202" s="13">
        <v>150</v>
      </c>
      <c r="D202" s="19" t="s">
        <v>8221</v>
      </c>
      <c r="E202" s="13">
        <v>188</v>
      </c>
    </row>
    <row r="203" spans="1:5" x14ac:dyDescent="0.3">
      <c r="A203" s="18" t="s">
        <v>8219</v>
      </c>
      <c r="B203" s="13">
        <v>146</v>
      </c>
      <c r="D203" s="19" t="s">
        <v>8221</v>
      </c>
      <c r="E203" s="13">
        <v>11</v>
      </c>
    </row>
    <row r="204" spans="1:5" x14ac:dyDescent="0.3">
      <c r="A204" s="18" t="s">
        <v>8219</v>
      </c>
      <c r="B204" s="13">
        <v>222</v>
      </c>
      <c r="D204" s="19" t="s">
        <v>8221</v>
      </c>
      <c r="E204" s="13">
        <v>170</v>
      </c>
    </row>
    <row r="205" spans="1:5" x14ac:dyDescent="0.3">
      <c r="A205" s="18" t="s">
        <v>8219</v>
      </c>
      <c r="B205" s="13">
        <v>120</v>
      </c>
      <c r="D205" s="19" t="s">
        <v>8221</v>
      </c>
      <c r="E205" s="13">
        <v>4</v>
      </c>
    </row>
    <row r="206" spans="1:5" x14ac:dyDescent="0.3">
      <c r="A206" s="18" t="s">
        <v>8219</v>
      </c>
      <c r="B206" s="13">
        <v>126</v>
      </c>
      <c r="D206" s="19" t="s">
        <v>8221</v>
      </c>
      <c r="E206" s="13">
        <v>19</v>
      </c>
    </row>
    <row r="207" spans="1:5" x14ac:dyDescent="0.3">
      <c r="A207" s="18" t="s">
        <v>8219</v>
      </c>
      <c r="B207" s="13">
        <v>158</v>
      </c>
      <c r="D207" s="19" t="s">
        <v>8221</v>
      </c>
      <c r="E207" s="13">
        <v>30</v>
      </c>
    </row>
    <row r="208" spans="1:5" x14ac:dyDescent="0.3">
      <c r="A208" s="18" t="s">
        <v>8219</v>
      </c>
      <c r="B208" s="13">
        <v>316</v>
      </c>
      <c r="D208" s="19" t="s">
        <v>8221</v>
      </c>
      <c r="E208" s="13">
        <v>26</v>
      </c>
    </row>
    <row r="209" spans="1:5" x14ac:dyDescent="0.3">
      <c r="A209" s="18" t="s">
        <v>8219</v>
      </c>
      <c r="B209" s="13">
        <v>284</v>
      </c>
      <c r="D209" s="19" t="s">
        <v>8221</v>
      </c>
      <c r="E209" s="13">
        <v>1</v>
      </c>
    </row>
    <row r="210" spans="1:5" x14ac:dyDescent="0.3">
      <c r="A210" s="18" t="s">
        <v>8219</v>
      </c>
      <c r="B210" s="13">
        <v>51</v>
      </c>
      <c r="D210" s="19" t="s">
        <v>8221</v>
      </c>
      <c r="E210" s="13">
        <v>1</v>
      </c>
    </row>
    <row r="211" spans="1:5" x14ac:dyDescent="0.3">
      <c r="A211" s="18" t="s">
        <v>8219</v>
      </c>
      <c r="B211" s="13">
        <v>158</v>
      </c>
      <c r="D211" s="19" t="s">
        <v>8221</v>
      </c>
      <c r="E211" s="13">
        <v>0</v>
      </c>
    </row>
    <row r="212" spans="1:5" x14ac:dyDescent="0.3">
      <c r="A212" s="18" t="s">
        <v>8219</v>
      </c>
      <c r="B212" s="13">
        <v>337</v>
      </c>
      <c r="D212" s="19" t="s">
        <v>8221</v>
      </c>
      <c r="E212" s="13">
        <v>1</v>
      </c>
    </row>
    <row r="213" spans="1:5" x14ac:dyDescent="0.3">
      <c r="A213" s="18" t="s">
        <v>8219</v>
      </c>
      <c r="B213" s="13">
        <v>186</v>
      </c>
      <c r="D213" s="19" t="s">
        <v>8221</v>
      </c>
      <c r="E213" s="13">
        <v>84</v>
      </c>
    </row>
    <row r="214" spans="1:5" x14ac:dyDescent="0.3">
      <c r="A214" s="18" t="s">
        <v>8219</v>
      </c>
      <c r="B214" s="13">
        <v>58</v>
      </c>
      <c r="D214" s="19" t="s">
        <v>8221</v>
      </c>
      <c r="E214" s="13">
        <v>76</v>
      </c>
    </row>
    <row r="215" spans="1:5" x14ac:dyDescent="0.3">
      <c r="A215" s="18" t="s">
        <v>8219</v>
      </c>
      <c r="B215" s="13">
        <v>82</v>
      </c>
      <c r="D215" s="19" t="s">
        <v>8221</v>
      </c>
      <c r="E215" s="13">
        <v>3</v>
      </c>
    </row>
    <row r="216" spans="1:5" x14ac:dyDescent="0.3">
      <c r="A216" s="18" t="s">
        <v>8219</v>
      </c>
      <c r="B216" s="13">
        <v>736</v>
      </c>
      <c r="D216" s="19" t="s">
        <v>8221</v>
      </c>
      <c r="E216" s="13">
        <v>0</v>
      </c>
    </row>
    <row r="217" spans="1:5" x14ac:dyDescent="0.3">
      <c r="A217" s="18" t="s">
        <v>8219</v>
      </c>
      <c r="B217" s="13">
        <v>1151</v>
      </c>
      <c r="D217" s="19" t="s">
        <v>8221</v>
      </c>
      <c r="E217" s="13">
        <v>2</v>
      </c>
    </row>
    <row r="218" spans="1:5" x14ac:dyDescent="0.3">
      <c r="A218" s="18" t="s">
        <v>8219</v>
      </c>
      <c r="B218" s="13">
        <v>34</v>
      </c>
      <c r="D218" s="19" t="s">
        <v>8221</v>
      </c>
      <c r="E218" s="13">
        <v>7</v>
      </c>
    </row>
    <row r="219" spans="1:5" x14ac:dyDescent="0.3">
      <c r="A219" s="18" t="s">
        <v>8219</v>
      </c>
      <c r="B219" s="13">
        <v>498</v>
      </c>
      <c r="D219" s="19" t="s">
        <v>8221</v>
      </c>
      <c r="E219" s="13">
        <v>0</v>
      </c>
    </row>
    <row r="220" spans="1:5" x14ac:dyDescent="0.3">
      <c r="A220" s="18" t="s">
        <v>8219</v>
      </c>
      <c r="B220" s="13">
        <v>167</v>
      </c>
      <c r="D220" s="19" t="s">
        <v>8221</v>
      </c>
      <c r="E220" s="13">
        <v>3</v>
      </c>
    </row>
    <row r="221" spans="1:5" x14ac:dyDescent="0.3">
      <c r="A221" s="18" t="s">
        <v>8219</v>
      </c>
      <c r="B221" s="13">
        <v>340</v>
      </c>
      <c r="D221" s="19" t="s">
        <v>8221</v>
      </c>
      <c r="E221" s="13">
        <v>68</v>
      </c>
    </row>
    <row r="222" spans="1:5" x14ac:dyDescent="0.3">
      <c r="A222" s="18" t="s">
        <v>8219</v>
      </c>
      <c r="B222" s="13">
        <v>438</v>
      </c>
      <c r="D222" s="19" t="s">
        <v>8221</v>
      </c>
      <c r="E222" s="13">
        <v>34</v>
      </c>
    </row>
    <row r="223" spans="1:5" x14ac:dyDescent="0.3">
      <c r="A223" s="18" t="s">
        <v>8219</v>
      </c>
      <c r="B223" s="13">
        <v>555</v>
      </c>
      <c r="D223" s="19" t="s">
        <v>8221</v>
      </c>
      <c r="E223" s="13">
        <v>0</v>
      </c>
    </row>
    <row r="224" spans="1:5" x14ac:dyDescent="0.3">
      <c r="A224" s="18" t="s">
        <v>8219</v>
      </c>
      <c r="B224" s="13">
        <v>266</v>
      </c>
      <c r="D224" s="19" t="s">
        <v>8221</v>
      </c>
      <c r="E224" s="13">
        <v>2</v>
      </c>
    </row>
    <row r="225" spans="1:5" x14ac:dyDescent="0.3">
      <c r="A225" s="18" t="s">
        <v>8219</v>
      </c>
      <c r="B225" s="13">
        <v>69</v>
      </c>
      <c r="D225" s="19" t="s">
        <v>8221</v>
      </c>
      <c r="E225" s="13">
        <v>18</v>
      </c>
    </row>
    <row r="226" spans="1:5" x14ac:dyDescent="0.3">
      <c r="A226" s="18" t="s">
        <v>8219</v>
      </c>
      <c r="B226" s="13">
        <v>80</v>
      </c>
      <c r="D226" s="19" t="s">
        <v>8221</v>
      </c>
      <c r="E226" s="13">
        <v>28</v>
      </c>
    </row>
    <row r="227" spans="1:5" x14ac:dyDescent="0.3">
      <c r="A227" s="18" t="s">
        <v>8219</v>
      </c>
      <c r="B227" s="13">
        <v>493</v>
      </c>
      <c r="D227" s="19" t="s">
        <v>8221</v>
      </c>
      <c r="E227" s="13">
        <v>215</v>
      </c>
    </row>
    <row r="228" spans="1:5" x14ac:dyDescent="0.3">
      <c r="A228" s="18" t="s">
        <v>8219</v>
      </c>
      <c r="B228" s="13">
        <v>31</v>
      </c>
      <c r="D228" s="19" t="s">
        <v>8221</v>
      </c>
      <c r="E228" s="13">
        <v>2</v>
      </c>
    </row>
    <row r="229" spans="1:5" x14ac:dyDescent="0.3">
      <c r="A229" s="18" t="s">
        <v>8219</v>
      </c>
      <c r="B229" s="13">
        <v>236</v>
      </c>
      <c r="D229" s="19" t="s">
        <v>8221</v>
      </c>
      <c r="E229" s="13">
        <v>96</v>
      </c>
    </row>
    <row r="230" spans="1:5" x14ac:dyDescent="0.3">
      <c r="A230" s="18" t="s">
        <v>8219</v>
      </c>
      <c r="B230" s="13">
        <v>89</v>
      </c>
      <c r="D230" s="19" t="s">
        <v>8221</v>
      </c>
      <c r="E230" s="13">
        <v>4</v>
      </c>
    </row>
    <row r="231" spans="1:5" x14ac:dyDescent="0.3">
      <c r="A231" s="18" t="s">
        <v>8219</v>
      </c>
      <c r="B231" s="13">
        <v>299</v>
      </c>
      <c r="D231" s="19" t="s">
        <v>8221</v>
      </c>
      <c r="E231" s="13">
        <v>10</v>
      </c>
    </row>
    <row r="232" spans="1:5" x14ac:dyDescent="0.3">
      <c r="A232" s="18" t="s">
        <v>8219</v>
      </c>
      <c r="B232" s="13">
        <v>55</v>
      </c>
      <c r="D232" s="19" t="s">
        <v>8221</v>
      </c>
      <c r="E232" s="13">
        <v>4</v>
      </c>
    </row>
    <row r="233" spans="1:5" x14ac:dyDescent="0.3">
      <c r="A233" s="18" t="s">
        <v>8219</v>
      </c>
      <c r="B233" s="13">
        <v>325</v>
      </c>
      <c r="D233" s="19" t="s">
        <v>8221</v>
      </c>
      <c r="E233" s="13">
        <v>3</v>
      </c>
    </row>
    <row r="234" spans="1:5" x14ac:dyDescent="0.3">
      <c r="A234" s="18" t="s">
        <v>8219</v>
      </c>
      <c r="B234" s="13">
        <v>524</v>
      </c>
      <c r="D234" s="19" t="s">
        <v>8221</v>
      </c>
      <c r="E234" s="13">
        <v>31</v>
      </c>
    </row>
    <row r="235" spans="1:5" x14ac:dyDescent="0.3">
      <c r="A235" s="18" t="s">
        <v>8219</v>
      </c>
      <c r="B235" s="13">
        <v>285</v>
      </c>
      <c r="D235" s="19" t="s">
        <v>8221</v>
      </c>
      <c r="E235" s="13">
        <v>96</v>
      </c>
    </row>
    <row r="236" spans="1:5" x14ac:dyDescent="0.3">
      <c r="A236" s="18" t="s">
        <v>8219</v>
      </c>
      <c r="B236" s="13">
        <v>179</v>
      </c>
      <c r="D236" s="19" t="s">
        <v>8221</v>
      </c>
      <c r="E236" s="13">
        <v>121</v>
      </c>
    </row>
    <row r="237" spans="1:5" x14ac:dyDescent="0.3">
      <c r="A237" s="18" t="s">
        <v>8219</v>
      </c>
      <c r="B237" s="13">
        <v>188</v>
      </c>
      <c r="D237" s="19" t="s">
        <v>8221</v>
      </c>
      <c r="E237" s="13">
        <v>17</v>
      </c>
    </row>
    <row r="238" spans="1:5" x14ac:dyDescent="0.3">
      <c r="A238" s="18" t="s">
        <v>8219</v>
      </c>
      <c r="B238" s="13">
        <v>379</v>
      </c>
      <c r="D238" s="19" t="s">
        <v>8221</v>
      </c>
      <c r="E238" s="13">
        <v>171</v>
      </c>
    </row>
    <row r="239" spans="1:5" x14ac:dyDescent="0.3">
      <c r="A239" s="18" t="s">
        <v>8219</v>
      </c>
      <c r="B239" s="13">
        <v>119</v>
      </c>
      <c r="D239" s="19" t="s">
        <v>8221</v>
      </c>
      <c r="E239" s="13">
        <v>3</v>
      </c>
    </row>
    <row r="240" spans="1:5" x14ac:dyDescent="0.3">
      <c r="A240" s="18" t="s">
        <v>8219</v>
      </c>
      <c r="B240" s="13">
        <v>167</v>
      </c>
      <c r="D240" s="19" t="s">
        <v>8221</v>
      </c>
      <c r="E240" s="13">
        <v>41</v>
      </c>
    </row>
    <row r="241" spans="1:5" x14ac:dyDescent="0.3">
      <c r="A241" s="18" t="s">
        <v>8219</v>
      </c>
      <c r="B241" s="13">
        <v>221</v>
      </c>
      <c r="D241" s="19" t="s">
        <v>8221</v>
      </c>
      <c r="E241" s="13">
        <v>1</v>
      </c>
    </row>
    <row r="242" spans="1:5" x14ac:dyDescent="0.3">
      <c r="A242" s="18" t="s">
        <v>8219</v>
      </c>
      <c r="B242" s="13">
        <v>964</v>
      </c>
      <c r="D242" s="19" t="s">
        <v>8221</v>
      </c>
      <c r="E242" s="13">
        <v>11</v>
      </c>
    </row>
    <row r="243" spans="1:5" x14ac:dyDescent="0.3">
      <c r="A243" s="18" t="s">
        <v>8219</v>
      </c>
      <c r="B243" s="13">
        <v>286</v>
      </c>
      <c r="D243" s="19" t="s">
        <v>8221</v>
      </c>
      <c r="E243" s="13">
        <v>2</v>
      </c>
    </row>
    <row r="244" spans="1:5" x14ac:dyDescent="0.3">
      <c r="A244" s="18" t="s">
        <v>8219</v>
      </c>
      <c r="B244" s="13">
        <v>613</v>
      </c>
      <c r="D244" s="19" t="s">
        <v>8221</v>
      </c>
      <c r="E244" s="13">
        <v>85</v>
      </c>
    </row>
    <row r="245" spans="1:5" x14ac:dyDescent="0.3">
      <c r="A245" s="18" t="s">
        <v>8219</v>
      </c>
      <c r="B245" s="13">
        <v>29</v>
      </c>
      <c r="D245" s="19" t="s">
        <v>8221</v>
      </c>
      <c r="E245" s="13">
        <v>3</v>
      </c>
    </row>
    <row r="246" spans="1:5" x14ac:dyDescent="0.3">
      <c r="A246" s="18" t="s">
        <v>8219</v>
      </c>
      <c r="B246" s="13">
        <v>165</v>
      </c>
      <c r="D246" s="19" t="s">
        <v>8221</v>
      </c>
      <c r="E246" s="13">
        <v>0</v>
      </c>
    </row>
    <row r="247" spans="1:5" x14ac:dyDescent="0.3">
      <c r="A247" s="18" t="s">
        <v>8219</v>
      </c>
      <c r="B247" s="13">
        <v>97</v>
      </c>
      <c r="D247" s="19" t="s">
        <v>8221</v>
      </c>
      <c r="E247" s="13">
        <v>15</v>
      </c>
    </row>
    <row r="248" spans="1:5" x14ac:dyDescent="0.3">
      <c r="A248" s="18" t="s">
        <v>8219</v>
      </c>
      <c r="B248" s="13">
        <v>303</v>
      </c>
      <c r="D248" s="19" t="s">
        <v>8221</v>
      </c>
      <c r="E248" s="13">
        <v>2</v>
      </c>
    </row>
    <row r="249" spans="1:5" x14ac:dyDescent="0.3">
      <c r="A249" s="18" t="s">
        <v>8219</v>
      </c>
      <c r="B249" s="13">
        <v>267</v>
      </c>
      <c r="D249" s="19" t="s">
        <v>8221</v>
      </c>
      <c r="E249" s="13">
        <v>99</v>
      </c>
    </row>
    <row r="250" spans="1:5" x14ac:dyDescent="0.3">
      <c r="A250" s="18" t="s">
        <v>8219</v>
      </c>
      <c r="B250" s="13">
        <v>302</v>
      </c>
      <c r="D250" s="19" t="s">
        <v>8221</v>
      </c>
      <c r="E250" s="13">
        <v>10</v>
      </c>
    </row>
    <row r="251" spans="1:5" x14ac:dyDescent="0.3">
      <c r="A251" s="18" t="s">
        <v>8219</v>
      </c>
      <c r="B251" s="13">
        <v>87</v>
      </c>
      <c r="D251" s="19" t="s">
        <v>8221</v>
      </c>
      <c r="E251" s="13">
        <v>534</v>
      </c>
    </row>
    <row r="252" spans="1:5" x14ac:dyDescent="0.3">
      <c r="A252" s="18" t="s">
        <v>8219</v>
      </c>
      <c r="B252" s="13">
        <v>354</v>
      </c>
      <c r="D252" s="19" t="s">
        <v>8221</v>
      </c>
      <c r="E252" s="13">
        <v>4</v>
      </c>
    </row>
    <row r="253" spans="1:5" x14ac:dyDescent="0.3">
      <c r="A253" s="18" t="s">
        <v>8219</v>
      </c>
      <c r="B253" s="13">
        <v>86</v>
      </c>
      <c r="D253" s="19" t="s">
        <v>8221</v>
      </c>
      <c r="E253" s="13">
        <v>1</v>
      </c>
    </row>
    <row r="254" spans="1:5" x14ac:dyDescent="0.3">
      <c r="A254" s="18" t="s">
        <v>8219</v>
      </c>
      <c r="B254" s="13">
        <v>26</v>
      </c>
      <c r="D254" s="19" t="s">
        <v>8221</v>
      </c>
      <c r="E254" s="13">
        <v>2</v>
      </c>
    </row>
    <row r="255" spans="1:5" x14ac:dyDescent="0.3">
      <c r="A255" s="18" t="s">
        <v>8219</v>
      </c>
      <c r="B255" s="13">
        <v>113</v>
      </c>
      <c r="D255" s="19" t="s">
        <v>8221</v>
      </c>
      <c r="E255" s="13">
        <v>6</v>
      </c>
    </row>
    <row r="256" spans="1:5" x14ac:dyDescent="0.3">
      <c r="A256" s="18" t="s">
        <v>8219</v>
      </c>
      <c r="B256" s="13">
        <v>65</v>
      </c>
      <c r="D256" s="19" t="s">
        <v>8221</v>
      </c>
      <c r="E256" s="13">
        <v>1</v>
      </c>
    </row>
    <row r="257" spans="1:5" x14ac:dyDescent="0.3">
      <c r="A257" s="18" t="s">
        <v>8219</v>
      </c>
      <c r="B257" s="13">
        <v>134</v>
      </c>
      <c r="D257" s="19" t="s">
        <v>8221</v>
      </c>
      <c r="E257" s="13">
        <v>30</v>
      </c>
    </row>
    <row r="258" spans="1:5" x14ac:dyDescent="0.3">
      <c r="A258" s="18" t="s">
        <v>8219</v>
      </c>
      <c r="B258" s="13">
        <v>119</v>
      </c>
      <c r="D258" s="19" t="s">
        <v>8221</v>
      </c>
      <c r="E258" s="13">
        <v>1</v>
      </c>
    </row>
    <row r="259" spans="1:5" x14ac:dyDescent="0.3">
      <c r="A259" s="18" t="s">
        <v>8219</v>
      </c>
      <c r="B259" s="13">
        <v>159</v>
      </c>
      <c r="D259" s="19" t="s">
        <v>8221</v>
      </c>
      <c r="E259" s="13">
        <v>14</v>
      </c>
    </row>
    <row r="260" spans="1:5" x14ac:dyDescent="0.3">
      <c r="A260" s="18" t="s">
        <v>8219</v>
      </c>
      <c r="B260" s="13">
        <v>167</v>
      </c>
      <c r="D260" s="19" t="s">
        <v>8221</v>
      </c>
      <c r="E260" s="13">
        <v>1</v>
      </c>
    </row>
    <row r="261" spans="1:5" x14ac:dyDescent="0.3">
      <c r="A261" s="18" t="s">
        <v>8219</v>
      </c>
      <c r="B261" s="13">
        <v>43</v>
      </c>
      <c r="D261" s="19" t="s">
        <v>8221</v>
      </c>
      <c r="E261" s="13">
        <v>0</v>
      </c>
    </row>
    <row r="262" spans="1:5" x14ac:dyDescent="0.3">
      <c r="A262" s="18" t="s">
        <v>8219</v>
      </c>
      <c r="B262" s="13">
        <v>1062</v>
      </c>
      <c r="D262" s="19" t="s">
        <v>8221</v>
      </c>
      <c r="E262" s="13">
        <v>0</v>
      </c>
    </row>
    <row r="263" spans="1:5" x14ac:dyDescent="0.3">
      <c r="A263" s="18" t="s">
        <v>8219</v>
      </c>
      <c r="B263" s="13">
        <v>9</v>
      </c>
      <c r="D263" s="19" t="s">
        <v>8221</v>
      </c>
      <c r="E263" s="13">
        <v>2</v>
      </c>
    </row>
    <row r="264" spans="1:5" x14ac:dyDescent="0.3">
      <c r="A264" s="18" t="s">
        <v>8219</v>
      </c>
      <c r="B264" s="13">
        <v>89</v>
      </c>
      <c r="D264" s="19" t="s">
        <v>8221</v>
      </c>
      <c r="E264" s="13">
        <v>0</v>
      </c>
    </row>
    <row r="265" spans="1:5" x14ac:dyDescent="0.3">
      <c r="A265" s="18" t="s">
        <v>8219</v>
      </c>
      <c r="B265" s="13">
        <v>174</v>
      </c>
      <c r="D265" s="19" t="s">
        <v>8221</v>
      </c>
      <c r="E265" s="13">
        <v>2</v>
      </c>
    </row>
    <row r="266" spans="1:5" x14ac:dyDescent="0.3">
      <c r="A266" s="18" t="s">
        <v>8219</v>
      </c>
      <c r="B266" s="13">
        <v>14</v>
      </c>
      <c r="D266" s="19" t="s">
        <v>8221</v>
      </c>
      <c r="E266" s="13">
        <v>1</v>
      </c>
    </row>
    <row r="267" spans="1:5" x14ac:dyDescent="0.3">
      <c r="A267" s="18" t="s">
        <v>8219</v>
      </c>
      <c r="B267" s="13">
        <v>48</v>
      </c>
      <c r="D267" s="19" t="s">
        <v>8221</v>
      </c>
      <c r="E267" s="13">
        <v>84</v>
      </c>
    </row>
    <row r="268" spans="1:5" x14ac:dyDescent="0.3">
      <c r="A268" s="18" t="s">
        <v>8219</v>
      </c>
      <c r="B268" s="13">
        <v>133</v>
      </c>
      <c r="D268" s="19" t="s">
        <v>8221</v>
      </c>
      <c r="E268" s="13">
        <v>1</v>
      </c>
    </row>
    <row r="269" spans="1:5" x14ac:dyDescent="0.3">
      <c r="A269" s="18" t="s">
        <v>8219</v>
      </c>
      <c r="B269" s="13">
        <v>83</v>
      </c>
      <c r="D269" s="19" t="s">
        <v>8221</v>
      </c>
      <c r="E269" s="13">
        <v>196</v>
      </c>
    </row>
    <row r="270" spans="1:5" x14ac:dyDescent="0.3">
      <c r="A270" s="18" t="s">
        <v>8219</v>
      </c>
      <c r="B270" s="13">
        <v>149</v>
      </c>
      <c r="D270" s="19" t="s">
        <v>8221</v>
      </c>
      <c r="E270" s="13">
        <v>27</v>
      </c>
    </row>
    <row r="271" spans="1:5" x14ac:dyDescent="0.3">
      <c r="A271" s="18" t="s">
        <v>8219</v>
      </c>
      <c r="B271" s="13">
        <v>49</v>
      </c>
      <c r="D271" s="19" t="s">
        <v>8221</v>
      </c>
      <c r="E271" s="13">
        <v>4</v>
      </c>
    </row>
    <row r="272" spans="1:5" x14ac:dyDescent="0.3">
      <c r="A272" s="18" t="s">
        <v>8219</v>
      </c>
      <c r="B272" s="13">
        <v>251</v>
      </c>
      <c r="D272" s="19" t="s">
        <v>8221</v>
      </c>
      <c r="E272" s="13">
        <v>26</v>
      </c>
    </row>
    <row r="273" spans="1:5" x14ac:dyDescent="0.3">
      <c r="A273" s="18" t="s">
        <v>8219</v>
      </c>
      <c r="B273" s="13">
        <v>22</v>
      </c>
      <c r="D273" s="19" t="s">
        <v>8221</v>
      </c>
      <c r="E273" s="13">
        <v>113</v>
      </c>
    </row>
    <row r="274" spans="1:5" x14ac:dyDescent="0.3">
      <c r="A274" s="18" t="s">
        <v>8219</v>
      </c>
      <c r="B274" s="13">
        <v>48</v>
      </c>
      <c r="D274" s="19" t="s">
        <v>8221</v>
      </c>
      <c r="E274" s="13">
        <v>0</v>
      </c>
    </row>
    <row r="275" spans="1:5" x14ac:dyDescent="0.3">
      <c r="A275" s="18" t="s">
        <v>8219</v>
      </c>
      <c r="B275" s="13">
        <v>383</v>
      </c>
      <c r="D275" s="19" t="s">
        <v>8221</v>
      </c>
      <c r="E275" s="13">
        <v>1</v>
      </c>
    </row>
    <row r="276" spans="1:5" x14ac:dyDescent="0.3">
      <c r="A276" s="18" t="s">
        <v>8219</v>
      </c>
      <c r="B276" s="13">
        <v>237</v>
      </c>
      <c r="D276" s="19" t="s">
        <v>8221</v>
      </c>
      <c r="E276" s="13">
        <v>147</v>
      </c>
    </row>
    <row r="277" spans="1:5" x14ac:dyDescent="0.3">
      <c r="A277" s="18" t="s">
        <v>8219</v>
      </c>
      <c r="B277" s="13">
        <v>13</v>
      </c>
      <c r="D277" s="19" t="s">
        <v>8221</v>
      </c>
      <c r="E277" s="13">
        <v>8</v>
      </c>
    </row>
    <row r="278" spans="1:5" x14ac:dyDescent="0.3">
      <c r="A278" s="18" t="s">
        <v>8219</v>
      </c>
      <c r="B278" s="13">
        <v>562</v>
      </c>
      <c r="D278" s="19" t="s">
        <v>8221</v>
      </c>
      <c r="E278" s="13">
        <v>6</v>
      </c>
    </row>
    <row r="279" spans="1:5" x14ac:dyDescent="0.3">
      <c r="A279" s="18" t="s">
        <v>8219</v>
      </c>
      <c r="B279" s="13">
        <v>71</v>
      </c>
      <c r="D279" s="19" t="s">
        <v>8221</v>
      </c>
      <c r="E279" s="13">
        <v>4</v>
      </c>
    </row>
    <row r="280" spans="1:5" x14ac:dyDescent="0.3">
      <c r="A280" s="18" t="s">
        <v>8219</v>
      </c>
      <c r="B280" s="13">
        <v>1510</v>
      </c>
      <c r="D280" s="19" t="s">
        <v>8221</v>
      </c>
      <c r="E280" s="13">
        <v>0</v>
      </c>
    </row>
    <row r="281" spans="1:5" x14ac:dyDescent="0.3">
      <c r="A281" s="18" t="s">
        <v>8219</v>
      </c>
      <c r="B281" s="13">
        <v>14</v>
      </c>
      <c r="D281" s="19" t="s">
        <v>8221</v>
      </c>
      <c r="E281" s="13">
        <v>1</v>
      </c>
    </row>
    <row r="282" spans="1:5" x14ac:dyDescent="0.3">
      <c r="A282" s="18" t="s">
        <v>8219</v>
      </c>
      <c r="B282" s="13">
        <v>193</v>
      </c>
      <c r="D282" s="19" t="s">
        <v>8221</v>
      </c>
      <c r="E282" s="13">
        <v>4</v>
      </c>
    </row>
    <row r="283" spans="1:5" x14ac:dyDescent="0.3">
      <c r="A283" s="18" t="s">
        <v>8219</v>
      </c>
      <c r="B283" s="13">
        <v>206</v>
      </c>
      <c r="D283" s="19" t="s">
        <v>8221</v>
      </c>
      <c r="E283" s="13">
        <v>10</v>
      </c>
    </row>
    <row r="284" spans="1:5" x14ac:dyDescent="0.3">
      <c r="A284" s="18" t="s">
        <v>8219</v>
      </c>
      <c r="B284" s="13">
        <v>351</v>
      </c>
      <c r="D284" s="19" t="s">
        <v>8221</v>
      </c>
      <c r="E284" s="13">
        <v>12</v>
      </c>
    </row>
    <row r="285" spans="1:5" x14ac:dyDescent="0.3">
      <c r="A285" s="18" t="s">
        <v>8219</v>
      </c>
      <c r="B285" s="13">
        <v>50</v>
      </c>
      <c r="D285" s="19" t="s">
        <v>8221</v>
      </c>
      <c r="E285" s="13">
        <v>140</v>
      </c>
    </row>
    <row r="286" spans="1:5" x14ac:dyDescent="0.3">
      <c r="A286" s="18" t="s">
        <v>8219</v>
      </c>
      <c r="B286" s="13">
        <v>184</v>
      </c>
      <c r="D286" s="19" t="s">
        <v>8221</v>
      </c>
      <c r="E286" s="13">
        <v>369</v>
      </c>
    </row>
    <row r="287" spans="1:5" x14ac:dyDescent="0.3">
      <c r="A287" s="18" t="s">
        <v>8219</v>
      </c>
      <c r="B287" s="13">
        <v>196</v>
      </c>
      <c r="D287" s="19" t="s">
        <v>8221</v>
      </c>
      <c r="E287" s="13">
        <v>4</v>
      </c>
    </row>
    <row r="288" spans="1:5" x14ac:dyDescent="0.3">
      <c r="A288" s="18" t="s">
        <v>8219</v>
      </c>
      <c r="B288" s="13">
        <v>229</v>
      </c>
      <c r="D288" s="19" t="s">
        <v>8221</v>
      </c>
      <c r="E288" s="13">
        <v>0</v>
      </c>
    </row>
    <row r="289" spans="1:5" x14ac:dyDescent="0.3">
      <c r="A289" s="18" t="s">
        <v>8219</v>
      </c>
      <c r="B289" s="13">
        <v>67</v>
      </c>
      <c r="D289" s="19" t="s">
        <v>8221</v>
      </c>
      <c r="E289" s="13">
        <v>0</v>
      </c>
    </row>
    <row r="290" spans="1:5" x14ac:dyDescent="0.3">
      <c r="A290" s="18" t="s">
        <v>8219</v>
      </c>
      <c r="B290" s="13">
        <v>95</v>
      </c>
      <c r="D290" s="19" t="s">
        <v>8221</v>
      </c>
      <c r="E290" s="13">
        <v>22</v>
      </c>
    </row>
    <row r="291" spans="1:5" x14ac:dyDescent="0.3">
      <c r="A291" s="18" t="s">
        <v>8219</v>
      </c>
      <c r="B291" s="13">
        <v>62</v>
      </c>
      <c r="D291" s="19" t="s">
        <v>8221</v>
      </c>
      <c r="E291" s="13">
        <v>185</v>
      </c>
    </row>
    <row r="292" spans="1:5" x14ac:dyDescent="0.3">
      <c r="A292" s="18" t="s">
        <v>8219</v>
      </c>
      <c r="B292" s="13">
        <v>73</v>
      </c>
      <c r="D292" s="19" t="s">
        <v>8221</v>
      </c>
      <c r="E292" s="13">
        <v>66</v>
      </c>
    </row>
    <row r="293" spans="1:5" x14ac:dyDescent="0.3">
      <c r="A293" s="18" t="s">
        <v>8219</v>
      </c>
      <c r="B293" s="13">
        <v>43</v>
      </c>
      <c r="D293" s="19" t="s">
        <v>8221</v>
      </c>
      <c r="E293" s="13">
        <v>3</v>
      </c>
    </row>
    <row r="294" spans="1:5" x14ac:dyDescent="0.3">
      <c r="A294" s="18" t="s">
        <v>8219</v>
      </c>
      <c r="B294" s="13">
        <v>70</v>
      </c>
      <c r="D294" s="19" t="s">
        <v>8221</v>
      </c>
      <c r="E294" s="13">
        <v>29</v>
      </c>
    </row>
    <row r="295" spans="1:5" x14ac:dyDescent="0.3">
      <c r="A295" s="18" t="s">
        <v>8219</v>
      </c>
      <c r="B295" s="13">
        <v>271</v>
      </c>
      <c r="D295" s="19" t="s">
        <v>8221</v>
      </c>
      <c r="E295" s="13">
        <v>12</v>
      </c>
    </row>
    <row r="296" spans="1:5" x14ac:dyDescent="0.3">
      <c r="A296" s="18" t="s">
        <v>8219</v>
      </c>
      <c r="B296" s="13">
        <v>55</v>
      </c>
      <c r="D296" s="19" t="s">
        <v>8221</v>
      </c>
      <c r="E296" s="13">
        <v>3</v>
      </c>
    </row>
    <row r="297" spans="1:5" x14ac:dyDescent="0.3">
      <c r="A297" s="18" t="s">
        <v>8219</v>
      </c>
      <c r="B297" s="13">
        <v>35</v>
      </c>
      <c r="D297" s="19" t="s">
        <v>8221</v>
      </c>
      <c r="E297" s="13">
        <v>1</v>
      </c>
    </row>
    <row r="298" spans="1:5" x14ac:dyDescent="0.3">
      <c r="A298" s="18" t="s">
        <v>8219</v>
      </c>
      <c r="B298" s="13">
        <v>22</v>
      </c>
      <c r="D298" s="19" t="s">
        <v>8221</v>
      </c>
      <c r="E298" s="13">
        <v>4</v>
      </c>
    </row>
    <row r="299" spans="1:5" x14ac:dyDescent="0.3">
      <c r="A299" s="18" t="s">
        <v>8219</v>
      </c>
      <c r="B299" s="13">
        <v>38</v>
      </c>
      <c r="D299" s="19" t="s">
        <v>8221</v>
      </c>
      <c r="E299" s="13">
        <v>60</v>
      </c>
    </row>
    <row r="300" spans="1:5" x14ac:dyDescent="0.3">
      <c r="A300" s="18" t="s">
        <v>8219</v>
      </c>
      <c r="B300" s="13">
        <v>15</v>
      </c>
      <c r="D300" s="19" t="s">
        <v>8221</v>
      </c>
      <c r="E300" s="13">
        <v>1</v>
      </c>
    </row>
    <row r="301" spans="1:5" x14ac:dyDescent="0.3">
      <c r="A301" s="18" t="s">
        <v>8219</v>
      </c>
      <c r="B301" s="13">
        <v>7</v>
      </c>
      <c r="D301" s="19" t="s">
        <v>8221</v>
      </c>
      <c r="E301" s="13">
        <v>15</v>
      </c>
    </row>
    <row r="302" spans="1:5" x14ac:dyDescent="0.3">
      <c r="A302" s="18" t="s">
        <v>8219</v>
      </c>
      <c r="B302" s="13">
        <v>241</v>
      </c>
      <c r="D302" s="19" t="s">
        <v>8221</v>
      </c>
      <c r="E302" s="13">
        <v>125</v>
      </c>
    </row>
    <row r="303" spans="1:5" x14ac:dyDescent="0.3">
      <c r="A303" s="18" t="s">
        <v>8219</v>
      </c>
      <c r="B303" s="13">
        <v>55</v>
      </c>
      <c r="D303" s="19" t="s">
        <v>8221</v>
      </c>
      <c r="E303" s="13">
        <v>24</v>
      </c>
    </row>
    <row r="304" spans="1:5" x14ac:dyDescent="0.3">
      <c r="A304" s="18" t="s">
        <v>8219</v>
      </c>
      <c r="B304" s="13">
        <v>171</v>
      </c>
      <c r="D304" s="19" t="s">
        <v>8221</v>
      </c>
      <c r="E304" s="13">
        <v>3</v>
      </c>
    </row>
    <row r="305" spans="1:5" x14ac:dyDescent="0.3">
      <c r="A305" s="18" t="s">
        <v>8219</v>
      </c>
      <c r="B305" s="13">
        <v>208</v>
      </c>
      <c r="D305" s="19" t="s">
        <v>8221</v>
      </c>
      <c r="E305" s="13">
        <v>9</v>
      </c>
    </row>
    <row r="306" spans="1:5" x14ac:dyDescent="0.3">
      <c r="A306" s="18" t="s">
        <v>8219</v>
      </c>
      <c r="B306" s="13">
        <v>21</v>
      </c>
      <c r="D306" s="19" t="s">
        <v>8221</v>
      </c>
      <c r="E306" s="13">
        <v>96</v>
      </c>
    </row>
    <row r="307" spans="1:5" x14ac:dyDescent="0.3">
      <c r="A307" s="18" t="s">
        <v>8219</v>
      </c>
      <c r="B307" s="13">
        <v>25</v>
      </c>
      <c r="D307" s="19" t="s">
        <v>8221</v>
      </c>
      <c r="E307" s="13">
        <v>23</v>
      </c>
    </row>
    <row r="308" spans="1:5" x14ac:dyDescent="0.3">
      <c r="A308" s="18" t="s">
        <v>8219</v>
      </c>
      <c r="B308" s="13">
        <v>52</v>
      </c>
      <c r="D308" s="19" t="s">
        <v>8221</v>
      </c>
      <c r="E308" s="13">
        <v>4</v>
      </c>
    </row>
    <row r="309" spans="1:5" x14ac:dyDescent="0.3">
      <c r="A309" s="18" t="s">
        <v>8219</v>
      </c>
      <c r="B309" s="13">
        <v>104</v>
      </c>
      <c r="D309" s="19" t="s">
        <v>8221</v>
      </c>
      <c r="E309" s="13">
        <v>2</v>
      </c>
    </row>
    <row r="310" spans="1:5" x14ac:dyDescent="0.3">
      <c r="A310" s="18" t="s">
        <v>8219</v>
      </c>
      <c r="B310" s="13">
        <v>73</v>
      </c>
      <c r="D310" s="19" t="s">
        <v>8221</v>
      </c>
      <c r="E310" s="13">
        <v>76</v>
      </c>
    </row>
    <row r="311" spans="1:5" x14ac:dyDescent="0.3">
      <c r="A311" s="18" t="s">
        <v>8219</v>
      </c>
      <c r="B311" s="13">
        <v>34</v>
      </c>
      <c r="D311" s="19" t="s">
        <v>8221</v>
      </c>
      <c r="E311" s="13">
        <v>38</v>
      </c>
    </row>
    <row r="312" spans="1:5" x14ac:dyDescent="0.3">
      <c r="A312" s="18" t="s">
        <v>8219</v>
      </c>
      <c r="B312" s="13">
        <v>56</v>
      </c>
      <c r="D312" s="19" t="s">
        <v>8221</v>
      </c>
      <c r="E312" s="13">
        <v>1</v>
      </c>
    </row>
    <row r="313" spans="1:5" x14ac:dyDescent="0.3">
      <c r="A313" s="18" t="s">
        <v>8219</v>
      </c>
      <c r="B313" s="13">
        <v>31</v>
      </c>
      <c r="D313" s="19" t="s">
        <v>8221</v>
      </c>
      <c r="E313" s="13">
        <v>0</v>
      </c>
    </row>
    <row r="314" spans="1:5" x14ac:dyDescent="0.3">
      <c r="A314" s="18" t="s">
        <v>8219</v>
      </c>
      <c r="B314" s="13">
        <v>84</v>
      </c>
      <c r="D314" s="19" t="s">
        <v>8221</v>
      </c>
      <c r="E314" s="13">
        <v>27</v>
      </c>
    </row>
    <row r="315" spans="1:5" x14ac:dyDescent="0.3">
      <c r="A315" s="18" t="s">
        <v>8219</v>
      </c>
      <c r="B315" s="13">
        <v>130</v>
      </c>
      <c r="D315" s="19" t="s">
        <v>8221</v>
      </c>
      <c r="E315" s="13">
        <v>171</v>
      </c>
    </row>
    <row r="316" spans="1:5" x14ac:dyDescent="0.3">
      <c r="A316" s="18" t="s">
        <v>8219</v>
      </c>
      <c r="B316" s="13">
        <v>12</v>
      </c>
      <c r="D316" s="19" t="s">
        <v>8221</v>
      </c>
      <c r="E316" s="13">
        <v>1</v>
      </c>
    </row>
    <row r="317" spans="1:5" x14ac:dyDescent="0.3">
      <c r="A317" s="18" t="s">
        <v>8219</v>
      </c>
      <c r="B317" s="13">
        <v>23</v>
      </c>
      <c r="D317" s="19" t="s">
        <v>8221</v>
      </c>
      <c r="E317" s="13">
        <v>3</v>
      </c>
    </row>
    <row r="318" spans="1:5" x14ac:dyDescent="0.3">
      <c r="A318" s="18" t="s">
        <v>8219</v>
      </c>
      <c r="B318" s="13">
        <v>158</v>
      </c>
      <c r="D318" s="19" t="s">
        <v>8221</v>
      </c>
      <c r="E318" s="13">
        <v>15</v>
      </c>
    </row>
    <row r="319" spans="1:5" x14ac:dyDescent="0.3">
      <c r="A319" s="18" t="s">
        <v>8219</v>
      </c>
      <c r="B319" s="13">
        <v>30</v>
      </c>
      <c r="D319" s="19" t="s">
        <v>8221</v>
      </c>
      <c r="E319" s="13">
        <v>16</v>
      </c>
    </row>
    <row r="320" spans="1:5" x14ac:dyDescent="0.3">
      <c r="A320" s="18" t="s">
        <v>8219</v>
      </c>
      <c r="B320" s="13">
        <v>18</v>
      </c>
      <c r="D320" s="19" t="s">
        <v>8221</v>
      </c>
      <c r="E320" s="13">
        <v>6</v>
      </c>
    </row>
    <row r="321" spans="1:5" x14ac:dyDescent="0.3">
      <c r="A321" s="18" t="s">
        <v>8219</v>
      </c>
      <c r="B321" s="13">
        <v>29</v>
      </c>
      <c r="D321" s="19" t="s">
        <v>8221</v>
      </c>
      <c r="E321" s="13">
        <v>124</v>
      </c>
    </row>
    <row r="322" spans="1:5" x14ac:dyDescent="0.3">
      <c r="A322" s="18" t="s">
        <v>8219</v>
      </c>
      <c r="B322" s="13">
        <v>31</v>
      </c>
      <c r="D322" s="19" t="s">
        <v>8221</v>
      </c>
      <c r="E322" s="13">
        <v>4</v>
      </c>
    </row>
    <row r="323" spans="1:5" x14ac:dyDescent="0.3">
      <c r="A323" s="18" t="s">
        <v>8219</v>
      </c>
      <c r="B323" s="13">
        <v>173</v>
      </c>
      <c r="D323" s="19" t="s">
        <v>8221</v>
      </c>
      <c r="E323" s="13">
        <v>7</v>
      </c>
    </row>
    <row r="324" spans="1:5" x14ac:dyDescent="0.3">
      <c r="A324" s="18" t="s">
        <v>8219</v>
      </c>
      <c r="B324" s="13">
        <v>17</v>
      </c>
      <c r="D324" s="19" t="s">
        <v>8221</v>
      </c>
      <c r="E324" s="13">
        <v>1</v>
      </c>
    </row>
    <row r="325" spans="1:5" x14ac:dyDescent="0.3">
      <c r="A325" s="18" t="s">
        <v>8219</v>
      </c>
      <c r="B325" s="13">
        <v>48</v>
      </c>
      <c r="D325" s="19" t="s">
        <v>8221</v>
      </c>
      <c r="E325" s="13">
        <v>14</v>
      </c>
    </row>
    <row r="326" spans="1:5" x14ac:dyDescent="0.3">
      <c r="A326" s="18" t="s">
        <v>8219</v>
      </c>
      <c r="B326" s="13">
        <v>59</v>
      </c>
      <c r="D326" s="19" t="s">
        <v>8221</v>
      </c>
      <c r="E326" s="13">
        <v>21</v>
      </c>
    </row>
    <row r="327" spans="1:5" x14ac:dyDescent="0.3">
      <c r="A327" s="18" t="s">
        <v>8219</v>
      </c>
      <c r="B327" s="13">
        <v>39</v>
      </c>
      <c r="D327" s="19" t="s">
        <v>8221</v>
      </c>
      <c r="E327" s="13">
        <v>0</v>
      </c>
    </row>
    <row r="328" spans="1:5" x14ac:dyDescent="0.3">
      <c r="A328" s="18" t="s">
        <v>8219</v>
      </c>
      <c r="B328" s="13">
        <v>59</v>
      </c>
      <c r="D328" s="19" t="s">
        <v>8221</v>
      </c>
      <c r="E328" s="13">
        <v>7</v>
      </c>
    </row>
    <row r="329" spans="1:5" x14ac:dyDescent="0.3">
      <c r="A329" s="18" t="s">
        <v>8219</v>
      </c>
      <c r="B329" s="13">
        <v>60</v>
      </c>
      <c r="D329" s="19" t="s">
        <v>8221</v>
      </c>
      <c r="E329" s="13">
        <v>15</v>
      </c>
    </row>
    <row r="330" spans="1:5" x14ac:dyDescent="0.3">
      <c r="A330" s="18" t="s">
        <v>8219</v>
      </c>
      <c r="B330" s="13">
        <v>20</v>
      </c>
      <c r="D330" s="19" t="s">
        <v>8221</v>
      </c>
      <c r="E330" s="13">
        <v>3</v>
      </c>
    </row>
    <row r="331" spans="1:5" x14ac:dyDescent="0.3">
      <c r="A331" s="18" t="s">
        <v>8219</v>
      </c>
      <c r="B331" s="13">
        <v>2</v>
      </c>
      <c r="D331" s="19" t="s">
        <v>8221</v>
      </c>
      <c r="E331" s="13">
        <v>24</v>
      </c>
    </row>
    <row r="332" spans="1:5" x14ac:dyDescent="0.3">
      <c r="A332" s="18" t="s">
        <v>8219</v>
      </c>
      <c r="B332" s="13">
        <v>315</v>
      </c>
      <c r="D332" s="19" t="s">
        <v>8221</v>
      </c>
      <c r="E332" s="13">
        <v>11</v>
      </c>
    </row>
    <row r="333" spans="1:5" x14ac:dyDescent="0.3">
      <c r="A333" s="18" t="s">
        <v>8219</v>
      </c>
      <c r="B333" s="13">
        <v>2174</v>
      </c>
      <c r="D333" s="19" t="s">
        <v>8221</v>
      </c>
      <c r="E333" s="13">
        <v>23</v>
      </c>
    </row>
    <row r="334" spans="1:5" x14ac:dyDescent="0.3">
      <c r="A334" s="18" t="s">
        <v>8219</v>
      </c>
      <c r="B334" s="13">
        <v>152</v>
      </c>
      <c r="D334" s="19" t="s">
        <v>8221</v>
      </c>
      <c r="E334" s="13">
        <v>4</v>
      </c>
    </row>
    <row r="335" spans="1:5" x14ac:dyDescent="0.3">
      <c r="A335" s="18" t="s">
        <v>8219</v>
      </c>
      <c r="B335" s="13">
        <v>1021</v>
      </c>
      <c r="D335" s="19" t="s">
        <v>8221</v>
      </c>
      <c r="E335" s="13">
        <v>9</v>
      </c>
    </row>
    <row r="336" spans="1:5" x14ac:dyDescent="0.3">
      <c r="A336" s="18" t="s">
        <v>8219</v>
      </c>
      <c r="B336" s="13">
        <v>237</v>
      </c>
      <c r="D336" s="19" t="s">
        <v>8221</v>
      </c>
      <c r="E336" s="13">
        <v>19</v>
      </c>
    </row>
    <row r="337" spans="1:5" x14ac:dyDescent="0.3">
      <c r="A337" s="18" t="s">
        <v>8219</v>
      </c>
      <c r="B337" s="13">
        <v>27</v>
      </c>
      <c r="D337" s="19" t="s">
        <v>8221</v>
      </c>
      <c r="E337" s="13">
        <v>1</v>
      </c>
    </row>
    <row r="338" spans="1:5" x14ac:dyDescent="0.3">
      <c r="A338" s="18" t="s">
        <v>8219</v>
      </c>
      <c r="B338" s="13">
        <v>17</v>
      </c>
      <c r="D338" s="19" t="s">
        <v>8221</v>
      </c>
      <c r="E338" s="13">
        <v>19</v>
      </c>
    </row>
    <row r="339" spans="1:5" x14ac:dyDescent="0.3">
      <c r="A339" s="18" t="s">
        <v>8219</v>
      </c>
      <c r="B339" s="13">
        <v>27</v>
      </c>
      <c r="D339" s="19" t="s">
        <v>8221</v>
      </c>
      <c r="E339" s="13">
        <v>152</v>
      </c>
    </row>
    <row r="340" spans="1:5" x14ac:dyDescent="0.3">
      <c r="A340" s="18" t="s">
        <v>8219</v>
      </c>
      <c r="B340" s="13">
        <v>82</v>
      </c>
      <c r="D340" s="19" t="s">
        <v>8221</v>
      </c>
      <c r="E340" s="13">
        <v>4</v>
      </c>
    </row>
    <row r="341" spans="1:5" x14ac:dyDescent="0.3">
      <c r="A341" s="18" t="s">
        <v>8219</v>
      </c>
      <c r="B341" s="13">
        <v>48</v>
      </c>
      <c r="D341" s="19" t="s">
        <v>8221</v>
      </c>
      <c r="E341" s="13">
        <v>56</v>
      </c>
    </row>
    <row r="342" spans="1:5" x14ac:dyDescent="0.3">
      <c r="A342" s="18" t="s">
        <v>8219</v>
      </c>
      <c r="B342" s="13">
        <v>105</v>
      </c>
      <c r="D342" s="19" t="s">
        <v>8221</v>
      </c>
      <c r="E342" s="13">
        <v>4</v>
      </c>
    </row>
    <row r="343" spans="1:5" x14ac:dyDescent="0.3">
      <c r="A343" s="18" t="s">
        <v>8219</v>
      </c>
      <c r="B343" s="13">
        <v>28</v>
      </c>
      <c r="D343" s="19" t="s">
        <v>8221</v>
      </c>
      <c r="E343" s="13">
        <v>1</v>
      </c>
    </row>
    <row r="344" spans="1:5" x14ac:dyDescent="0.3">
      <c r="A344" s="18" t="s">
        <v>8219</v>
      </c>
      <c r="B344" s="13">
        <v>1107</v>
      </c>
      <c r="D344" s="19" t="s">
        <v>8221</v>
      </c>
      <c r="E344" s="13">
        <v>1</v>
      </c>
    </row>
    <row r="345" spans="1:5" x14ac:dyDescent="0.3">
      <c r="A345" s="18" t="s">
        <v>8219</v>
      </c>
      <c r="B345" s="13">
        <v>1013</v>
      </c>
      <c r="D345" s="19" t="s">
        <v>8221</v>
      </c>
      <c r="E345" s="13">
        <v>0</v>
      </c>
    </row>
    <row r="346" spans="1:5" x14ac:dyDescent="0.3">
      <c r="A346" s="18" t="s">
        <v>8219</v>
      </c>
      <c r="B346" s="13">
        <v>274</v>
      </c>
      <c r="D346" s="19" t="s">
        <v>8221</v>
      </c>
      <c r="E346" s="13">
        <v>1</v>
      </c>
    </row>
    <row r="347" spans="1:5" x14ac:dyDescent="0.3">
      <c r="A347" s="18" t="s">
        <v>8219</v>
      </c>
      <c r="B347" s="13">
        <v>87</v>
      </c>
      <c r="D347" s="19" t="s">
        <v>8221</v>
      </c>
      <c r="E347" s="13">
        <v>0</v>
      </c>
    </row>
    <row r="348" spans="1:5" x14ac:dyDescent="0.3">
      <c r="A348" s="18" t="s">
        <v>8219</v>
      </c>
      <c r="B348" s="13">
        <v>99</v>
      </c>
      <c r="D348" s="19" t="s">
        <v>8221</v>
      </c>
      <c r="E348" s="13">
        <v>1</v>
      </c>
    </row>
    <row r="349" spans="1:5" x14ac:dyDescent="0.3">
      <c r="A349" s="18" t="s">
        <v>8219</v>
      </c>
      <c r="B349" s="13">
        <v>276</v>
      </c>
      <c r="D349" s="19" t="s">
        <v>8221</v>
      </c>
      <c r="E349" s="13">
        <v>3</v>
      </c>
    </row>
    <row r="350" spans="1:5" x14ac:dyDescent="0.3">
      <c r="A350" s="18" t="s">
        <v>8219</v>
      </c>
      <c r="B350" s="13">
        <v>21</v>
      </c>
      <c r="D350" s="19" t="s">
        <v>8221</v>
      </c>
      <c r="E350" s="13">
        <v>28</v>
      </c>
    </row>
    <row r="351" spans="1:5" x14ac:dyDescent="0.3">
      <c r="A351" s="18" t="s">
        <v>8219</v>
      </c>
      <c r="B351" s="13">
        <v>41</v>
      </c>
      <c r="D351" s="19" t="s">
        <v>8221</v>
      </c>
      <c r="E351" s="13">
        <v>0</v>
      </c>
    </row>
    <row r="352" spans="1:5" x14ac:dyDescent="0.3">
      <c r="A352" s="18" t="s">
        <v>8219</v>
      </c>
      <c r="B352" s="13">
        <v>119</v>
      </c>
      <c r="D352" s="19" t="s">
        <v>8221</v>
      </c>
      <c r="E352" s="13">
        <v>7</v>
      </c>
    </row>
    <row r="353" spans="1:5" x14ac:dyDescent="0.3">
      <c r="A353" s="18" t="s">
        <v>8219</v>
      </c>
      <c r="B353" s="13">
        <v>153</v>
      </c>
      <c r="D353" s="19" t="s">
        <v>8221</v>
      </c>
      <c r="E353" s="13">
        <v>1</v>
      </c>
    </row>
    <row r="354" spans="1:5" x14ac:dyDescent="0.3">
      <c r="A354" s="18" t="s">
        <v>8219</v>
      </c>
      <c r="B354" s="13">
        <v>100</v>
      </c>
      <c r="D354" s="19" t="s">
        <v>8221</v>
      </c>
      <c r="E354" s="13">
        <v>1</v>
      </c>
    </row>
    <row r="355" spans="1:5" x14ac:dyDescent="0.3">
      <c r="A355" s="18" t="s">
        <v>8219</v>
      </c>
      <c r="B355" s="13">
        <v>143</v>
      </c>
      <c r="D355" s="19" t="s">
        <v>8221</v>
      </c>
      <c r="E355" s="13">
        <v>2</v>
      </c>
    </row>
    <row r="356" spans="1:5" x14ac:dyDescent="0.3">
      <c r="A356" s="18" t="s">
        <v>8219</v>
      </c>
      <c r="B356" s="13">
        <v>140</v>
      </c>
      <c r="D356" s="19" t="s">
        <v>8221</v>
      </c>
      <c r="E356" s="13">
        <v>17</v>
      </c>
    </row>
    <row r="357" spans="1:5" x14ac:dyDescent="0.3">
      <c r="A357" s="18" t="s">
        <v>8219</v>
      </c>
      <c r="B357" s="13">
        <v>35</v>
      </c>
      <c r="D357" s="19" t="s">
        <v>8221</v>
      </c>
      <c r="E357" s="13">
        <v>0</v>
      </c>
    </row>
    <row r="358" spans="1:5" x14ac:dyDescent="0.3">
      <c r="A358" s="18" t="s">
        <v>8219</v>
      </c>
      <c r="B358" s="13">
        <v>149</v>
      </c>
      <c r="D358" s="19" t="s">
        <v>8221</v>
      </c>
      <c r="E358" s="13">
        <v>81</v>
      </c>
    </row>
    <row r="359" spans="1:5" x14ac:dyDescent="0.3">
      <c r="A359" s="18" t="s">
        <v>8219</v>
      </c>
      <c r="B359" s="13">
        <v>130</v>
      </c>
      <c r="D359" s="19" t="s">
        <v>8221</v>
      </c>
      <c r="E359" s="13">
        <v>96</v>
      </c>
    </row>
    <row r="360" spans="1:5" x14ac:dyDescent="0.3">
      <c r="A360" s="18" t="s">
        <v>8219</v>
      </c>
      <c r="B360" s="13">
        <v>120</v>
      </c>
      <c r="D360" s="19" t="s">
        <v>8221</v>
      </c>
      <c r="E360" s="13">
        <v>236</v>
      </c>
    </row>
    <row r="361" spans="1:5" x14ac:dyDescent="0.3">
      <c r="A361" s="18" t="s">
        <v>8219</v>
      </c>
      <c r="B361" s="13">
        <v>265</v>
      </c>
      <c r="D361" s="19" t="s">
        <v>8221</v>
      </c>
      <c r="E361" s="13">
        <v>9</v>
      </c>
    </row>
    <row r="362" spans="1:5" x14ac:dyDescent="0.3">
      <c r="A362" s="18" t="s">
        <v>8219</v>
      </c>
      <c r="B362" s="13">
        <v>71</v>
      </c>
      <c r="D362" s="19" t="s">
        <v>8221</v>
      </c>
      <c r="E362" s="13">
        <v>1</v>
      </c>
    </row>
    <row r="363" spans="1:5" x14ac:dyDescent="0.3">
      <c r="A363" s="18" t="s">
        <v>8219</v>
      </c>
      <c r="B363" s="13">
        <v>13</v>
      </c>
      <c r="D363" s="19" t="s">
        <v>8221</v>
      </c>
      <c r="E363" s="13">
        <v>12</v>
      </c>
    </row>
    <row r="364" spans="1:5" x14ac:dyDescent="0.3">
      <c r="A364" s="18" t="s">
        <v>8219</v>
      </c>
      <c r="B364" s="13">
        <v>169</v>
      </c>
      <c r="D364" s="19" t="s">
        <v>8221</v>
      </c>
      <c r="E364" s="13">
        <v>30</v>
      </c>
    </row>
    <row r="365" spans="1:5" x14ac:dyDescent="0.3">
      <c r="A365" s="18" t="s">
        <v>8219</v>
      </c>
      <c r="B365" s="13">
        <v>57</v>
      </c>
      <c r="D365" s="19" t="s">
        <v>8221</v>
      </c>
      <c r="E365" s="13">
        <v>114</v>
      </c>
    </row>
    <row r="366" spans="1:5" x14ac:dyDescent="0.3">
      <c r="A366" s="18" t="s">
        <v>8219</v>
      </c>
      <c r="B366" s="13">
        <v>229</v>
      </c>
      <c r="D366" s="19" t="s">
        <v>8221</v>
      </c>
      <c r="E366" s="13">
        <v>0</v>
      </c>
    </row>
    <row r="367" spans="1:5" x14ac:dyDescent="0.3">
      <c r="A367" s="18" t="s">
        <v>8219</v>
      </c>
      <c r="B367" s="13">
        <v>108</v>
      </c>
      <c r="D367" s="19" t="s">
        <v>8221</v>
      </c>
      <c r="E367" s="13">
        <v>18</v>
      </c>
    </row>
    <row r="368" spans="1:5" x14ac:dyDescent="0.3">
      <c r="A368" s="18" t="s">
        <v>8219</v>
      </c>
      <c r="B368" s="13">
        <v>108</v>
      </c>
      <c r="D368" s="19" t="s">
        <v>8221</v>
      </c>
      <c r="E368" s="13">
        <v>8</v>
      </c>
    </row>
    <row r="369" spans="1:5" x14ac:dyDescent="0.3">
      <c r="A369" s="18" t="s">
        <v>8219</v>
      </c>
      <c r="B369" s="13">
        <v>41</v>
      </c>
      <c r="D369" s="19" t="s">
        <v>8221</v>
      </c>
      <c r="E369" s="13">
        <v>1</v>
      </c>
    </row>
    <row r="370" spans="1:5" x14ac:dyDescent="0.3">
      <c r="A370" s="18" t="s">
        <v>8219</v>
      </c>
      <c r="B370" s="13">
        <v>139</v>
      </c>
      <c r="D370" s="19" t="s">
        <v>8221</v>
      </c>
      <c r="E370" s="13">
        <v>6</v>
      </c>
    </row>
    <row r="371" spans="1:5" x14ac:dyDescent="0.3">
      <c r="A371" s="18" t="s">
        <v>8219</v>
      </c>
      <c r="B371" s="13">
        <v>19</v>
      </c>
      <c r="D371" s="19" t="s">
        <v>8221</v>
      </c>
      <c r="E371" s="13">
        <v>0</v>
      </c>
    </row>
    <row r="372" spans="1:5" x14ac:dyDescent="0.3">
      <c r="A372" s="18" t="s">
        <v>8219</v>
      </c>
      <c r="B372" s="13">
        <v>94</v>
      </c>
      <c r="D372" s="19" t="s">
        <v>8221</v>
      </c>
      <c r="E372" s="13">
        <v>6</v>
      </c>
    </row>
    <row r="373" spans="1:5" x14ac:dyDescent="0.3">
      <c r="A373" s="18" t="s">
        <v>8219</v>
      </c>
      <c r="B373" s="13">
        <v>23</v>
      </c>
      <c r="D373" s="19" t="s">
        <v>8221</v>
      </c>
      <c r="E373" s="13">
        <v>0</v>
      </c>
    </row>
    <row r="374" spans="1:5" x14ac:dyDescent="0.3">
      <c r="A374" s="18" t="s">
        <v>8219</v>
      </c>
      <c r="B374" s="13">
        <v>15</v>
      </c>
      <c r="D374" s="19" t="s">
        <v>8221</v>
      </c>
      <c r="E374" s="13">
        <v>2</v>
      </c>
    </row>
    <row r="375" spans="1:5" x14ac:dyDescent="0.3">
      <c r="A375" s="18" t="s">
        <v>8219</v>
      </c>
      <c r="B375" s="13">
        <v>62</v>
      </c>
      <c r="D375" s="19" t="s">
        <v>8221</v>
      </c>
      <c r="E375" s="13">
        <v>2</v>
      </c>
    </row>
    <row r="376" spans="1:5" x14ac:dyDescent="0.3">
      <c r="A376" s="18" t="s">
        <v>8219</v>
      </c>
      <c r="B376" s="13">
        <v>74</v>
      </c>
      <c r="D376" s="19" t="s">
        <v>8221</v>
      </c>
      <c r="E376" s="13">
        <v>1</v>
      </c>
    </row>
    <row r="377" spans="1:5" x14ac:dyDescent="0.3">
      <c r="A377" s="18" t="s">
        <v>8219</v>
      </c>
      <c r="B377" s="13">
        <v>97</v>
      </c>
      <c r="D377" s="19" t="s">
        <v>8221</v>
      </c>
      <c r="E377" s="13">
        <v>32</v>
      </c>
    </row>
    <row r="378" spans="1:5" x14ac:dyDescent="0.3">
      <c r="A378" s="18" t="s">
        <v>8219</v>
      </c>
      <c r="B378" s="13">
        <v>55</v>
      </c>
      <c r="D378" s="19" t="s">
        <v>8221</v>
      </c>
      <c r="E378" s="13">
        <v>6</v>
      </c>
    </row>
    <row r="379" spans="1:5" x14ac:dyDescent="0.3">
      <c r="A379" s="18" t="s">
        <v>8219</v>
      </c>
      <c r="B379" s="13">
        <v>44</v>
      </c>
      <c r="D379" s="19" t="s">
        <v>8221</v>
      </c>
      <c r="E379" s="13">
        <v>2</v>
      </c>
    </row>
    <row r="380" spans="1:5" x14ac:dyDescent="0.3">
      <c r="A380" s="18" t="s">
        <v>8219</v>
      </c>
      <c r="B380" s="13">
        <v>110</v>
      </c>
      <c r="D380" s="19" t="s">
        <v>8221</v>
      </c>
      <c r="E380" s="13">
        <v>167</v>
      </c>
    </row>
    <row r="381" spans="1:5" x14ac:dyDescent="0.3">
      <c r="A381" s="18" t="s">
        <v>8219</v>
      </c>
      <c r="B381" s="13">
        <v>59</v>
      </c>
      <c r="D381" s="19" t="s">
        <v>8221</v>
      </c>
      <c r="E381" s="13">
        <v>22</v>
      </c>
    </row>
    <row r="382" spans="1:5" x14ac:dyDescent="0.3">
      <c r="A382" s="18" t="s">
        <v>8219</v>
      </c>
      <c r="B382" s="13">
        <v>62</v>
      </c>
      <c r="D382" s="19" t="s">
        <v>8221</v>
      </c>
      <c r="E382" s="13">
        <v>21</v>
      </c>
    </row>
    <row r="383" spans="1:5" x14ac:dyDescent="0.3">
      <c r="A383" s="18" t="s">
        <v>8219</v>
      </c>
      <c r="B383" s="13">
        <v>105</v>
      </c>
      <c r="D383" s="19" t="s">
        <v>8221</v>
      </c>
      <c r="E383" s="13">
        <v>0</v>
      </c>
    </row>
    <row r="384" spans="1:5" x14ac:dyDescent="0.3">
      <c r="A384" s="18" t="s">
        <v>8219</v>
      </c>
      <c r="B384" s="13">
        <v>26</v>
      </c>
      <c r="D384" s="19" t="s">
        <v>8221</v>
      </c>
      <c r="E384" s="13">
        <v>1</v>
      </c>
    </row>
    <row r="385" spans="1:5" x14ac:dyDescent="0.3">
      <c r="A385" s="18" t="s">
        <v>8219</v>
      </c>
      <c r="B385" s="13">
        <v>49</v>
      </c>
      <c r="D385" s="19" t="s">
        <v>8221</v>
      </c>
      <c r="E385" s="13">
        <v>39</v>
      </c>
    </row>
    <row r="386" spans="1:5" x14ac:dyDescent="0.3">
      <c r="A386" s="18" t="s">
        <v>8219</v>
      </c>
      <c r="B386" s="13">
        <v>68</v>
      </c>
      <c r="D386" s="19" t="s">
        <v>8221</v>
      </c>
      <c r="E386" s="13">
        <v>0</v>
      </c>
    </row>
    <row r="387" spans="1:5" x14ac:dyDescent="0.3">
      <c r="A387" s="18" t="s">
        <v>8219</v>
      </c>
      <c r="B387" s="13">
        <v>22</v>
      </c>
      <c r="D387" s="19" t="s">
        <v>8221</v>
      </c>
      <c r="E387" s="13">
        <v>0</v>
      </c>
    </row>
    <row r="388" spans="1:5" x14ac:dyDescent="0.3">
      <c r="A388" s="18" t="s">
        <v>8219</v>
      </c>
      <c r="B388" s="13">
        <v>18</v>
      </c>
      <c r="D388" s="19" t="s">
        <v>8221</v>
      </c>
      <c r="E388" s="13">
        <v>8</v>
      </c>
    </row>
    <row r="389" spans="1:5" x14ac:dyDescent="0.3">
      <c r="A389" s="18" t="s">
        <v>8219</v>
      </c>
      <c r="B389" s="13">
        <v>19</v>
      </c>
      <c r="D389" s="19" t="s">
        <v>8221</v>
      </c>
      <c r="E389" s="13">
        <v>2</v>
      </c>
    </row>
    <row r="390" spans="1:5" x14ac:dyDescent="0.3">
      <c r="A390" s="18" t="s">
        <v>8219</v>
      </c>
      <c r="B390" s="13">
        <v>99</v>
      </c>
      <c r="D390" s="19" t="s">
        <v>8221</v>
      </c>
      <c r="E390" s="13">
        <v>1</v>
      </c>
    </row>
    <row r="391" spans="1:5" x14ac:dyDescent="0.3">
      <c r="A391" s="18" t="s">
        <v>8219</v>
      </c>
      <c r="B391" s="13">
        <v>27</v>
      </c>
      <c r="D391" s="19" t="s">
        <v>8221</v>
      </c>
      <c r="E391" s="13">
        <v>17</v>
      </c>
    </row>
    <row r="392" spans="1:5" x14ac:dyDescent="0.3">
      <c r="A392" s="18" t="s">
        <v>8219</v>
      </c>
      <c r="B392" s="13">
        <v>25</v>
      </c>
      <c r="D392" s="19" t="s">
        <v>8221</v>
      </c>
      <c r="E392" s="13">
        <v>2</v>
      </c>
    </row>
    <row r="393" spans="1:5" x14ac:dyDescent="0.3">
      <c r="A393" s="18" t="s">
        <v>8219</v>
      </c>
      <c r="B393" s="13">
        <v>14</v>
      </c>
      <c r="D393" s="19" t="s">
        <v>8221</v>
      </c>
      <c r="E393" s="13">
        <v>17</v>
      </c>
    </row>
    <row r="394" spans="1:5" x14ac:dyDescent="0.3">
      <c r="A394" s="18" t="s">
        <v>8219</v>
      </c>
      <c r="B394" s="13">
        <v>35</v>
      </c>
      <c r="D394" s="19" t="s">
        <v>8221</v>
      </c>
      <c r="E394" s="13">
        <v>139</v>
      </c>
    </row>
    <row r="395" spans="1:5" x14ac:dyDescent="0.3">
      <c r="A395" s="18" t="s">
        <v>8219</v>
      </c>
      <c r="B395" s="13">
        <v>10</v>
      </c>
      <c r="D395" s="19" t="s">
        <v>8221</v>
      </c>
      <c r="E395" s="13">
        <v>6</v>
      </c>
    </row>
    <row r="396" spans="1:5" x14ac:dyDescent="0.3">
      <c r="A396" s="18" t="s">
        <v>8219</v>
      </c>
      <c r="B396" s="13">
        <v>29</v>
      </c>
      <c r="D396" s="19" t="s">
        <v>8221</v>
      </c>
      <c r="E396" s="13">
        <v>2</v>
      </c>
    </row>
    <row r="397" spans="1:5" x14ac:dyDescent="0.3">
      <c r="A397" s="18" t="s">
        <v>8219</v>
      </c>
      <c r="B397" s="13">
        <v>44</v>
      </c>
      <c r="D397" s="19" t="s">
        <v>8221</v>
      </c>
      <c r="E397" s="13">
        <v>17</v>
      </c>
    </row>
    <row r="398" spans="1:5" x14ac:dyDescent="0.3">
      <c r="A398" s="18" t="s">
        <v>8219</v>
      </c>
      <c r="B398" s="13">
        <v>17</v>
      </c>
      <c r="D398" s="19" t="s">
        <v>8221</v>
      </c>
      <c r="E398" s="13">
        <v>4</v>
      </c>
    </row>
    <row r="399" spans="1:5" x14ac:dyDescent="0.3">
      <c r="A399" s="18" t="s">
        <v>8219</v>
      </c>
      <c r="B399" s="13">
        <v>34</v>
      </c>
      <c r="D399" s="19" t="s">
        <v>8221</v>
      </c>
      <c r="E399" s="13">
        <v>4</v>
      </c>
    </row>
    <row r="400" spans="1:5" x14ac:dyDescent="0.3">
      <c r="A400" s="18" t="s">
        <v>8219</v>
      </c>
      <c r="B400" s="13">
        <v>14</v>
      </c>
      <c r="D400" s="19" t="s">
        <v>8221</v>
      </c>
      <c r="E400" s="13">
        <v>9</v>
      </c>
    </row>
    <row r="401" spans="1:5" x14ac:dyDescent="0.3">
      <c r="A401" s="18" t="s">
        <v>8219</v>
      </c>
      <c r="B401" s="13">
        <v>156</v>
      </c>
      <c r="D401" s="19" t="s">
        <v>8221</v>
      </c>
      <c r="E401" s="13">
        <v>6</v>
      </c>
    </row>
    <row r="402" spans="1:5" x14ac:dyDescent="0.3">
      <c r="A402" s="18" t="s">
        <v>8219</v>
      </c>
      <c r="B402" s="13">
        <v>128</v>
      </c>
      <c r="D402" s="19" t="s">
        <v>8221</v>
      </c>
      <c r="E402" s="13">
        <v>3</v>
      </c>
    </row>
    <row r="403" spans="1:5" x14ac:dyDescent="0.3">
      <c r="A403" s="18" t="s">
        <v>8219</v>
      </c>
      <c r="B403" s="13">
        <v>60</v>
      </c>
      <c r="D403" s="19" t="s">
        <v>8221</v>
      </c>
      <c r="E403" s="13">
        <v>5</v>
      </c>
    </row>
    <row r="404" spans="1:5" x14ac:dyDescent="0.3">
      <c r="A404" s="18" t="s">
        <v>8219</v>
      </c>
      <c r="B404" s="13">
        <v>32</v>
      </c>
      <c r="D404" s="19" t="s">
        <v>8221</v>
      </c>
      <c r="E404" s="13">
        <v>9</v>
      </c>
    </row>
    <row r="405" spans="1:5" x14ac:dyDescent="0.3">
      <c r="A405" s="18" t="s">
        <v>8219</v>
      </c>
      <c r="B405" s="13">
        <v>53</v>
      </c>
      <c r="D405" s="19" t="s">
        <v>8221</v>
      </c>
      <c r="E405" s="13">
        <v>84</v>
      </c>
    </row>
    <row r="406" spans="1:5" x14ac:dyDescent="0.3">
      <c r="A406" s="18" t="s">
        <v>8219</v>
      </c>
      <c r="B406" s="13">
        <v>184</v>
      </c>
      <c r="D406" s="19" t="s">
        <v>8221</v>
      </c>
      <c r="E406" s="13">
        <v>29</v>
      </c>
    </row>
    <row r="407" spans="1:5" x14ac:dyDescent="0.3">
      <c r="A407" s="18" t="s">
        <v>8219</v>
      </c>
      <c r="B407" s="13">
        <v>90</v>
      </c>
      <c r="D407" s="19" t="s">
        <v>8221</v>
      </c>
      <c r="E407" s="13">
        <v>1</v>
      </c>
    </row>
    <row r="408" spans="1:5" x14ac:dyDescent="0.3">
      <c r="A408" s="18" t="s">
        <v>8219</v>
      </c>
      <c r="B408" s="13">
        <v>71</v>
      </c>
      <c r="D408" s="19" t="s">
        <v>8221</v>
      </c>
      <c r="E408" s="13">
        <v>1</v>
      </c>
    </row>
    <row r="409" spans="1:5" x14ac:dyDescent="0.3">
      <c r="A409" s="18" t="s">
        <v>8219</v>
      </c>
      <c r="B409" s="13">
        <v>87</v>
      </c>
      <c r="D409" s="19" t="s">
        <v>8221</v>
      </c>
      <c r="E409" s="13">
        <v>13</v>
      </c>
    </row>
    <row r="410" spans="1:5" x14ac:dyDescent="0.3">
      <c r="A410" s="18" t="s">
        <v>8219</v>
      </c>
      <c r="B410" s="13">
        <v>28</v>
      </c>
      <c r="D410" s="19" t="s">
        <v>8221</v>
      </c>
      <c r="E410" s="13">
        <v>0</v>
      </c>
    </row>
    <row r="411" spans="1:5" x14ac:dyDescent="0.3">
      <c r="A411" s="18" t="s">
        <v>8219</v>
      </c>
      <c r="B411" s="13">
        <v>56</v>
      </c>
      <c r="D411" s="19" t="s">
        <v>8221</v>
      </c>
      <c r="E411" s="13">
        <v>2</v>
      </c>
    </row>
    <row r="412" spans="1:5" x14ac:dyDescent="0.3">
      <c r="A412" s="18" t="s">
        <v>8219</v>
      </c>
      <c r="B412" s="13">
        <v>51</v>
      </c>
      <c r="D412" s="19" t="s">
        <v>8221</v>
      </c>
      <c r="E412" s="13">
        <v>3</v>
      </c>
    </row>
    <row r="413" spans="1:5" x14ac:dyDescent="0.3">
      <c r="A413" s="18" t="s">
        <v>8219</v>
      </c>
      <c r="B413" s="13">
        <v>75</v>
      </c>
      <c r="D413" s="19" t="s">
        <v>8221</v>
      </c>
      <c r="E413" s="13">
        <v>9</v>
      </c>
    </row>
    <row r="414" spans="1:5" x14ac:dyDescent="0.3">
      <c r="A414" s="18" t="s">
        <v>8219</v>
      </c>
      <c r="B414" s="13">
        <v>38</v>
      </c>
      <c r="D414" s="19" t="s">
        <v>8221</v>
      </c>
      <c r="E414" s="13">
        <v>45</v>
      </c>
    </row>
    <row r="415" spans="1:5" x14ac:dyDescent="0.3">
      <c r="A415" s="18" t="s">
        <v>8219</v>
      </c>
      <c r="B415" s="13">
        <v>18</v>
      </c>
      <c r="D415" s="19" t="s">
        <v>8221</v>
      </c>
      <c r="E415" s="13">
        <v>1</v>
      </c>
    </row>
    <row r="416" spans="1:5" x14ac:dyDescent="0.3">
      <c r="A416" s="18" t="s">
        <v>8219</v>
      </c>
      <c r="B416" s="13">
        <v>54</v>
      </c>
      <c r="D416" s="19" t="s">
        <v>8221</v>
      </c>
      <c r="E416" s="13">
        <v>1</v>
      </c>
    </row>
    <row r="417" spans="1:5" x14ac:dyDescent="0.3">
      <c r="A417" s="18" t="s">
        <v>8219</v>
      </c>
      <c r="B417" s="13">
        <v>71</v>
      </c>
      <c r="D417" s="19" t="s">
        <v>8221</v>
      </c>
      <c r="E417" s="13">
        <v>0</v>
      </c>
    </row>
    <row r="418" spans="1:5" x14ac:dyDescent="0.3">
      <c r="A418" s="18" t="s">
        <v>8219</v>
      </c>
      <c r="B418" s="13">
        <v>57</v>
      </c>
      <c r="D418" s="19" t="s">
        <v>8221</v>
      </c>
      <c r="E418" s="13">
        <v>0</v>
      </c>
    </row>
    <row r="419" spans="1:5" x14ac:dyDescent="0.3">
      <c r="A419" s="18" t="s">
        <v>8219</v>
      </c>
      <c r="B419" s="13">
        <v>43</v>
      </c>
      <c r="D419" s="19" t="s">
        <v>8221</v>
      </c>
      <c r="E419" s="13">
        <v>5</v>
      </c>
    </row>
    <row r="420" spans="1:5" x14ac:dyDescent="0.3">
      <c r="A420" s="18" t="s">
        <v>8219</v>
      </c>
      <c r="B420" s="13">
        <v>52</v>
      </c>
      <c r="D420" s="19" t="s">
        <v>8221</v>
      </c>
      <c r="E420" s="13">
        <v>5</v>
      </c>
    </row>
    <row r="421" spans="1:5" x14ac:dyDescent="0.3">
      <c r="A421" s="18" t="s">
        <v>8219</v>
      </c>
      <c r="B421" s="13">
        <v>27</v>
      </c>
      <c r="D421" s="19" t="s">
        <v>8221</v>
      </c>
      <c r="E421" s="13">
        <v>92</v>
      </c>
    </row>
    <row r="422" spans="1:5" x14ac:dyDescent="0.3">
      <c r="A422" s="18" t="s">
        <v>8219</v>
      </c>
      <c r="B422" s="13">
        <v>12</v>
      </c>
      <c r="D422" s="19" t="s">
        <v>8221</v>
      </c>
      <c r="E422" s="13">
        <v>108</v>
      </c>
    </row>
    <row r="423" spans="1:5" x14ac:dyDescent="0.3">
      <c r="A423" s="18" t="s">
        <v>8219</v>
      </c>
      <c r="B423" s="13">
        <v>33</v>
      </c>
      <c r="D423" s="19" t="s">
        <v>8221</v>
      </c>
      <c r="E423" s="13">
        <v>94</v>
      </c>
    </row>
    <row r="424" spans="1:5" x14ac:dyDescent="0.3">
      <c r="A424" s="18" t="s">
        <v>8219</v>
      </c>
      <c r="B424" s="13">
        <v>96</v>
      </c>
      <c r="D424" s="19" t="s">
        <v>8221</v>
      </c>
      <c r="E424" s="13">
        <v>21</v>
      </c>
    </row>
    <row r="425" spans="1:5" x14ac:dyDescent="0.3">
      <c r="A425" s="18" t="s">
        <v>8219</v>
      </c>
      <c r="B425" s="13">
        <v>28</v>
      </c>
      <c r="D425" s="19" t="s">
        <v>8221</v>
      </c>
      <c r="E425" s="13">
        <v>52</v>
      </c>
    </row>
    <row r="426" spans="1:5" x14ac:dyDescent="0.3">
      <c r="A426" s="18" t="s">
        <v>8219</v>
      </c>
      <c r="B426" s="13">
        <v>43</v>
      </c>
      <c r="D426" s="19" t="s">
        <v>8221</v>
      </c>
      <c r="E426" s="13">
        <v>122</v>
      </c>
    </row>
    <row r="427" spans="1:5" x14ac:dyDescent="0.3">
      <c r="A427" s="18" t="s">
        <v>8219</v>
      </c>
      <c r="B427" s="13">
        <v>205</v>
      </c>
      <c r="D427" s="19" t="s">
        <v>8221</v>
      </c>
      <c r="E427" s="13">
        <v>1</v>
      </c>
    </row>
    <row r="428" spans="1:5" x14ac:dyDescent="0.3">
      <c r="A428" s="18" t="s">
        <v>8219</v>
      </c>
      <c r="B428" s="13">
        <v>23</v>
      </c>
      <c r="D428" s="19" t="s">
        <v>8221</v>
      </c>
      <c r="E428" s="13">
        <v>2</v>
      </c>
    </row>
    <row r="429" spans="1:5" x14ac:dyDescent="0.3">
      <c r="A429" s="18" t="s">
        <v>8219</v>
      </c>
      <c r="B429" s="13">
        <v>19</v>
      </c>
      <c r="D429" s="19" t="s">
        <v>8221</v>
      </c>
      <c r="E429" s="13">
        <v>3</v>
      </c>
    </row>
    <row r="430" spans="1:5" x14ac:dyDescent="0.3">
      <c r="A430" s="18" t="s">
        <v>8219</v>
      </c>
      <c r="B430" s="13">
        <v>14</v>
      </c>
      <c r="D430" s="19" t="s">
        <v>8221</v>
      </c>
      <c r="E430" s="13">
        <v>33</v>
      </c>
    </row>
    <row r="431" spans="1:5" x14ac:dyDescent="0.3">
      <c r="A431" s="18" t="s">
        <v>8219</v>
      </c>
      <c r="B431" s="13">
        <v>38</v>
      </c>
      <c r="D431" s="19" t="s">
        <v>8221</v>
      </c>
      <c r="E431" s="13">
        <v>0</v>
      </c>
    </row>
    <row r="432" spans="1:5" x14ac:dyDescent="0.3">
      <c r="A432" s="18" t="s">
        <v>8219</v>
      </c>
      <c r="B432" s="13">
        <v>78</v>
      </c>
      <c r="D432" s="19" t="s">
        <v>8221</v>
      </c>
      <c r="E432" s="13">
        <v>2</v>
      </c>
    </row>
    <row r="433" spans="1:5" x14ac:dyDescent="0.3">
      <c r="A433" s="18" t="s">
        <v>8219</v>
      </c>
      <c r="B433" s="13">
        <v>69</v>
      </c>
      <c r="D433" s="19" t="s">
        <v>8221</v>
      </c>
      <c r="E433" s="13">
        <v>16</v>
      </c>
    </row>
    <row r="434" spans="1:5" x14ac:dyDescent="0.3">
      <c r="A434" s="18" t="s">
        <v>8219</v>
      </c>
      <c r="B434" s="13">
        <v>33</v>
      </c>
      <c r="D434" s="19" t="s">
        <v>8221</v>
      </c>
      <c r="E434" s="13">
        <v>36</v>
      </c>
    </row>
    <row r="435" spans="1:5" x14ac:dyDescent="0.3">
      <c r="A435" s="18" t="s">
        <v>8219</v>
      </c>
      <c r="B435" s="13">
        <v>54</v>
      </c>
      <c r="D435" s="19" t="s">
        <v>8221</v>
      </c>
      <c r="E435" s="13">
        <v>26</v>
      </c>
    </row>
    <row r="436" spans="1:5" x14ac:dyDescent="0.3">
      <c r="A436" s="18" t="s">
        <v>8219</v>
      </c>
      <c r="B436" s="13">
        <v>99</v>
      </c>
      <c r="D436" s="19" t="s">
        <v>8221</v>
      </c>
      <c r="E436" s="13">
        <v>13</v>
      </c>
    </row>
    <row r="437" spans="1:5" x14ac:dyDescent="0.3">
      <c r="A437" s="18" t="s">
        <v>8219</v>
      </c>
      <c r="B437" s="13">
        <v>49</v>
      </c>
      <c r="D437" s="19" t="s">
        <v>8221</v>
      </c>
      <c r="E437" s="13">
        <v>11</v>
      </c>
    </row>
    <row r="438" spans="1:5" x14ac:dyDescent="0.3">
      <c r="A438" s="18" t="s">
        <v>8219</v>
      </c>
      <c r="B438" s="13">
        <v>11</v>
      </c>
      <c r="D438" s="19" t="s">
        <v>8221</v>
      </c>
      <c r="E438" s="13">
        <v>0</v>
      </c>
    </row>
    <row r="439" spans="1:5" x14ac:dyDescent="0.3">
      <c r="A439" s="18" t="s">
        <v>8219</v>
      </c>
      <c r="B439" s="13">
        <v>38</v>
      </c>
      <c r="D439" s="19" t="s">
        <v>8221</v>
      </c>
      <c r="E439" s="13">
        <v>0</v>
      </c>
    </row>
    <row r="440" spans="1:5" x14ac:dyDescent="0.3">
      <c r="A440" s="18" t="s">
        <v>8219</v>
      </c>
      <c r="B440" s="13">
        <v>16</v>
      </c>
      <c r="D440" s="19" t="s">
        <v>8221</v>
      </c>
      <c r="E440" s="13">
        <v>39</v>
      </c>
    </row>
    <row r="441" spans="1:5" x14ac:dyDescent="0.3">
      <c r="A441" s="18" t="s">
        <v>8219</v>
      </c>
      <c r="B441" s="13">
        <v>32</v>
      </c>
      <c r="D441" s="19" t="s">
        <v>8221</v>
      </c>
      <c r="E441" s="13">
        <v>3</v>
      </c>
    </row>
    <row r="442" spans="1:5" x14ac:dyDescent="0.3">
      <c r="A442" s="18" t="s">
        <v>8219</v>
      </c>
      <c r="B442" s="13">
        <v>20</v>
      </c>
      <c r="D442" s="19" t="s">
        <v>8221</v>
      </c>
      <c r="E442" s="13">
        <v>26</v>
      </c>
    </row>
    <row r="443" spans="1:5" x14ac:dyDescent="0.3">
      <c r="A443" s="18" t="s">
        <v>8219</v>
      </c>
      <c r="B443" s="13">
        <v>154</v>
      </c>
      <c r="D443" s="19" t="s">
        <v>8221</v>
      </c>
      <c r="E443" s="13">
        <v>4</v>
      </c>
    </row>
    <row r="444" spans="1:5" x14ac:dyDescent="0.3">
      <c r="A444" s="18" t="s">
        <v>8219</v>
      </c>
      <c r="B444" s="13">
        <v>41</v>
      </c>
      <c r="D444" s="19" t="s">
        <v>8221</v>
      </c>
      <c r="E444" s="13">
        <v>10</v>
      </c>
    </row>
    <row r="445" spans="1:5" x14ac:dyDescent="0.3">
      <c r="A445" s="18" t="s">
        <v>8219</v>
      </c>
      <c r="B445" s="13">
        <v>75</v>
      </c>
      <c r="D445" s="19" t="s">
        <v>8221</v>
      </c>
      <c r="E445" s="13">
        <v>2</v>
      </c>
    </row>
    <row r="446" spans="1:5" x14ac:dyDescent="0.3">
      <c r="A446" s="18" t="s">
        <v>8219</v>
      </c>
      <c r="B446" s="13">
        <v>40</v>
      </c>
      <c r="D446" s="19" t="s">
        <v>8221</v>
      </c>
      <c r="E446" s="13">
        <v>36</v>
      </c>
    </row>
    <row r="447" spans="1:5" x14ac:dyDescent="0.3">
      <c r="A447" s="18" t="s">
        <v>8219</v>
      </c>
      <c r="B447" s="13">
        <v>46</v>
      </c>
      <c r="D447" s="19" t="s">
        <v>8221</v>
      </c>
      <c r="E447" s="13">
        <v>34</v>
      </c>
    </row>
    <row r="448" spans="1:5" x14ac:dyDescent="0.3">
      <c r="A448" s="18" t="s">
        <v>8219</v>
      </c>
      <c r="B448" s="13">
        <v>62</v>
      </c>
      <c r="D448" s="19" t="s">
        <v>8221</v>
      </c>
      <c r="E448" s="13">
        <v>201</v>
      </c>
    </row>
    <row r="449" spans="1:5" x14ac:dyDescent="0.3">
      <c r="A449" s="18" t="s">
        <v>8219</v>
      </c>
      <c r="B449" s="13">
        <v>61</v>
      </c>
      <c r="D449" s="19" t="s">
        <v>8221</v>
      </c>
      <c r="E449" s="13">
        <v>5</v>
      </c>
    </row>
    <row r="450" spans="1:5" x14ac:dyDescent="0.3">
      <c r="A450" s="18" t="s">
        <v>8219</v>
      </c>
      <c r="B450" s="13">
        <v>96</v>
      </c>
      <c r="D450" s="19" t="s">
        <v>8221</v>
      </c>
      <c r="E450" s="13">
        <v>53</v>
      </c>
    </row>
    <row r="451" spans="1:5" x14ac:dyDescent="0.3">
      <c r="A451" s="18" t="s">
        <v>8219</v>
      </c>
      <c r="B451" s="13">
        <v>190</v>
      </c>
      <c r="D451" s="19" t="s">
        <v>8221</v>
      </c>
      <c r="E451" s="13">
        <v>1</v>
      </c>
    </row>
    <row r="452" spans="1:5" x14ac:dyDescent="0.3">
      <c r="A452" s="18" t="s">
        <v>8219</v>
      </c>
      <c r="B452" s="13">
        <v>94</v>
      </c>
      <c r="D452" s="19" t="s">
        <v>8221</v>
      </c>
      <c r="E452" s="13">
        <v>0</v>
      </c>
    </row>
    <row r="453" spans="1:5" x14ac:dyDescent="0.3">
      <c r="A453" s="18" t="s">
        <v>8219</v>
      </c>
      <c r="B453" s="13">
        <v>39</v>
      </c>
      <c r="D453" s="19" t="s">
        <v>8221</v>
      </c>
      <c r="E453" s="13">
        <v>7</v>
      </c>
    </row>
    <row r="454" spans="1:5" x14ac:dyDescent="0.3">
      <c r="A454" s="18" t="s">
        <v>8219</v>
      </c>
      <c r="B454" s="13">
        <v>127</v>
      </c>
      <c r="D454" s="19" t="s">
        <v>8221</v>
      </c>
      <c r="E454" s="13">
        <v>81</v>
      </c>
    </row>
    <row r="455" spans="1:5" x14ac:dyDescent="0.3">
      <c r="A455" s="18" t="s">
        <v>8219</v>
      </c>
      <c r="B455" s="13">
        <v>159</v>
      </c>
      <c r="D455" s="19" t="s">
        <v>8221</v>
      </c>
      <c r="E455" s="13">
        <v>45</v>
      </c>
    </row>
    <row r="456" spans="1:5" x14ac:dyDescent="0.3">
      <c r="A456" s="18" t="s">
        <v>8219</v>
      </c>
      <c r="B456" s="13">
        <v>177</v>
      </c>
      <c r="D456" s="19" t="s">
        <v>8221</v>
      </c>
      <c r="E456" s="13">
        <v>8</v>
      </c>
    </row>
    <row r="457" spans="1:5" x14ac:dyDescent="0.3">
      <c r="A457" s="18" t="s">
        <v>8219</v>
      </c>
      <c r="B457" s="13">
        <v>47</v>
      </c>
      <c r="D457" s="19" t="s">
        <v>8221</v>
      </c>
      <c r="E457" s="13">
        <v>23</v>
      </c>
    </row>
    <row r="458" spans="1:5" x14ac:dyDescent="0.3">
      <c r="A458" s="18" t="s">
        <v>8219</v>
      </c>
      <c r="B458" s="13">
        <v>1</v>
      </c>
      <c r="D458" s="19" t="s">
        <v>8221</v>
      </c>
      <c r="E458" s="13">
        <v>98</v>
      </c>
    </row>
    <row r="459" spans="1:5" x14ac:dyDescent="0.3">
      <c r="A459" s="18" t="s">
        <v>8219</v>
      </c>
      <c r="B459" s="13">
        <v>16</v>
      </c>
      <c r="D459" s="19" t="s">
        <v>8221</v>
      </c>
      <c r="E459" s="13">
        <v>2</v>
      </c>
    </row>
    <row r="460" spans="1:5" x14ac:dyDescent="0.3">
      <c r="A460" s="18" t="s">
        <v>8219</v>
      </c>
      <c r="B460" s="13">
        <v>115</v>
      </c>
      <c r="D460" s="19" t="s">
        <v>8221</v>
      </c>
      <c r="E460" s="13">
        <v>9</v>
      </c>
    </row>
    <row r="461" spans="1:5" x14ac:dyDescent="0.3">
      <c r="A461" s="18" t="s">
        <v>8219</v>
      </c>
      <c r="B461" s="13">
        <v>133</v>
      </c>
      <c r="D461" s="19" t="s">
        <v>8221</v>
      </c>
      <c r="E461" s="13">
        <v>8</v>
      </c>
    </row>
    <row r="462" spans="1:5" x14ac:dyDescent="0.3">
      <c r="A462" s="18" t="s">
        <v>8219</v>
      </c>
      <c r="B462" s="13">
        <v>70</v>
      </c>
      <c r="D462" s="19" t="s">
        <v>8221</v>
      </c>
      <c r="E462" s="13">
        <v>3</v>
      </c>
    </row>
    <row r="463" spans="1:5" x14ac:dyDescent="0.3">
      <c r="A463" s="18" t="s">
        <v>8219</v>
      </c>
      <c r="B463" s="13">
        <v>62</v>
      </c>
      <c r="D463" s="19" t="s">
        <v>8221</v>
      </c>
      <c r="E463" s="13">
        <v>0</v>
      </c>
    </row>
    <row r="464" spans="1:5" x14ac:dyDescent="0.3">
      <c r="A464" s="18" t="s">
        <v>8219</v>
      </c>
      <c r="B464" s="13">
        <v>10</v>
      </c>
      <c r="D464" s="19" t="s">
        <v>8221</v>
      </c>
      <c r="E464" s="13">
        <v>1</v>
      </c>
    </row>
    <row r="465" spans="1:5" x14ac:dyDescent="0.3">
      <c r="A465" s="18" t="s">
        <v>8219</v>
      </c>
      <c r="B465" s="13">
        <v>499</v>
      </c>
      <c r="D465" s="19" t="s">
        <v>8221</v>
      </c>
      <c r="E465" s="13">
        <v>8</v>
      </c>
    </row>
    <row r="466" spans="1:5" x14ac:dyDescent="0.3">
      <c r="A466" s="18" t="s">
        <v>8219</v>
      </c>
      <c r="B466" s="13">
        <v>47</v>
      </c>
      <c r="D466" s="19" t="s">
        <v>8221</v>
      </c>
      <c r="E466" s="13">
        <v>1</v>
      </c>
    </row>
    <row r="467" spans="1:5" x14ac:dyDescent="0.3">
      <c r="A467" s="18" t="s">
        <v>8219</v>
      </c>
      <c r="B467" s="13">
        <v>28</v>
      </c>
      <c r="D467" s="19" t="s">
        <v>8221</v>
      </c>
      <c r="E467" s="13">
        <v>13</v>
      </c>
    </row>
    <row r="468" spans="1:5" x14ac:dyDescent="0.3">
      <c r="A468" s="18" t="s">
        <v>8219</v>
      </c>
      <c r="B468" s="13">
        <v>24</v>
      </c>
      <c r="D468" s="19" t="s">
        <v>8221</v>
      </c>
      <c r="E468" s="13">
        <v>6</v>
      </c>
    </row>
    <row r="469" spans="1:5" x14ac:dyDescent="0.3">
      <c r="A469" s="18" t="s">
        <v>8219</v>
      </c>
      <c r="B469" s="13">
        <v>76</v>
      </c>
      <c r="D469" s="19" t="s">
        <v>8221</v>
      </c>
      <c r="E469" s="13">
        <v>2</v>
      </c>
    </row>
    <row r="470" spans="1:5" x14ac:dyDescent="0.3">
      <c r="A470" s="18" t="s">
        <v>8219</v>
      </c>
      <c r="B470" s="13">
        <v>98</v>
      </c>
      <c r="D470" s="19" t="s">
        <v>8221</v>
      </c>
      <c r="E470" s="13">
        <v>1</v>
      </c>
    </row>
    <row r="471" spans="1:5" x14ac:dyDescent="0.3">
      <c r="A471" s="18" t="s">
        <v>8219</v>
      </c>
      <c r="B471" s="13">
        <v>30</v>
      </c>
      <c r="D471" s="19" t="s">
        <v>8221</v>
      </c>
      <c r="E471" s="13">
        <v>0</v>
      </c>
    </row>
    <row r="472" spans="1:5" x14ac:dyDescent="0.3">
      <c r="A472" s="18" t="s">
        <v>8219</v>
      </c>
      <c r="B472" s="13">
        <v>478</v>
      </c>
      <c r="D472" s="19" t="s">
        <v>8221</v>
      </c>
      <c r="E472" s="13">
        <v>2</v>
      </c>
    </row>
    <row r="473" spans="1:5" x14ac:dyDescent="0.3">
      <c r="A473" s="18" t="s">
        <v>8219</v>
      </c>
      <c r="B473" s="13">
        <v>74</v>
      </c>
      <c r="D473" s="19" t="s">
        <v>8221</v>
      </c>
      <c r="E473" s="13">
        <v>0</v>
      </c>
    </row>
    <row r="474" spans="1:5" x14ac:dyDescent="0.3">
      <c r="A474" s="18" t="s">
        <v>8219</v>
      </c>
      <c r="B474" s="13">
        <v>131</v>
      </c>
      <c r="D474" s="19" t="s">
        <v>8221</v>
      </c>
      <c r="E474" s="13">
        <v>33</v>
      </c>
    </row>
    <row r="475" spans="1:5" x14ac:dyDescent="0.3">
      <c r="A475" s="18" t="s">
        <v>8219</v>
      </c>
      <c r="B475" s="13">
        <v>61</v>
      </c>
      <c r="D475" s="19" t="s">
        <v>8221</v>
      </c>
      <c r="E475" s="13">
        <v>5</v>
      </c>
    </row>
    <row r="476" spans="1:5" x14ac:dyDescent="0.3">
      <c r="A476" s="18" t="s">
        <v>8219</v>
      </c>
      <c r="B476" s="13">
        <v>1071</v>
      </c>
      <c r="D476" s="19" t="s">
        <v>8221</v>
      </c>
      <c r="E476" s="13">
        <v>3</v>
      </c>
    </row>
    <row r="477" spans="1:5" x14ac:dyDescent="0.3">
      <c r="A477" s="18" t="s">
        <v>8219</v>
      </c>
      <c r="B477" s="13">
        <v>122</v>
      </c>
      <c r="D477" s="19" t="s">
        <v>8221</v>
      </c>
      <c r="E477" s="13">
        <v>1</v>
      </c>
    </row>
    <row r="478" spans="1:5" x14ac:dyDescent="0.3">
      <c r="A478" s="18" t="s">
        <v>8219</v>
      </c>
      <c r="B478" s="13">
        <v>111</v>
      </c>
      <c r="D478" s="19" t="s">
        <v>8221</v>
      </c>
      <c r="E478" s="13">
        <v>3</v>
      </c>
    </row>
    <row r="479" spans="1:5" x14ac:dyDescent="0.3">
      <c r="A479" s="18" t="s">
        <v>8219</v>
      </c>
      <c r="B479" s="13">
        <v>255</v>
      </c>
      <c r="D479" s="19" t="s">
        <v>8221</v>
      </c>
      <c r="E479" s="13">
        <v>3</v>
      </c>
    </row>
    <row r="480" spans="1:5" x14ac:dyDescent="0.3">
      <c r="A480" s="18" t="s">
        <v>8219</v>
      </c>
      <c r="B480" s="13">
        <v>141</v>
      </c>
      <c r="D480" s="19" t="s">
        <v>8221</v>
      </c>
      <c r="E480" s="13">
        <v>2</v>
      </c>
    </row>
    <row r="481" spans="1:5" x14ac:dyDescent="0.3">
      <c r="A481" s="18" t="s">
        <v>8219</v>
      </c>
      <c r="B481" s="13">
        <v>159</v>
      </c>
      <c r="D481" s="19" t="s">
        <v>8221</v>
      </c>
      <c r="E481" s="13">
        <v>14</v>
      </c>
    </row>
    <row r="482" spans="1:5" x14ac:dyDescent="0.3">
      <c r="A482" s="18" t="s">
        <v>8219</v>
      </c>
      <c r="B482" s="13">
        <v>99</v>
      </c>
      <c r="D482" s="19" t="s">
        <v>8221</v>
      </c>
      <c r="E482" s="13">
        <v>76</v>
      </c>
    </row>
    <row r="483" spans="1:5" x14ac:dyDescent="0.3">
      <c r="A483" s="18" t="s">
        <v>8219</v>
      </c>
      <c r="B483" s="13">
        <v>96</v>
      </c>
      <c r="D483" s="19" t="s">
        <v>8221</v>
      </c>
      <c r="E483" s="13">
        <v>31</v>
      </c>
    </row>
    <row r="484" spans="1:5" x14ac:dyDescent="0.3">
      <c r="A484" s="18" t="s">
        <v>8219</v>
      </c>
      <c r="B484" s="13">
        <v>27</v>
      </c>
      <c r="D484" s="19" t="s">
        <v>8221</v>
      </c>
      <c r="E484" s="13">
        <v>0</v>
      </c>
    </row>
    <row r="485" spans="1:5" x14ac:dyDescent="0.3">
      <c r="A485" s="18" t="s">
        <v>8219</v>
      </c>
      <c r="B485" s="13">
        <v>166</v>
      </c>
      <c r="D485" s="19" t="s">
        <v>8221</v>
      </c>
      <c r="E485" s="13">
        <v>14</v>
      </c>
    </row>
    <row r="486" spans="1:5" x14ac:dyDescent="0.3">
      <c r="A486" s="18" t="s">
        <v>8219</v>
      </c>
      <c r="B486" s="13">
        <v>76</v>
      </c>
      <c r="D486" s="19" t="s">
        <v>8221</v>
      </c>
      <c r="E486" s="13">
        <v>0</v>
      </c>
    </row>
    <row r="487" spans="1:5" x14ac:dyDescent="0.3">
      <c r="A487" s="18" t="s">
        <v>8219</v>
      </c>
      <c r="B487" s="13">
        <v>211</v>
      </c>
      <c r="D487" s="19" t="s">
        <v>8221</v>
      </c>
      <c r="E487" s="13">
        <v>0</v>
      </c>
    </row>
    <row r="488" spans="1:5" x14ac:dyDescent="0.3">
      <c r="A488" s="18" t="s">
        <v>8219</v>
      </c>
      <c r="B488" s="13">
        <v>21</v>
      </c>
      <c r="D488" s="19" t="s">
        <v>8221</v>
      </c>
      <c r="E488" s="13">
        <v>1</v>
      </c>
    </row>
    <row r="489" spans="1:5" x14ac:dyDescent="0.3">
      <c r="A489" s="18" t="s">
        <v>8219</v>
      </c>
      <c r="B489" s="13">
        <v>61</v>
      </c>
      <c r="D489" s="19" t="s">
        <v>8221</v>
      </c>
      <c r="E489" s="13">
        <v>3</v>
      </c>
    </row>
    <row r="490" spans="1:5" x14ac:dyDescent="0.3">
      <c r="A490" s="18" t="s">
        <v>8219</v>
      </c>
      <c r="B490" s="13">
        <v>30</v>
      </c>
      <c r="D490" s="19" t="s">
        <v>8221</v>
      </c>
      <c r="E490" s="13">
        <v>0</v>
      </c>
    </row>
    <row r="491" spans="1:5" x14ac:dyDescent="0.3">
      <c r="A491" s="18" t="s">
        <v>8219</v>
      </c>
      <c r="B491" s="13">
        <v>375</v>
      </c>
      <c r="D491" s="19" t="s">
        <v>8221</v>
      </c>
      <c r="E491" s="13">
        <v>0</v>
      </c>
    </row>
    <row r="492" spans="1:5" x14ac:dyDescent="0.3">
      <c r="A492" s="18" t="s">
        <v>8219</v>
      </c>
      <c r="B492" s="13">
        <v>111</v>
      </c>
      <c r="D492" s="19" t="s">
        <v>8221</v>
      </c>
      <c r="E492" s="13">
        <v>27</v>
      </c>
    </row>
    <row r="493" spans="1:5" x14ac:dyDescent="0.3">
      <c r="A493" s="18" t="s">
        <v>8219</v>
      </c>
      <c r="B493" s="13">
        <v>123</v>
      </c>
      <c r="D493" s="19" t="s">
        <v>8221</v>
      </c>
      <c r="E493" s="13">
        <v>86</v>
      </c>
    </row>
    <row r="494" spans="1:5" x14ac:dyDescent="0.3">
      <c r="A494" s="18" t="s">
        <v>8219</v>
      </c>
      <c r="B494" s="13">
        <v>70</v>
      </c>
      <c r="D494" s="19" t="s">
        <v>8221</v>
      </c>
      <c r="E494" s="13">
        <v>1</v>
      </c>
    </row>
    <row r="495" spans="1:5" x14ac:dyDescent="0.3">
      <c r="A495" s="18" t="s">
        <v>8219</v>
      </c>
      <c r="B495" s="13">
        <v>85</v>
      </c>
      <c r="D495" s="19" t="s">
        <v>8221</v>
      </c>
      <c r="E495" s="13">
        <v>2</v>
      </c>
    </row>
    <row r="496" spans="1:5" x14ac:dyDescent="0.3">
      <c r="A496" s="18" t="s">
        <v>8219</v>
      </c>
      <c r="B496" s="13">
        <v>86</v>
      </c>
      <c r="D496" s="19" t="s">
        <v>8221</v>
      </c>
      <c r="E496" s="13">
        <v>27</v>
      </c>
    </row>
    <row r="497" spans="1:5" x14ac:dyDescent="0.3">
      <c r="A497" s="18" t="s">
        <v>8219</v>
      </c>
      <c r="B497" s="13">
        <v>13</v>
      </c>
      <c r="D497" s="19" t="s">
        <v>8221</v>
      </c>
      <c r="E497" s="13">
        <v>0</v>
      </c>
    </row>
    <row r="498" spans="1:5" x14ac:dyDescent="0.3">
      <c r="A498" s="18" t="s">
        <v>8219</v>
      </c>
      <c r="B498" s="13">
        <v>33</v>
      </c>
      <c r="D498" s="19" t="s">
        <v>8221</v>
      </c>
      <c r="E498" s="13">
        <v>3</v>
      </c>
    </row>
    <row r="499" spans="1:5" x14ac:dyDescent="0.3">
      <c r="A499" s="18" t="s">
        <v>8219</v>
      </c>
      <c r="B499" s="13">
        <v>15</v>
      </c>
      <c r="D499" s="19" t="s">
        <v>8221</v>
      </c>
      <c r="E499" s="13">
        <v>2</v>
      </c>
    </row>
    <row r="500" spans="1:5" x14ac:dyDescent="0.3">
      <c r="A500" s="18" t="s">
        <v>8219</v>
      </c>
      <c r="B500" s="13">
        <v>273</v>
      </c>
      <c r="D500" s="19" t="s">
        <v>8221</v>
      </c>
      <c r="E500" s="13">
        <v>100</v>
      </c>
    </row>
    <row r="501" spans="1:5" x14ac:dyDescent="0.3">
      <c r="A501" s="18" t="s">
        <v>8219</v>
      </c>
      <c r="B501" s="13">
        <v>714</v>
      </c>
      <c r="D501" s="19" t="s">
        <v>8221</v>
      </c>
      <c r="E501" s="13">
        <v>16</v>
      </c>
    </row>
    <row r="502" spans="1:5" x14ac:dyDescent="0.3">
      <c r="A502" s="18" t="s">
        <v>8219</v>
      </c>
      <c r="B502" s="13">
        <v>170</v>
      </c>
      <c r="D502" s="19" t="s">
        <v>8221</v>
      </c>
      <c r="E502" s="13">
        <v>33</v>
      </c>
    </row>
    <row r="503" spans="1:5" x14ac:dyDescent="0.3">
      <c r="A503" s="18" t="s">
        <v>8219</v>
      </c>
      <c r="B503" s="13">
        <v>512</v>
      </c>
      <c r="D503" s="19" t="s">
        <v>8221</v>
      </c>
      <c r="E503" s="13">
        <v>3</v>
      </c>
    </row>
    <row r="504" spans="1:5" x14ac:dyDescent="0.3">
      <c r="A504" s="18" t="s">
        <v>8219</v>
      </c>
      <c r="B504" s="13">
        <v>314</v>
      </c>
      <c r="D504" s="19" t="s">
        <v>8221</v>
      </c>
      <c r="E504" s="13">
        <v>197</v>
      </c>
    </row>
    <row r="505" spans="1:5" x14ac:dyDescent="0.3">
      <c r="A505" s="18" t="s">
        <v>8219</v>
      </c>
      <c r="B505" s="13">
        <v>167</v>
      </c>
      <c r="D505" s="19" t="s">
        <v>8221</v>
      </c>
      <c r="E505" s="13">
        <v>0</v>
      </c>
    </row>
    <row r="506" spans="1:5" x14ac:dyDescent="0.3">
      <c r="A506" s="18" t="s">
        <v>8219</v>
      </c>
      <c r="B506" s="13">
        <v>9</v>
      </c>
      <c r="D506" s="19" t="s">
        <v>8221</v>
      </c>
      <c r="E506" s="13">
        <v>0</v>
      </c>
    </row>
    <row r="507" spans="1:5" x14ac:dyDescent="0.3">
      <c r="A507" s="18" t="s">
        <v>8219</v>
      </c>
      <c r="B507" s="13">
        <v>103</v>
      </c>
      <c r="D507" s="19" t="s">
        <v>8221</v>
      </c>
      <c r="E507" s="13">
        <v>3</v>
      </c>
    </row>
    <row r="508" spans="1:5" x14ac:dyDescent="0.3">
      <c r="A508" s="18" t="s">
        <v>8219</v>
      </c>
      <c r="B508" s="13">
        <v>111</v>
      </c>
      <c r="D508" s="19" t="s">
        <v>8221</v>
      </c>
      <c r="E508" s="13">
        <v>75</v>
      </c>
    </row>
    <row r="509" spans="1:5" x14ac:dyDescent="0.3">
      <c r="A509" s="18" t="s">
        <v>8219</v>
      </c>
      <c r="B509" s="13">
        <v>271</v>
      </c>
      <c r="D509" s="19" t="s">
        <v>8221</v>
      </c>
      <c r="E509" s="13">
        <v>59</v>
      </c>
    </row>
    <row r="510" spans="1:5" x14ac:dyDescent="0.3">
      <c r="A510" s="18" t="s">
        <v>8219</v>
      </c>
      <c r="B510" s="13">
        <v>101</v>
      </c>
      <c r="D510" s="19" t="s">
        <v>8221</v>
      </c>
      <c r="E510" s="13">
        <v>0</v>
      </c>
    </row>
    <row r="511" spans="1:5" x14ac:dyDescent="0.3">
      <c r="A511" s="18" t="s">
        <v>8219</v>
      </c>
      <c r="B511" s="13">
        <v>57</v>
      </c>
      <c r="D511" s="19" t="s">
        <v>8221</v>
      </c>
      <c r="E511" s="13">
        <v>17</v>
      </c>
    </row>
    <row r="512" spans="1:5" x14ac:dyDescent="0.3">
      <c r="A512" s="18" t="s">
        <v>8219</v>
      </c>
      <c r="B512" s="13">
        <v>62</v>
      </c>
      <c r="D512" s="19" t="s">
        <v>8221</v>
      </c>
      <c r="E512" s="13">
        <v>47</v>
      </c>
    </row>
    <row r="513" spans="1:5" x14ac:dyDescent="0.3">
      <c r="A513" s="18" t="s">
        <v>8219</v>
      </c>
      <c r="B513" s="13">
        <v>32</v>
      </c>
      <c r="D513" s="19" t="s">
        <v>8221</v>
      </c>
      <c r="E513" s="13">
        <v>37</v>
      </c>
    </row>
    <row r="514" spans="1:5" x14ac:dyDescent="0.3">
      <c r="A514" s="18" t="s">
        <v>8219</v>
      </c>
      <c r="B514" s="13">
        <v>141</v>
      </c>
      <c r="D514" s="19" t="s">
        <v>8221</v>
      </c>
      <c r="E514" s="13">
        <v>91</v>
      </c>
    </row>
    <row r="515" spans="1:5" x14ac:dyDescent="0.3">
      <c r="A515" s="18" t="s">
        <v>8219</v>
      </c>
      <c r="B515" s="13">
        <v>75</v>
      </c>
      <c r="D515" s="19" t="s">
        <v>8221</v>
      </c>
      <c r="E515" s="13">
        <v>36</v>
      </c>
    </row>
    <row r="516" spans="1:5" x14ac:dyDescent="0.3">
      <c r="A516" s="18" t="s">
        <v>8219</v>
      </c>
      <c r="B516" s="13">
        <v>46</v>
      </c>
      <c r="D516" s="19" t="s">
        <v>8221</v>
      </c>
      <c r="E516" s="13">
        <v>1</v>
      </c>
    </row>
    <row r="517" spans="1:5" x14ac:dyDescent="0.3">
      <c r="A517" s="18" t="s">
        <v>8219</v>
      </c>
      <c r="B517" s="13">
        <v>103</v>
      </c>
      <c r="D517" s="19" t="s">
        <v>8221</v>
      </c>
      <c r="E517" s="13">
        <v>8</v>
      </c>
    </row>
    <row r="518" spans="1:5" x14ac:dyDescent="0.3">
      <c r="A518" s="18" t="s">
        <v>8219</v>
      </c>
      <c r="B518" s="13">
        <v>6</v>
      </c>
      <c r="D518" s="19" t="s">
        <v>8221</v>
      </c>
      <c r="E518" s="13">
        <v>15</v>
      </c>
    </row>
    <row r="519" spans="1:5" x14ac:dyDescent="0.3">
      <c r="A519" s="18" t="s">
        <v>8219</v>
      </c>
      <c r="B519" s="13">
        <v>83</v>
      </c>
      <c r="D519" s="19" t="s">
        <v>8221</v>
      </c>
      <c r="E519" s="13">
        <v>37</v>
      </c>
    </row>
    <row r="520" spans="1:5" x14ac:dyDescent="0.3">
      <c r="A520" s="18" t="s">
        <v>8219</v>
      </c>
      <c r="B520" s="13">
        <v>108</v>
      </c>
      <c r="D520" s="19" t="s">
        <v>8221</v>
      </c>
      <c r="E520" s="13">
        <v>22</v>
      </c>
    </row>
    <row r="521" spans="1:5" x14ac:dyDescent="0.3">
      <c r="A521" s="18" t="s">
        <v>8219</v>
      </c>
      <c r="B521" s="13">
        <v>25</v>
      </c>
      <c r="D521" s="19" t="s">
        <v>8221</v>
      </c>
      <c r="E521" s="13">
        <v>90</v>
      </c>
    </row>
    <row r="522" spans="1:5" x14ac:dyDescent="0.3">
      <c r="A522" s="18" t="s">
        <v>8219</v>
      </c>
      <c r="B522" s="13">
        <v>549</v>
      </c>
      <c r="D522" s="19" t="s">
        <v>8221</v>
      </c>
      <c r="E522" s="13">
        <v>52</v>
      </c>
    </row>
    <row r="523" spans="1:5" x14ac:dyDescent="0.3">
      <c r="A523" s="18" t="s">
        <v>8219</v>
      </c>
      <c r="B523" s="13">
        <v>222</v>
      </c>
      <c r="D523" s="19" t="s">
        <v>8221</v>
      </c>
      <c r="E523" s="13">
        <v>2</v>
      </c>
    </row>
    <row r="524" spans="1:5" x14ac:dyDescent="0.3">
      <c r="A524" s="18" t="s">
        <v>8219</v>
      </c>
      <c r="B524" s="13">
        <v>183</v>
      </c>
      <c r="D524" s="19" t="s">
        <v>8221</v>
      </c>
      <c r="E524" s="13">
        <v>1</v>
      </c>
    </row>
    <row r="525" spans="1:5" x14ac:dyDescent="0.3">
      <c r="A525" s="18" t="s">
        <v>8219</v>
      </c>
      <c r="B525" s="13">
        <v>89</v>
      </c>
      <c r="D525" s="19" t="s">
        <v>8221</v>
      </c>
      <c r="E525" s="13">
        <v>6</v>
      </c>
    </row>
    <row r="526" spans="1:5" x14ac:dyDescent="0.3">
      <c r="A526" s="18" t="s">
        <v>8219</v>
      </c>
      <c r="B526" s="13">
        <v>253</v>
      </c>
      <c r="D526" s="19" t="s">
        <v>8221</v>
      </c>
      <c r="E526" s="13">
        <v>55</v>
      </c>
    </row>
    <row r="527" spans="1:5" x14ac:dyDescent="0.3">
      <c r="A527" s="18" t="s">
        <v>8219</v>
      </c>
      <c r="B527" s="13">
        <v>140</v>
      </c>
      <c r="D527" s="19" t="s">
        <v>8221</v>
      </c>
      <c r="E527" s="13">
        <v>147</v>
      </c>
    </row>
    <row r="528" spans="1:5" x14ac:dyDescent="0.3">
      <c r="A528" s="18" t="s">
        <v>8219</v>
      </c>
      <c r="B528" s="13">
        <v>103</v>
      </c>
      <c r="D528" s="19" t="s">
        <v>8221</v>
      </c>
      <c r="E528" s="13">
        <v>3</v>
      </c>
    </row>
    <row r="529" spans="1:5" x14ac:dyDescent="0.3">
      <c r="A529" s="18" t="s">
        <v>8219</v>
      </c>
      <c r="B529" s="13">
        <v>138</v>
      </c>
      <c r="D529" s="19" t="s">
        <v>8221</v>
      </c>
      <c r="E529" s="13">
        <v>1</v>
      </c>
    </row>
    <row r="530" spans="1:5" x14ac:dyDescent="0.3">
      <c r="A530" s="18" t="s">
        <v>8219</v>
      </c>
      <c r="B530" s="13">
        <v>191</v>
      </c>
      <c r="D530" s="19" t="s">
        <v>8221</v>
      </c>
      <c r="E530" s="13">
        <v>2</v>
      </c>
    </row>
    <row r="531" spans="1:5" x14ac:dyDescent="0.3">
      <c r="A531" s="18" t="s">
        <v>8219</v>
      </c>
      <c r="B531" s="13">
        <v>45</v>
      </c>
      <c r="D531" s="19" t="s">
        <v>8221</v>
      </c>
      <c r="E531" s="13">
        <v>25</v>
      </c>
    </row>
    <row r="532" spans="1:5" x14ac:dyDescent="0.3">
      <c r="A532" s="18" t="s">
        <v>8219</v>
      </c>
      <c r="B532" s="13">
        <v>17</v>
      </c>
      <c r="D532" s="19" t="s">
        <v>8221</v>
      </c>
      <c r="E532" s="13">
        <v>31</v>
      </c>
    </row>
    <row r="533" spans="1:5" x14ac:dyDescent="0.3">
      <c r="A533" s="18" t="s">
        <v>8219</v>
      </c>
      <c r="B533" s="13">
        <v>31</v>
      </c>
      <c r="D533" s="19" t="s">
        <v>8221</v>
      </c>
      <c r="E533" s="13">
        <v>37</v>
      </c>
    </row>
    <row r="534" spans="1:5" x14ac:dyDescent="0.3">
      <c r="A534" s="18" t="s">
        <v>8219</v>
      </c>
      <c r="B534" s="13">
        <v>50</v>
      </c>
      <c r="D534" s="19" t="s">
        <v>8221</v>
      </c>
      <c r="E534" s="13">
        <v>7</v>
      </c>
    </row>
    <row r="535" spans="1:5" x14ac:dyDescent="0.3">
      <c r="A535" s="18" t="s">
        <v>8219</v>
      </c>
      <c r="B535" s="13">
        <v>59</v>
      </c>
      <c r="D535" s="19" t="s">
        <v>8221</v>
      </c>
      <c r="E535" s="13">
        <v>2</v>
      </c>
    </row>
    <row r="536" spans="1:5" x14ac:dyDescent="0.3">
      <c r="A536" s="18" t="s">
        <v>8219</v>
      </c>
      <c r="B536" s="13">
        <v>81</v>
      </c>
      <c r="D536" s="19" t="s">
        <v>8221</v>
      </c>
      <c r="E536" s="13">
        <v>28</v>
      </c>
    </row>
    <row r="537" spans="1:5" x14ac:dyDescent="0.3">
      <c r="A537" s="18" t="s">
        <v>8219</v>
      </c>
      <c r="B537" s="13">
        <v>508</v>
      </c>
      <c r="D537" s="19" t="s">
        <v>8221</v>
      </c>
      <c r="E537" s="13">
        <v>10</v>
      </c>
    </row>
    <row r="538" spans="1:5" x14ac:dyDescent="0.3">
      <c r="A538" s="18" t="s">
        <v>8219</v>
      </c>
      <c r="B538" s="13">
        <v>74</v>
      </c>
      <c r="D538" s="19" t="s">
        <v>8221</v>
      </c>
      <c r="E538" s="13">
        <v>6</v>
      </c>
    </row>
    <row r="539" spans="1:5" x14ac:dyDescent="0.3">
      <c r="A539" s="18" t="s">
        <v>8219</v>
      </c>
      <c r="B539" s="13">
        <v>141</v>
      </c>
      <c r="D539" s="19" t="s">
        <v>8221</v>
      </c>
      <c r="E539" s="13">
        <v>0</v>
      </c>
    </row>
    <row r="540" spans="1:5" x14ac:dyDescent="0.3">
      <c r="A540" s="18" t="s">
        <v>8219</v>
      </c>
      <c r="B540" s="13">
        <v>711</v>
      </c>
      <c r="D540" s="19" t="s">
        <v>8221</v>
      </c>
      <c r="E540" s="13">
        <v>20</v>
      </c>
    </row>
    <row r="541" spans="1:5" x14ac:dyDescent="0.3">
      <c r="A541" s="18" t="s">
        <v>8219</v>
      </c>
      <c r="B541" s="13">
        <v>141</v>
      </c>
      <c r="D541" s="19" t="s">
        <v>8221</v>
      </c>
      <c r="E541" s="13">
        <v>6</v>
      </c>
    </row>
    <row r="542" spans="1:5" x14ac:dyDescent="0.3">
      <c r="A542" s="18" t="s">
        <v>8219</v>
      </c>
      <c r="B542" s="13">
        <v>109</v>
      </c>
      <c r="D542" s="19" t="s">
        <v>8221</v>
      </c>
      <c r="E542" s="13">
        <v>5</v>
      </c>
    </row>
    <row r="543" spans="1:5" x14ac:dyDescent="0.3">
      <c r="A543" s="18" t="s">
        <v>8219</v>
      </c>
      <c r="B543" s="13">
        <v>361</v>
      </c>
      <c r="D543" s="19" t="s">
        <v>8221</v>
      </c>
      <c r="E543" s="13">
        <v>5</v>
      </c>
    </row>
    <row r="544" spans="1:5" x14ac:dyDescent="0.3">
      <c r="A544" s="18" t="s">
        <v>8219</v>
      </c>
      <c r="B544" s="13">
        <v>176</v>
      </c>
      <c r="D544" s="19" t="s">
        <v>8221</v>
      </c>
      <c r="E544" s="13">
        <v>73</v>
      </c>
    </row>
    <row r="545" spans="1:5" x14ac:dyDescent="0.3">
      <c r="A545" s="18" t="s">
        <v>8219</v>
      </c>
      <c r="B545" s="13">
        <v>670</v>
      </c>
      <c r="D545" s="19" t="s">
        <v>8221</v>
      </c>
      <c r="E545" s="13">
        <v>49</v>
      </c>
    </row>
    <row r="546" spans="1:5" x14ac:dyDescent="0.3">
      <c r="A546" s="18" t="s">
        <v>8219</v>
      </c>
      <c r="B546" s="13">
        <v>96</v>
      </c>
      <c r="D546" s="19" t="s">
        <v>8221</v>
      </c>
      <c r="E546" s="13">
        <v>15</v>
      </c>
    </row>
    <row r="547" spans="1:5" x14ac:dyDescent="0.3">
      <c r="A547" s="18" t="s">
        <v>8219</v>
      </c>
      <c r="B547" s="13">
        <v>74</v>
      </c>
      <c r="D547" s="19" t="s">
        <v>8221</v>
      </c>
      <c r="E547" s="13">
        <v>3</v>
      </c>
    </row>
    <row r="548" spans="1:5" x14ac:dyDescent="0.3">
      <c r="A548" s="18" t="s">
        <v>8219</v>
      </c>
      <c r="B548" s="13">
        <v>52</v>
      </c>
      <c r="D548" s="19" t="s">
        <v>8221</v>
      </c>
      <c r="E548" s="13">
        <v>8</v>
      </c>
    </row>
    <row r="549" spans="1:5" x14ac:dyDescent="0.3">
      <c r="A549" s="18" t="s">
        <v>8219</v>
      </c>
      <c r="B549" s="13">
        <v>105</v>
      </c>
      <c r="D549" s="19" t="s">
        <v>8221</v>
      </c>
      <c r="E549" s="13">
        <v>19</v>
      </c>
    </row>
    <row r="550" spans="1:5" x14ac:dyDescent="0.3">
      <c r="A550" s="18" t="s">
        <v>8219</v>
      </c>
      <c r="B550" s="13">
        <v>41</v>
      </c>
      <c r="D550" s="19" t="s">
        <v>8221</v>
      </c>
      <c r="E550" s="13">
        <v>2</v>
      </c>
    </row>
    <row r="551" spans="1:5" x14ac:dyDescent="0.3">
      <c r="A551" s="18" t="s">
        <v>8219</v>
      </c>
      <c r="B551" s="13">
        <v>34</v>
      </c>
      <c r="D551" s="19" t="s">
        <v>8221</v>
      </c>
      <c r="E551" s="13">
        <v>6</v>
      </c>
    </row>
    <row r="552" spans="1:5" x14ac:dyDescent="0.3">
      <c r="A552" s="18" t="s">
        <v>8219</v>
      </c>
      <c r="B552" s="13">
        <v>66</v>
      </c>
      <c r="D552" s="19" t="s">
        <v>8221</v>
      </c>
      <c r="E552" s="13">
        <v>1</v>
      </c>
    </row>
    <row r="553" spans="1:5" x14ac:dyDescent="0.3">
      <c r="A553" s="18" t="s">
        <v>8219</v>
      </c>
      <c r="B553" s="13">
        <v>50</v>
      </c>
      <c r="D553" s="19" t="s">
        <v>8221</v>
      </c>
      <c r="E553" s="13">
        <v>1</v>
      </c>
    </row>
    <row r="554" spans="1:5" x14ac:dyDescent="0.3">
      <c r="A554" s="18" t="s">
        <v>8219</v>
      </c>
      <c r="B554" s="13">
        <v>159</v>
      </c>
      <c r="D554" s="19" t="s">
        <v>8221</v>
      </c>
      <c r="E554" s="13">
        <v>0</v>
      </c>
    </row>
    <row r="555" spans="1:5" x14ac:dyDescent="0.3">
      <c r="A555" s="18" t="s">
        <v>8219</v>
      </c>
      <c r="B555" s="13">
        <v>182</v>
      </c>
      <c r="D555" s="19" t="s">
        <v>8221</v>
      </c>
      <c r="E555" s="13">
        <v>0</v>
      </c>
    </row>
    <row r="556" spans="1:5" x14ac:dyDescent="0.3">
      <c r="A556" s="18" t="s">
        <v>8219</v>
      </c>
      <c r="B556" s="13">
        <v>206</v>
      </c>
      <c r="D556" s="19" t="s">
        <v>8221</v>
      </c>
      <c r="E556" s="13">
        <v>7</v>
      </c>
    </row>
    <row r="557" spans="1:5" x14ac:dyDescent="0.3">
      <c r="A557" s="18" t="s">
        <v>8219</v>
      </c>
      <c r="B557" s="13">
        <v>169</v>
      </c>
      <c r="D557" s="19" t="s">
        <v>8221</v>
      </c>
      <c r="E557" s="13">
        <v>1</v>
      </c>
    </row>
    <row r="558" spans="1:5" x14ac:dyDescent="0.3">
      <c r="A558" s="18" t="s">
        <v>8219</v>
      </c>
      <c r="B558" s="13">
        <v>31</v>
      </c>
      <c r="D558" s="19" t="s">
        <v>8221</v>
      </c>
      <c r="E558" s="13">
        <v>0</v>
      </c>
    </row>
    <row r="559" spans="1:5" x14ac:dyDescent="0.3">
      <c r="A559" s="18" t="s">
        <v>8219</v>
      </c>
      <c r="B559" s="13">
        <v>28</v>
      </c>
      <c r="D559" s="19" t="s">
        <v>8221</v>
      </c>
      <c r="E559" s="13">
        <v>89</v>
      </c>
    </row>
    <row r="560" spans="1:5" x14ac:dyDescent="0.3">
      <c r="A560" s="18" t="s">
        <v>8219</v>
      </c>
      <c r="B560" s="13">
        <v>54</v>
      </c>
      <c r="D560" s="19" t="s">
        <v>8221</v>
      </c>
      <c r="E560" s="13">
        <v>0</v>
      </c>
    </row>
    <row r="561" spans="1:5" x14ac:dyDescent="0.3">
      <c r="A561" s="18" t="s">
        <v>8219</v>
      </c>
      <c r="B561" s="13">
        <v>467</v>
      </c>
      <c r="D561" s="19" t="s">
        <v>8221</v>
      </c>
      <c r="E561" s="13">
        <v>2</v>
      </c>
    </row>
    <row r="562" spans="1:5" x14ac:dyDescent="0.3">
      <c r="A562" s="18" t="s">
        <v>8219</v>
      </c>
      <c r="B562" s="13">
        <v>389</v>
      </c>
      <c r="D562" s="19" t="s">
        <v>8221</v>
      </c>
      <c r="E562" s="13">
        <v>0</v>
      </c>
    </row>
    <row r="563" spans="1:5" x14ac:dyDescent="0.3">
      <c r="A563" s="18" t="s">
        <v>8219</v>
      </c>
      <c r="B563" s="13">
        <v>68</v>
      </c>
      <c r="D563" s="19" t="s">
        <v>8221</v>
      </c>
      <c r="E563" s="13">
        <v>13</v>
      </c>
    </row>
    <row r="564" spans="1:5" x14ac:dyDescent="0.3">
      <c r="A564" s="18" t="s">
        <v>8219</v>
      </c>
      <c r="B564" s="13">
        <v>413</v>
      </c>
      <c r="D564" s="19" t="s">
        <v>8221</v>
      </c>
      <c r="E564" s="13">
        <v>1</v>
      </c>
    </row>
    <row r="565" spans="1:5" x14ac:dyDescent="0.3">
      <c r="A565" s="18" t="s">
        <v>8219</v>
      </c>
      <c r="B565" s="13">
        <v>190</v>
      </c>
      <c r="D565" s="19" t="s">
        <v>8221</v>
      </c>
      <c r="E565" s="13">
        <v>19</v>
      </c>
    </row>
    <row r="566" spans="1:5" x14ac:dyDescent="0.3">
      <c r="A566" s="18" t="s">
        <v>8219</v>
      </c>
      <c r="B566" s="13">
        <v>189</v>
      </c>
      <c r="D566" s="19" t="s">
        <v>8221</v>
      </c>
      <c r="E566" s="13">
        <v>3</v>
      </c>
    </row>
    <row r="567" spans="1:5" x14ac:dyDescent="0.3">
      <c r="A567" s="18" t="s">
        <v>8219</v>
      </c>
      <c r="B567" s="13">
        <v>130</v>
      </c>
      <c r="D567" s="19" t="s">
        <v>8221</v>
      </c>
      <c r="E567" s="13">
        <v>0</v>
      </c>
    </row>
    <row r="568" spans="1:5" x14ac:dyDescent="0.3">
      <c r="A568" s="18" t="s">
        <v>8219</v>
      </c>
      <c r="B568" s="13">
        <v>74</v>
      </c>
      <c r="D568" s="19" t="s">
        <v>8221</v>
      </c>
      <c r="E568" s="13">
        <v>3</v>
      </c>
    </row>
    <row r="569" spans="1:5" x14ac:dyDescent="0.3">
      <c r="A569" s="18" t="s">
        <v>8219</v>
      </c>
      <c r="B569" s="13">
        <v>274</v>
      </c>
      <c r="D569" s="19" t="s">
        <v>8221</v>
      </c>
      <c r="E569" s="13">
        <v>60</v>
      </c>
    </row>
    <row r="570" spans="1:5" x14ac:dyDescent="0.3">
      <c r="A570" s="18" t="s">
        <v>8219</v>
      </c>
      <c r="B570" s="13">
        <v>22</v>
      </c>
      <c r="D570" s="19" t="s">
        <v>8221</v>
      </c>
      <c r="E570" s="13">
        <v>11</v>
      </c>
    </row>
    <row r="571" spans="1:5" x14ac:dyDescent="0.3">
      <c r="A571" s="18" t="s">
        <v>8219</v>
      </c>
      <c r="B571" s="13">
        <v>31</v>
      </c>
      <c r="D571" s="19" t="s">
        <v>8221</v>
      </c>
      <c r="E571" s="13">
        <v>20</v>
      </c>
    </row>
    <row r="572" spans="1:5" x14ac:dyDescent="0.3">
      <c r="A572" s="18" t="s">
        <v>8219</v>
      </c>
      <c r="B572" s="13">
        <v>63</v>
      </c>
      <c r="D572" s="19" t="s">
        <v>8221</v>
      </c>
      <c r="E572" s="13">
        <v>0</v>
      </c>
    </row>
    <row r="573" spans="1:5" x14ac:dyDescent="0.3">
      <c r="A573" s="18" t="s">
        <v>8219</v>
      </c>
      <c r="B573" s="13">
        <v>20</v>
      </c>
      <c r="D573" s="19" t="s">
        <v>8221</v>
      </c>
      <c r="E573" s="13">
        <v>8</v>
      </c>
    </row>
    <row r="574" spans="1:5" x14ac:dyDescent="0.3">
      <c r="A574" s="18" t="s">
        <v>8219</v>
      </c>
      <c r="B574" s="13">
        <v>25</v>
      </c>
      <c r="D574" s="19" t="s">
        <v>8221</v>
      </c>
      <c r="E574" s="13">
        <v>11</v>
      </c>
    </row>
    <row r="575" spans="1:5" x14ac:dyDescent="0.3">
      <c r="A575" s="18" t="s">
        <v>8219</v>
      </c>
      <c r="B575" s="13">
        <v>61</v>
      </c>
      <c r="D575" s="19" t="s">
        <v>8221</v>
      </c>
      <c r="E575" s="13">
        <v>1</v>
      </c>
    </row>
    <row r="576" spans="1:5" x14ac:dyDescent="0.3">
      <c r="A576" s="18" t="s">
        <v>8219</v>
      </c>
      <c r="B576" s="13">
        <v>52</v>
      </c>
      <c r="D576" s="19" t="s">
        <v>8221</v>
      </c>
      <c r="E576" s="13">
        <v>40</v>
      </c>
    </row>
    <row r="577" spans="1:5" x14ac:dyDescent="0.3">
      <c r="A577" s="18" t="s">
        <v>8219</v>
      </c>
      <c r="B577" s="13">
        <v>86</v>
      </c>
      <c r="D577" s="19" t="s">
        <v>8221</v>
      </c>
      <c r="E577" s="13">
        <v>2</v>
      </c>
    </row>
    <row r="578" spans="1:5" x14ac:dyDescent="0.3">
      <c r="A578" s="18" t="s">
        <v>8219</v>
      </c>
      <c r="B578" s="13">
        <v>42</v>
      </c>
      <c r="D578" s="19" t="s">
        <v>8221</v>
      </c>
      <c r="E578" s="13">
        <v>2</v>
      </c>
    </row>
    <row r="579" spans="1:5" x14ac:dyDescent="0.3">
      <c r="A579" s="18" t="s">
        <v>8219</v>
      </c>
      <c r="B579" s="13">
        <v>52</v>
      </c>
      <c r="D579" s="19" t="s">
        <v>8221</v>
      </c>
      <c r="E579" s="13">
        <v>1</v>
      </c>
    </row>
    <row r="580" spans="1:5" x14ac:dyDescent="0.3">
      <c r="A580" s="18" t="s">
        <v>8219</v>
      </c>
      <c r="B580" s="13">
        <v>120</v>
      </c>
      <c r="D580" s="19" t="s">
        <v>8221</v>
      </c>
      <c r="E580" s="13">
        <v>6</v>
      </c>
    </row>
    <row r="581" spans="1:5" x14ac:dyDescent="0.3">
      <c r="A581" s="18" t="s">
        <v>8219</v>
      </c>
      <c r="B581" s="13">
        <v>22</v>
      </c>
      <c r="D581" s="19" t="s">
        <v>8221</v>
      </c>
      <c r="E581" s="13">
        <v>1</v>
      </c>
    </row>
    <row r="582" spans="1:5" x14ac:dyDescent="0.3">
      <c r="A582" s="18" t="s">
        <v>8219</v>
      </c>
      <c r="B582" s="13">
        <v>64</v>
      </c>
      <c r="D582" s="19" t="s">
        <v>8221</v>
      </c>
      <c r="E582" s="13">
        <v>28</v>
      </c>
    </row>
    <row r="583" spans="1:5" x14ac:dyDescent="0.3">
      <c r="A583" s="18" t="s">
        <v>8219</v>
      </c>
      <c r="B583" s="13">
        <v>23</v>
      </c>
      <c r="D583" s="19" t="s">
        <v>8221</v>
      </c>
      <c r="E583" s="13">
        <v>5</v>
      </c>
    </row>
    <row r="584" spans="1:5" x14ac:dyDescent="0.3">
      <c r="A584" s="18" t="s">
        <v>8219</v>
      </c>
      <c r="B584" s="13">
        <v>238</v>
      </c>
      <c r="D584" s="19" t="s">
        <v>8221</v>
      </c>
      <c r="E584" s="13">
        <v>26</v>
      </c>
    </row>
    <row r="585" spans="1:5" x14ac:dyDescent="0.3">
      <c r="A585" s="18" t="s">
        <v>8219</v>
      </c>
      <c r="B585" s="13">
        <v>33</v>
      </c>
      <c r="D585" s="19" t="s">
        <v>8221</v>
      </c>
      <c r="E585" s="13">
        <v>13</v>
      </c>
    </row>
    <row r="586" spans="1:5" x14ac:dyDescent="0.3">
      <c r="A586" s="18" t="s">
        <v>8219</v>
      </c>
      <c r="B586" s="13">
        <v>32</v>
      </c>
      <c r="D586" s="19" t="s">
        <v>8221</v>
      </c>
      <c r="E586" s="13">
        <v>0</v>
      </c>
    </row>
    <row r="587" spans="1:5" x14ac:dyDescent="0.3">
      <c r="A587" s="18" t="s">
        <v>8219</v>
      </c>
      <c r="B587" s="13">
        <v>24</v>
      </c>
      <c r="D587" s="19" t="s">
        <v>8221</v>
      </c>
      <c r="E587" s="13">
        <v>48</v>
      </c>
    </row>
    <row r="588" spans="1:5" x14ac:dyDescent="0.3">
      <c r="A588" s="18" t="s">
        <v>8219</v>
      </c>
      <c r="B588" s="13">
        <v>29</v>
      </c>
      <c r="D588" s="19" t="s">
        <v>8221</v>
      </c>
      <c r="E588" s="13">
        <v>92</v>
      </c>
    </row>
    <row r="589" spans="1:5" x14ac:dyDescent="0.3">
      <c r="A589" s="18" t="s">
        <v>8219</v>
      </c>
      <c r="B589" s="13">
        <v>50</v>
      </c>
      <c r="D589" s="19" t="s">
        <v>8221</v>
      </c>
      <c r="E589" s="13">
        <v>2</v>
      </c>
    </row>
    <row r="590" spans="1:5" x14ac:dyDescent="0.3">
      <c r="A590" s="18" t="s">
        <v>8219</v>
      </c>
      <c r="B590" s="13">
        <v>108</v>
      </c>
      <c r="D590" s="19" t="s">
        <v>8221</v>
      </c>
      <c r="E590" s="13">
        <v>6</v>
      </c>
    </row>
    <row r="591" spans="1:5" x14ac:dyDescent="0.3">
      <c r="A591" s="18" t="s">
        <v>8219</v>
      </c>
      <c r="B591" s="13">
        <v>139</v>
      </c>
      <c r="D591" s="19" t="s">
        <v>8221</v>
      </c>
      <c r="E591" s="13">
        <v>2</v>
      </c>
    </row>
    <row r="592" spans="1:5" x14ac:dyDescent="0.3">
      <c r="A592" s="18" t="s">
        <v>8219</v>
      </c>
      <c r="B592" s="13">
        <v>7</v>
      </c>
      <c r="D592" s="19" t="s">
        <v>8221</v>
      </c>
      <c r="E592" s="13">
        <v>0</v>
      </c>
    </row>
    <row r="593" spans="1:5" x14ac:dyDescent="0.3">
      <c r="A593" s="18" t="s">
        <v>8219</v>
      </c>
      <c r="B593" s="13">
        <v>149</v>
      </c>
      <c r="D593" s="19" t="s">
        <v>8221</v>
      </c>
      <c r="E593" s="13">
        <v>1</v>
      </c>
    </row>
    <row r="594" spans="1:5" x14ac:dyDescent="0.3">
      <c r="A594" s="18" t="s">
        <v>8219</v>
      </c>
      <c r="B594" s="13">
        <v>31</v>
      </c>
      <c r="D594" s="19" t="s">
        <v>8221</v>
      </c>
      <c r="E594" s="13">
        <v>0</v>
      </c>
    </row>
    <row r="595" spans="1:5" x14ac:dyDescent="0.3">
      <c r="A595" s="18" t="s">
        <v>8219</v>
      </c>
      <c r="B595" s="13">
        <v>26</v>
      </c>
      <c r="D595" s="19" t="s">
        <v>8221</v>
      </c>
      <c r="E595" s="13">
        <v>43</v>
      </c>
    </row>
    <row r="596" spans="1:5" x14ac:dyDescent="0.3">
      <c r="A596" s="18" t="s">
        <v>8219</v>
      </c>
      <c r="B596" s="13">
        <v>172</v>
      </c>
      <c r="D596" s="19" t="s">
        <v>8221</v>
      </c>
      <c r="E596" s="13">
        <v>1</v>
      </c>
    </row>
    <row r="597" spans="1:5" x14ac:dyDescent="0.3">
      <c r="A597" s="18" t="s">
        <v>8219</v>
      </c>
      <c r="B597" s="13">
        <v>78</v>
      </c>
      <c r="D597" s="19" t="s">
        <v>8221</v>
      </c>
      <c r="E597" s="13">
        <v>0</v>
      </c>
    </row>
    <row r="598" spans="1:5" x14ac:dyDescent="0.3">
      <c r="A598" s="18" t="s">
        <v>8219</v>
      </c>
      <c r="B598" s="13">
        <v>120</v>
      </c>
      <c r="D598" s="19" t="s">
        <v>8221</v>
      </c>
      <c r="E598" s="13">
        <v>3</v>
      </c>
    </row>
    <row r="599" spans="1:5" x14ac:dyDescent="0.3">
      <c r="A599" s="18" t="s">
        <v>8219</v>
      </c>
      <c r="B599" s="13">
        <v>227</v>
      </c>
      <c r="D599" s="19" t="s">
        <v>8221</v>
      </c>
      <c r="E599" s="13">
        <v>12</v>
      </c>
    </row>
    <row r="600" spans="1:5" x14ac:dyDescent="0.3">
      <c r="A600" s="18" t="s">
        <v>8219</v>
      </c>
      <c r="B600" s="13">
        <v>42</v>
      </c>
      <c r="D600" s="19" t="s">
        <v>8221</v>
      </c>
      <c r="E600" s="13">
        <v>1</v>
      </c>
    </row>
    <row r="601" spans="1:5" x14ac:dyDescent="0.3">
      <c r="A601" s="18" t="s">
        <v>8219</v>
      </c>
      <c r="B601" s="13">
        <v>64</v>
      </c>
      <c r="D601" s="19" t="s">
        <v>8221</v>
      </c>
      <c r="E601" s="13">
        <v>103</v>
      </c>
    </row>
    <row r="602" spans="1:5" x14ac:dyDescent="0.3">
      <c r="A602" s="18" t="s">
        <v>8219</v>
      </c>
      <c r="B602" s="13">
        <v>121</v>
      </c>
      <c r="D602" s="19" t="s">
        <v>8221</v>
      </c>
      <c r="E602" s="13">
        <v>2</v>
      </c>
    </row>
    <row r="603" spans="1:5" x14ac:dyDescent="0.3">
      <c r="A603" s="18" t="s">
        <v>8219</v>
      </c>
      <c r="B603" s="13">
        <v>87</v>
      </c>
      <c r="D603" s="19" t="s">
        <v>8221</v>
      </c>
      <c r="E603" s="13">
        <v>70</v>
      </c>
    </row>
    <row r="604" spans="1:5" x14ac:dyDescent="0.3">
      <c r="A604" s="18" t="s">
        <v>8219</v>
      </c>
      <c r="B604" s="13">
        <v>65</v>
      </c>
      <c r="D604" s="19" t="s">
        <v>8221</v>
      </c>
      <c r="E604" s="13">
        <v>1</v>
      </c>
    </row>
    <row r="605" spans="1:5" x14ac:dyDescent="0.3">
      <c r="A605" s="18" t="s">
        <v>8219</v>
      </c>
      <c r="B605" s="13">
        <v>49</v>
      </c>
      <c r="D605" s="19" t="s">
        <v>8221</v>
      </c>
      <c r="E605" s="13">
        <v>33</v>
      </c>
    </row>
    <row r="606" spans="1:5" x14ac:dyDescent="0.3">
      <c r="A606" s="18" t="s">
        <v>8219</v>
      </c>
      <c r="B606" s="13">
        <v>19</v>
      </c>
      <c r="D606" s="19" t="s">
        <v>8221</v>
      </c>
      <c r="E606" s="13">
        <v>13</v>
      </c>
    </row>
    <row r="607" spans="1:5" x14ac:dyDescent="0.3">
      <c r="A607" s="18" t="s">
        <v>8219</v>
      </c>
      <c r="B607" s="13">
        <v>81</v>
      </c>
      <c r="D607" s="19" t="s">
        <v>8221</v>
      </c>
      <c r="E607" s="13">
        <v>0</v>
      </c>
    </row>
    <row r="608" spans="1:5" x14ac:dyDescent="0.3">
      <c r="A608" s="18" t="s">
        <v>8219</v>
      </c>
      <c r="B608" s="13">
        <v>264</v>
      </c>
      <c r="D608" s="19" t="s">
        <v>8221</v>
      </c>
      <c r="E608" s="13">
        <v>14</v>
      </c>
    </row>
    <row r="609" spans="1:5" x14ac:dyDescent="0.3">
      <c r="A609" s="18" t="s">
        <v>8219</v>
      </c>
      <c r="B609" s="13">
        <v>25</v>
      </c>
      <c r="D609" s="19" t="s">
        <v>8221</v>
      </c>
      <c r="E609" s="13">
        <v>5</v>
      </c>
    </row>
    <row r="610" spans="1:5" x14ac:dyDescent="0.3">
      <c r="A610" s="18" t="s">
        <v>8219</v>
      </c>
      <c r="B610" s="13">
        <v>5</v>
      </c>
      <c r="D610" s="19" t="s">
        <v>8221</v>
      </c>
      <c r="E610" s="13">
        <v>29</v>
      </c>
    </row>
    <row r="611" spans="1:5" x14ac:dyDescent="0.3">
      <c r="A611" s="18" t="s">
        <v>8219</v>
      </c>
      <c r="B611" s="13">
        <v>144</v>
      </c>
      <c r="D611" s="19" t="s">
        <v>8221</v>
      </c>
      <c r="E611" s="13">
        <v>4</v>
      </c>
    </row>
    <row r="612" spans="1:5" x14ac:dyDescent="0.3">
      <c r="A612" s="18" t="s">
        <v>8219</v>
      </c>
      <c r="B612" s="13">
        <v>92</v>
      </c>
      <c r="D612" s="19" t="s">
        <v>8221</v>
      </c>
      <c r="E612" s="13">
        <v>7</v>
      </c>
    </row>
    <row r="613" spans="1:5" x14ac:dyDescent="0.3">
      <c r="A613" s="18" t="s">
        <v>8219</v>
      </c>
      <c r="B613" s="13">
        <v>147</v>
      </c>
      <c r="D613" s="19" t="s">
        <v>8221</v>
      </c>
      <c r="E613" s="13">
        <v>30</v>
      </c>
    </row>
    <row r="614" spans="1:5" x14ac:dyDescent="0.3">
      <c r="A614" s="18" t="s">
        <v>8219</v>
      </c>
      <c r="B614" s="13">
        <v>90</v>
      </c>
      <c r="D614" s="19" t="s">
        <v>8221</v>
      </c>
      <c r="E614" s="13">
        <v>29</v>
      </c>
    </row>
    <row r="615" spans="1:5" x14ac:dyDescent="0.3">
      <c r="A615" s="18" t="s">
        <v>8219</v>
      </c>
      <c r="B615" s="13">
        <v>87</v>
      </c>
      <c r="D615" s="19" t="s">
        <v>8221</v>
      </c>
      <c r="E615" s="13">
        <v>3</v>
      </c>
    </row>
    <row r="616" spans="1:5" x14ac:dyDescent="0.3">
      <c r="A616" s="18" t="s">
        <v>8219</v>
      </c>
      <c r="B616" s="13">
        <v>406</v>
      </c>
      <c r="D616" s="19" t="s">
        <v>8221</v>
      </c>
      <c r="E616" s="13">
        <v>10</v>
      </c>
    </row>
    <row r="617" spans="1:5" x14ac:dyDescent="0.3">
      <c r="A617" s="18" t="s">
        <v>8219</v>
      </c>
      <c r="B617" s="13">
        <v>20</v>
      </c>
      <c r="D617" s="19" t="s">
        <v>8221</v>
      </c>
      <c r="E617" s="13">
        <v>140</v>
      </c>
    </row>
    <row r="618" spans="1:5" x14ac:dyDescent="0.3">
      <c r="A618" s="18" t="s">
        <v>8219</v>
      </c>
      <c r="B618" s="13">
        <v>70</v>
      </c>
      <c r="D618" s="19" t="s">
        <v>8221</v>
      </c>
      <c r="E618" s="13">
        <v>1</v>
      </c>
    </row>
    <row r="619" spans="1:5" x14ac:dyDescent="0.3">
      <c r="A619" s="18" t="s">
        <v>8219</v>
      </c>
      <c r="B619" s="13">
        <v>16</v>
      </c>
      <c r="D619" s="19" t="s">
        <v>8221</v>
      </c>
      <c r="E619" s="13">
        <v>4</v>
      </c>
    </row>
    <row r="620" spans="1:5" x14ac:dyDescent="0.3">
      <c r="A620" s="18" t="s">
        <v>8219</v>
      </c>
      <c r="B620" s="13">
        <v>52</v>
      </c>
      <c r="D620" s="19" t="s">
        <v>8221</v>
      </c>
      <c r="E620" s="13">
        <v>29</v>
      </c>
    </row>
    <row r="621" spans="1:5" x14ac:dyDescent="0.3">
      <c r="A621" s="18" t="s">
        <v>8219</v>
      </c>
      <c r="B621" s="13">
        <v>66</v>
      </c>
      <c r="D621" s="19" t="s">
        <v>8221</v>
      </c>
      <c r="E621" s="13">
        <v>3</v>
      </c>
    </row>
    <row r="622" spans="1:5" x14ac:dyDescent="0.3">
      <c r="A622" s="18" t="s">
        <v>8219</v>
      </c>
      <c r="B622" s="13">
        <v>109</v>
      </c>
      <c r="D622" s="19" t="s">
        <v>8221</v>
      </c>
      <c r="E622" s="13">
        <v>117</v>
      </c>
    </row>
    <row r="623" spans="1:5" x14ac:dyDescent="0.3">
      <c r="A623" s="18" t="s">
        <v>8219</v>
      </c>
      <c r="B623" s="13">
        <v>168</v>
      </c>
      <c r="D623" s="19" t="s">
        <v>8221</v>
      </c>
      <c r="E623" s="13">
        <v>2</v>
      </c>
    </row>
    <row r="624" spans="1:5" x14ac:dyDescent="0.3">
      <c r="A624" s="18" t="s">
        <v>8219</v>
      </c>
      <c r="B624" s="13">
        <v>31</v>
      </c>
      <c r="D624" s="19" t="s">
        <v>8221</v>
      </c>
      <c r="E624" s="13">
        <v>13</v>
      </c>
    </row>
    <row r="625" spans="1:5" x14ac:dyDescent="0.3">
      <c r="A625" s="18" t="s">
        <v>8219</v>
      </c>
      <c r="B625" s="13">
        <v>133</v>
      </c>
      <c r="D625" s="19" t="s">
        <v>8221</v>
      </c>
      <c r="E625" s="13">
        <v>40</v>
      </c>
    </row>
    <row r="626" spans="1:5" x14ac:dyDescent="0.3">
      <c r="A626" s="18" t="s">
        <v>8219</v>
      </c>
      <c r="B626" s="13">
        <v>151</v>
      </c>
      <c r="D626" s="19" t="s">
        <v>8221</v>
      </c>
      <c r="E626" s="13">
        <v>1</v>
      </c>
    </row>
    <row r="627" spans="1:5" x14ac:dyDescent="0.3">
      <c r="A627" s="18" t="s">
        <v>8219</v>
      </c>
      <c r="B627" s="13">
        <v>5</v>
      </c>
      <c r="D627" s="19" t="s">
        <v>8221</v>
      </c>
      <c r="E627" s="13">
        <v>17</v>
      </c>
    </row>
    <row r="628" spans="1:5" x14ac:dyDescent="0.3">
      <c r="A628" s="18" t="s">
        <v>8219</v>
      </c>
      <c r="B628" s="13">
        <v>73</v>
      </c>
      <c r="D628" s="19" t="s">
        <v>8221</v>
      </c>
      <c r="E628" s="13">
        <v>1</v>
      </c>
    </row>
    <row r="629" spans="1:5" x14ac:dyDescent="0.3">
      <c r="A629" s="18" t="s">
        <v>8219</v>
      </c>
      <c r="B629" s="13">
        <v>148</v>
      </c>
      <c r="D629" s="19" t="s">
        <v>8221</v>
      </c>
      <c r="E629" s="13">
        <v>4</v>
      </c>
    </row>
    <row r="630" spans="1:5" x14ac:dyDescent="0.3">
      <c r="A630" s="18" t="s">
        <v>8219</v>
      </c>
      <c r="B630" s="13">
        <v>93</v>
      </c>
      <c r="D630" s="19" t="s">
        <v>8221</v>
      </c>
      <c r="E630" s="13">
        <v>46</v>
      </c>
    </row>
    <row r="631" spans="1:5" x14ac:dyDescent="0.3">
      <c r="A631" s="18" t="s">
        <v>8219</v>
      </c>
      <c r="B631" s="13">
        <v>63</v>
      </c>
      <c r="D631" s="19" t="s">
        <v>8221</v>
      </c>
      <c r="E631" s="13">
        <v>39</v>
      </c>
    </row>
    <row r="632" spans="1:5" x14ac:dyDescent="0.3">
      <c r="A632" s="18" t="s">
        <v>8219</v>
      </c>
      <c r="B632" s="13">
        <v>134</v>
      </c>
      <c r="D632" s="19" t="s">
        <v>8221</v>
      </c>
      <c r="E632" s="13">
        <v>38</v>
      </c>
    </row>
    <row r="633" spans="1:5" x14ac:dyDescent="0.3">
      <c r="A633" s="18" t="s">
        <v>8219</v>
      </c>
      <c r="B633" s="13">
        <v>14</v>
      </c>
      <c r="D633" s="19" t="s">
        <v>8221</v>
      </c>
      <c r="E633" s="13">
        <v>7</v>
      </c>
    </row>
    <row r="634" spans="1:5" x14ac:dyDescent="0.3">
      <c r="A634" s="18" t="s">
        <v>8219</v>
      </c>
      <c r="B634" s="13">
        <v>78</v>
      </c>
      <c r="D634" s="19" t="s">
        <v>8221</v>
      </c>
      <c r="E634" s="13">
        <v>9</v>
      </c>
    </row>
    <row r="635" spans="1:5" x14ac:dyDescent="0.3">
      <c r="A635" s="18" t="s">
        <v>8219</v>
      </c>
      <c r="B635" s="13">
        <v>112</v>
      </c>
      <c r="D635" s="19" t="s">
        <v>8221</v>
      </c>
      <c r="E635" s="13">
        <v>0</v>
      </c>
    </row>
    <row r="636" spans="1:5" x14ac:dyDescent="0.3">
      <c r="A636" s="18" t="s">
        <v>8219</v>
      </c>
      <c r="B636" s="13">
        <v>34</v>
      </c>
      <c r="D636" s="19" t="s">
        <v>8221</v>
      </c>
      <c r="E636" s="13">
        <v>20</v>
      </c>
    </row>
    <row r="637" spans="1:5" x14ac:dyDescent="0.3">
      <c r="A637" s="18" t="s">
        <v>8219</v>
      </c>
      <c r="B637" s="13">
        <v>19</v>
      </c>
      <c r="D637" s="19" t="s">
        <v>8221</v>
      </c>
      <c r="E637" s="13">
        <v>16</v>
      </c>
    </row>
    <row r="638" spans="1:5" x14ac:dyDescent="0.3">
      <c r="A638" s="18" t="s">
        <v>8219</v>
      </c>
      <c r="B638" s="13">
        <v>13</v>
      </c>
      <c r="D638" s="19" t="s">
        <v>8221</v>
      </c>
      <c r="E638" s="13">
        <v>12</v>
      </c>
    </row>
    <row r="639" spans="1:5" x14ac:dyDescent="0.3">
      <c r="A639" s="18" t="s">
        <v>8219</v>
      </c>
      <c r="B639" s="13">
        <v>104</v>
      </c>
      <c r="D639" s="19" t="s">
        <v>8221</v>
      </c>
      <c r="E639" s="13">
        <v>9</v>
      </c>
    </row>
    <row r="640" spans="1:5" x14ac:dyDescent="0.3">
      <c r="A640" s="18" t="s">
        <v>8219</v>
      </c>
      <c r="B640" s="13">
        <v>52</v>
      </c>
      <c r="D640" s="19" t="s">
        <v>8221</v>
      </c>
      <c r="E640" s="13">
        <v>10</v>
      </c>
    </row>
    <row r="641" spans="1:5" x14ac:dyDescent="0.3">
      <c r="A641" s="18" t="s">
        <v>8219</v>
      </c>
      <c r="B641" s="13">
        <v>17</v>
      </c>
      <c r="D641" s="19" t="s">
        <v>8221</v>
      </c>
      <c r="E641" s="13">
        <v>0</v>
      </c>
    </row>
    <row r="642" spans="1:5" x14ac:dyDescent="0.3">
      <c r="A642" s="18" t="s">
        <v>8219</v>
      </c>
      <c r="B642" s="13">
        <v>82</v>
      </c>
      <c r="D642" s="19" t="s">
        <v>8221</v>
      </c>
      <c r="E642" s="13">
        <v>0</v>
      </c>
    </row>
    <row r="643" spans="1:5" x14ac:dyDescent="0.3">
      <c r="A643" s="18" t="s">
        <v>8219</v>
      </c>
      <c r="B643" s="13">
        <v>73</v>
      </c>
      <c r="D643" s="19" t="s">
        <v>8221</v>
      </c>
      <c r="E643" s="13">
        <v>8</v>
      </c>
    </row>
    <row r="644" spans="1:5" x14ac:dyDescent="0.3">
      <c r="A644" s="18" t="s">
        <v>8219</v>
      </c>
      <c r="B644" s="13">
        <v>158</v>
      </c>
      <c r="D644" s="19" t="s">
        <v>8221</v>
      </c>
      <c r="E644" s="13">
        <v>2</v>
      </c>
    </row>
    <row r="645" spans="1:5" x14ac:dyDescent="0.3">
      <c r="A645" s="18" t="s">
        <v>8219</v>
      </c>
      <c r="B645" s="13">
        <v>65</v>
      </c>
      <c r="D645" s="19" t="s">
        <v>8221</v>
      </c>
      <c r="E645" s="13">
        <v>5</v>
      </c>
    </row>
    <row r="646" spans="1:5" x14ac:dyDescent="0.3">
      <c r="A646" s="18" t="s">
        <v>8219</v>
      </c>
      <c r="B646" s="13">
        <v>184</v>
      </c>
      <c r="D646" s="19" t="s">
        <v>8221</v>
      </c>
      <c r="E646" s="13">
        <v>49</v>
      </c>
    </row>
    <row r="647" spans="1:5" x14ac:dyDescent="0.3">
      <c r="A647" s="18" t="s">
        <v>8219</v>
      </c>
      <c r="B647" s="13">
        <v>34</v>
      </c>
      <c r="D647" s="19" t="s">
        <v>8221</v>
      </c>
      <c r="E647" s="13">
        <v>5</v>
      </c>
    </row>
    <row r="648" spans="1:5" x14ac:dyDescent="0.3">
      <c r="A648" s="18" t="s">
        <v>8219</v>
      </c>
      <c r="B648" s="13">
        <v>240</v>
      </c>
      <c r="D648" s="19" t="s">
        <v>8221</v>
      </c>
      <c r="E648" s="13">
        <v>0</v>
      </c>
    </row>
    <row r="649" spans="1:5" x14ac:dyDescent="0.3">
      <c r="A649" s="18" t="s">
        <v>8219</v>
      </c>
      <c r="B649" s="13">
        <v>113</v>
      </c>
      <c r="D649" s="19" t="s">
        <v>8221</v>
      </c>
      <c r="E649" s="13">
        <v>1</v>
      </c>
    </row>
    <row r="650" spans="1:5" x14ac:dyDescent="0.3">
      <c r="A650" s="18" t="s">
        <v>8219</v>
      </c>
      <c r="B650" s="13">
        <v>66</v>
      </c>
      <c r="D650" s="19" t="s">
        <v>8221</v>
      </c>
      <c r="E650" s="13">
        <v>0</v>
      </c>
    </row>
    <row r="651" spans="1:5" x14ac:dyDescent="0.3">
      <c r="A651" s="18" t="s">
        <v>8219</v>
      </c>
      <c r="B651" s="13">
        <v>340</v>
      </c>
      <c r="D651" s="19" t="s">
        <v>8221</v>
      </c>
      <c r="E651" s="13">
        <v>0</v>
      </c>
    </row>
    <row r="652" spans="1:5" x14ac:dyDescent="0.3">
      <c r="A652" s="18" t="s">
        <v>8219</v>
      </c>
      <c r="B652" s="13">
        <v>150</v>
      </c>
      <c r="D652" s="19" t="s">
        <v>8221</v>
      </c>
      <c r="E652" s="13">
        <v>1</v>
      </c>
    </row>
    <row r="653" spans="1:5" x14ac:dyDescent="0.3">
      <c r="A653" s="18" t="s">
        <v>8219</v>
      </c>
      <c r="B653" s="13">
        <v>25</v>
      </c>
      <c r="D653" s="19" t="s">
        <v>8221</v>
      </c>
      <c r="E653" s="13">
        <v>0</v>
      </c>
    </row>
    <row r="654" spans="1:5" x14ac:dyDescent="0.3">
      <c r="A654" s="18" t="s">
        <v>8219</v>
      </c>
      <c r="B654" s="13">
        <v>234</v>
      </c>
      <c r="D654" s="19" t="s">
        <v>8221</v>
      </c>
      <c r="E654" s="13">
        <v>4</v>
      </c>
    </row>
    <row r="655" spans="1:5" x14ac:dyDescent="0.3">
      <c r="A655" s="18" t="s">
        <v>8219</v>
      </c>
      <c r="B655" s="13">
        <v>2602</v>
      </c>
      <c r="D655" s="19" t="s">
        <v>8221</v>
      </c>
      <c r="E655" s="13">
        <v>9</v>
      </c>
    </row>
    <row r="656" spans="1:5" x14ac:dyDescent="0.3">
      <c r="A656" s="18" t="s">
        <v>8219</v>
      </c>
      <c r="B656" s="13">
        <v>248</v>
      </c>
      <c r="D656" s="19" t="s">
        <v>8221</v>
      </c>
      <c r="E656" s="13">
        <v>12</v>
      </c>
    </row>
    <row r="657" spans="1:5" x14ac:dyDescent="0.3">
      <c r="A657" s="18" t="s">
        <v>8219</v>
      </c>
      <c r="B657" s="13">
        <v>600</v>
      </c>
      <c r="D657" s="19" t="s">
        <v>8221</v>
      </c>
      <c r="E657" s="13">
        <v>5</v>
      </c>
    </row>
    <row r="658" spans="1:5" x14ac:dyDescent="0.3">
      <c r="A658" s="18" t="s">
        <v>8219</v>
      </c>
      <c r="B658" s="13">
        <v>293</v>
      </c>
      <c r="D658" s="19" t="s">
        <v>8221</v>
      </c>
      <c r="E658" s="13">
        <v>31</v>
      </c>
    </row>
    <row r="659" spans="1:5" x14ac:dyDescent="0.3">
      <c r="A659" s="18" t="s">
        <v>8219</v>
      </c>
      <c r="B659" s="13">
        <v>321</v>
      </c>
      <c r="D659" s="19" t="s">
        <v>8221</v>
      </c>
      <c r="E659" s="13">
        <v>3</v>
      </c>
    </row>
    <row r="660" spans="1:5" x14ac:dyDescent="0.3">
      <c r="A660" s="18" t="s">
        <v>8219</v>
      </c>
      <c r="B660" s="13">
        <v>81</v>
      </c>
      <c r="D660" s="19" t="s">
        <v>8221</v>
      </c>
      <c r="E660" s="13">
        <v>32</v>
      </c>
    </row>
    <row r="661" spans="1:5" x14ac:dyDescent="0.3">
      <c r="A661" s="18" t="s">
        <v>8219</v>
      </c>
      <c r="B661" s="13">
        <v>343</v>
      </c>
      <c r="D661" s="19" t="s">
        <v>8221</v>
      </c>
      <c r="E661" s="13">
        <v>9</v>
      </c>
    </row>
    <row r="662" spans="1:5" x14ac:dyDescent="0.3">
      <c r="A662" s="18" t="s">
        <v>8219</v>
      </c>
      <c r="B662" s="13">
        <v>336</v>
      </c>
      <c r="D662" s="19" t="s">
        <v>8221</v>
      </c>
      <c r="E662" s="13">
        <v>2</v>
      </c>
    </row>
    <row r="663" spans="1:5" x14ac:dyDescent="0.3">
      <c r="A663" s="18" t="s">
        <v>8219</v>
      </c>
      <c r="B663" s="13">
        <v>47</v>
      </c>
      <c r="D663" s="19" t="s">
        <v>8221</v>
      </c>
      <c r="E663" s="13">
        <v>3</v>
      </c>
    </row>
    <row r="664" spans="1:5" x14ac:dyDescent="0.3">
      <c r="A664" s="18" t="s">
        <v>8219</v>
      </c>
      <c r="B664" s="13">
        <v>76</v>
      </c>
      <c r="D664" s="19" t="s">
        <v>8221</v>
      </c>
      <c r="E664" s="13">
        <v>0</v>
      </c>
    </row>
    <row r="665" spans="1:5" x14ac:dyDescent="0.3">
      <c r="A665" s="18" t="s">
        <v>8219</v>
      </c>
      <c r="B665" s="13">
        <v>441</v>
      </c>
      <c r="D665" s="19" t="s">
        <v>8221</v>
      </c>
      <c r="E665" s="13">
        <v>3</v>
      </c>
    </row>
    <row r="666" spans="1:5" x14ac:dyDescent="0.3">
      <c r="A666" s="18" t="s">
        <v>8219</v>
      </c>
      <c r="B666" s="13">
        <v>916</v>
      </c>
      <c r="D666" s="19" t="s">
        <v>8221</v>
      </c>
      <c r="E666" s="13">
        <v>13</v>
      </c>
    </row>
    <row r="667" spans="1:5" x14ac:dyDescent="0.3">
      <c r="A667" s="18" t="s">
        <v>8219</v>
      </c>
      <c r="B667" s="13">
        <v>369</v>
      </c>
      <c r="D667" s="19" t="s">
        <v>8221</v>
      </c>
      <c r="E667" s="13">
        <v>3</v>
      </c>
    </row>
    <row r="668" spans="1:5" x14ac:dyDescent="0.3">
      <c r="A668" s="18" t="s">
        <v>8219</v>
      </c>
      <c r="B668" s="13">
        <v>20242</v>
      </c>
      <c r="D668" s="19" t="s">
        <v>8221</v>
      </c>
      <c r="E668" s="13">
        <v>0</v>
      </c>
    </row>
    <row r="669" spans="1:5" x14ac:dyDescent="0.3">
      <c r="A669" s="18" t="s">
        <v>8219</v>
      </c>
      <c r="B669" s="13">
        <v>71</v>
      </c>
      <c r="D669" s="19" t="s">
        <v>8221</v>
      </c>
      <c r="E669" s="13">
        <v>25</v>
      </c>
    </row>
    <row r="670" spans="1:5" x14ac:dyDescent="0.3">
      <c r="A670" s="18" t="s">
        <v>8219</v>
      </c>
      <c r="B670" s="13">
        <v>635</v>
      </c>
      <c r="D670" s="19" t="s">
        <v>8221</v>
      </c>
      <c r="E670" s="13">
        <v>3</v>
      </c>
    </row>
    <row r="671" spans="1:5" x14ac:dyDescent="0.3">
      <c r="A671" s="18" t="s">
        <v>8219</v>
      </c>
      <c r="B671" s="13">
        <v>885</v>
      </c>
      <c r="D671" s="19" t="s">
        <v>8221</v>
      </c>
      <c r="E671" s="13">
        <v>0</v>
      </c>
    </row>
    <row r="672" spans="1:5" x14ac:dyDescent="0.3">
      <c r="A672" s="18" t="s">
        <v>8219</v>
      </c>
      <c r="B672" s="13">
        <v>329</v>
      </c>
      <c r="D672" s="19" t="s">
        <v>8221</v>
      </c>
      <c r="E672" s="13">
        <v>2</v>
      </c>
    </row>
    <row r="673" spans="1:5" x14ac:dyDescent="0.3">
      <c r="A673" s="18" t="s">
        <v>8219</v>
      </c>
      <c r="B673" s="13">
        <v>71</v>
      </c>
      <c r="D673" s="19" t="s">
        <v>8221</v>
      </c>
      <c r="E673" s="13">
        <v>0</v>
      </c>
    </row>
    <row r="674" spans="1:5" x14ac:dyDescent="0.3">
      <c r="A674" s="18" t="s">
        <v>8219</v>
      </c>
      <c r="B674" s="13">
        <v>269</v>
      </c>
      <c r="D674" s="19" t="s">
        <v>8221</v>
      </c>
      <c r="E674" s="13">
        <v>2</v>
      </c>
    </row>
    <row r="675" spans="1:5" x14ac:dyDescent="0.3">
      <c r="A675" s="18" t="s">
        <v>8219</v>
      </c>
      <c r="B675" s="13">
        <v>345</v>
      </c>
      <c r="D675" s="19" t="s">
        <v>8221</v>
      </c>
      <c r="E675" s="13">
        <v>3</v>
      </c>
    </row>
    <row r="676" spans="1:5" x14ac:dyDescent="0.3">
      <c r="A676" s="18" t="s">
        <v>8219</v>
      </c>
      <c r="B676" s="13">
        <v>43</v>
      </c>
      <c r="D676" s="19" t="s">
        <v>8221</v>
      </c>
      <c r="E676" s="13">
        <v>0</v>
      </c>
    </row>
    <row r="677" spans="1:5" x14ac:dyDescent="0.3">
      <c r="A677" s="18" t="s">
        <v>8219</v>
      </c>
      <c r="B677" s="13">
        <v>33</v>
      </c>
      <c r="D677" s="19" t="s">
        <v>8221</v>
      </c>
      <c r="E677" s="13">
        <v>0</v>
      </c>
    </row>
    <row r="678" spans="1:5" x14ac:dyDescent="0.3">
      <c r="A678" s="18" t="s">
        <v>8219</v>
      </c>
      <c r="B678" s="13">
        <v>211</v>
      </c>
      <c r="D678" s="19" t="s">
        <v>8221</v>
      </c>
      <c r="E678" s="13">
        <v>24</v>
      </c>
    </row>
    <row r="679" spans="1:5" x14ac:dyDescent="0.3">
      <c r="A679" s="18" t="s">
        <v>8219</v>
      </c>
      <c r="B679" s="13">
        <v>196</v>
      </c>
      <c r="D679" s="19" t="s">
        <v>8221</v>
      </c>
      <c r="E679" s="13">
        <v>140</v>
      </c>
    </row>
    <row r="680" spans="1:5" x14ac:dyDescent="0.3">
      <c r="A680" s="18" t="s">
        <v>8219</v>
      </c>
      <c r="B680" s="13">
        <v>405</v>
      </c>
      <c r="D680" s="19" t="s">
        <v>8221</v>
      </c>
      <c r="E680" s="13">
        <v>0</v>
      </c>
    </row>
    <row r="681" spans="1:5" x14ac:dyDescent="0.3">
      <c r="A681" s="18" t="s">
        <v>8219</v>
      </c>
      <c r="B681" s="13">
        <v>206</v>
      </c>
      <c r="D681" s="19" t="s">
        <v>8221</v>
      </c>
      <c r="E681" s="13">
        <v>3</v>
      </c>
    </row>
    <row r="682" spans="1:5" x14ac:dyDescent="0.3">
      <c r="A682" s="18" t="s">
        <v>8219</v>
      </c>
      <c r="B682" s="13">
        <v>335</v>
      </c>
      <c r="D682" s="19" t="s">
        <v>8221</v>
      </c>
      <c r="E682" s="13">
        <v>105</v>
      </c>
    </row>
    <row r="683" spans="1:5" x14ac:dyDescent="0.3">
      <c r="A683" s="18" t="s">
        <v>8219</v>
      </c>
      <c r="B683" s="13">
        <v>215</v>
      </c>
      <c r="D683" s="19" t="s">
        <v>8221</v>
      </c>
      <c r="E683" s="13">
        <v>16</v>
      </c>
    </row>
    <row r="684" spans="1:5" x14ac:dyDescent="0.3">
      <c r="A684" s="18" t="s">
        <v>8219</v>
      </c>
      <c r="B684" s="13">
        <v>176</v>
      </c>
      <c r="D684" s="19" t="s">
        <v>8221</v>
      </c>
      <c r="E684" s="13">
        <v>0</v>
      </c>
    </row>
    <row r="685" spans="1:5" x14ac:dyDescent="0.3">
      <c r="A685" s="18" t="s">
        <v>8219</v>
      </c>
      <c r="B685" s="13">
        <v>555</v>
      </c>
      <c r="D685" s="19" t="s">
        <v>8221</v>
      </c>
      <c r="E685" s="13">
        <v>0</v>
      </c>
    </row>
    <row r="686" spans="1:5" x14ac:dyDescent="0.3">
      <c r="A686" s="18" t="s">
        <v>8219</v>
      </c>
      <c r="B686" s="13">
        <v>116</v>
      </c>
      <c r="D686" s="19" t="s">
        <v>8221</v>
      </c>
      <c r="E686" s="13">
        <v>0</v>
      </c>
    </row>
    <row r="687" spans="1:5" x14ac:dyDescent="0.3">
      <c r="A687" s="18" t="s">
        <v>8219</v>
      </c>
      <c r="B687" s="13">
        <v>615</v>
      </c>
      <c r="D687" s="19" t="s">
        <v>8221</v>
      </c>
      <c r="E687" s="13">
        <v>0</v>
      </c>
    </row>
    <row r="688" spans="1:5" x14ac:dyDescent="0.3">
      <c r="A688" s="18" t="s">
        <v>8219</v>
      </c>
      <c r="B688" s="13">
        <v>236</v>
      </c>
      <c r="D688" s="19" t="s">
        <v>8221</v>
      </c>
      <c r="E688" s="13">
        <v>0</v>
      </c>
    </row>
    <row r="689" spans="1:5" x14ac:dyDescent="0.3">
      <c r="A689" s="18" t="s">
        <v>8219</v>
      </c>
      <c r="B689" s="13">
        <v>145</v>
      </c>
      <c r="D689" s="19" t="s">
        <v>8221</v>
      </c>
      <c r="E689" s="13">
        <v>47</v>
      </c>
    </row>
    <row r="690" spans="1:5" x14ac:dyDescent="0.3">
      <c r="A690" s="18" t="s">
        <v>8219</v>
      </c>
      <c r="B690" s="13">
        <v>167</v>
      </c>
      <c r="D690" s="19" t="s">
        <v>8221</v>
      </c>
      <c r="E690" s="13">
        <v>2</v>
      </c>
    </row>
    <row r="691" spans="1:5" x14ac:dyDescent="0.3">
      <c r="A691" s="18" t="s">
        <v>8219</v>
      </c>
      <c r="B691" s="13">
        <v>235</v>
      </c>
      <c r="D691" s="19" t="s">
        <v>8221</v>
      </c>
      <c r="E691" s="13">
        <v>0</v>
      </c>
    </row>
    <row r="692" spans="1:5" x14ac:dyDescent="0.3">
      <c r="A692" s="18" t="s">
        <v>8219</v>
      </c>
      <c r="B692" s="13">
        <v>452</v>
      </c>
      <c r="D692" s="19" t="s">
        <v>8221</v>
      </c>
      <c r="E692" s="13">
        <v>33</v>
      </c>
    </row>
    <row r="693" spans="1:5" x14ac:dyDescent="0.3">
      <c r="A693" s="18" t="s">
        <v>8219</v>
      </c>
      <c r="B693" s="13">
        <v>241</v>
      </c>
      <c r="D693" s="19" t="s">
        <v>8221</v>
      </c>
      <c r="E693" s="13">
        <v>13</v>
      </c>
    </row>
    <row r="694" spans="1:5" x14ac:dyDescent="0.3">
      <c r="A694" s="18" t="s">
        <v>8219</v>
      </c>
      <c r="B694" s="13">
        <v>28</v>
      </c>
      <c r="D694" s="19" t="s">
        <v>8221</v>
      </c>
      <c r="E694" s="13">
        <v>5</v>
      </c>
    </row>
    <row r="695" spans="1:5" x14ac:dyDescent="0.3">
      <c r="A695" s="18" t="s">
        <v>8219</v>
      </c>
      <c r="B695" s="13">
        <v>140</v>
      </c>
      <c r="D695" s="19" t="s">
        <v>8221</v>
      </c>
      <c r="E695" s="13">
        <v>10</v>
      </c>
    </row>
    <row r="696" spans="1:5" x14ac:dyDescent="0.3">
      <c r="A696" s="18" t="s">
        <v>8219</v>
      </c>
      <c r="B696" s="13">
        <v>280</v>
      </c>
      <c r="D696" s="19" t="s">
        <v>8221</v>
      </c>
      <c r="E696" s="13">
        <v>0</v>
      </c>
    </row>
    <row r="697" spans="1:5" x14ac:dyDescent="0.3">
      <c r="A697" s="18" t="s">
        <v>8219</v>
      </c>
      <c r="B697" s="13">
        <v>70</v>
      </c>
      <c r="D697" s="19" t="s">
        <v>8221</v>
      </c>
      <c r="E697" s="13">
        <v>2</v>
      </c>
    </row>
    <row r="698" spans="1:5" x14ac:dyDescent="0.3">
      <c r="A698" s="18" t="s">
        <v>8219</v>
      </c>
      <c r="B698" s="13">
        <v>160</v>
      </c>
      <c r="D698" s="19" t="s">
        <v>8221</v>
      </c>
      <c r="E698" s="13">
        <v>1</v>
      </c>
    </row>
    <row r="699" spans="1:5" x14ac:dyDescent="0.3">
      <c r="A699" s="18" t="s">
        <v>8219</v>
      </c>
      <c r="B699" s="13">
        <v>141</v>
      </c>
      <c r="D699" s="19" t="s">
        <v>8221</v>
      </c>
      <c r="E699" s="13">
        <v>3</v>
      </c>
    </row>
    <row r="700" spans="1:5" x14ac:dyDescent="0.3">
      <c r="A700" s="18" t="s">
        <v>8219</v>
      </c>
      <c r="B700" s="13">
        <v>874</v>
      </c>
      <c r="D700" s="19" t="s">
        <v>8221</v>
      </c>
      <c r="E700" s="13">
        <v>67</v>
      </c>
    </row>
    <row r="701" spans="1:5" x14ac:dyDescent="0.3">
      <c r="A701" s="18" t="s">
        <v>8219</v>
      </c>
      <c r="B701" s="13">
        <v>73</v>
      </c>
      <c r="D701" s="19" t="s">
        <v>8221</v>
      </c>
      <c r="E701" s="13">
        <v>16</v>
      </c>
    </row>
    <row r="702" spans="1:5" x14ac:dyDescent="0.3">
      <c r="A702" s="18" t="s">
        <v>8219</v>
      </c>
      <c r="B702" s="13">
        <v>294</v>
      </c>
      <c r="D702" s="19" t="s">
        <v>8221</v>
      </c>
      <c r="E702" s="13">
        <v>50</v>
      </c>
    </row>
    <row r="703" spans="1:5" x14ac:dyDescent="0.3">
      <c r="A703" s="18" t="s">
        <v>8219</v>
      </c>
      <c r="B703" s="13">
        <v>740</v>
      </c>
      <c r="D703" s="19" t="s">
        <v>8221</v>
      </c>
      <c r="E703" s="13">
        <v>42</v>
      </c>
    </row>
    <row r="704" spans="1:5" x14ac:dyDescent="0.3">
      <c r="A704" s="18" t="s">
        <v>8219</v>
      </c>
      <c r="B704" s="13">
        <v>369</v>
      </c>
      <c r="D704" s="19" t="s">
        <v>8221</v>
      </c>
      <c r="E704" s="13">
        <v>1</v>
      </c>
    </row>
    <row r="705" spans="1:5" x14ac:dyDescent="0.3">
      <c r="A705" s="18" t="s">
        <v>8219</v>
      </c>
      <c r="B705" s="13">
        <v>110</v>
      </c>
      <c r="D705" s="19" t="s">
        <v>8221</v>
      </c>
      <c r="E705" s="13">
        <v>1</v>
      </c>
    </row>
    <row r="706" spans="1:5" x14ac:dyDescent="0.3">
      <c r="A706" s="18" t="s">
        <v>8219</v>
      </c>
      <c r="B706" s="13">
        <v>455</v>
      </c>
      <c r="D706" s="19" t="s">
        <v>8221</v>
      </c>
      <c r="E706" s="13">
        <v>8</v>
      </c>
    </row>
    <row r="707" spans="1:5" x14ac:dyDescent="0.3">
      <c r="A707" s="18" t="s">
        <v>8219</v>
      </c>
      <c r="B707" s="13">
        <v>224</v>
      </c>
      <c r="D707" s="19" t="s">
        <v>8221</v>
      </c>
      <c r="E707" s="13">
        <v>4</v>
      </c>
    </row>
    <row r="708" spans="1:5" x14ac:dyDescent="0.3">
      <c r="A708" s="18" t="s">
        <v>8219</v>
      </c>
      <c r="B708" s="13">
        <v>46</v>
      </c>
      <c r="D708" s="19" t="s">
        <v>8221</v>
      </c>
      <c r="E708" s="13">
        <v>8</v>
      </c>
    </row>
    <row r="709" spans="1:5" x14ac:dyDescent="0.3">
      <c r="A709" s="18" t="s">
        <v>8219</v>
      </c>
      <c r="B709" s="13">
        <v>284</v>
      </c>
      <c r="D709" s="19" t="s">
        <v>8221</v>
      </c>
      <c r="E709" s="13">
        <v>4</v>
      </c>
    </row>
    <row r="710" spans="1:5" x14ac:dyDescent="0.3">
      <c r="A710" s="18" t="s">
        <v>8219</v>
      </c>
      <c r="B710" s="13">
        <v>98</v>
      </c>
      <c r="D710" s="19" t="s">
        <v>8221</v>
      </c>
      <c r="E710" s="13">
        <v>34</v>
      </c>
    </row>
    <row r="711" spans="1:5" x14ac:dyDescent="0.3">
      <c r="A711" s="18" t="s">
        <v>8219</v>
      </c>
      <c r="B711" s="13">
        <v>56</v>
      </c>
      <c r="D711" s="19" t="s">
        <v>8221</v>
      </c>
      <c r="E711" s="13">
        <v>2</v>
      </c>
    </row>
    <row r="712" spans="1:5" x14ac:dyDescent="0.3">
      <c r="A712" s="18" t="s">
        <v>8219</v>
      </c>
      <c r="B712" s="13">
        <v>32</v>
      </c>
      <c r="D712" s="19" t="s">
        <v>8221</v>
      </c>
      <c r="E712" s="13">
        <v>2</v>
      </c>
    </row>
    <row r="713" spans="1:5" x14ac:dyDescent="0.3">
      <c r="A713" s="18" t="s">
        <v>8219</v>
      </c>
      <c r="B713" s="13">
        <v>30</v>
      </c>
      <c r="D713" s="19" t="s">
        <v>8221</v>
      </c>
      <c r="E713" s="13">
        <v>2</v>
      </c>
    </row>
    <row r="714" spans="1:5" x14ac:dyDescent="0.3">
      <c r="A714" s="18" t="s">
        <v>8219</v>
      </c>
      <c r="B714" s="13">
        <v>70</v>
      </c>
      <c r="D714" s="19" t="s">
        <v>8221</v>
      </c>
      <c r="E714" s="13">
        <v>7</v>
      </c>
    </row>
    <row r="715" spans="1:5" x14ac:dyDescent="0.3">
      <c r="A715" s="18" t="s">
        <v>8219</v>
      </c>
      <c r="B715" s="13">
        <v>44</v>
      </c>
      <c r="D715" s="19" t="s">
        <v>8221</v>
      </c>
      <c r="E715" s="13">
        <v>0</v>
      </c>
    </row>
    <row r="716" spans="1:5" x14ac:dyDescent="0.3">
      <c r="A716" s="18" t="s">
        <v>8219</v>
      </c>
      <c r="B716" s="13">
        <v>92</v>
      </c>
      <c r="D716" s="19" t="s">
        <v>8221</v>
      </c>
      <c r="E716" s="13">
        <v>32</v>
      </c>
    </row>
    <row r="717" spans="1:5" x14ac:dyDescent="0.3">
      <c r="A717" s="18" t="s">
        <v>8219</v>
      </c>
      <c r="B717" s="13">
        <v>205</v>
      </c>
      <c r="D717" s="19" t="s">
        <v>8221</v>
      </c>
      <c r="E717" s="13">
        <v>0</v>
      </c>
    </row>
    <row r="718" spans="1:5" x14ac:dyDescent="0.3">
      <c r="A718" s="18" t="s">
        <v>8219</v>
      </c>
      <c r="B718" s="13">
        <v>23</v>
      </c>
      <c r="D718" s="19" t="s">
        <v>8221</v>
      </c>
      <c r="E718" s="13">
        <v>9</v>
      </c>
    </row>
    <row r="719" spans="1:5" x14ac:dyDescent="0.3">
      <c r="A719" s="18" t="s">
        <v>8219</v>
      </c>
      <c r="B719" s="13">
        <v>4</v>
      </c>
      <c r="D719" s="19" t="s">
        <v>8221</v>
      </c>
      <c r="E719" s="13">
        <v>2</v>
      </c>
    </row>
    <row r="720" spans="1:5" x14ac:dyDescent="0.3">
      <c r="A720" s="18" t="s">
        <v>8219</v>
      </c>
      <c r="B720" s="13">
        <v>112</v>
      </c>
      <c r="D720" s="19" t="s">
        <v>8221</v>
      </c>
      <c r="E720" s="13">
        <v>25</v>
      </c>
    </row>
    <row r="721" spans="1:5" x14ac:dyDescent="0.3">
      <c r="A721" s="18" t="s">
        <v>8219</v>
      </c>
      <c r="B721" s="13">
        <v>27</v>
      </c>
      <c r="D721" s="19" t="s">
        <v>8221</v>
      </c>
      <c r="E721" s="13">
        <v>3</v>
      </c>
    </row>
    <row r="722" spans="1:5" x14ac:dyDescent="0.3">
      <c r="A722" s="18" t="s">
        <v>8219</v>
      </c>
      <c r="B722" s="13">
        <v>11</v>
      </c>
      <c r="D722" s="19" t="s">
        <v>8221</v>
      </c>
      <c r="E722" s="13">
        <v>7</v>
      </c>
    </row>
    <row r="723" spans="1:5" x14ac:dyDescent="0.3">
      <c r="A723" s="18" t="s">
        <v>8219</v>
      </c>
      <c r="B723" s="13">
        <v>26</v>
      </c>
      <c r="D723" s="19" t="s">
        <v>8221</v>
      </c>
      <c r="E723" s="13">
        <v>5</v>
      </c>
    </row>
    <row r="724" spans="1:5" x14ac:dyDescent="0.3">
      <c r="A724" s="18" t="s">
        <v>8219</v>
      </c>
      <c r="B724" s="13">
        <v>77</v>
      </c>
      <c r="D724" s="19" t="s">
        <v>8221</v>
      </c>
      <c r="E724" s="13">
        <v>0</v>
      </c>
    </row>
    <row r="725" spans="1:5" x14ac:dyDescent="0.3">
      <c r="A725" s="18" t="s">
        <v>8219</v>
      </c>
      <c r="B725" s="13">
        <v>136</v>
      </c>
      <c r="D725" s="19" t="s">
        <v>8221</v>
      </c>
      <c r="E725" s="13">
        <v>4</v>
      </c>
    </row>
    <row r="726" spans="1:5" x14ac:dyDescent="0.3">
      <c r="A726" s="18" t="s">
        <v>8219</v>
      </c>
      <c r="B726" s="13">
        <v>157</v>
      </c>
      <c r="D726" s="19" t="s">
        <v>8221</v>
      </c>
      <c r="E726" s="13">
        <v>50</v>
      </c>
    </row>
    <row r="727" spans="1:5" x14ac:dyDescent="0.3">
      <c r="A727" s="18" t="s">
        <v>8219</v>
      </c>
      <c r="B727" s="13">
        <v>158</v>
      </c>
      <c r="D727" s="19" t="s">
        <v>8221</v>
      </c>
      <c r="E727" s="13">
        <v>5</v>
      </c>
    </row>
    <row r="728" spans="1:5" x14ac:dyDescent="0.3">
      <c r="A728" s="18" t="s">
        <v>8219</v>
      </c>
      <c r="B728" s="13">
        <v>27</v>
      </c>
      <c r="D728" s="19" t="s">
        <v>8221</v>
      </c>
      <c r="E728" s="13">
        <v>0</v>
      </c>
    </row>
    <row r="729" spans="1:5" x14ac:dyDescent="0.3">
      <c r="A729" s="18" t="s">
        <v>8219</v>
      </c>
      <c r="B729" s="13">
        <v>23</v>
      </c>
      <c r="D729" s="19" t="s">
        <v>8221</v>
      </c>
      <c r="E729" s="13">
        <v>30</v>
      </c>
    </row>
    <row r="730" spans="1:5" x14ac:dyDescent="0.3">
      <c r="A730" s="18" t="s">
        <v>8219</v>
      </c>
      <c r="B730" s="13">
        <v>17</v>
      </c>
      <c r="D730" s="19" t="s">
        <v>8221</v>
      </c>
      <c r="E730" s="13">
        <v>0</v>
      </c>
    </row>
    <row r="731" spans="1:5" x14ac:dyDescent="0.3">
      <c r="A731" s="18" t="s">
        <v>8219</v>
      </c>
      <c r="B731" s="13">
        <v>37</v>
      </c>
      <c r="D731" s="19" t="s">
        <v>8221</v>
      </c>
      <c r="E731" s="13">
        <v>9</v>
      </c>
    </row>
    <row r="732" spans="1:5" x14ac:dyDescent="0.3">
      <c r="A732" s="18" t="s">
        <v>8219</v>
      </c>
      <c r="B732" s="13">
        <v>65</v>
      </c>
      <c r="D732" s="19" t="s">
        <v>8221</v>
      </c>
      <c r="E732" s="13">
        <v>0</v>
      </c>
    </row>
    <row r="733" spans="1:5" x14ac:dyDescent="0.3">
      <c r="A733" s="18" t="s">
        <v>8219</v>
      </c>
      <c r="B733" s="13">
        <v>18</v>
      </c>
      <c r="D733" s="19" t="s">
        <v>8221</v>
      </c>
      <c r="E733" s="13">
        <v>5</v>
      </c>
    </row>
    <row r="734" spans="1:5" x14ac:dyDescent="0.3">
      <c r="A734" s="18" t="s">
        <v>8219</v>
      </c>
      <c r="B734" s="13">
        <v>25</v>
      </c>
      <c r="D734" s="19" t="s">
        <v>8221</v>
      </c>
      <c r="E734" s="13">
        <v>1</v>
      </c>
    </row>
    <row r="735" spans="1:5" x14ac:dyDescent="0.3">
      <c r="A735" s="18" t="s">
        <v>8219</v>
      </c>
      <c r="B735" s="13">
        <v>104</v>
      </c>
      <c r="D735" s="19" t="s">
        <v>8221</v>
      </c>
      <c r="E735" s="13">
        <v>0</v>
      </c>
    </row>
    <row r="736" spans="1:5" x14ac:dyDescent="0.3">
      <c r="A736" s="18" t="s">
        <v>8219</v>
      </c>
      <c r="B736" s="13">
        <v>108</v>
      </c>
      <c r="D736" s="19" t="s">
        <v>8221</v>
      </c>
      <c r="E736" s="13">
        <v>2</v>
      </c>
    </row>
    <row r="737" spans="1:5" x14ac:dyDescent="0.3">
      <c r="A737" s="18" t="s">
        <v>8219</v>
      </c>
      <c r="B737" s="13">
        <v>38</v>
      </c>
      <c r="D737" s="19" t="s">
        <v>8221</v>
      </c>
      <c r="E737" s="13">
        <v>14</v>
      </c>
    </row>
    <row r="738" spans="1:5" x14ac:dyDescent="0.3">
      <c r="A738" s="18" t="s">
        <v>8219</v>
      </c>
      <c r="B738" s="13">
        <v>88</v>
      </c>
      <c r="D738" s="19" t="s">
        <v>8221</v>
      </c>
      <c r="E738" s="13">
        <v>0</v>
      </c>
    </row>
    <row r="739" spans="1:5" x14ac:dyDescent="0.3">
      <c r="A739" s="18" t="s">
        <v>8219</v>
      </c>
      <c r="B739" s="13">
        <v>82</v>
      </c>
      <c r="D739" s="19" t="s">
        <v>8221</v>
      </c>
      <c r="E739" s="13">
        <v>18</v>
      </c>
    </row>
    <row r="740" spans="1:5" x14ac:dyDescent="0.3">
      <c r="A740" s="18" t="s">
        <v>8219</v>
      </c>
      <c r="B740" s="13">
        <v>126</v>
      </c>
      <c r="D740" s="19" t="s">
        <v>8221</v>
      </c>
      <c r="E740" s="13">
        <v>0</v>
      </c>
    </row>
    <row r="741" spans="1:5" x14ac:dyDescent="0.3">
      <c r="A741" s="18" t="s">
        <v>8219</v>
      </c>
      <c r="B741" s="13">
        <v>133</v>
      </c>
      <c r="D741" s="19" t="s">
        <v>8221</v>
      </c>
      <c r="E741" s="13">
        <v>0</v>
      </c>
    </row>
    <row r="742" spans="1:5" x14ac:dyDescent="0.3">
      <c r="A742" s="18" t="s">
        <v>8219</v>
      </c>
      <c r="B742" s="13">
        <v>47</v>
      </c>
      <c r="D742" s="19" t="s">
        <v>8221</v>
      </c>
      <c r="E742" s="13">
        <v>3</v>
      </c>
    </row>
    <row r="743" spans="1:5" x14ac:dyDescent="0.3">
      <c r="A743" s="18" t="s">
        <v>8219</v>
      </c>
      <c r="B743" s="13">
        <v>58</v>
      </c>
      <c r="D743" s="19" t="s">
        <v>8221</v>
      </c>
      <c r="E743" s="13">
        <v>0</v>
      </c>
    </row>
    <row r="744" spans="1:5" x14ac:dyDescent="0.3">
      <c r="A744" s="18" t="s">
        <v>8219</v>
      </c>
      <c r="B744" s="13">
        <v>32</v>
      </c>
      <c r="D744" s="19" t="s">
        <v>8221</v>
      </c>
      <c r="E744" s="13">
        <v>0</v>
      </c>
    </row>
    <row r="745" spans="1:5" x14ac:dyDescent="0.3">
      <c r="A745" s="18" t="s">
        <v>8219</v>
      </c>
      <c r="B745" s="13">
        <v>37</v>
      </c>
      <c r="D745" s="19" t="s">
        <v>8221</v>
      </c>
      <c r="E745" s="13">
        <v>3</v>
      </c>
    </row>
    <row r="746" spans="1:5" x14ac:dyDescent="0.3">
      <c r="A746" s="18" t="s">
        <v>8219</v>
      </c>
      <c r="B746" s="13">
        <v>87</v>
      </c>
      <c r="D746" s="19" t="s">
        <v>8221</v>
      </c>
      <c r="E746" s="13">
        <v>0</v>
      </c>
    </row>
    <row r="747" spans="1:5" x14ac:dyDescent="0.3">
      <c r="A747" s="18" t="s">
        <v>8219</v>
      </c>
      <c r="B747" s="13">
        <v>15</v>
      </c>
      <c r="D747" s="19" t="s">
        <v>8221</v>
      </c>
      <c r="E747" s="13">
        <v>2</v>
      </c>
    </row>
    <row r="748" spans="1:5" x14ac:dyDescent="0.3">
      <c r="A748" s="18" t="s">
        <v>8219</v>
      </c>
      <c r="B748" s="13">
        <v>27</v>
      </c>
      <c r="D748" s="19" t="s">
        <v>8221</v>
      </c>
      <c r="E748" s="13">
        <v>1</v>
      </c>
    </row>
    <row r="749" spans="1:5" x14ac:dyDescent="0.3">
      <c r="A749" s="18" t="s">
        <v>8219</v>
      </c>
      <c r="B749" s="13">
        <v>19</v>
      </c>
      <c r="D749" s="19" t="s">
        <v>8221</v>
      </c>
      <c r="E749" s="13">
        <v>3</v>
      </c>
    </row>
    <row r="750" spans="1:5" x14ac:dyDescent="0.3">
      <c r="A750" s="18" t="s">
        <v>8219</v>
      </c>
      <c r="B750" s="13">
        <v>17</v>
      </c>
      <c r="D750" s="19" t="s">
        <v>8221</v>
      </c>
      <c r="E750" s="13">
        <v>17</v>
      </c>
    </row>
    <row r="751" spans="1:5" x14ac:dyDescent="0.3">
      <c r="A751" s="18" t="s">
        <v>8219</v>
      </c>
      <c r="B751" s="13">
        <v>26</v>
      </c>
      <c r="D751" s="19" t="s">
        <v>8221</v>
      </c>
      <c r="E751" s="13">
        <v>0</v>
      </c>
    </row>
    <row r="752" spans="1:5" x14ac:dyDescent="0.3">
      <c r="A752" s="18" t="s">
        <v>8219</v>
      </c>
      <c r="B752" s="13">
        <v>28</v>
      </c>
      <c r="D752" s="19" t="s">
        <v>8221</v>
      </c>
      <c r="E752" s="13">
        <v>2</v>
      </c>
    </row>
    <row r="753" spans="1:5" x14ac:dyDescent="0.3">
      <c r="A753" s="18" t="s">
        <v>8219</v>
      </c>
      <c r="B753" s="13">
        <v>37</v>
      </c>
      <c r="D753" s="19" t="s">
        <v>8221</v>
      </c>
      <c r="E753" s="13">
        <v>1</v>
      </c>
    </row>
    <row r="754" spans="1:5" x14ac:dyDescent="0.3">
      <c r="A754" s="18" t="s">
        <v>8219</v>
      </c>
      <c r="B754" s="13">
        <v>128</v>
      </c>
      <c r="D754" s="19" t="s">
        <v>8221</v>
      </c>
      <c r="E754" s="13">
        <v>2</v>
      </c>
    </row>
    <row r="755" spans="1:5" x14ac:dyDescent="0.3">
      <c r="A755" s="18" t="s">
        <v>8219</v>
      </c>
      <c r="B755" s="13">
        <v>10</v>
      </c>
      <c r="D755" s="19" t="s">
        <v>8221</v>
      </c>
      <c r="E755" s="13">
        <v>9</v>
      </c>
    </row>
    <row r="756" spans="1:5" x14ac:dyDescent="0.3">
      <c r="A756" s="18" t="s">
        <v>8219</v>
      </c>
      <c r="B756" s="13">
        <v>83</v>
      </c>
      <c r="D756" s="19" t="s">
        <v>8221</v>
      </c>
      <c r="E756" s="13">
        <v>7</v>
      </c>
    </row>
    <row r="757" spans="1:5" x14ac:dyDescent="0.3">
      <c r="A757" s="18" t="s">
        <v>8219</v>
      </c>
      <c r="B757" s="13">
        <v>46</v>
      </c>
      <c r="D757" s="19" t="s">
        <v>8221</v>
      </c>
      <c r="E757" s="13">
        <v>72</v>
      </c>
    </row>
    <row r="758" spans="1:5" x14ac:dyDescent="0.3">
      <c r="A758" s="18" t="s">
        <v>8219</v>
      </c>
      <c r="B758" s="13">
        <v>90</v>
      </c>
      <c r="D758" s="19" t="s">
        <v>8221</v>
      </c>
      <c r="E758" s="13">
        <v>4</v>
      </c>
    </row>
    <row r="759" spans="1:5" x14ac:dyDescent="0.3">
      <c r="A759" s="18" t="s">
        <v>8219</v>
      </c>
      <c r="B759" s="13">
        <v>81</v>
      </c>
      <c r="D759" s="19" t="s">
        <v>8221</v>
      </c>
      <c r="E759" s="13">
        <v>24</v>
      </c>
    </row>
    <row r="760" spans="1:5" x14ac:dyDescent="0.3">
      <c r="A760" s="18" t="s">
        <v>8219</v>
      </c>
      <c r="B760" s="13">
        <v>32</v>
      </c>
      <c r="D760" s="19" t="s">
        <v>8221</v>
      </c>
      <c r="E760" s="13">
        <v>1</v>
      </c>
    </row>
    <row r="761" spans="1:5" x14ac:dyDescent="0.3">
      <c r="A761" s="18" t="s">
        <v>8219</v>
      </c>
      <c r="B761" s="13">
        <v>20</v>
      </c>
      <c r="D761" s="19" t="s">
        <v>8221</v>
      </c>
      <c r="E761" s="13">
        <v>1</v>
      </c>
    </row>
    <row r="762" spans="1:5" x14ac:dyDescent="0.3">
      <c r="A762" s="18" t="s">
        <v>8219</v>
      </c>
      <c r="B762" s="13">
        <v>70</v>
      </c>
      <c r="D762" s="19" t="s">
        <v>8221</v>
      </c>
      <c r="E762" s="13">
        <v>4</v>
      </c>
    </row>
    <row r="763" spans="1:5" x14ac:dyDescent="0.3">
      <c r="A763" s="18" t="s">
        <v>8219</v>
      </c>
      <c r="B763" s="13">
        <v>168</v>
      </c>
      <c r="D763" s="19" t="s">
        <v>8221</v>
      </c>
      <c r="E763" s="13">
        <v>2</v>
      </c>
    </row>
    <row r="764" spans="1:5" x14ac:dyDescent="0.3">
      <c r="A764" s="18" t="s">
        <v>8219</v>
      </c>
      <c r="B764" s="13">
        <v>34</v>
      </c>
      <c r="D764" s="19" t="s">
        <v>8221</v>
      </c>
      <c r="E764" s="13">
        <v>0</v>
      </c>
    </row>
    <row r="765" spans="1:5" x14ac:dyDescent="0.3">
      <c r="A765" s="18" t="s">
        <v>8219</v>
      </c>
      <c r="B765" s="13">
        <v>48</v>
      </c>
      <c r="D765" s="19" t="s">
        <v>8221</v>
      </c>
      <c r="E765" s="13">
        <v>0</v>
      </c>
    </row>
    <row r="766" spans="1:5" x14ac:dyDescent="0.3">
      <c r="A766" s="18" t="s">
        <v>8219</v>
      </c>
      <c r="B766" s="13">
        <v>48</v>
      </c>
      <c r="D766" s="19" t="s">
        <v>8221</v>
      </c>
      <c r="E766" s="13">
        <v>0</v>
      </c>
    </row>
    <row r="767" spans="1:5" x14ac:dyDescent="0.3">
      <c r="A767" s="18" t="s">
        <v>8219</v>
      </c>
      <c r="B767" s="13">
        <v>221</v>
      </c>
      <c r="D767" s="19" t="s">
        <v>8221</v>
      </c>
      <c r="E767" s="13">
        <v>2</v>
      </c>
    </row>
    <row r="768" spans="1:5" x14ac:dyDescent="0.3">
      <c r="A768" s="18" t="s">
        <v>8219</v>
      </c>
      <c r="B768" s="13">
        <v>107</v>
      </c>
      <c r="D768" s="19" t="s">
        <v>8221</v>
      </c>
      <c r="E768" s="13">
        <v>2</v>
      </c>
    </row>
    <row r="769" spans="1:5" x14ac:dyDescent="0.3">
      <c r="A769" s="18" t="s">
        <v>8219</v>
      </c>
      <c r="B769" s="13">
        <v>45</v>
      </c>
      <c r="D769" s="19" t="s">
        <v>8221</v>
      </c>
      <c r="E769" s="13">
        <v>4</v>
      </c>
    </row>
    <row r="770" spans="1:5" x14ac:dyDescent="0.3">
      <c r="A770" s="18" t="s">
        <v>8219</v>
      </c>
      <c r="B770" s="13">
        <v>36</v>
      </c>
      <c r="D770" s="19" t="s">
        <v>8221</v>
      </c>
      <c r="E770" s="13">
        <v>49</v>
      </c>
    </row>
    <row r="771" spans="1:5" x14ac:dyDescent="0.3">
      <c r="A771" s="18" t="s">
        <v>8219</v>
      </c>
      <c r="B771" s="13">
        <v>101</v>
      </c>
      <c r="D771" s="19" t="s">
        <v>8221</v>
      </c>
      <c r="E771" s="13">
        <v>0</v>
      </c>
    </row>
    <row r="772" spans="1:5" x14ac:dyDescent="0.3">
      <c r="A772" s="18" t="s">
        <v>8219</v>
      </c>
      <c r="B772" s="13">
        <v>62</v>
      </c>
      <c r="D772" s="19" t="s">
        <v>8221</v>
      </c>
      <c r="E772" s="13">
        <v>0</v>
      </c>
    </row>
    <row r="773" spans="1:5" x14ac:dyDescent="0.3">
      <c r="A773" s="18" t="s">
        <v>8219</v>
      </c>
      <c r="B773" s="13">
        <v>32</v>
      </c>
      <c r="D773" s="19" t="s">
        <v>8221</v>
      </c>
      <c r="E773" s="13">
        <v>13</v>
      </c>
    </row>
    <row r="774" spans="1:5" x14ac:dyDescent="0.3">
      <c r="A774" s="18" t="s">
        <v>8219</v>
      </c>
      <c r="B774" s="13">
        <v>89</v>
      </c>
      <c r="D774" s="19" t="s">
        <v>8221</v>
      </c>
      <c r="E774" s="13">
        <v>1</v>
      </c>
    </row>
    <row r="775" spans="1:5" x14ac:dyDescent="0.3">
      <c r="A775" s="18" t="s">
        <v>8219</v>
      </c>
      <c r="B775" s="13">
        <v>93</v>
      </c>
      <c r="D775" s="19" t="s">
        <v>8221</v>
      </c>
      <c r="E775" s="13">
        <v>12</v>
      </c>
    </row>
    <row r="776" spans="1:5" x14ac:dyDescent="0.3">
      <c r="A776" s="18" t="s">
        <v>8219</v>
      </c>
      <c r="B776" s="13">
        <v>98</v>
      </c>
      <c r="D776" s="19" t="s">
        <v>8221</v>
      </c>
      <c r="E776" s="13">
        <v>0</v>
      </c>
    </row>
    <row r="777" spans="1:5" x14ac:dyDescent="0.3">
      <c r="A777" s="18" t="s">
        <v>8219</v>
      </c>
      <c r="B777" s="13">
        <v>82</v>
      </c>
      <c r="D777" s="19" t="s">
        <v>8221</v>
      </c>
      <c r="E777" s="13">
        <v>9</v>
      </c>
    </row>
    <row r="778" spans="1:5" x14ac:dyDescent="0.3">
      <c r="A778" s="18" t="s">
        <v>8219</v>
      </c>
      <c r="B778" s="13">
        <v>116</v>
      </c>
      <c r="D778" s="19" t="s">
        <v>8221</v>
      </c>
      <c r="E778" s="13">
        <v>36</v>
      </c>
    </row>
    <row r="779" spans="1:5" x14ac:dyDescent="0.3">
      <c r="A779" s="18" t="s">
        <v>8219</v>
      </c>
      <c r="B779" s="13">
        <v>52</v>
      </c>
      <c r="D779" s="19" t="s">
        <v>8221</v>
      </c>
      <c r="E779" s="13">
        <v>0</v>
      </c>
    </row>
    <row r="780" spans="1:5" x14ac:dyDescent="0.3">
      <c r="A780" s="18" t="s">
        <v>8219</v>
      </c>
      <c r="B780" s="13">
        <v>23</v>
      </c>
      <c r="D780" s="19" t="s">
        <v>8221</v>
      </c>
      <c r="E780" s="13">
        <v>1</v>
      </c>
    </row>
    <row r="781" spans="1:5" x14ac:dyDescent="0.3">
      <c r="A781" s="18" t="s">
        <v>8219</v>
      </c>
      <c r="B781" s="13">
        <v>77</v>
      </c>
      <c r="D781" s="19" t="s">
        <v>8221</v>
      </c>
      <c r="E781" s="13">
        <v>2</v>
      </c>
    </row>
    <row r="782" spans="1:5" x14ac:dyDescent="0.3">
      <c r="A782" s="18" t="s">
        <v>8219</v>
      </c>
      <c r="B782" s="13">
        <v>49</v>
      </c>
      <c r="D782" s="19" t="s">
        <v>8221</v>
      </c>
      <c r="E782" s="13">
        <v>17</v>
      </c>
    </row>
    <row r="783" spans="1:5" x14ac:dyDescent="0.3">
      <c r="A783" s="18" t="s">
        <v>8219</v>
      </c>
      <c r="B783" s="13">
        <v>59</v>
      </c>
      <c r="D783" s="19" t="s">
        <v>8221</v>
      </c>
      <c r="E783" s="13">
        <v>0</v>
      </c>
    </row>
    <row r="784" spans="1:5" x14ac:dyDescent="0.3">
      <c r="A784" s="18" t="s">
        <v>8219</v>
      </c>
      <c r="B784" s="13">
        <v>113</v>
      </c>
      <c r="D784" s="19" t="s">
        <v>8221</v>
      </c>
      <c r="E784" s="13">
        <v>0</v>
      </c>
    </row>
    <row r="785" spans="1:5" x14ac:dyDescent="0.3">
      <c r="A785" s="18" t="s">
        <v>8219</v>
      </c>
      <c r="B785" s="13">
        <v>34</v>
      </c>
      <c r="D785" s="19" t="s">
        <v>8221</v>
      </c>
      <c r="E785" s="13">
        <v>0</v>
      </c>
    </row>
    <row r="786" spans="1:5" x14ac:dyDescent="0.3">
      <c r="A786" s="18" t="s">
        <v>8219</v>
      </c>
      <c r="B786" s="13">
        <v>42</v>
      </c>
      <c r="D786" s="19" t="s">
        <v>8221</v>
      </c>
      <c r="E786" s="13">
        <v>1</v>
      </c>
    </row>
    <row r="787" spans="1:5" x14ac:dyDescent="0.3">
      <c r="A787" s="18" t="s">
        <v>8219</v>
      </c>
      <c r="B787" s="13">
        <v>42</v>
      </c>
      <c r="D787" s="19" t="s">
        <v>8221</v>
      </c>
      <c r="E787" s="13">
        <v>1</v>
      </c>
    </row>
    <row r="788" spans="1:5" x14ac:dyDescent="0.3">
      <c r="A788" s="18" t="s">
        <v>8219</v>
      </c>
      <c r="B788" s="13">
        <v>49</v>
      </c>
      <c r="D788" s="19" t="s">
        <v>8221</v>
      </c>
      <c r="E788" s="13">
        <v>2</v>
      </c>
    </row>
    <row r="789" spans="1:5" x14ac:dyDescent="0.3">
      <c r="A789" s="18" t="s">
        <v>8219</v>
      </c>
      <c r="B789" s="13">
        <v>56</v>
      </c>
      <c r="D789" s="19" t="s">
        <v>8221</v>
      </c>
      <c r="E789" s="13">
        <v>16</v>
      </c>
    </row>
    <row r="790" spans="1:5" x14ac:dyDescent="0.3">
      <c r="A790" s="18" t="s">
        <v>8219</v>
      </c>
      <c r="B790" s="13">
        <v>25</v>
      </c>
      <c r="D790" s="19" t="s">
        <v>8221</v>
      </c>
      <c r="E790" s="13">
        <v>3</v>
      </c>
    </row>
    <row r="791" spans="1:5" x14ac:dyDescent="0.3">
      <c r="A791" s="18" t="s">
        <v>8219</v>
      </c>
      <c r="B791" s="13">
        <v>52</v>
      </c>
      <c r="D791" s="19" t="s">
        <v>8221</v>
      </c>
      <c r="E791" s="13">
        <v>14</v>
      </c>
    </row>
    <row r="792" spans="1:5" x14ac:dyDescent="0.3">
      <c r="A792" s="18" t="s">
        <v>8219</v>
      </c>
      <c r="B792" s="13">
        <v>34</v>
      </c>
      <c r="D792" s="19" t="s">
        <v>8221</v>
      </c>
      <c r="E792" s="13">
        <v>1</v>
      </c>
    </row>
    <row r="793" spans="1:5" x14ac:dyDescent="0.3">
      <c r="A793" s="18" t="s">
        <v>8219</v>
      </c>
      <c r="B793" s="13">
        <v>67</v>
      </c>
      <c r="D793" s="19" t="s">
        <v>8221</v>
      </c>
      <c r="E793" s="13">
        <v>12</v>
      </c>
    </row>
    <row r="794" spans="1:5" x14ac:dyDescent="0.3">
      <c r="A794" s="18" t="s">
        <v>8219</v>
      </c>
      <c r="B794" s="13">
        <v>70</v>
      </c>
      <c r="D794" s="19" t="s">
        <v>8221</v>
      </c>
      <c r="E794" s="13">
        <v>39</v>
      </c>
    </row>
    <row r="795" spans="1:5" x14ac:dyDescent="0.3">
      <c r="A795" s="18" t="s">
        <v>8219</v>
      </c>
      <c r="B795" s="13">
        <v>89</v>
      </c>
      <c r="D795" s="19" t="s">
        <v>8221</v>
      </c>
      <c r="E795" s="13">
        <v>12</v>
      </c>
    </row>
    <row r="796" spans="1:5" x14ac:dyDescent="0.3">
      <c r="A796" s="18" t="s">
        <v>8219</v>
      </c>
      <c r="B796" s="13">
        <v>107</v>
      </c>
      <c r="D796" s="19" t="s">
        <v>8221</v>
      </c>
      <c r="E796" s="13">
        <v>1</v>
      </c>
    </row>
    <row r="797" spans="1:5" x14ac:dyDescent="0.3">
      <c r="A797" s="18" t="s">
        <v>8219</v>
      </c>
      <c r="B797" s="13">
        <v>159</v>
      </c>
      <c r="D797" s="19" t="s">
        <v>8221</v>
      </c>
      <c r="E797" s="13">
        <v>1</v>
      </c>
    </row>
    <row r="798" spans="1:5" x14ac:dyDescent="0.3">
      <c r="A798" s="18" t="s">
        <v>8219</v>
      </c>
      <c r="B798" s="13">
        <v>181</v>
      </c>
      <c r="D798" s="19" t="s">
        <v>8221</v>
      </c>
      <c r="E798" s="13">
        <v>2</v>
      </c>
    </row>
    <row r="799" spans="1:5" x14ac:dyDescent="0.3">
      <c r="A799" s="18" t="s">
        <v>8219</v>
      </c>
      <c r="B799" s="13">
        <v>131</v>
      </c>
      <c r="D799" s="19" t="s">
        <v>8221</v>
      </c>
      <c r="E799" s="13">
        <v>38</v>
      </c>
    </row>
    <row r="800" spans="1:5" x14ac:dyDescent="0.3">
      <c r="A800" s="18" t="s">
        <v>8219</v>
      </c>
      <c r="B800" s="13">
        <v>125</v>
      </c>
      <c r="D800" s="19" t="s">
        <v>8221</v>
      </c>
      <c r="E800" s="13">
        <v>0</v>
      </c>
    </row>
    <row r="801" spans="1:5" x14ac:dyDescent="0.3">
      <c r="A801" s="18" t="s">
        <v>8219</v>
      </c>
      <c r="B801" s="13">
        <v>61</v>
      </c>
      <c r="D801" s="19" t="s">
        <v>8221</v>
      </c>
      <c r="E801" s="13">
        <v>0</v>
      </c>
    </row>
    <row r="802" spans="1:5" x14ac:dyDescent="0.3">
      <c r="A802" s="18" t="s">
        <v>8219</v>
      </c>
      <c r="B802" s="13">
        <v>90</v>
      </c>
      <c r="D802" s="19" t="s">
        <v>8221</v>
      </c>
      <c r="E802" s="13">
        <v>0</v>
      </c>
    </row>
    <row r="803" spans="1:5" x14ac:dyDescent="0.3">
      <c r="A803" s="18" t="s">
        <v>8219</v>
      </c>
      <c r="B803" s="13">
        <v>35</v>
      </c>
      <c r="D803" s="19" t="s">
        <v>8221</v>
      </c>
      <c r="E803" s="13">
        <v>16</v>
      </c>
    </row>
    <row r="804" spans="1:5" x14ac:dyDescent="0.3">
      <c r="A804" s="18" t="s">
        <v>8219</v>
      </c>
      <c r="B804" s="13">
        <v>90</v>
      </c>
      <c r="D804" s="19" t="s">
        <v>8221</v>
      </c>
      <c r="E804" s="13">
        <v>44</v>
      </c>
    </row>
    <row r="805" spans="1:5" x14ac:dyDescent="0.3">
      <c r="A805" s="18" t="s">
        <v>8219</v>
      </c>
      <c r="B805" s="13">
        <v>4</v>
      </c>
      <c r="D805" s="19" t="s">
        <v>8221</v>
      </c>
      <c r="E805" s="13">
        <v>57</v>
      </c>
    </row>
    <row r="806" spans="1:5" x14ac:dyDescent="0.3">
      <c r="A806" s="18" t="s">
        <v>8219</v>
      </c>
      <c r="B806" s="13">
        <v>120</v>
      </c>
      <c r="D806" s="19" t="s">
        <v>8221</v>
      </c>
      <c r="E806" s="13">
        <v>0</v>
      </c>
    </row>
    <row r="807" spans="1:5" x14ac:dyDescent="0.3">
      <c r="A807" s="18" t="s">
        <v>8219</v>
      </c>
      <c r="B807" s="13">
        <v>14</v>
      </c>
      <c r="D807" s="19" t="s">
        <v>8221</v>
      </c>
      <c r="E807" s="13">
        <v>1</v>
      </c>
    </row>
    <row r="808" spans="1:5" x14ac:dyDescent="0.3">
      <c r="A808" s="18" t="s">
        <v>8219</v>
      </c>
      <c r="B808" s="13">
        <v>27</v>
      </c>
      <c r="D808" s="19" t="s">
        <v>8221</v>
      </c>
      <c r="E808" s="13">
        <v>13</v>
      </c>
    </row>
    <row r="809" spans="1:5" x14ac:dyDescent="0.3">
      <c r="A809" s="18" t="s">
        <v>8219</v>
      </c>
      <c r="B809" s="13">
        <v>49</v>
      </c>
      <c r="D809" s="19" t="s">
        <v>8221</v>
      </c>
      <c r="E809" s="13">
        <v>2</v>
      </c>
    </row>
    <row r="810" spans="1:5" x14ac:dyDescent="0.3">
      <c r="A810" s="18" t="s">
        <v>8219</v>
      </c>
      <c r="B810" s="13">
        <v>102</v>
      </c>
      <c r="D810" s="19" t="s">
        <v>8221</v>
      </c>
      <c r="E810" s="13">
        <v>0</v>
      </c>
    </row>
    <row r="811" spans="1:5" x14ac:dyDescent="0.3">
      <c r="A811" s="18" t="s">
        <v>8219</v>
      </c>
      <c r="B811" s="13">
        <v>3</v>
      </c>
      <c r="D811" s="19" t="s">
        <v>8221</v>
      </c>
      <c r="E811" s="13">
        <v>0</v>
      </c>
    </row>
    <row r="812" spans="1:5" x14ac:dyDescent="0.3">
      <c r="A812" s="18" t="s">
        <v>8219</v>
      </c>
      <c r="B812" s="13">
        <v>25</v>
      </c>
      <c r="D812" s="19" t="s">
        <v>8221</v>
      </c>
      <c r="E812" s="13">
        <v>34</v>
      </c>
    </row>
    <row r="813" spans="1:5" x14ac:dyDescent="0.3">
      <c r="A813" s="18" t="s">
        <v>8219</v>
      </c>
      <c r="B813" s="13">
        <v>118</v>
      </c>
      <c r="D813" s="19" t="s">
        <v>8221</v>
      </c>
      <c r="E813" s="13">
        <v>24</v>
      </c>
    </row>
    <row r="814" spans="1:5" x14ac:dyDescent="0.3">
      <c r="A814" s="18" t="s">
        <v>8219</v>
      </c>
      <c r="B814" s="13">
        <v>57</v>
      </c>
      <c r="D814" s="19" t="s">
        <v>8221</v>
      </c>
      <c r="E814" s="13">
        <v>8</v>
      </c>
    </row>
    <row r="815" spans="1:5" x14ac:dyDescent="0.3">
      <c r="A815" s="18" t="s">
        <v>8219</v>
      </c>
      <c r="B815" s="13">
        <v>11</v>
      </c>
      <c r="D815" s="19" t="s">
        <v>8221</v>
      </c>
      <c r="E815" s="13">
        <v>12</v>
      </c>
    </row>
    <row r="816" spans="1:5" x14ac:dyDescent="0.3">
      <c r="A816" s="18" t="s">
        <v>8219</v>
      </c>
      <c r="B816" s="13">
        <v>33</v>
      </c>
      <c r="D816" s="19" t="s">
        <v>8221</v>
      </c>
      <c r="E816" s="13">
        <v>14</v>
      </c>
    </row>
    <row r="817" spans="1:5" x14ac:dyDescent="0.3">
      <c r="A817" s="18" t="s">
        <v>8219</v>
      </c>
      <c r="B817" s="13">
        <v>40</v>
      </c>
      <c r="D817" s="19" t="s">
        <v>8221</v>
      </c>
      <c r="E817" s="13">
        <v>1</v>
      </c>
    </row>
    <row r="818" spans="1:5" x14ac:dyDescent="0.3">
      <c r="A818" s="18" t="s">
        <v>8219</v>
      </c>
      <c r="B818" s="13">
        <v>50</v>
      </c>
      <c r="D818" s="19" t="s">
        <v>8221</v>
      </c>
      <c r="E818" s="13">
        <v>0</v>
      </c>
    </row>
    <row r="819" spans="1:5" x14ac:dyDescent="0.3">
      <c r="A819" s="18" t="s">
        <v>8219</v>
      </c>
      <c r="B819" s="13">
        <v>38</v>
      </c>
      <c r="D819" s="19" t="s">
        <v>8221</v>
      </c>
      <c r="E819" s="13">
        <v>0</v>
      </c>
    </row>
    <row r="820" spans="1:5" x14ac:dyDescent="0.3">
      <c r="A820" s="18" t="s">
        <v>8219</v>
      </c>
      <c r="B820" s="13">
        <v>96</v>
      </c>
      <c r="D820" s="19" t="s">
        <v>8221</v>
      </c>
      <c r="E820" s="13">
        <v>3</v>
      </c>
    </row>
    <row r="821" spans="1:5" x14ac:dyDescent="0.3">
      <c r="A821" s="18" t="s">
        <v>8219</v>
      </c>
      <c r="B821" s="13">
        <v>48</v>
      </c>
      <c r="D821" s="19" t="s">
        <v>8221</v>
      </c>
      <c r="E821" s="13">
        <v>0</v>
      </c>
    </row>
    <row r="822" spans="1:5" x14ac:dyDescent="0.3">
      <c r="A822" s="18" t="s">
        <v>8219</v>
      </c>
      <c r="B822" s="13">
        <v>33</v>
      </c>
      <c r="D822" s="19" t="s">
        <v>8221</v>
      </c>
      <c r="E822" s="13">
        <v>4</v>
      </c>
    </row>
    <row r="823" spans="1:5" x14ac:dyDescent="0.3">
      <c r="A823" s="18" t="s">
        <v>8219</v>
      </c>
      <c r="B823" s="13">
        <v>226</v>
      </c>
      <c r="D823" s="19" t="s">
        <v>8221</v>
      </c>
      <c r="E823" s="13">
        <v>9</v>
      </c>
    </row>
    <row r="824" spans="1:5" x14ac:dyDescent="0.3">
      <c r="A824" s="18" t="s">
        <v>8219</v>
      </c>
      <c r="B824" s="13">
        <v>14</v>
      </c>
      <c r="D824" s="19" t="s">
        <v>8221</v>
      </c>
      <c r="E824" s="13">
        <v>79</v>
      </c>
    </row>
    <row r="825" spans="1:5" x14ac:dyDescent="0.3">
      <c r="A825" s="18" t="s">
        <v>8219</v>
      </c>
      <c r="B825" s="13">
        <v>20</v>
      </c>
      <c r="D825" s="19" t="s">
        <v>8221</v>
      </c>
      <c r="E825" s="13">
        <v>0</v>
      </c>
    </row>
    <row r="826" spans="1:5" x14ac:dyDescent="0.3">
      <c r="A826" s="18" t="s">
        <v>8219</v>
      </c>
      <c r="B826" s="13">
        <v>25</v>
      </c>
      <c r="D826" s="19" t="s">
        <v>8221</v>
      </c>
      <c r="E826" s="13">
        <v>6</v>
      </c>
    </row>
    <row r="827" spans="1:5" x14ac:dyDescent="0.3">
      <c r="A827" s="18" t="s">
        <v>8219</v>
      </c>
      <c r="B827" s="13">
        <v>90</v>
      </c>
      <c r="D827" s="19" t="s">
        <v>8221</v>
      </c>
      <c r="E827" s="13">
        <v>9</v>
      </c>
    </row>
    <row r="828" spans="1:5" x14ac:dyDescent="0.3">
      <c r="A828" s="18" t="s">
        <v>8219</v>
      </c>
      <c r="B828" s="13">
        <v>11</v>
      </c>
      <c r="D828" s="19" t="s">
        <v>8221</v>
      </c>
      <c r="E828" s="13">
        <v>0</v>
      </c>
    </row>
    <row r="829" spans="1:5" x14ac:dyDescent="0.3">
      <c r="A829" s="18" t="s">
        <v>8219</v>
      </c>
      <c r="B829" s="13">
        <v>55</v>
      </c>
      <c r="D829" s="19" t="s">
        <v>8221</v>
      </c>
      <c r="E829" s="13">
        <v>16</v>
      </c>
    </row>
    <row r="830" spans="1:5" x14ac:dyDescent="0.3">
      <c r="A830" s="18" t="s">
        <v>8219</v>
      </c>
      <c r="B830" s="13">
        <v>30</v>
      </c>
      <c r="D830" s="19" t="s">
        <v>8221</v>
      </c>
      <c r="E830" s="13">
        <v>23</v>
      </c>
    </row>
    <row r="831" spans="1:5" x14ac:dyDescent="0.3">
      <c r="A831" s="18" t="s">
        <v>8219</v>
      </c>
      <c r="B831" s="13">
        <v>28</v>
      </c>
      <c r="D831" s="19" t="s">
        <v>8221</v>
      </c>
      <c r="E831" s="13">
        <v>48</v>
      </c>
    </row>
    <row r="832" spans="1:5" x14ac:dyDescent="0.3">
      <c r="A832" s="18" t="s">
        <v>8219</v>
      </c>
      <c r="B832" s="13">
        <v>45</v>
      </c>
      <c r="D832" s="19" t="s">
        <v>8221</v>
      </c>
      <c r="E832" s="13">
        <v>95</v>
      </c>
    </row>
    <row r="833" spans="1:5" x14ac:dyDescent="0.3">
      <c r="A833" s="18" t="s">
        <v>8219</v>
      </c>
      <c r="B833" s="13">
        <v>13</v>
      </c>
      <c r="D833" s="19" t="s">
        <v>8221</v>
      </c>
      <c r="E833" s="13">
        <v>0</v>
      </c>
    </row>
    <row r="834" spans="1:5" x14ac:dyDescent="0.3">
      <c r="A834" s="18" t="s">
        <v>8219</v>
      </c>
      <c r="B834" s="13">
        <v>40</v>
      </c>
      <c r="D834" s="19" t="s">
        <v>8221</v>
      </c>
      <c r="E834" s="13">
        <v>1</v>
      </c>
    </row>
    <row r="835" spans="1:5" x14ac:dyDescent="0.3">
      <c r="A835" s="18" t="s">
        <v>8219</v>
      </c>
      <c r="B835" s="13">
        <v>21</v>
      </c>
      <c r="D835" s="19" t="s">
        <v>8221</v>
      </c>
      <c r="E835" s="13">
        <v>10</v>
      </c>
    </row>
    <row r="836" spans="1:5" x14ac:dyDescent="0.3">
      <c r="A836" s="18" t="s">
        <v>8219</v>
      </c>
      <c r="B836" s="13">
        <v>134</v>
      </c>
      <c r="D836" s="19" t="s">
        <v>8221</v>
      </c>
      <c r="E836" s="13">
        <v>7</v>
      </c>
    </row>
    <row r="837" spans="1:5" x14ac:dyDescent="0.3">
      <c r="A837" s="18" t="s">
        <v>8219</v>
      </c>
      <c r="B837" s="13">
        <v>20</v>
      </c>
      <c r="D837" s="19" t="s">
        <v>8221</v>
      </c>
      <c r="E837" s="13">
        <v>0</v>
      </c>
    </row>
    <row r="838" spans="1:5" x14ac:dyDescent="0.3">
      <c r="A838" s="18" t="s">
        <v>8219</v>
      </c>
      <c r="B838" s="13">
        <v>19</v>
      </c>
      <c r="D838" s="19" t="s">
        <v>8221</v>
      </c>
      <c r="E838" s="13">
        <v>18</v>
      </c>
    </row>
    <row r="839" spans="1:5" x14ac:dyDescent="0.3">
      <c r="A839" s="18" t="s">
        <v>8219</v>
      </c>
      <c r="B839" s="13">
        <v>209</v>
      </c>
      <c r="D839" s="19" t="s">
        <v>8221</v>
      </c>
      <c r="E839" s="13">
        <v>0</v>
      </c>
    </row>
    <row r="840" spans="1:5" x14ac:dyDescent="0.3">
      <c r="A840" s="18" t="s">
        <v>8219</v>
      </c>
      <c r="B840" s="13">
        <v>38</v>
      </c>
      <c r="D840" s="19" t="s">
        <v>8221</v>
      </c>
      <c r="E840" s="13">
        <v>8</v>
      </c>
    </row>
    <row r="841" spans="1:5" x14ac:dyDescent="0.3">
      <c r="A841" s="18" t="s">
        <v>8219</v>
      </c>
      <c r="B841" s="13">
        <v>24</v>
      </c>
      <c r="D841" s="19" t="s">
        <v>8221</v>
      </c>
      <c r="E841" s="13">
        <v>0</v>
      </c>
    </row>
    <row r="842" spans="1:5" x14ac:dyDescent="0.3">
      <c r="A842" s="18" t="s">
        <v>8219</v>
      </c>
      <c r="B842" s="13">
        <v>8</v>
      </c>
      <c r="D842" s="19" t="s">
        <v>8221</v>
      </c>
      <c r="E842" s="13">
        <v>26</v>
      </c>
    </row>
    <row r="843" spans="1:5" x14ac:dyDescent="0.3">
      <c r="A843" s="18" t="s">
        <v>8219</v>
      </c>
      <c r="B843" s="13">
        <v>179</v>
      </c>
      <c r="D843" s="19" t="s">
        <v>8221</v>
      </c>
      <c r="E843" s="13">
        <v>12</v>
      </c>
    </row>
    <row r="844" spans="1:5" x14ac:dyDescent="0.3">
      <c r="A844" s="18" t="s">
        <v>8219</v>
      </c>
      <c r="B844" s="13">
        <v>26</v>
      </c>
      <c r="D844" s="19" t="s">
        <v>8221</v>
      </c>
      <c r="E844" s="13">
        <v>17</v>
      </c>
    </row>
    <row r="845" spans="1:5" x14ac:dyDescent="0.3">
      <c r="A845" s="18" t="s">
        <v>8219</v>
      </c>
      <c r="B845" s="13">
        <v>131</v>
      </c>
      <c r="D845" s="19" t="s">
        <v>8221</v>
      </c>
      <c r="E845" s="13">
        <v>5</v>
      </c>
    </row>
    <row r="846" spans="1:5" x14ac:dyDescent="0.3">
      <c r="A846" s="18" t="s">
        <v>8219</v>
      </c>
      <c r="B846" s="13">
        <v>14</v>
      </c>
      <c r="D846" s="19" t="s">
        <v>8221</v>
      </c>
      <c r="E846" s="13">
        <v>3</v>
      </c>
    </row>
    <row r="847" spans="1:5" x14ac:dyDescent="0.3">
      <c r="A847" s="18" t="s">
        <v>8219</v>
      </c>
      <c r="B847" s="13">
        <v>174</v>
      </c>
      <c r="D847" s="19" t="s">
        <v>8221</v>
      </c>
      <c r="E847" s="13">
        <v>12</v>
      </c>
    </row>
    <row r="848" spans="1:5" x14ac:dyDescent="0.3">
      <c r="A848" s="18" t="s">
        <v>8219</v>
      </c>
      <c r="B848" s="13">
        <v>191</v>
      </c>
      <c r="D848" s="19" t="s">
        <v>8221</v>
      </c>
      <c r="E848" s="13">
        <v>0</v>
      </c>
    </row>
    <row r="849" spans="1:5" x14ac:dyDescent="0.3">
      <c r="A849" s="18" t="s">
        <v>8219</v>
      </c>
      <c r="B849" s="13">
        <v>38</v>
      </c>
      <c r="D849" s="19" t="s">
        <v>8221</v>
      </c>
      <c r="E849" s="13">
        <v>1</v>
      </c>
    </row>
    <row r="850" spans="1:5" x14ac:dyDescent="0.3">
      <c r="A850" s="18" t="s">
        <v>8219</v>
      </c>
      <c r="B850" s="13">
        <v>22</v>
      </c>
      <c r="D850" s="19" t="s">
        <v>8221</v>
      </c>
      <c r="E850" s="13">
        <v>0</v>
      </c>
    </row>
    <row r="851" spans="1:5" x14ac:dyDescent="0.3">
      <c r="A851" s="18" t="s">
        <v>8219</v>
      </c>
      <c r="B851" s="13">
        <v>149</v>
      </c>
      <c r="D851" s="19" t="s">
        <v>8221</v>
      </c>
      <c r="E851" s="13">
        <v>4</v>
      </c>
    </row>
    <row r="852" spans="1:5" x14ac:dyDescent="0.3">
      <c r="A852" s="18" t="s">
        <v>8219</v>
      </c>
      <c r="B852" s="13">
        <v>56</v>
      </c>
      <c r="D852" s="19" t="s">
        <v>8221</v>
      </c>
      <c r="E852" s="13">
        <v>1</v>
      </c>
    </row>
    <row r="853" spans="1:5" x14ac:dyDescent="0.3">
      <c r="A853" s="18" t="s">
        <v>8219</v>
      </c>
      <c r="B853" s="13">
        <v>19</v>
      </c>
      <c r="D853" s="19" t="s">
        <v>8221</v>
      </c>
      <c r="E853" s="13">
        <v>3</v>
      </c>
    </row>
    <row r="854" spans="1:5" x14ac:dyDescent="0.3">
      <c r="A854" s="18" t="s">
        <v>8219</v>
      </c>
      <c r="B854" s="13">
        <v>70</v>
      </c>
      <c r="D854" s="19" t="s">
        <v>8221</v>
      </c>
      <c r="E854" s="13">
        <v>1</v>
      </c>
    </row>
    <row r="855" spans="1:5" x14ac:dyDescent="0.3">
      <c r="A855" s="18" t="s">
        <v>8219</v>
      </c>
      <c r="B855" s="13">
        <v>81</v>
      </c>
      <c r="D855" s="19" t="s">
        <v>8221</v>
      </c>
      <c r="E855" s="13">
        <v>8</v>
      </c>
    </row>
    <row r="856" spans="1:5" x14ac:dyDescent="0.3">
      <c r="A856" s="18" t="s">
        <v>8219</v>
      </c>
      <c r="B856" s="13">
        <v>32</v>
      </c>
      <c r="D856" s="19" t="s">
        <v>8221</v>
      </c>
      <c r="E856" s="13">
        <v>20</v>
      </c>
    </row>
    <row r="857" spans="1:5" x14ac:dyDescent="0.3">
      <c r="A857" s="18" t="s">
        <v>8219</v>
      </c>
      <c r="B857" s="13">
        <v>26</v>
      </c>
      <c r="D857" s="19" t="s">
        <v>8221</v>
      </c>
      <c r="E857" s="13">
        <v>6</v>
      </c>
    </row>
    <row r="858" spans="1:5" x14ac:dyDescent="0.3">
      <c r="A858" s="18" t="s">
        <v>8219</v>
      </c>
      <c r="B858" s="13">
        <v>105</v>
      </c>
      <c r="D858" s="19" t="s">
        <v>8221</v>
      </c>
      <c r="E858" s="13">
        <v>7</v>
      </c>
    </row>
    <row r="859" spans="1:5" x14ac:dyDescent="0.3">
      <c r="A859" s="18" t="s">
        <v>8219</v>
      </c>
      <c r="B859" s="13">
        <v>29</v>
      </c>
      <c r="D859" s="19" t="s">
        <v>8221</v>
      </c>
      <c r="E859" s="13">
        <v>37</v>
      </c>
    </row>
    <row r="860" spans="1:5" x14ac:dyDescent="0.3">
      <c r="A860" s="18" t="s">
        <v>8219</v>
      </c>
      <c r="B860" s="13">
        <v>8</v>
      </c>
      <c r="D860" s="19" t="s">
        <v>8221</v>
      </c>
      <c r="E860" s="13">
        <v>13</v>
      </c>
    </row>
    <row r="861" spans="1:5" x14ac:dyDescent="0.3">
      <c r="A861" s="18" t="s">
        <v>8219</v>
      </c>
      <c r="B861" s="13">
        <v>89</v>
      </c>
      <c r="D861" s="19" t="s">
        <v>8221</v>
      </c>
      <c r="E861" s="13">
        <v>0</v>
      </c>
    </row>
    <row r="862" spans="1:5" x14ac:dyDescent="0.3">
      <c r="A862" s="18" t="s">
        <v>8219</v>
      </c>
      <c r="B862" s="13">
        <v>44</v>
      </c>
      <c r="D862" s="19" t="s">
        <v>8221</v>
      </c>
      <c r="E862" s="13">
        <v>3</v>
      </c>
    </row>
    <row r="863" spans="1:5" x14ac:dyDescent="0.3">
      <c r="A863" s="18" t="s">
        <v>8219</v>
      </c>
      <c r="B863" s="13">
        <v>246</v>
      </c>
      <c r="D863" s="19" t="s">
        <v>8221</v>
      </c>
      <c r="E863" s="13">
        <v>5</v>
      </c>
    </row>
    <row r="864" spans="1:5" x14ac:dyDescent="0.3">
      <c r="A864" s="18" t="s">
        <v>8219</v>
      </c>
      <c r="B864" s="13">
        <v>120</v>
      </c>
      <c r="D864" s="19" t="s">
        <v>8221</v>
      </c>
      <c r="E864" s="13">
        <v>6</v>
      </c>
    </row>
    <row r="865" spans="1:5" x14ac:dyDescent="0.3">
      <c r="A865" s="18" t="s">
        <v>8219</v>
      </c>
      <c r="B865" s="13">
        <v>26</v>
      </c>
      <c r="D865" s="19" t="s">
        <v>8221</v>
      </c>
      <c r="E865" s="13">
        <v>17</v>
      </c>
    </row>
    <row r="866" spans="1:5" x14ac:dyDescent="0.3">
      <c r="A866" s="18" t="s">
        <v>8219</v>
      </c>
      <c r="B866" s="13">
        <v>45</v>
      </c>
      <c r="D866" s="19" t="s">
        <v>8221</v>
      </c>
      <c r="E866" s="13">
        <v>0</v>
      </c>
    </row>
    <row r="867" spans="1:5" x14ac:dyDescent="0.3">
      <c r="A867" s="18" t="s">
        <v>8219</v>
      </c>
      <c r="B867" s="13">
        <v>20</v>
      </c>
      <c r="D867" s="19" t="s">
        <v>8221</v>
      </c>
      <c r="E867" s="13">
        <v>31</v>
      </c>
    </row>
    <row r="868" spans="1:5" x14ac:dyDescent="0.3">
      <c r="A868" s="18" t="s">
        <v>8219</v>
      </c>
      <c r="B868" s="13">
        <v>47</v>
      </c>
      <c r="D868" s="19" t="s">
        <v>8221</v>
      </c>
      <c r="E868" s="13">
        <v>12</v>
      </c>
    </row>
    <row r="869" spans="1:5" x14ac:dyDescent="0.3">
      <c r="A869" s="18" t="s">
        <v>8219</v>
      </c>
      <c r="B869" s="13">
        <v>13</v>
      </c>
      <c r="D869" s="19" t="s">
        <v>8221</v>
      </c>
      <c r="E869" s="13">
        <v>0</v>
      </c>
    </row>
    <row r="870" spans="1:5" x14ac:dyDescent="0.3">
      <c r="A870" s="18" t="s">
        <v>8219</v>
      </c>
      <c r="B870" s="13">
        <v>183</v>
      </c>
      <c r="D870" s="19" t="s">
        <v>8221</v>
      </c>
      <c r="E870" s="13">
        <v>0</v>
      </c>
    </row>
    <row r="871" spans="1:5" x14ac:dyDescent="0.3">
      <c r="A871" s="18" t="s">
        <v>8219</v>
      </c>
      <c r="B871" s="13">
        <v>21</v>
      </c>
      <c r="D871" s="19" t="s">
        <v>8221</v>
      </c>
      <c r="E871" s="13">
        <v>9</v>
      </c>
    </row>
    <row r="872" spans="1:5" x14ac:dyDescent="0.3">
      <c r="A872" s="18" t="s">
        <v>8219</v>
      </c>
      <c r="B872" s="13">
        <v>42</v>
      </c>
      <c r="D872" s="19" t="s">
        <v>8221</v>
      </c>
      <c r="E872" s="13">
        <v>19</v>
      </c>
    </row>
    <row r="873" spans="1:5" x14ac:dyDescent="0.3">
      <c r="A873" s="18" t="s">
        <v>8219</v>
      </c>
      <c r="B873" s="13">
        <v>54</v>
      </c>
      <c r="D873" s="19" t="s">
        <v>8221</v>
      </c>
      <c r="E873" s="13">
        <v>24</v>
      </c>
    </row>
    <row r="874" spans="1:5" x14ac:dyDescent="0.3">
      <c r="A874" s="18" t="s">
        <v>8219</v>
      </c>
      <c r="B874" s="13">
        <v>38</v>
      </c>
      <c r="D874" s="19" t="s">
        <v>8221</v>
      </c>
      <c r="E874" s="13">
        <v>4</v>
      </c>
    </row>
    <row r="875" spans="1:5" x14ac:dyDescent="0.3">
      <c r="A875" s="18" t="s">
        <v>8219</v>
      </c>
      <c r="B875" s="13">
        <v>64</v>
      </c>
      <c r="D875" s="19" t="s">
        <v>8221</v>
      </c>
      <c r="E875" s="13">
        <v>28</v>
      </c>
    </row>
    <row r="876" spans="1:5" x14ac:dyDescent="0.3">
      <c r="A876" s="18" t="s">
        <v>8219</v>
      </c>
      <c r="B876" s="13">
        <v>13</v>
      </c>
      <c r="D876" s="19" t="s">
        <v>8221</v>
      </c>
      <c r="E876" s="13">
        <v>15</v>
      </c>
    </row>
    <row r="877" spans="1:5" x14ac:dyDescent="0.3">
      <c r="A877" s="18" t="s">
        <v>8219</v>
      </c>
      <c r="B877" s="13">
        <v>33</v>
      </c>
      <c r="D877" s="19" t="s">
        <v>8221</v>
      </c>
      <c r="E877" s="13">
        <v>0</v>
      </c>
    </row>
    <row r="878" spans="1:5" x14ac:dyDescent="0.3">
      <c r="A878" s="18" t="s">
        <v>8219</v>
      </c>
      <c r="B878" s="13">
        <v>52</v>
      </c>
      <c r="D878" s="19" t="s">
        <v>8221</v>
      </c>
      <c r="E878" s="13">
        <v>17</v>
      </c>
    </row>
    <row r="879" spans="1:5" x14ac:dyDescent="0.3">
      <c r="A879" s="18" t="s">
        <v>8219</v>
      </c>
      <c r="B879" s="13">
        <v>107</v>
      </c>
      <c r="D879" s="19" t="s">
        <v>8221</v>
      </c>
      <c r="E879" s="13">
        <v>7</v>
      </c>
    </row>
    <row r="880" spans="1:5" x14ac:dyDescent="0.3">
      <c r="A880" s="18" t="s">
        <v>8219</v>
      </c>
      <c r="B880" s="13">
        <v>11</v>
      </c>
      <c r="D880" s="19" t="s">
        <v>8221</v>
      </c>
      <c r="E880" s="13">
        <v>36</v>
      </c>
    </row>
    <row r="881" spans="1:5" x14ac:dyDescent="0.3">
      <c r="A881" s="18" t="s">
        <v>8219</v>
      </c>
      <c r="B881" s="13">
        <v>34</v>
      </c>
      <c r="D881" s="19" t="s">
        <v>8221</v>
      </c>
      <c r="E881" s="13">
        <v>12</v>
      </c>
    </row>
    <row r="882" spans="1:5" x14ac:dyDescent="0.3">
      <c r="A882" s="18" t="s">
        <v>8219</v>
      </c>
      <c r="B882" s="13">
        <v>75</v>
      </c>
      <c r="D882" s="19" t="s">
        <v>8221</v>
      </c>
      <c r="E882" s="13">
        <v>2</v>
      </c>
    </row>
    <row r="883" spans="1:5" x14ac:dyDescent="0.3">
      <c r="A883" s="18" t="s">
        <v>8219</v>
      </c>
      <c r="B883" s="13">
        <v>26</v>
      </c>
      <c r="D883" s="19" t="s">
        <v>8221</v>
      </c>
      <c r="E883" s="13">
        <v>0</v>
      </c>
    </row>
    <row r="884" spans="1:5" x14ac:dyDescent="0.3">
      <c r="A884" s="18" t="s">
        <v>8219</v>
      </c>
      <c r="B884" s="13">
        <v>50</v>
      </c>
      <c r="D884" s="19" t="s">
        <v>8221</v>
      </c>
      <c r="E884" s="13">
        <v>0</v>
      </c>
    </row>
    <row r="885" spans="1:5" x14ac:dyDescent="0.3">
      <c r="A885" s="18" t="s">
        <v>8219</v>
      </c>
      <c r="B885" s="13">
        <v>80</v>
      </c>
      <c r="D885" s="19" t="s">
        <v>8221</v>
      </c>
      <c r="E885" s="13">
        <v>2</v>
      </c>
    </row>
    <row r="886" spans="1:5" x14ac:dyDescent="0.3">
      <c r="A886" s="18" t="s">
        <v>8219</v>
      </c>
      <c r="B886" s="13">
        <v>110</v>
      </c>
      <c r="D886" s="19" t="s">
        <v>8221</v>
      </c>
      <c r="E886" s="13">
        <v>0</v>
      </c>
    </row>
    <row r="887" spans="1:5" x14ac:dyDescent="0.3">
      <c r="A887" s="18" t="s">
        <v>8219</v>
      </c>
      <c r="B887" s="13">
        <v>77</v>
      </c>
      <c r="D887" s="19" t="s">
        <v>8221</v>
      </c>
      <c r="E887" s="13">
        <v>1</v>
      </c>
    </row>
    <row r="888" spans="1:5" x14ac:dyDescent="0.3">
      <c r="A888" s="18" t="s">
        <v>8219</v>
      </c>
      <c r="B888" s="13">
        <v>50</v>
      </c>
      <c r="D888" s="19" t="s">
        <v>8221</v>
      </c>
      <c r="E888" s="13">
        <v>0</v>
      </c>
    </row>
    <row r="889" spans="1:5" x14ac:dyDescent="0.3">
      <c r="A889" s="18" t="s">
        <v>8219</v>
      </c>
      <c r="B889" s="13">
        <v>145</v>
      </c>
      <c r="D889" s="19" t="s">
        <v>8221</v>
      </c>
      <c r="E889" s="13">
        <v>5</v>
      </c>
    </row>
    <row r="890" spans="1:5" x14ac:dyDescent="0.3">
      <c r="A890" s="18" t="s">
        <v>8219</v>
      </c>
      <c r="B890" s="13">
        <v>29</v>
      </c>
      <c r="D890" s="19" t="s">
        <v>8221</v>
      </c>
      <c r="E890" s="13">
        <v>3</v>
      </c>
    </row>
    <row r="891" spans="1:5" x14ac:dyDescent="0.3">
      <c r="A891" s="18" t="s">
        <v>8219</v>
      </c>
      <c r="B891" s="13">
        <v>114</v>
      </c>
      <c r="D891" s="19" t="s">
        <v>8221</v>
      </c>
      <c r="E891" s="13">
        <v>12</v>
      </c>
    </row>
    <row r="892" spans="1:5" x14ac:dyDescent="0.3">
      <c r="A892" s="18" t="s">
        <v>8219</v>
      </c>
      <c r="B892" s="13">
        <v>96</v>
      </c>
      <c r="D892" s="19" t="s">
        <v>8221</v>
      </c>
      <c r="E892" s="13">
        <v>1</v>
      </c>
    </row>
    <row r="893" spans="1:5" x14ac:dyDescent="0.3">
      <c r="A893" s="18" t="s">
        <v>8219</v>
      </c>
      <c r="B893" s="13">
        <v>31</v>
      </c>
      <c r="D893" s="19" t="s">
        <v>8221</v>
      </c>
      <c r="E893" s="13">
        <v>0</v>
      </c>
    </row>
    <row r="894" spans="1:5" x14ac:dyDescent="0.3">
      <c r="A894" s="18" t="s">
        <v>8219</v>
      </c>
      <c r="B894" s="13">
        <v>4883</v>
      </c>
      <c r="D894" s="19" t="s">
        <v>8221</v>
      </c>
      <c r="E894" s="13">
        <v>1</v>
      </c>
    </row>
    <row r="895" spans="1:5" x14ac:dyDescent="0.3">
      <c r="A895" s="18" t="s">
        <v>8219</v>
      </c>
      <c r="B895" s="13">
        <v>95</v>
      </c>
      <c r="D895" s="19" t="s">
        <v>8221</v>
      </c>
      <c r="E895" s="13">
        <v>2</v>
      </c>
    </row>
    <row r="896" spans="1:5" x14ac:dyDescent="0.3">
      <c r="A896" s="18" t="s">
        <v>8219</v>
      </c>
      <c r="B896" s="13">
        <v>2478</v>
      </c>
      <c r="D896" s="19" t="s">
        <v>8221</v>
      </c>
      <c r="E896" s="13">
        <v>1</v>
      </c>
    </row>
    <row r="897" spans="1:5" x14ac:dyDescent="0.3">
      <c r="A897" s="18" t="s">
        <v>8219</v>
      </c>
      <c r="B897" s="13">
        <v>1789</v>
      </c>
      <c r="D897" s="19" t="s">
        <v>8221</v>
      </c>
      <c r="E897" s="13">
        <v>5</v>
      </c>
    </row>
    <row r="898" spans="1:5" x14ac:dyDescent="0.3">
      <c r="A898" s="18" t="s">
        <v>8219</v>
      </c>
      <c r="B898" s="13">
        <v>680</v>
      </c>
      <c r="D898" s="19" t="s">
        <v>8221</v>
      </c>
      <c r="E898" s="13">
        <v>0</v>
      </c>
    </row>
    <row r="899" spans="1:5" x14ac:dyDescent="0.3">
      <c r="A899" s="18" t="s">
        <v>8219</v>
      </c>
      <c r="B899" s="13">
        <v>70</v>
      </c>
      <c r="D899" s="19" t="s">
        <v>8221</v>
      </c>
      <c r="E899" s="13">
        <v>4</v>
      </c>
    </row>
    <row r="900" spans="1:5" x14ac:dyDescent="0.3">
      <c r="A900" s="18" t="s">
        <v>8219</v>
      </c>
      <c r="B900" s="13">
        <v>23</v>
      </c>
      <c r="D900" s="19" t="s">
        <v>8221</v>
      </c>
      <c r="E900" s="13">
        <v>1</v>
      </c>
    </row>
    <row r="901" spans="1:5" x14ac:dyDescent="0.3">
      <c r="A901" s="18" t="s">
        <v>8219</v>
      </c>
      <c r="B901" s="13">
        <v>4245</v>
      </c>
      <c r="D901" s="19" t="s">
        <v>8221</v>
      </c>
      <c r="E901" s="13">
        <v>1</v>
      </c>
    </row>
    <row r="902" spans="1:5" x14ac:dyDescent="0.3">
      <c r="A902" s="18" t="s">
        <v>8219</v>
      </c>
      <c r="B902" s="13">
        <v>943</v>
      </c>
      <c r="D902" s="19" t="s">
        <v>8221</v>
      </c>
      <c r="E902" s="13">
        <v>9</v>
      </c>
    </row>
    <row r="903" spans="1:5" x14ac:dyDescent="0.3">
      <c r="A903" s="18" t="s">
        <v>8219</v>
      </c>
      <c r="B903" s="13">
        <v>1876</v>
      </c>
      <c r="D903" s="19" t="s">
        <v>8221</v>
      </c>
      <c r="E903" s="13">
        <v>114</v>
      </c>
    </row>
    <row r="904" spans="1:5" x14ac:dyDescent="0.3">
      <c r="A904" s="18" t="s">
        <v>8219</v>
      </c>
      <c r="B904" s="13">
        <v>834</v>
      </c>
      <c r="D904" s="19" t="s">
        <v>8221</v>
      </c>
      <c r="E904" s="13">
        <v>6</v>
      </c>
    </row>
    <row r="905" spans="1:5" x14ac:dyDescent="0.3">
      <c r="A905" s="18" t="s">
        <v>8219</v>
      </c>
      <c r="B905" s="13">
        <v>682</v>
      </c>
      <c r="D905" s="19" t="s">
        <v>8221</v>
      </c>
      <c r="E905" s="13">
        <v>0</v>
      </c>
    </row>
    <row r="906" spans="1:5" x14ac:dyDescent="0.3">
      <c r="A906" s="18" t="s">
        <v>8219</v>
      </c>
      <c r="B906" s="13">
        <v>147</v>
      </c>
      <c r="D906" s="19" t="s">
        <v>8221</v>
      </c>
      <c r="E906" s="13">
        <v>3</v>
      </c>
    </row>
    <row r="907" spans="1:5" x14ac:dyDescent="0.3">
      <c r="A907" s="18" t="s">
        <v>8219</v>
      </c>
      <c r="B907" s="13">
        <v>415</v>
      </c>
      <c r="D907" s="19" t="s">
        <v>8221</v>
      </c>
      <c r="E907" s="13">
        <v>11</v>
      </c>
    </row>
    <row r="908" spans="1:5" x14ac:dyDescent="0.3">
      <c r="A908" s="18" t="s">
        <v>8219</v>
      </c>
      <c r="B908" s="13">
        <v>290</v>
      </c>
      <c r="D908" s="19" t="s">
        <v>8221</v>
      </c>
      <c r="E908" s="13">
        <v>0</v>
      </c>
    </row>
    <row r="909" spans="1:5" x14ac:dyDescent="0.3">
      <c r="A909" s="18" t="s">
        <v>8219</v>
      </c>
      <c r="B909" s="13">
        <v>365</v>
      </c>
      <c r="D909" s="19" t="s">
        <v>8221</v>
      </c>
      <c r="E909" s="13">
        <v>2</v>
      </c>
    </row>
    <row r="910" spans="1:5" x14ac:dyDescent="0.3">
      <c r="A910" s="18" t="s">
        <v>8219</v>
      </c>
      <c r="B910" s="13">
        <v>660</v>
      </c>
      <c r="D910" s="19" t="s">
        <v>8221</v>
      </c>
      <c r="E910" s="13">
        <v>24</v>
      </c>
    </row>
    <row r="911" spans="1:5" x14ac:dyDescent="0.3">
      <c r="A911" s="18" t="s">
        <v>8219</v>
      </c>
      <c r="B911" s="13">
        <v>1356</v>
      </c>
      <c r="D911" s="19" t="s">
        <v>8221</v>
      </c>
      <c r="E911" s="13">
        <v>2</v>
      </c>
    </row>
    <row r="912" spans="1:5" x14ac:dyDescent="0.3">
      <c r="A912" s="18" t="s">
        <v>8219</v>
      </c>
      <c r="B912" s="13">
        <v>424</v>
      </c>
      <c r="D912" s="19" t="s">
        <v>8221</v>
      </c>
      <c r="E912" s="13">
        <v>4</v>
      </c>
    </row>
    <row r="913" spans="1:5" x14ac:dyDescent="0.3">
      <c r="A913" s="18" t="s">
        <v>8219</v>
      </c>
      <c r="B913" s="13">
        <v>33</v>
      </c>
      <c r="D913" s="19" t="s">
        <v>8221</v>
      </c>
      <c r="E913" s="13">
        <v>1</v>
      </c>
    </row>
    <row r="914" spans="1:5" x14ac:dyDescent="0.3">
      <c r="A914" s="18" t="s">
        <v>8219</v>
      </c>
      <c r="B914" s="13">
        <v>1633</v>
      </c>
      <c r="D914" s="19" t="s">
        <v>8221</v>
      </c>
      <c r="E914" s="13">
        <v>30</v>
      </c>
    </row>
    <row r="915" spans="1:5" x14ac:dyDescent="0.3">
      <c r="A915" s="18" t="s">
        <v>8219</v>
      </c>
      <c r="B915" s="13">
        <v>306</v>
      </c>
      <c r="D915" s="19" t="s">
        <v>8221</v>
      </c>
      <c r="E915" s="13">
        <v>24</v>
      </c>
    </row>
    <row r="916" spans="1:5" x14ac:dyDescent="0.3">
      <c r="A916" s="18" t="s">
        <v>8219</v>
      </c>
      <c r="B916" s="13">
        <v>205</v>
      </c>
      <c r="D916" s="19" t="s">
        <v>8221</v>
      </c>
      <c r="E916" s="13">
        <v>14</v>
      </c>
    </row>
    <row r="917" spans="1:5" x14ac:dyDescent="0.3">
      <c r="A917" s="18" t="s">
        <v>8219</v>
      </c>
      <c r="B917" s="13">
        <v>1281</v>
      </c>
      <c r="D917" s="19" t="s">
        <v>8221</v>
      </c>
      <c r="E917" s="13">
        <v>0</v>
      </c>
    </row>
    <row r="918" spans="1:5" x14ac:dyDescent="0.3">
      <c r="A918" s="18" t="s">
        <v>8219</v>
      </c>
      <c r="B918" s="13">
        <v>103</v>
      </c>
      <c r="D918" s="19" t="s">
        <v>8221</v>
      </c>
      <c r="E918" s="13">
        <v>7</v>
      </c>
    </row>
    <row r="919" spans="1:5" x14ac:dyDescent="0.3">
      <c r="A919" s="18" t="s">
        <v>8219</v>
      </c>
      <c r="B919" s="13">
        <v>1513</v>
      </c>
      <c r="D919" s="19" t="s">
        <v>8221</v>
      </c>
      <c r="E919" s="13">
        <v>8</v>
      </c>
    </row>
    <row r="920" spans="1:5" x14ac:dyDescent="0.3">
      <c r="A920" s="18" t="s">
        <v>8219</v>
      </c>
      <c r="B920" s="13">
        <v>405</v>
      </c>
      <c r="D920" s="19" t="s">
        <v>8221</v>
      </c>
      <c r="E920" s="13">
        <v>1</v>
      </c>
    </row>
    <row r="921" spans="1:5" x14ac:dyDescent="0.3">
      <c r="A921" s="18" t="s">
        <v>8219</v>
      </c>
      <c r="B921" s="13">
        <v>510</v>
      </c>
      <c r="D921" s="19" t="s">
        <v>8221</v>
      </c>
      <c r="E921" s="13">
        <v>3</v>
      </c>
    </row>
    <row r="922" spans="1:5" x14ac:dyDescent="0.3">
      <c r="A922" s="18" t="s">
        <v>8219</v>
      </c>
      <c r="B922" s="13">
        <v>1887</v>
      </c>
      <c r="D922" s="19" t="s">
        <v>8221</v>
      </c>
      <c r="E922" s="13">
        <v>3</v>
      </c>
    </row>
    <row r="923" spans="1:5" x14ac:dyDescent="0.3">
      <c r="A923" s="18" t="s">
        <v>8219</v>
      </c>
      <c r="B923" s="13">
        <v>701</v>
      </c>
      <c r="D923" s="19" t="s">
        <v>8221</v>
      </c>
      <c r="E923" s="13">
        <v>0</v>
      </c>
    </row>
    <row r="924" spans="1:5" x14ac:dyDescent="0.3">
      <c r="A924" s="18" t="s">
        <v>8219</v>
      </c>
      <c r="B924" s="13">
        <v>3863</v>
      </c>
      <c r="D924" s="19" t="s">
        <v>8221</v>
      </c>
      <c r="E924" s="13">
        <v>3</v>
      </c>
    </row>
    <row r="925" spans="1:5" x14ac:dyDescent="0.3">
      <c r="A925" s="18" t="s">
        <v>8219</v>
      </c>
      <c r="B925" s="13">
        <v>238</v>
      </c>
      <c r="D925" s="19" t="s">
        <v>8221</v>
      </c>
      <c r="E925" s="13">
        <v>4</v>
      </c>
    </row>
    <row r="926" spans="1:5" x14ac:dyDescent="0.3">
      <c r="A926" s="18" t="s">
        <v>8219</v>
      </c>
      <c r="B926" s="13">
        <v>2051</v>
      </c>
      <c r="D926" s="19" t="s">
        <v>8221</v>
      </c>
      <c r="E926" s="13">
        <v>5</v>
      </c>
    </row>
    <row r="927" spans="1:5" x14ac:dyDescent="0.3">
      <c r="A927" s="18" t="s">
        <v>8219</v>
      </c>
      <c r="B927" s="13">
        <v>402</v>
      </c>
      <c r="D927" s="19" t="s">
        <v>8221</v>
      </c>
      <c r="E927" s="13">
        <v>6</v>
      </c>
    </row>
    <row r="928" spans="1:5" x14ac:dyDescent="0.3">
      <c r="A928" s="18" t="s">
        <v>8219</v>
      </c>
      <c r="B928" s="13">
        <v>253</v>
      </c>
      <c r="D928" s="19" t="s">
        <v>8221</v>
      </c>
      <c r="E928" s="13">
        <v>1</v>
      </c>
    </row>
    <row r="929" spans="1:5" x14ac:dyDescent="0.3">
      <c r="A929" s="18" t="s">
        <v>8219</v>
      </c>
      <c r="B929" s="13">
        <v>473</v>
      </c>
      <c r="D929" s="19" t="s">
        <v>8221</v>
      </c>
      <c r="E929" s="13">
        <v>0</v>
      </c>
    </row>
    <row r="930" spans="1:5" x14ac:dyDescent="0.3">
      <c r="A930" s="18" t="s">
        <v>8219</v>
      </c>
      <c r="B930" s="13">
        <v>821</v>
      </c>
      <c r="D930" s="19" t="s">
        <v>8221</v>
      </c>
      <c r="E930" s="13">
        <v>11</v>
      </c>
    </row>
    <row r="931" spans="1:5" x14ac:dyDescent="0.3">
      <c r="A931" s="18" t="s">
        <v>8219</v>
      </c>
      <c r="B931" s="13">
        <v>388</v>
      </c>
      <c r="D931" s="19" t="s">
        <v>8221</v>
      </c>
      <c r="E931" s="13">
        <v>9</v>
      </c>
    </row>
    <row r="932" spans="1:5" x14ac:dyDescent="0.3">
      <c r="A932" s="18" t="s">
        <v>8219</v>
      </c>
      <c r="B932" s="13">
        <v>813</v>
      </c>
      <c r="D932" s="19" t="s">
        <v>8221</v>
      </c>
      <c r="E932" s="13">
        <v>2</v>
      </c>
    </row>
    <row r="933" spans="1:5" x14ac:dyDescent="0.3">
      <c r="A933" s="18" t="s">
        <v>8219</v>
      </c>
      <c r="B933" s="13">
        <v>1945</v>
      </c>
      <c r="D933" s="19" t="s">
        <v>8221</v>
      </c>
      <c r="E933" s="13">
        <v>9</v>
      </c>
    </row>
    <row r="934" spans="1:5" x14ac:dyDescent="0.3">
      <c r="A934" s="18" t="s">
        <v>8219</v>
      </c>
      <c r="B934" s="13">
        <v>1637</v>
      </c>
      <c r="D934" s="19" t="s">
        <v>8221</v>
      </c>
      <c r="E934" s="13">
        <v>1</v>
      </c>
    </row>
    <row r="935" spans="1:5" x14ac:dyDescent="0.3">
      <c r="A935" s="18" t="s">
        <v>8219</v>
      </c>
      <c r="B935" s="13">
        <v>1375</v>
      </c>
      <c r="D935" s="19" t="s">
        <v>8221</v>
      </c>
      <c r="E935" s="13">
        <v>0</v>
      </c>
    </row>
    <row r="936" spans="1:5" x14ac:dyDescent="0.3">
      <c r="A936" s="18" t="s">
        <v>8219</v>
      </c>
      <c r="B936" s="13">
        <v>17</v>
      </c>
      <c r="D936" s="19" t="s">
        <v>8221</v>
      </c>
      <c r="E936" s="13">
        <v>2</v>
      </c>
    </row>
    <row r="937" spans="1:5" x14ac:dyDescent="0.3">
      <c r="A937" s="18" t="s">
        <v>8219</v>
      </c>
      <c r="B937" s="13">
        <v>354</v>
      </c>
      <c r="D937" s="19" t="s">
        <v>8221</v>
      </c>
      <c r="E937" s="13">
        <v>0</v>
      </c>
    </row>
    <row r="938" spans="1:5" x14ac:dyDescent="0.3">
      <c r="A938" s="18" t="s">
        <v>8219</v>
      </c>
      <c r="B938" s="13">
        <v>191</v>
      </c>
      <c r="D938" s="19" t="s">
        <v>8221</v>
      </c>
      <c r="E938" s="13">
        <v>1</v>
      </c>
    </row>
    <row r="939" spans="1:5" x14ac:dyDescent="0.3">
      <c r="A939" s="18" t="s">
        <v>8219</v>
      </c>
      <c r="B939" s="13">
        <v>303</v>
      </c>
      <c r="D939" s="19" t="s">
        <v>8221</v>
      </c>
      <c r="E939" s="13">
        <v>39</v>
      </c>
    </row>
    <row r="940" spans="1:5" x14ac:dyDescent="0.3">
      <c r="A940" s="18" t="s">
        <v>8219</v>
      </c>
      <c r="B940" s="13">
        <v>137</v>
      </c>
      <c r="D940" s="19" t="s">
        <v>8221</v>
      </c>
      <c r="E940" s="13">
        <v>15</v>
      </c>
    </row>
    <row r="941" spans="1:5" x14ac:dyDescent="0.3">
      <c r="A941" s="18" t="s">
        <v>8219</v>
      </c>
      <c r="B941" s="13">
        <v>41</v>
      </c>
      <c r="D941" s="19" t="s">
        <v>8221</v>
      </c>
      <c r="E941" s="13">
        <v>4</v>
      </c>
    </row>
    <row r="942" spans="1:5" x14ac:dyDescent="0.3">
      <c r="A942" s="18" t="s">
        <v>8219</v>
      </c>
      <c r="B942" s="13">
        <v>398</v>
      </c>
      <c r="D942" s="19" t="s">
        <v>8221</v>
      </c>
      <c r="E942" s="13">
        <v>33</v>
      </c>
    </row>
    <row r="943" spans="1:5" x14ac:dyDescent="0.3">
      <c r="A943" s="18" t="s">
        <v>8219</v>
      </c>
      <c r="B943" s="13">
        <v>1737</v>
      </c>
      <c r="D943" s="19" t="s">
        <v>8221</v>
      </c>
      <c r="E943" s="13">
        <v>8</v>
      </c>
    </row>
    <row r="944" spans="1:5" x14ac:dyDescent="0.3">
      <c r="A944" s="18" t="s">
        <v>8219</v>
      </c>
      <c r="B944" s="13">
        <v>971</v>
      </c>
      <c r="D944" s="19" t="s">
        <v>8221</v>
      </c>
      <c r="E944" s="13">
        <v>2</v>
      </c>
    </row>
    <row r="945" spans="1:5" x14ac:dyDescent="0.3">
      <c r="A945" s="18" t="s">
        <v>8219</v>
      </c>
      <c r="B945" s="13">
        <v>183</v>
      </c>
      <c r="D945" s="19" t="s">
        <v>8221</v>
      </c>
      <c r="E945" s="13">
        <v>24</v>
      </c>
    </row>
    <row r="946" spans="1:5" x14ac:dyDescent="0.3">
      <c r="A946" s="18" t="s">
        <v>8219</v>
      </c>
      <c r="B946" s="13">
        <v>4562</v>
      </c>
      <c r="D946" s="19" t="s">
        <v>8221</v>
      </c>
      <c r="E946" s="13">
        <v>42</v>
      </c>
    </row>
    <row r="947" spans="1:5" x14ac:dyDescent="0.3">
      <c r="A947" s="18" t="s">
        <v>8219</v>
      </c>
      <c r="B947" s="13">
        <v>26457</v>
      </c>
      <c r="D947" s="19" t="s">
        <v>8221</v>
      </c>
      <c r="E947" s="13">
        <v>1</v>
      </c>
    </row>
    <row r="948" spans="1:5" x14ac:dyDescent="0.3">
      <c r="A948" s="18" t="s">
        <v>8219</v>
      </c>
      <c r="B948" s="13">
        <v>162</v>
      </c>
      <c r="D948" s="19" t="s">
        <v>8221</v>
      </c>
      <c r="E948" s="13">
        <v>25</v>
      </c>
    </row>
    <row r="949" spans="1:5" x14ac:dyDescent="0.3">
      <c r="A949" s="18" t="s">
        <v>8219</v>
      </c>
      <c r="B949" s="13">
        <v>479</v>
      </c>
      <c r="D949" s="19" t="s">
        <v>8221</v>
      </c>
      <c r="E949" s="13">
        <v>22</v>
      </c>
    </row>
    <row r="950" spans="1:5" x14ac:dyDescent="0.3">
      <c r="A950" s="18" t="s">
        <v>8219</v>
      </c>
      <c r="B950" s="13">
        <v>426</v>
      </c>
      <c r="D950" s="19" t="s">
        <v>8221</v>
      </c>
      <c r="E950" s="13">
        <v>1</v>
      </c>
    </row>
    <row r="951" spans="1:5" x14ac:dyDescent="0.3">
      <c r="A951" s="18" t="s">
        <v>8219</v>
      </c>
      <c r="B951" s="13">
        <v>450</v>
      </c>
      <c r="D951" s="19" t="s">
        <v>8221</v>
      </c>
      <c r="E951" s="13">
        <v>5</v>
      </c>
    </row>
    <row r="952" spans="1:5" x14ac:dyDescent="0.3">
      <c r="A952" s="18" t="s">
        <v>8219</v>
      </c>
      <c r="B952" s="13">
        <v>1780</v>
      </c>
      <c r="D952" s="19" t="s">
        <v>8221</v>
      </c>
      <c r="E952" s="13">
        <v>20</v>
      </c>
    </row>
    <row r="953" spans="1:5" x14ac:dyDescent="0.3">
      <c r="A953" s="18" t="s">
        <v>8219</v>
      </c>
      <c r="B953" s="13">
        <v>122</v>
      </c>
      <c r="D953" s="19" t="s">
        <v>8221</v>
      </c>
      <c r="E953" s="13">
        <v>2</v>
      </c>
    </row>
    <row r="954" spans="1:5" x14ac:dyDescent="0.3">
      <c r="A954" s="18" t="s">
        <v>8219</v>
      </c>
      <c r="B954" s="13">
        <v>95</v>
      </c>
      <c r="D954" s="19" t="s">
        <v>8221</v>
      </c>
      <c r="E954" s="13">
        <v>2</v>
      </c>
    </row>
    <row r="955" spans="1:5" x14ac:dyDescent="0.3">
      <c r="A955" s="18" t="s">
        <v>8219</v>
      </c>
      <c r="B955" s="13">
        <v>325</v>
      </c>
      <c r="D955" s="19" t="s">
        <v>8221</v>
      </c>
      <c r="E955" s="13">
        <v>12</v>
      </c>
    </row>
    <row r="956" spans="1:5" x14ac:dyDescent="0.3">
      <c r="A956" s="18" t="s">
        <v>8219</v>
      </c>
      <c r="B956" s="13">
        <v>353</v>
      </c>
      <c r="D956" s="19" t="s">
        <v>8221</v>
      </c>
      <c r="E956" s="13">
        <v>0</v>
      </c>
    </row>
    <row r="957" spans="1:5" x14ac:dyDescent="0.3">
      <c r="A957" s="18" t="s">
        <v>8219</v>
      </c>
      <c r="B957" s="13">
        <v>105</v>
      </c>
      <c r="D957" s="19" t="s">
        <v>8221</v>
      </c>
      <c r="E957" s="13">
        <v>11</v>
      </c>
    </row>
    <row r="958" spans="1:5" x14ac:dyDescent="0.3">
      <c r="A958" s="18" t="s">
        <v>8219</v>
      </c>
      <c r="B958" s="13">
        <v>729</v>
      </c>
      <c r="D958" s="19" t="s">
        <v>8221</v>
      </c>
      <c r="E958" s="13">
        <v>3</v>
      </c>
    </row>
    <row r="959" spans="1:5" x14ac:dyDescent="0.3">
      <c r="A959" s="18" t="s">
        <v>8219</v>
      </c>
      <c r="B959" s="13">
        <v>454</v>
      </c>
      <c r="D959" s="19" t="s">
        <v>8221</v>
      </c>
      <c r="E959" s="13">
        <v>4</v>
      </c>
    </row>
    <row r="960" spans="1:5" x14ac:dyDescent="0.3">
      <c r="A960" s="18" t="s">
        <v>8219</v>
      </c>
      <c r="B960" s="13">
        <v>539</v>
      </c>
      <c r="D960" s="19" t="s">
        <v>8221</v>
      </c>
      <c r="E960" s="13">
        <v>0</v>
      </c>
    </row>
    <row r="961" spans="1:5" x14ac:dyDescent="0.3">
      <c r="A961" s="18" t="s">
        <v>8219</v>
      </c>
      <c r="B961" s="13">
        <v>79</v>
      </c>
      <c r="D961" s="19" t="s">
        <v>8221</v>
      </c>
      <c r="E961" s="13">
        <v>4</v>
      </c>
    </row>
    <row r="962" spans="1:5" x14ac:dyDescent="0.3">
      <c r="A962" s="18" t="s">
        <v>8219</v>
      </c>
      <c r="B962" s="13">
        <v>94</v>
      </c>
      <c r="D962" s="19" t="s">
        <v>8221</v>
      </c>
      <c r="E962" s="13">
        <v>4</v>
      </c>
    </row>
    <row r="963" spans="1:5" x14ac:dyDescent="0.3">
      <c r="A963" s="18" t="s">
        <v>8219</v>
      </c>
      <c r="B963" s="13">
        <v>625</v>
      </c>
      <c r="D963" s="19" t="s">
        <v>8221</v>
      </c>
      <c r="E963" s="13">
        <v>2</v>
      </c>
    </row>
    <row r="964" spans="1:5" x14ac:dyDescent="0.3">
      <c r="A964" s="18" t="s">
        <v>8219</v>
      </c>
      <c r="B964" s="13">
        <v>508</v>
      </c>
      <c r="D964" s="19" t="s">
        <v>8221</v>
      </c>
      <c r="E964" s="13">
        <v>6</v>
      </c>
    </row>
    <row r="965" spans="1:5" x14ac:dyDescent="0.3">
      <c r="A965" s="18" t="s">
        <v>8219</v>
      </c>
      <c r="B965" s="13">
        <v>531</v>
      </c>
      <c r="D965" s="19" t="s">
        <v>8221</v>
      </c>
      <c r="E965" s="13">
        <v>2</v>
      </c>
    </row>
    <row r="966" spans="1:5" x14ac:dyDescent="0.3">
      <c r="A966" s="18" t="s">
        <v>8219</v>
      </c>
      <c r="B966" s="13">
        <v>158</v>
      </c>
      <c r="D966" s="19" t="s">
        <v>8221</v>
      </c>
      <c r="E966" s="13">
        <v>9</v>
      </c>
    </row>
    <row r="967" spans="1:5" x14ac:dyDescent="0.3">
      <c r="A967" s="18" t="s">
        <v>8219</v>
      </c>
      <c r="B967" s="13">
        <v>508</v>
      </c>
      <c r="D967" s="19" t="s">
        <v>8221</v>
      </c>
      <c r="E967" s="13">
        <v>3</v>
      </c>
    </row>
    <row r="968" spans="1:5" x14ac:dyDescent="0.3">
      <c r="A968" s="18" t="s">
        <v>8219</v>
      </c>
      <c r="B968" s="13">
        <v>644</v>
      </c>
      <c r="D968" s="19" t="s">
        <v>8221</v>
      </c>
      <c r="E968" s="13">
        <v>2</v>
      </c>
    </row>
    <row r="969" spans="1:5" x14ac:dyDescent="0.3">
      <c r="A969" s="18" t="s">
        <v>8219</v>
      </c>
      <c r="B969" s="13">
        <v>848</v>
      </c>
      <c r="D969" s="19" t="s">
        <v>8221</v>
      </c>
      <c r="E969" s="13">
        <v>4</v>
      </c>
    </row>
    <row r="970" spans="1:5" x14ac:dyDescent="0.3">
      <c r="A970" s="18" t="s">
        <v>8219</v>
      </c>
      <c r="B970" s="13">
        <v>429</v>
      </c>
      <c r="D970" s="19" t="s">
        <v>8221</v>
      </c>
      <c r="E970" s="13">
        <v>20</v>
      </c>
    </row>
    <row r="971" spans="1:5" x14ac:dyDescent="0.3">
      <c r="A971" s="18" t="s">
        <v>8219</v>
      </c>
      <c r="B971" s="13">
        <v>204</v>
      </c>
      <c r="D971" s="19" t="s">
        <v>8221</v>
      </c>
      <c r="E971" s="13">
        <v>9</v>
      </c>
    </row>
    <row r="972" spans="1:5" x14ac:dyDescent="0.3">
      <c r="A972" s="18" t="s">
        <v>8219</v>
      </c>
      <c r="B972" s="13">
        <v>379</v>
      </c>
      <c r="D972" s="19" t="s">
        <v>8221</v>
      </c>
      <c r="E972" s="13">
        <v>24</v>
      </c>
    </row>
    <row r="973" spans="1:5" x14ac:dyDescent="0.3">
      <c r="A973" s="18" t="s">
        <v>8219</v>
      </c>
      <c r="B973" s="13">
        <v>271</v>
      </c>
      <c r="D973" s="19" t="s">
        <v>8221</v>
      </c>
      <c r="E973" s="13">
        <v>53</v>
      </c>
    </row>
    <row r="974" spans="1:5" x14ac:dyDescent="0.3">
      <c r="A974" s="18" t="s">
        <v>8219</v>
      </c>
      <c r="B974" s="13">
        <v>120</v>
      </c>
      <c r="D974" s="19" t="s">
        <v>8221</v>
      </c>
      <c r="E974" s="13">
        <v>25</v>
      </c>
    </row>
    <row r="975" spans="1:5" x14ac:dyDescent="0.3">
      <c r="A975" s="18" t="s">
        <v>8219</v>
      </c>
      <c r="B975" s="13">
        <v>140</v>
      </c>
      <c r="D975" s="19" t="s">
        <v>8221</v>
      </c>
      <c r="E975" s="13">
        <v>0</v>
      </c>
    </row>
    <row r="976" spans="1:5" x14ac:dyDescent="0.3">
      <c r="A976" s="18" t="s">
        <v>8219</v>
      </c>
      <c r="B976" s="13">
        <v>193</v>
      </c>
      <c r="D976" s="19" t="s">
        <v>8221</v>
      </c>
      <c r="E976" s="13">
        <v>31</v>
      </c>
    </row>
    <row r="977" spans="1:5" x14ac:dyDescent="0.3">
      <c r="A977" s="18" t="s">
        <v>8219</v>
      </c>
      <c r="B977" s="13">
        <v>180</v>
      </c>
      <c r="D977" s="19" t="s">
        <v>8221</v>
      </c>
      <c r="E977" s="13">
        <v>12</v>
      </c>
    </row>
    <row r="978" spans="1:5" x14ac:dyDescent="0.3">
      <c r="A978" s="18" t="s">
        <v>8219</v>
      </c>
      <c r="B978" s="13">
        <v>263</v>
      </c>
      <c r="D978" s="19" t="s">
        <v>8221</v>
      </c>
      <c r="E978" s="13">
        <v>5</v>
      </c>
    </row>
    <row r="979" spans="1:5" x14ac:dyDescent="0.3">
      <c r="A979" s="18" t="s">
        <v>8219</v>
      </c>
      <c r="B979" s="13">
        <v>217</v>
      </c>
      <c r="D979" s="19" t="s">
        <v>8221</v>
      </c>
      <c r="E979" s="13">
        <v>4</v>
      </c>
    </row>
    <row r="980" spans="1:5" x14ac:dyDescent="0.3">
      <c r="A980" s="18" t="s">
        <v>8219</v>
      </c>
      <c r="B980" s="13">
        <v>443</v>
      </c>
      <c r="D980" s="19" t="s">
        <v>8221</v>
      </c>
      <c r="E980" s="13">
        <v>1</v>
      </c>
    </row>
    <row r="981" spans="1:5" x14ac:dyDescent="0.3">
      <c r="A981" s="18" t="s">
        <v>8219</v>
      </c>
      <c r="B981" s="13">
        <v>1373</v>
      </c>
      <c r="D981" s="19" t="s">
        <v>8221</v>
      </c>
      <c r="E981" s="13">
        <v>9</v>
      </c>
    </row>
    <row r="982" spans="1:5" x14ac:dyDescent="0.3">
      <c r="A982" s="18" t="s">
        <v>8219</v>
      </c>
      <c r="B982" s="13">
        <v>742</v>
      </c>
      <c r="D982" s="19" t="s">
        <v>8221</v>
      </c>
      <c r="E982" s="13">
        <v>23</v>
      </c>
    </row>
    <row r="983" spans="1:5" x14ac:dyDescent="0.3">
      <c r="A983" s="18" t="s">
        <v>8219</v>
      </c>
      <c r="B983" s="13">
        <v>170</v>
      </c>
      <c r="D983" s="19" t="s">
        <v>8221</v>
      </c>
      <c r="E983" s="13">
        <v>19</v>
      </c>
    </row>
    <row r="984" spans="1:5" x14ac:dyDescent="0.3">
      <c r="A984" s="18" t="s">
        <v>8219</v>
      </c>
      <c r="B984" s="13">
        <v>242</v>
      </c>
      <c r="D984" s="19" t="s">
        <v>8221</v>
      </c>
      <c r="E984" s="13">
        <v>1</v>
      </c>
    </row>
    <row r="985" spans="1:5" x14ac:dyDescent="0.3">
      <c r="A985" s="18" t="s">
        <v>8219</v>
      </c>
      <c r="B985" s="13">
        <v>541</v>
      </c>
      <c r="D985" s="19" t="s">
        <v>8221</v>
      </c>
      <c r="E985" s="13">
        <v>4</v>
      </c>
    </row>
    <row r="986" spans="1:5" x14ac:dyDescent="0.3">
      <c r="A986" s="18" t="s">
        <v>8219</v>
      </c>
      <c r="B986" s="13">
        <v>121</v>
      </c>
      <c r="D986" s="19" t="s">
        <v>8221</v>
      </c>
      <c r="E986" s="13">
        <v>3</v>
      </c>
    </row>
    <row r="987" spans="1:5" x14ac:dyDescent="0.3">
      <c r="A987" s="18" t="s">
        <v>8219</v>
      </c>
      <c r="B987" s="13">
        <v>621</v>
      </c>
      <c r="D987" s="19" t="s">
        <v>8221</v>
      </c>
      <c r="E987" s="13">
        <v>3</v>
      </c>
    </row>
    <row r="988" spans="1:5" x14ac:dyDescent="0.3">
      <c r="A988" s="18" t="s">
        <v>8219</v>
      </c>
      <c r="B988" s="13">
        <v>101</v>
      </c>
      <c r="D988" s="19" t="s">
        <v>8221</v>
      </c>
      <c r="E988" s="13">
        <v>1</v>
      </c>
    </row>
    <row r="989" spans="1:5" x14ac:dyDescent="0.3">
      <c r="A989" s="18" t="s">
        <v>8219</v>
      </c>
      <c r="B989" s="13">
        <v>554</v>
      </c>
      <c r="D989" s="19" t="s">
        <v>8221</v>
      </c>
      <c r="E989" s="13">
        <v>7</v>
      </c>
    </row>
    <row r="990" spans="1:5" x14ac:dyDescent="0.3">
      <c r="A990" s="18" t="s">
        <v>8219</v>
      </c>
      <c r="B990" s="13">
        <v>666</v>
      </c>
      <c r="D990" s="19" t="s">
        <v>8221</v>
      </c>
      <c r="E990" s="13">
        <v>12</v>
      </c>
    </row>
    <row r="991" spans="1:5" x14ac:dyDescent="0.3">
      <c r="A991" s="18" t="s">
        <v>8219</v>
      </c>
      <c r="B991" s="13">
        <v>410</v>
      </c>
      <c r="D991" s="19" t="s">
        <v>8221</v>
      </c>
      <c r="E991" s="13">
        <v>1</v>
      </c>
    </row>
    <row r="992" spans="1:5" x14ac:dyDescent="0.3">
      <c r="A992" s="18" t="s">
        <v>8219</v>
      </c>
      <c r="B992" s="13">
        <v>375</v>
      </c>
      <c r="D992" s="19" t="s">
        <v>8221</v>
      </c>
      <c r="E992" s="13">
        <v>2</v>
      </c>
    </row>
    <row r="993" spans="1:5" x14ac:dyDescent="0.3">
      <c r="A993" s="18" t="s">
        <v>8219</v>
      </c>
      <c r="B993" s="13">
        <v>1364</v>
      </c>
      <c r="D993" s="19" t="s">
        <v>8221</v>
      </c>
      <c r="E993" s="13">
        <v>13</v>
      </c>
    </row>
    <row r="994" spans="1:5" x14ac:dyDescent="0.3">
      <c r="A994" s="18" t="s">
        <v>8219</v>
      </c>
      <c r="B994" s="13">
        <v>35</v>
      </c>
      <c r="D994" s="19" t="s">
        <v>8221</v>
      </c>
      <c r="E994" s="13">
        <v>0</v>
      </c>
    </row>
    <row r="995" spans="1:5" x14ac:dyDescent="0.3">
      <c r="A995" s="18" t="s">
        <v>8219</v>
      </c>
      <c r="B995" s="13">
        <v>203</v>
      </c>
      <c r="D995" s="19" t="s">
        <v>8221</v>
      </c>
      <c r="E995" s="13">
        <v>2</v>
      </c>
    </row>
    <row r="996" spans="1:5" x14ac:dyDescent="0.3">
      <c r="A996" s="18" t="s">
        <v>8219</v>
      </c>
      <c r="B996" s="13">
        <v>49</v>
      </c>
      <c r="D996" s="19" t="s">
        <v>8221</v>
      </c>
      <c r="E996" s="13">
        <v>11</v>
      </c>
    </row>
    <row r="997" spans="1:5" x14ac:dyDescent="0.3">
      <c r="A997" s="18" t="s">
        <v>8219</v>
      </c>
      <c r="B997" s="13">
        <v>5812</v>
      </c>
      <c r="D997" s="19" t="s">
        <v>8221</v>
      </c>
      <c r="E997" s="13">
        <v>37</v>
      </c>
    </row>
    <row r="998" spans="1:5" x14ac:dyDescent="0.3">
      <c r="A998" s="18" t="s">
        <v>8219</v>
      </c>
      <c r="B998" s="13">
        <v>1556</v>
      </c>
      <c r="D998" s="19" t="s">
        <v>8221</v>
      </c>
      <c r="E998" s="13">
        <v>13</v>
      </c>
    </row>
    <row r="999" spans="1:5" x14ac:dyDescent="0.3">
      <c r="A999" s="18" t="s">
        <v>8219</v>
      </c>
      <c r="B999" s="13">
        <v>65</v>
      </c>
      <c r="D999" s="19" t="s">
        <v>8221</v>
      </c>
      <c r="E999" s="13">
        <v>4</v>
      </c>
    </row>
    <row r="1000" spans="1:5" x14ac:dyDescent="0.3">
      <c r="A1000" s="18" t="s">
        <v>8219</v>
      </c>
      <c r="B1000" s="13">
        <v>10</v>
      </c>
      <c r="D1000" s="19" t="s">
        <v>8221</v>
      </c>
      <c r="E1000" s="13">
        <v>0</v>
      </c>
    </row>
    <row r="1001" spans="1:5" x14ac:dyDescent="0.3">
      <c r="A1001" s="18" t="s">
        <v>8219</v>
      </c>
      <c r="B1001" s="13">
        <v>76</v>
      </c>
      <c r="D1001" s="19" t="s">
        <v>8221</v>
      </c>
      <c r="E1001" s="13">
        <v>2</v>
      </c>
    </row>
    <row r="1002" spans="1:5" x14ac:dyDescent="0.3">
      <c r="A1002" s="18" t="s">
        <v>8219</v>
      </c>
      <c r="B1002" s="13">
        <v>263</v>
      </c>
      <c r="D1002" s="19" t="s">
        <v>8221</v>
      </c>
      <c r="E1002" s="13">
        <v>1</v>
      </c>
    </row>
    <row r="1003" spans="1:5" x14ac:dyDescent="0.3">
      <c r="A1003" s="18" t="s">
        <v>8219</v>
      </c>
      <c r="B1003" s="13">
        <v>1530</v>
      </c>
      <c r="D1003" s="19" t="s">
        <v>8221</v>
      </c>
      <c r="E1003" s="13">
        <v>4</v>
      </c>
    </row>
    <row r="1004" spans="1:5" x14ac:dyDescent="0.3">
      <c r="A1004" s="18" t="s">
        <v>8219</v>
      </c>
      <c r="B1004" s="13">
        <v>278</v>
      </c>
      <c r="D1004" s="19" t="s">
        <v>8221</v>
      </c>
      <c r="E1004" s="13">
        <v>21</v>
      </c>
    </row>
    <row r="1005" spans="1:5" x14ac:dyDescent="0.3">
      <c r="A1005" s="18" t="s">
        <v>8219</v>
      </c>
      <c r="B1005" s="13">
        <v>350</v>
      </c>
      <c r="D1005" s="19" t="s">
        <v>8221</v>
      </c>
      <c r="E1005" s="13">
        <v>17</v>
      </c>
    </row>
    <row r="1006" spans="1:5" x14ac:dyDescent="0.3">
      <c r="A1006" s="18" t="s">
        <v>8219</v>
      </c>
      <c r="B1006" s="13">
        <v>470</v>
      </c>
      <c r="D1006" s="19" t="s">
        <v>8221</v>
      </c>
      <c r="E1006" s="13">
        <v>8</v>
      </c>
    </row>
    <row r="1007" spans="1:5" x14ac:dyDescent="0.3">
      <c r="A1007" s="18" t="s">
        <v>8219</v>
      </c>
      <c r="B1007" s="13">
        <v>3</v>
      </c>
      <c r="D1007" s="19" t="s">
        <v>8221</v>
      </c>
      <c r="E1007" s="13">
        <v>33</v>
      </c>
    </row>
    <row r="1008" spans="1:5" x14ac:dyDescent="0.3">
      <c r="A1008" s="18" t="s">
        <v>8219</v>
      </c>
      <c r="B1008" s="13">
        <v>8200</v>
      </c>
      <c r="D1008" s="19" t="s">
        <v>8221</v>
      </c>
      <c r="E1008" s="13">
        <v>0</v>
      </c>
    </row>
    <row r="1009" spans="1:5" x14ac:dyDescent="0.3">
      <c r="A1009" s="18" t="s">
        <v>8219</v>
      </c>
      <c r="B1009" s="13">
        <v>8359</v>
      </c>
      <c r="D1009" s="19" t="s">
        <v>8221</v>
      </c>
      <c r="E1009" s="13">
        <v>10</v>
      </c>
    </row>
    <row r="1010" spans="1:5" x14ac:dyDescent="0.3">
      <c r="A1010" s="18" t="s">
        <v>8219</v>
      </c>
      <c r="B1010" s="13">
        <v>188</v>
      </c>
      <c r="D1010" s="19" t="s">
        <v>8221</v>
      </c>
      <c r="E1010" s="13">
        <v>14</v>
      </c>
    </row>
    <row r="1011" spans="1:5" x14ac:dyDescent="0.3">
      <c r="A1011" s="18" t="s">
        <v>8219</v>
      </c>
      <c r="B1011" s="13">
        <v>48</v>
      </c>
      <c r="D1011" s="19" t="s">
        <v>8221</v>
      </c>
      <c r="E1011" s="13">
        <v>1</v>
      </c>
    </row>
    <row r="1012" spans="1:5" x14ac:dyDescent="0.3">
      <c r="A1012" s="18" t="s">
        <v>8219</v>
      </c>
      <c r="B1012" s="13">
        <v>607</v>
      </c>
      <c r="D1012" s="19" t="s">
        <v>8221</v>
      </c>
      <c r="E1012" s="13">
        <v>2</v>
      </c>
    </row>
    <row r="1013" spans="1:5" x14ac:dyDescent="0.3">
      <c r="A1013" s="18" t="s">
        <v>8219</v>
      </c>
      <c r="B1013" s="13">
        <v>50</v>
      </c>
      <c r="D1013" s="19" t="s">
        <v>8221</v>
      </c>
      <c r="E1013" s="13">
        <v>3</v>
      </c>
    </row>
    <row r="1014" spans="1:5" x14ac:dyDescent="0.3">
      <c r="A1014" s="18" t="s">
        <v>8219</v>
      </c>
      <c r="B1014" s="13">
        <v>55</v>
      </c>
      <c r="D1014" s="19" t="s">
        <v>8221</v>
      </c>
      <c r="E1014" s="13">
        <v>2</v>
      </c>
    </row>
    <row r="1015" spans="1:5" x14ac:dyDescent="0.3">
      <c r="A1015" s="18" t="s">
        <v>8219</v>
      </c>
      <c r="B1015" s="13">
        <v>38</v>
      </c>
      <c r="D1015" s="19" t="s">
        <v>8221</v>
      </c>
      <c r="E1015" s="13">
        <v>1</v>
      </c>
    </row>
    <row r="1016" spans="1:5" x14ac:dyDescent="0.3">
      <c r="A1016" s="18" t="s">
        <v>8219</v>
      </c>
      <c r="B1016" s="13">
        <v>25</v>
      </c>
      <c r="D1016" s="19" t="s">
        <v>8221</v>
      </c>
      <c r="E1016" s="13">
        <v>0</v>
      </c>
    </row>
    <row r="1017" spans="1:5" x14ac:dyDescent="0.3">
      <c r="A1017" s="18" t="s">
        <v>8219</v>
      </c>
      <c r="B1017" s="13">
        <v>46</v>
      </c>
      <c r="D1017" s="19" t="s">
        <v>8221</v>
      </c>
      <c r="E1017" s="13">
        <v>1</v>
      </c>
    </row>
    <row r="1018" spans="1:5" x14ac:dyDescent="0.3">
      <c r="A1018" s="18" t="s">
        <v>8219</v>
      </c>
      <c r="B1018" s="13">
        <v>83</v>
      </c>
      <c r="D1018" s="19" t="s">
        <v>8221</v>
      </c>
      <c r="E1018" s="13">
        <v>3</v>
      </c>
    </row>
    <row r="1019" spans="1:5" x14ac:dyDescent="0.3">
      <c r="A1019" s="18" t="s">
        <v>8219</v>
      </c>
      <c r="B1019" s="13">
        <v>35</v>
      </c>
      <c r="D1019" s="19" t="s">
        <v>8221</v>
      </c>
      <c r="E1019" s="13">
        <v>1</v>
      </c>
    </row>
    <row r="1020" spans="1:5" x14ac:dyDescent="0.3">
      <c r="A1020" s="18" t="s">
        <v>8219</v>
      </c>
      <c r="B1020" s="13">
        <v>25</v>
      </c>
      <c r="D1020" s="19" t="s">
        <v>8221</v>
      </c>
      <c r="E1020" s="13">
        <v>9</v>
      </c>
    </row>
    <row r="1021" spans="1:5" x14ac:dyDescent="0.3">
      <c r="A1021" s="18" t="s">
        <v>8219</v>
      </c>
      <c r="B1021" s="13">
        <v>75</v>
      </c>
      <c r="D1021" s="19" t="s">
        <v>8221</v>
      </c>
      <c r="E1021" s="13">
        <v>16</v>
      </c>
    </row>
    <row r="1022" spans="1:5" x14ac:dyDescent="0.3">
      <c r="A1022" s="18" t="s">
        <v>8219</v>
      </c>
      <c r="B1022" s="13">
        <v>62</v>
      </c>
      <c r="D1022" s="19" t="s">
        <v>8221</v>
      </c>
      <c r="E1022" s="13">
        <v>1</v>
      </c>
    </row>
    <row r="1023" spans="1:5" x14ac:dyDescent="0.3">
      <c r="A1023" s="18" t="s">
        <v>8219</v>
      </c>
      <c r="B1023" s="13">
        <v>160</v>
      </c>
      <c r="D1023" s="19" t="s">
        <v>8221</v>
      </c>
      <c r="E1023" s="13">
        <v>25</v>
      </c>
    </row>
    <row r="1024" spans="1:5" x14ac:dyDescent="0.3">
      <c r="A1024" s="18" t="s">
        <v>8219</v>
      </c>
      <c r="B1024" s="13">
        <v>246</v>
      </c>
      <c r="D1024" s="19" t="s">
        <v>8221</v>
      </c>
      <c r="E1024" s="13">
        <v>6</v>
      </c>
    </row>
    <row r="1025" spans="1:5" x14ac:dyDescent="0.3">
      <c r="A1025" s="18" t="s">
        <v>8219</v>
      </c>
      <c r="B1025" s="13">
        <v>55</v>
      </c>
      <c r="D1025" s="19" t="s">
        <v>8221</v>
      </c>
      <c r="E1025" s="13">
        <v>2</v>
      </c>
    </row>
    <row r="1026" spans="1:5" x14ac:dyDescent="0.3">
      <c r="A1026" s="18" t="s">
        <v>8219</v>
      </c>
      <c r="B1026" s="13">
        <v>23</v>
      </c>
      <c r="D1026" s="19" t="s">
        <v>8221</v>
      </c>
      <c r="E1026" s="13">
        <v>6</v>
      </c>
    </row>
    <row r="1027" spans="1:5" x14ac:dyDescent="0.3">
      <c r="A1027" s="18" t="s">
        <v>8219</v>
      </c>
      <c r="B1027" s="13">
        <v>72</v>
      </c>
      <c r="D1027" s="19" t="s">
        <v>8221</v>
      </c>
      <c r="E1027" s="13">
        <v>7</v>
      </c>
    </row>
    <row r="1028" spans="1:5" x14ac:dyDescent="0.3">
      <c r="A1028" s="18" t="s">
        <v>8219</v>
      </c>
      <c r="B1028" s="13">
        <v>22</v>
      </c>
      <c r="D1028" s="19" t="s">
        <v>8221</v>
      </c>
      <c r="E1028" s="13">
        <v>0</v>
      </c>
    </row>
    <row r="1029" spans="1:5" x14ac:dyDescent="0.3">
      <c r="A1029" s="18" t="s">
        <v>8219</v>
      </c>
      <c r="B1029" s="13">
        <v>14</v>
      </c>
      <c r="D1029" s="19" t="s">
        <v>8221</v>
      </c>
      <c r="E1029" s="13">
        <v>52</v>
      </c>
    </row>
    <row r="1030" spans="1:5" x14ac:dyDescent="0.3">
      <c r="A1030" s="18" t="s">
        <v>8219</v>
      </c>
      <c r="B1030" s="13">
        <v>38</v>
      </c>
      <c r="D1030" s="19" t="s">
        <v>8221</v>
      </c>
      <c r="E1030" s="13">
        <v>8</v>
      </c>
    </row>
    <row r="1031" spans="1:5" x14ac:dyDescent="0.3">
      <c r="A1031" s="18" t="s">
        <v>8219</v>
      </c>
      <c r="B1031" s="13">
        <v>32</v>
      </c>
      <c r="D1031" s="19" t="s">
        <v>8221</v>
      </c>
      <c r="E1031" s="13">
        <v>5</v>
      </c>
    </row>
    <row r="1032" spans="1:5" x14ac:dyDescent="0.3">
      <c r="A1032" s="18" t="s">
        <v>8219</v>
      </c>
      <c r="B1032" s="13">
        <v>63</v>
      </c>
      <c r="D1032" s="19" t="s">
        <v>8221</v>
      </c>
      <c r="E1032" s="13">
        <v>10</v>
      </c>
    </row>
    <row r="1033" spans="1:5" x14ac:dyDescent="0.3">
      <c r="A1033" s="18" t="s">
        <v>8219</v>
      </c>
      <c r="B1033" s="13">
        <v>27</v>
      </c>
      <c r="D1033" s="19" t="s">
        <v>8221</v>
      </c>
      <c r="E1033" s="13">
        <v>0</v>
      </c>
    </row>
    <row r="1034" spans="1:5" x14ac:dyDescent="0.3">
      <c r="A1034" s="18" t="s">
        <v>8219</v>
      </c>
      <c r="B1034" s="13">
        <v>44</v>
      </c>
      <c r="D1034" s="19" t="s">
        <v>8221</v>
      </c>
      <c r="E1034" s="13">
        <v>0</v>
      </c>
    </row>
    <row r="1035" spans="1:5" x14ac:dyDescent="0.3">
      <c r="A1035" s="18" t="s">
        <v>8219</v>
      </c>
      <c r="B1035" s="13">
        <v>38</v>
      </c>
      <c r="D1035" s="19" t="s">
        <v>8221</v>
      </c>
      <c r="E1035" s="13">
        <v>2</v>
      </c>
    </row>
    <row r="1036" spans="1:5" x14ac:dyDescent="0.3">
      <c r="A1036" s="18" t="s">
        <v>8219</v>
      </c>
      <c r="B1036" s="13">
        <v>115</v>
      </c>
      <c r="D1036" s="19" t="s">
        <v>8221</v>
      </c>
      <c r="E1036" s="13">
        <v>3</v>
      </c>
    </row>
    <row r="1037" spans="1:5" x14ac:dyDescent="0.3">
      <c r="A1037" s="18" t="s">
        <v>8219</v>
      </c>
      <c r="B1037" s="13">
        <v>37</v>
      </c>
      <c r="D1037" s="19" t="s">
        <v>8221</v>
      </c>
      <c r="E1037" s="13">
        <v>8</v>
      </c>
    </row>
    <row r="1038" spans="1:5" x14ac:dyDescent="0.3">
      <c r="A1038" s="18" t="s">
        <v>8219</v>
      </c>
      <c r="B1038" s="13">
        <v>99</v>
      </c>
      <c r="D1038" s="19" t="s">
        <v>8221</v>
      </c>
      <c r="E1038" s="13">
        <v>0</v>
      </c>
    </row>
    <row r="1039" spans="1:5" x14ac:dyDescent="0.3">
      <c r="A1039" s="18" t="s">
        <v>8219</v>
      </c>
      <c r="B1039" s="13">
        <v>44</v>
      </c>
      <c r="D1039" s="19" t="s">
        <v>8221</v>
      </c>
      <c r="E1039" s="13">
        <v>15</v>
      </c>
    </row>
    <row r="1040" spans="1:5" x14ac:dyDescent="0.3">
      <c r="A1040" s="18" t="s">
        <v>8219</v>
      </c>
      <c r="B1040" s="13">
        <v>58</v>
      </c>
      <c r="D1040" s="19" t="s">
        <v>8221</v>
      </c>
      <c r="E1040" s="13">
        <v>6</v>
      </c>
    </row>
    <row r="1041" spans="1:5" x14ac:dyDescent="0.3">
      <c r="A1041" s="18" t="s">
        <v>8219</v>
      </c>
      <c r="B1041" s="13">
        <v>191</v>
      </c>
      <c r="D1041" s="19" t="s">
        <v>8221</v>
      </c>
      <c r="E1041" s="13">
        <v>4</v>
      </c>
    </row>
    <row r="1042" spans="1:5" x14ac:dyDescent="0.3">
      <c r="A1042" s="18" t="s">
        <v>8219</v>
      </c>
      <c r="B1042" s="13">
        <v>40</v>
      </c>
      <c r="D1042" s="19" t="s">
        <v>8221</v>
      </c>
      <c r="E1042" s="13">
        <v>0</v>
      </c>
    </row>
    <row r="1043" spans="1:5" x14ac:dyDescent="0.3">
      <c r="A1043" s="18" t="s">
        <v>8219</v>
      </c>
      <c r="B1043" s="13">
        <v>38</v>
      </c>
      <c r="D1043" s="19" t="s">
        <v>8221</v>
      </c>
      <c r="E1043" s="13">
        <v>3</v>
      </c>
    </row>
    <row r="1044" spans="1:5" x14ac:dyDescent="0.3">
      <c r="A1044" s="18" t="s">
        <v>8219</v>
      </c>
      <c r="B1044" s="13">
        <v>39</v>
      </c>
      <c r="D1044" s="19" t="s">
        <v>8221</v>
      </c>
      <c r="E1044" s="13">
        <v>13</v>
      </c>
    </row>
    <row r="1045" spans="1:5" x14ac:dyDescent="0.3">
      <c r="A1045" s="18" t="s">
        <v>8219</v>
      </c>
      <c r="B1045" s="13">
        <v>11</v>
      </c>
      <c r="D1045" s="19" t="s">
        <v>8221</v>
      </c>
      <c r="E1045" s="13">
        <v>9</v>
      </c>
    </row>
    <row r="1046" spans="1:5" x14ac:dyDescent="0.3">
      <c r="A1046" s="18" t="s">
        <v>8219</v>
      </c>
      <c r="B1046" s="13">
        <v>107</v>
      </c>
      <c r="D1046" s="19" t="s">
        <v>8221</v>
      </c>
      <c r="E1046" s="13">
        <v>17</v>
      </c>
    </row>
    <row r="1047" spans="1:5" x14ac:dyDescent="0.3">
      <c r="A1047" s="18" t="s">
        <v>8219</v>
      </c>
      <c r="B1047" s="13">
        <v>147</v>
      </c>
      <c r="D1047" s="19" t="s">
        <v>8221</v>
      </c>
      <c r="E1047" s="13">
        <v>5</v>
      </c>
    </row>
    <row r="1048" spans="1:5" x14ac:dyDescent="0.3">
      <c r="A1048" s="18" t="s">
        <v>8219</v>
      </c>
      <c r="B1048" s="13">
        <v>36</v>
      </c>
      <c r="D1048" s="19" t="s">
        <v>8221</v>
      </c>
      <c r="E1048" s="13">
        <v>0</v>
      </c>
    </row>
    <row r="1049" spans="1:5" x14ac:dyDescent="0.3">
      <c r="A1049" s="18" t="s">
        <v>8219</v>
      </c>
      <c r="B1049" s="13">
        <v>92</v>
      </c>
      <c r="D1049" s="19" t="s">
        <v>8221</v>
      </c>
      <c r="E1049" s="13">
        <v>8</v>
      </c>
    </row>
    <row r="1050" spans="1:5" x14ac:dyDescent="0.3">
      <c r="A1050" s="18" t="s">
        <v>8219</v>
      </c>
      <c r="B1050" s="13">
        <v>35</v>
      </c>
      <c r="D1050" s="19" t="s">
        <v>8221</v>
      </c>
      <c r="E1050" s="13">
        <v>1</v>
      </c>
    </row>
    <row r="1051" spans="1:5" x14ac:dyDescent="0.3">
      <c r="A1051" s="18" t="s">
        <v>8219</v>
      </c>
      <c r="B1051" s="13">
        <v>17</v>
      </c>
      <c r="D1051" s="19" t="s">
        <v>8221</v>
      </c>
      <c r="E1051" s="13">
        <v>0</v>
      </c>
    </row>
    <row r="1052" spans="1:5" x14ac:dyDescent="0.3">
      <c r="A1052" s="18" t="s">
        <v>8219</v>
      </c>
      <c r="B1052" s="13">
        <v>22</v>
      </c>
      <c r="D1052" s="19" t="s">
        <v>8221</v>
      </c>
      <c r="E1052" s="13">
        <v>4</v>
      </c>
    </row>
    <row r="1053" spans="1:5" x14ac:dyDescent="0.3">
      <c r="A1053" s="18" t="s">
        <v>8219</v>
      </c>
      <c r="B1053" s="13">
        <v>69</v>
      </c>
      <c r="D1053" s="19" t="s">
        <v>8221</v>
      </c>
      <c r="E1053" s="13">
        <v>10</v>
      </c>
    </row>
    <row r="1054" spans="1:5" x14ac:dyDescent="0.3">
      <c r="A1054" s="18" t="s">
        <v>8219</v>
      </c>
      <c r="B1054" s="13">
        <v>13</v>
      </c>
      <c r="D1054" s="19" t="s">
        <v>8221</v>
      </c>
      <c r="E1054" s="13">
        <v>22</v>
      </c>
    </row>
    <row r="1055" spans="1:5" x14ac:dyDescent="0.3">
      <c r="A1055" s="18" t="s">
        <v>8219</v>
      </c>
      <c r="B1055" s="13">
        <v>58</v>
      </c>
      <c r="D1055" s="19" t="s">
        <v>8221</v>
      </c>
      <c r="E1055" s="13">
        <v>8</v>
      </c>
    </row>
    <row r="1056" spans="1:5" x14ac:dyDescent="0.3">
      <c r="A1056" s="18" t="s">
        <v>8219</v>
      </c>
      <c r="B1056" s="13">
        <v>44</v>
      </c>
      <c r="D1056" s="19" t="s">
        <v>8221</v>
      </c>
      <c r="E1056" s="13">
        <v>2</v>
      </c>
    </row>
    <row r="1057" spans="1:5" x14ac:dyDescent="0.3">
      <c r="A1057" s="18" t="s">
        <v>8219</v>
      </c>
      <c r="B1057" s="13">
        <v>83</v>
      </c>
      <c r="D1057" s="19" t="s">
        <v>8221</v>
      </c>
      <c r="E1057" s="13">
        <v>1</v>
      </c>
    </row>
    <row r="1058" spans="1:5" x14ac:dyDescent="0.3">
      <c r="A1058" s="18" t="s">
        <v>8219</v>
      </c>
      <c r="B1058" s="13">
        <v>117</v>
      </c>
      <c r="D1058" s="19" t="s">
        <v>8221</v>
      </c>
      <c r="E1058" s="13">
        <v>4</v>
      </c>
    </row>
    <row r="1059" spans="1:5" x14ac:dyDescent="0.3">
      <c r="A1059" s="18" t="s">
        <v>8219</v>
      </c>
      <c r="B1059" s="13">
        <v>32</v>
      </c>
      <c r="D1059" s="19" t="s">
        <v>8221</v>
      </c>
      <c r="E1059" s="13">
        <v>4</v>
      </c>
    </row>
    <row r="1060" spans="1:5" x14ac:dyDescent="0.3">
      <c r="A1060" s="18" t="s">
        <v>8219</v>
      </c>
      <c r="B1060" s="13">
        <v>8</v>
      </c>
      <c r="D1060" s="19" t="s">
        <v>8221</v>
      </c>
      <c r="E1060" s="13">
        <v>2</v>
      </c>
    </row>
    <row r="1061" spans="1:5" x14ac:dyDescent="0.3">
      <c r="A1061" s="18" t="s">
        <v>8219</v>
      </c>
      <c r="B1061" s="13">
        <v>340</v>
      </c>
      <c r="D1061" s="19" t="s">
        <v>8221</v>
      </c>
      <c r="E1061" s="13">
        <v>4</v>
      </c>
    </row>
    <row r="1062" spans="1:5" x14ac:dyDescent="0.3">
      <c r="A1062" s="18" t="s">
        <v>8219</v>
      </c>
      <c r="B1062" s="13">
        <v>7</v>
      </c>
      <c r="D1062" s="19" t="s">
        <v>8221</v>
      </c>
      <c r="E1062" s="13">
        <v>19</v>
      </c>
    </row>
    <row r="1063" spans="1:5" x14ac:dyDescent="0.3">
      <c r="A1063" s="18" t="s">
        <v>8219</v>
      </c>
      <c r="B1063" s="13">
        <v>19</v>
      </c>
      <c r="D1063" s="19" t="s">
        <v>8221</v>
      </c>
      <c r="E1063" s="13">
        <v>0</v>
      </c>
    </row>
    <row r="1064" spans="1:5" x14ac:dyDescent="0.3">
      <c r="A1064" s="18" t="s">
        <v>8219</v>
      </c>
      <c r="B1064" s="13">
        <v>47</v>
      </c>
      <c r="D1064" s="19" t="s">
        <v>8221</v>
      </c>
      <c r="E1064" s="13">
        <v>11</v>
      </c>
    </row>
    <row r="1065" spans="1:5" x14ac:dyDescent="0.3">
      <c r="A1065" s="18" t="s">
        <v>8219</v>
      </c>
      <c r="B1065" s="13">
        <v>13</v>
      </c>
      <c r="D1065" s="19" t="s">
        <v>8221</v>
      </c>
      <c r="E1065" s="13">
        <v>5</v>
      </c>
    </row>
    <row r="1066" spans="1:5" x14ac:dyDescent="0.3">
      <c r="A1066" s="18" t="s">
        <v>8219</v>
      </c>
      <c r="B1066" s="13">
        <v>90</v>
      </c>
      <c r="D1066" s="19" t="s">
        <v>8221</v>
      </c>
      <c r="E1066" s="13">
        <v>2</v>
      </c>
    </row>
    <row r="1067" spans="1:5" x14ac:dyDescent="0.3">
      <c r="A1067" s="18" t="s">
        <v>8219</v>
      </c>
      <c r="B1067" s="13">
        <v>63</v>
      </c>
      <c r="D1067" s="19" t="s">
        <v>8221</v>
      </c>
      <c r="E1067" s="13">
        <v>2</v>
      </c>
    </row>
    <row r="1068" spans="1:5" x14ac:dyDescent="0.3">
      <c r="A1068" s="18" t="s">
        <v>8219</v>
      </c>
      <c r="B1068" s="13">
        <v>26</v>
      </c>
      <c r="D1068" s="19" t="s">
        <v>8221</v>
      </c>
      <c r="E1068" s="13">
        <v>2</v>
      </c>
    </row>
    <row r="1069" spans="1:5" x14ac:dyDescent="0.3">
      <c r="A1069" s="18" t="s">
        <v>8219</v>
      </c>
      <c r="B1069" s="13">
        <v>71</v>
      </c>
      <c r="D1069" s="19" t="s">
        <v>8221</v>
      </c>
      <c r="E1069" s="13">
        <v>0</v>
      </c>
    </row>
    <row r="1070" spans="1:5" x14ac:dyDescent="0.3">
      <c r="A1070" s="18" t="s">
        <v>8219</v>
      </c>
      <c r="B1070" s="13">
        <v>38</v>
      </c>
      <c r="D1070" s="19" t="s">
        <v>8221</v>
      </c>
      <c r="E1070" s="13">
        <v>18</v>
      </c>
    </row>
    <row r="1071" spans="1:5" x14ac:dyDescent="0.3">
      <c r="A1071" s="18" t="s">
        <v>8219</v>
      </c>
      <c r="B1071" s="13">
        <v>859</v>
      </c>
      <c r="D1071" s="19" t="s">
        <v>8221</v>
      </c>
      <c r="E1071" s="13">
        <v>9</v>
      </c>
    </row>
    <row r="1072" spans="1:5" x14ac:dyDescent="0.3">
      <c r="A1072" s="18" t="s">
        <v>8219</v>
      </c>
      <c r="B1072" s="13">
        <v>21</v>
      </c>
      <c r="D1072" s="19" t="s">
        <v>8221</v>
      </c>
      <c r="E1072" s="13">
        <v>11</v>
      </c>
    </row>
    <row r="1073" spans="1:5" x14ac:dyDescent="0.3">
      <c r="A1073" s="18" t="s">
        <v>8219</v>
      </c>
      <c r="B1073" s="13">
        <v>78</v>
      </c>
      <c r="D1073" s="19" t="s">
        <v>8221</v>
      </c>
      <c r="E1073" s="13">
        <v>1</v>
      </c>
    </row>
    <row r="1074" spans="1:5" x14ac:dyDescent="0.3">
      <c r="A1074" s="18" t="s">
        <v>8219</v>
      </c>
      <c r="B1074" s="13">
        <v>53</v>
      </c>
      <c r="D1074" s="19" t="s">
        <v>8221</v>
      </c>
      <c r="E1074" s="13">
        <v>1</v>
      </c>
    </row>
    <row r="1075" spans="1:5" x14ac:dyDescent="0.3">
      <c r="A1075" s="18" t="s">
        <v>8219</v>
      </c>
      <c r="B1075" s="13">
        <v>356</v>
      </c>
      <c r="D1075" s="19" t="s">
        <v>8221</v>
      </c>
      <c r="E1075" s="13">
        <v>17</v>
      </c>
    </row>
    <row r="1076" spans="1:5" x14ac:dyDescent="0.3">
      <c r="A1076" s="18" t="s">
        <v>8219</v>
      </c>
      <c r="B1076" s="13">
        <v>279</v>
      </c>
      <c r="D1076" s="19" t="s">
        <v>8221</v>
      </c>
      <c r="E1076" s="13">
        <v>35</v>
      </c>
    </row>
    <row r="1077" spans="1:5" x14ac:dyDescent="0.3">
      <c r="A1077" s="18" t="s">
        <v>8219</v>
      </c>
      <c r="B1077" s="13">
        <v>266</v>
      </c>
      <c r="D1077" s="19" t="s">
        <v>8221</v>
      </c>
      <c r="E1077" s="13">
        <v>39</v>
      </c>
    </row>
    <row r="1078" spans="1:5" x14ac:dyDescent="0.3">
      <c r="A1078" s="18" t="s">
        <v>8219</v>
      </c>
      <c r="B1078" s="13">
        <v>623</v>
      </c>
      <c r="D1078" s="19" t="s">
        <v>8221</v>
      </c>
      <c r="E1078" s="13">
        <v>10</v>
      </c>
    </row>
    <row r="1079" spans="1:5" x14ac:dyDescent="0.3">
      <c r="A1079" s="18" t="s">
        <v>8219</v>
      </c>
      <c r="B1079" s="13">
        <v>392</v>
      </c>
      <c r="D1079" s="19" t="s">
        <v>8221</v>
      </c>
      <c r="E1079" s="13">
        <v>1</v>
      </c>
    </row>
    <row r="1080" spans="1:5" x14ac:dyDescent="0.3">
      <c r="A1080" s="18" t="s">
        <v>8219</v>
      </c>
      <c r="B1080" s="13">
        <v>3562</v>
      </c>
      <c r="D1080" s="19" t="s">
        <v>8221</v>
      </c>
      <c r="E1080" s="13">
        <v>4</v>
      </c>
    </row>
    <row r="1081" spans="1:5" x14ac:dyDescent="0.3">
      <c r="A1081" s="18" t="s">
        <v>8219</v>
      </c>
      <c r="B1081" s="13">
        <v>514</v>
      </c>
      <c r="D1081" s="19" t="s">
        <v>8221</v>
      </c>
      <c r="E1081" s="13">
        <v>6</v>
      </c>
    </row>
    <row r="1082" spans="1:5" x14ac:dyDescent="0.3">
      <c r="A1082" s="18" t="s">
        <v>8219</v>
      </c>
      <c r="B1082" s="13">
        <v>88</v>
      </c>
      <c r="D1082" s="19" t="s">
        <v>8221</v>
      </c>
      <c r="E1082" s="13">
        <v>2</v>
      </c>
    </row>
    <row r="1083" spans="1:5" x14ac:dyDescent="0.3">
      <c r="A1083" s="18" t="s">
        <v>8219</v>
      </c>
      <c r="B1083" s="13">
        <v>537</v>
      </c>
      <c r="D1083" s="19" t="s">
        <v>8221</v>
      </c>
      <c r="E1083" s="13">
        <v>6</v>
      </c>
    </row>
    <row r="1084" spans="1:5" x14ac:dyDescent="0.3">
      <c r="A1084" s="18" t="s">
        <v>8219</v>
      </c>
      <c r="B1084" s="13">
        <v>25</v>
      </c>
      <c r="D1084" s="19" t="s">
        <v>8221</v>
      </c>
      <c r="E1084" s="13">
        <v>1</v>
      </c>
    </row>
    <row r="1085" spans="1:5" x14ac:dyDescent="0.3">
      <c r="A1085" s="18" t="s">
        <v>8219</v>
      </c>
      <c r="B1085" s="13">
        <v>3238</v>
      </c>
      <c r="D1085" s="19" t="s">
        <v>8221</v>
      </c>
      <c r="E1085" s="13">
        <v>5</v>
      </c>
    </row>
    <row r="1086" spans="1:5" x14ac:dyDescent="0.3">
      <c r="A1086" s="18" t="s">
        <v>8219</v>
      </c>
      <c r="B1086" s="13">
        <v>897</v>
      </c>
      <c r="D1086" s="19" t="s">
        <v>8221</v>
      </c>
      <c r="E1086" s="13">
        <v>1</v>
      </c>
    </row>
    <row r="1087" spans="1:5" x14ac:dyDescent="0.3">
      <c r="A1087" s="18" t="s">
        <v>8219</v>
      </c>
      <c r="B1087" s="13">
        <v>878</v>
      </c>
      <c r="D1087" s="19" t="s">
        <v>8221</v>
      </c>
      <c r="E1087" s="13">
        <v>4</v>
      </c>
    </row>
    <row r="1088" spans="1:5" x14ac:dyDescent="0.3">
      <c r="A1088" s="18" t="s">
        <v>8219</v>
      </c>
      <c r="B1088" s="13">
        <v>115</v>
      </c>
      <c r="D1088" s="19" t="s">
        <v>8221</v>
      </c>
      <c r="E1088" s="13">
        <v>3</v>
      </c>
    </row>
    <row r="1089" spans="1:5" x14ac:dyDescent="0.3">
      <c r="A1089" s="18" t="s">
        <v>8219</v>
      </c>
      <c r="B1089" s="13">
        <v>234</v>
      </c>
      <c r="D1089" s="19" t="s">
        <v>8221</v>
      </c>
      <c r="E1089" s="13">
        <v>1</v>
      </c>
    </row>
    <row r="1090" spans="1:5" x14ac:dyDescent="0.3">
      <c r="A1090" s="18" t="s">
        <v>8219</v>
      </c>
      <c r="B1090" s="13">
        <v>4330</v>
      </c>
      <c r="D1090" s="19" t="s">
        <v>8221</v>
      </c>
      <c r="E1090" s="13">
        <v>0</v>
      </c>
    </row>
    <row r="1091" spans="1:5" x14ac:dyDescent="0.3">
      <c r="A1091" s="18" t="s">
        <v>8219</v>
      </c>
      <c r="B1091" s="13">
        <v>651</v>
      </c>
      <c r="D1091" s="19" t="s">
        <v>8221</v>
      </c>
      <c r="E1091" s="13">
        <v>2</v>
      </c>
    </row>
    <row r="1092" spans="1:5" x14ac:dyDescent="0.3">
      <c r="A1092" s="18" t="s">
        <v>8219</v>
      </c>
      <c r="B1092" s="13">
        <v>251</v>
      </c>
      <c r="D1092" s="19" t="s">
        <v>8221</v>
      </c>
      <c r="E1092" s="13">
        <v>0</v>
      </c>
    </row>
    <row r="1093" spans="1:5" x14ac:dyDescent="0.3">
      <c r="A1093" s="18" t="s">
        <v>8219</v>
      </c>
      <c r="B1093" s="13">
        <v>263</v>
      </c>
      <c r="D1093" s="19" t="s">
        <v>8221</v>
      </c>
      <c r="E1093" s="13">
        <v>41</v>
      </c>
    </row>
    <row r="1094" spans="1:5" x14ac:dyDescent="0.3">
      <c r="A1094" s="18" t="s">
        <v>8219</v>
      </c>
      <c r="B1094" s="13">
        <v>28</v>
      </c>
      <c r="D1094" s="19" t="s">
        <v>8221</v>
      </c>
      <c r="E1094" s="13">
        <v>5</v>
      </c>
    </row>
    <row r="1095" spans="1:5" x14ac:dyDescent="0.3">
      <c r="A1095" s="18" t="s">
        <v>8219</v>
      </c>
      <c r="B1095" s="13">
        <v>721</v>
      </c>
      <c r="D1095" s="19" t="s">
        <v>8221</v>
      </c>
      <c r="E1095" s="13">
        <v>3</v>
      </c>
    </row>
    <row r="1096" spans="1:5" x14ac:dyDescent="0.3">
      <c r="A1096" s="18" t="s">
        <v>8219</v>
      </c>
      <c r="B1096" s="13">
        <v>50</v>
      </c>
      <c r="D1096" s="19" t="s">
        <v>8221</v>
      </c>
      <c r="E1096" s="13">
        <v>16</v>
      </c>
    </row>
    <row r="1097" spans="1:5" x14ac:dyDescent="0.3">
      <c r="A1097" s="18" t="s">
        <v>8219</v>
      </c>
      <c r="B1097" s="13">
        <v>73</v>
      </c>
      <c r="D1097" s="19" t="s">
        <v>8221</v>
      </c>
      <c r="E1097" s="13">
        <v>1</v>
      </c>
    </row>
    <row r="1098" spans="1:5" x14ac:dyDescent="0.3">
      <c r="A1098" s="18" t="s">
        <v>8219</v>
      </c>
      <c r="B1098" s="13">
        <v>27</v>
      </c>
      <c r="D1098" s="19" t="s">
        <v>8221</v>
      </c>
      <c r="E1098" s="13">
        <v>0</v>
      </c>
    </row>
    <row r="1099" spans="1:5" x14ac:dyDescent="0.3">
      <c r="A1099" s="18" t="s">
        <v>8219</v>
      </c>
      <c r="B1099" s="13">
        <v>34</v>
      </c>
      <c r="D1099" s="19" t="s">
        <v>8221</v>
      </c>
      <c r="E1099" s="13">
        <v>0</v>
      </c>
    </row>
    <row r="1100" spans="1:5" x14ac:dyDescent="0.3">
      <c r="A1100" s="18" t="s">
        <v>8219</v>
      </c>
      <c r="B1100" s="13">
        <v>7</v>
      </c>
      <c r="D1100" s="19" t="s">
        <v>8221</v>
      </c>
      <c r="E1100" s="13">
        <v>45</v>
      </c>
    </row>
    <row r="1101" spans="1:5" x14ac:dyDescent="0.3">
      <c r="A1101" s="18" t="s">
        <v>8219</v>
      </c>
      <c r="B1101" s="13">
        <v>24</v>
      </c>
      <c r="D1101" s="19" t="s">
        <v>8221</v>
      </c>
      <c r="E1101" s="13">
        <v>0</v>
      </c>
    </row>
    <row r="1102" spans="1:5" x14ac:dyDescent="0.3">
      <c r="A1102" s="18" t="s">
        <v>8219</v>
      </c>
      <c r="B1102" s="13">
        <v>15</v>
      </c>
      <c r="D1102" s="19" t="s">
        <v>8221</v>
      </c>
      <c r="E1102" s="13">
        <v>5</v>
      </c>
    </row>
    <row r="1103" spans="1:5" x14ac:dyDescent="0.3">
      <c r="A1103" s="18" t="s">
        <v>8219</v>
      </c>
      <c r="B1103" s="13">
        <v>72</v>
      </c>
      <c r="D1103" s="19" t="s">
        <v>8221</v>
      </c>
      <c r="E1103" s="13">
        <v>8</v>
      </c>
    </row>
    <row r="1104" spans="1:5" x14ac:dyDescent="0.3">
      <c r="A1104" s="18" t="s">
        <v>8219</v>
      </c>
      <c r="B1104" s="13">
        <v>120</v>
      </c>
      <c r="D1104" s="19" t="s">
        <v>8221</v>
      </c>
      <c r="E1104" s="13">
        <v>0</v>
      </c>
    </row>
    <row r="1105" spans="1:5" x14ac:dyDescent="0.3">
      <c r="A1105" s="18" t="s">
        <v>8219</v>
      </c>
      <c r="B1105" s="13">
        <v>123</v>
      </c>
      <c r="D1105" s="19" t="s">
        <v>8221</v>
      </c>
      <c r="E1105" s="13">
        <v>1</v>
      </c>
    </row>
    <row r="1106" spans="1:5" x14ac:dyDescent="0.3">
      <c r="A1106" s="18" t="s">
        <v>8219</v>
      </c>
      <c r="B1106" s="13">
        <v>1</v>
      </c>
      <c r="D1106" s="19" t="s">
        <v>8221</v>
      </c>
      <c r="E1106" s="13">
        <v>3</v>
      </c>
    </row>
    <row r="1107" spans="1:5" x14ac:dyDescent="0.3">
      <c r="A1107" s="18" t="s">
        <v>8219</v>
      </c>
      <c r="B1107" s="13">
        <v>24</v>
      </c>
      <c r="D1107" s="19" t="s">
        <v>8221</v>
      </c>
      <c r="E1107" s="13">
        <v>21</v>
      </c>
    </row>
    <row r="1108" spans="1:5" x14ac:dyDescent="0.3">
      <c r="A1108" s="18" t="s">
        <v>8219</v>
      </c>
      <c r="B1108" s="13">
        <v>33</v>
      </c>
      <c r="D1108" s="19" t="s">
        <v>8221</v>
      </c>
      <c r="E1108" s="13">
        <v>4</v>
      </c>
    </row>
    <row r="1109" spans="1:5" x14ac:dyDescent="0.3">
      <c r="A1109" s="18" t="s">
        <v>8219</v>
      </c>
      <c r="B1109" s="13">
        <v>14</v>
      </c>
      <c r="D1109" s="19" t="s">
        <v>8221</v>
      </c>
      <c r="E1109" s="13">
        <v>0</v>
      </c>
    </row>
    <row r="1110" spans="1:5" x14ac:dyDescent="0.3">
      <c r="A1110" s="18" t="s">
        <v>8219</v>
      </c>
      <c r="B1110" s="13">
        <v>9</v>
      </c>
      <c r="D1110" s="19" t="s">
        <v>8221</v>
      </c>
      <c r="E1110" s="13">
        <v>15</v>
      </c>
    </row>
    <row r="1111" spans="1:5" x14ac:dyDescent="0.3">
      <c r="A1111" s="18" t="s">
        <v>8219</v>
      </c>
      <c r="B1111" s="13">
        <v>76</v>
      </c>
      <c r="D1111" s="19" t="s">
        <v>8221</v>
      </c>
      <c r="E1111" s="13">
        <v>12</v>
      </c>
    </row>
    <row r="1112" spans="1:5" x14ac:dyDescent="0.3">
      <c r="A1112" s="18" t="s">
        <v>8219</v>
      </c>
      <c r="B1112" s="13">
        <v>19</v>
      </c>
      <c r="D1112" s="19" t="s">
        <v>8221</v>
      </c>
      <c r="E1112" s="13">
        <v>5</v>
      </c>
    </row>
    <row r="1113" spans="1:5" x14ac:dyDescent="0.3">
      <c r="A1113" s="18" t="s">
        <v>8219</v>
      </c>
      <c r="B1113" s="13">
        <v>69</v>
      </c>
      <c r="D1113" s="19" t="s">
        <v>8221</v>
      </c>
      <c r="E1113" s="13">
        <v>0</v>
      </c>
    </row>
    <row r="1114" spans="1:5" x14ac:dyDescent="0.3">
      <c r="A1114" s="18" t="s">
        <v>8219</v>
      </c>
      <c r="B1114" s="13">
        <v>218</v>
      </c>
      <c r="D1114" s="19" t="s">
        <v>8221</v>
      </c>
      <c r="E1114" s="13">
        <v>1</v>
      </c>
    </row>
    <row r="1115" spans="1:5" x14ac:dyDescent="0.3">
      <c r="A1115" s="18" t="s">
        <v>8219</v>
      </c>
      <c r="B1115" s="13">
        <v>30</v>
      </c>
      <c r="D1115" s="19" t="s">
        <v>8221</v>
      </c>
      <c r="E1115" s="13">
        <v>2</v>
      </c>
    </row>
    <row r="1116" spans="1:5" x14ac:dyDescent="0.3">
      <c r="A1116" s="18" t="s">
        <v>8219</v>
      </c>
      <c r="B1116" s="13">
        <v>100</v>
      </c>
      <c r="D1116" s="19" t="s">
        <v>8221</v>
      </c>
      <c r="E1116" s="13">
        <v>3</v>
      </c>
    </row>
    <row r="1117" spans="1:5" x14ac:dyDescent="0.3">
      <c r="A1117" s="18" t="s">
        <v>8219</v>
      </c>
      <c r="B1117" s="13">
        <v>296</v>
      </c>
      <c r="D1117" s="19" t="s">
        <v>8221</v>
      </c>
      <c r="E1117" s="13">
        <v>1</v>
      </c>
    </row>
    <row r="1118" spans="1:5" x14ac:dyDescent="0.3">
      <c r="A1118" s="18" t="s">
        <v>8219</v>
      </c>
      <c r="B1118" s="13">
        <v>1204</v>
      </c>
      <c r="D1118" s="19" t="s">
        <v>8221</v>
      </c>
      <c r="E1118" s="13">
        <v>22</v>
      </c>
    </row>
    <row r="1119" spans="1:5" x14ac:dyDescent="0.3">
      <c r="A1119" s="18" t="s">
        <v>8219</v>
      </c>
      <c r="B1119" s="13">
        <v>321</v>
      </c>
      <c r="D1119" s="19" t="s">
        <v>8221</v>
      </c>
      <c r="E1119" s="13">
        <v>3</v>
      </c>
    </row>
    <row r="1120" spans="1:5" x14ac:dyDescent="0.3">
      <c r="A1120" s="18" t="s">
        <v>8219</v>
      </c>
      <c r="B1120" s="13">
        <v>301</v>
      </c>
      <c r="D1120" s="19" t="s">
        <v>8221</v>
      </c>
      <c r="E1120" s="13">
        <v>1</v>
      </c>
    </row>
    <row r="1121" spans="1:5" x14ac:dyDescent="0.3">
      <c r="A1121" s="18" t="s">
        <v>8219</v>
      </c>
      <c r="B1121" s="13">
        <v>144</v>
      </c>
      <c r="D1121" s="19" t="s">
        <v>8221</v>
      </c>
      <c r="E1121" s="13">
        <v>1</v>
      </c>
    </row>
    <row r="1122" spans="1:5" x14ac:dyDescent="0.3">
      <c r="A1122" s="18" t="s">
        <v>8219</v>
      </c>
      <c r="B1122" s="13">
        <v>539</v>
      </c>
      <c r="D1122" s="19" t="s">
        <v>8221</v>
      </c>
      <c r="E1122" s="13">
        <v>1</v>
      </c>
    </row>
    <row r="1123" spans="1:5" x14ac:dyDescent="0.3">
      <c r="A1123" s="18" t="s">
        <v>8219</v>
      </c>
      <c r="B1123" s="13">
        <v>498</v>
      </c>
      <c r="D1123" s="19" t="s">
        <v>8221</v>
      </c>
      <c r="E1123" s="13">
        <v>0</v>
      </c>
    </row>
    <row r="1124" spans="1:5" x14ac:dyDescent="0.3">
      <c r="A1124" s="18" t="s">
        <v>8219</v>
      </c>
      <c r="B1124" s="13">
        <v>1113</v>
      </c>
      <c r="D1124" s="19" t="s">
        <v>8221</v>
      </c>
      <c r="E1124" s="13">
        <v>1</v>
      </c>
    </row>
    <row r="1125" spans="1:5" x14ac:dyDescent="0.3">
      <c r="A1125" s="18" t="s">
        <v>8219</v>
      </c>
      <c r="B1125" s="13">
        <v>988</v>
      </c>
      <c r="D1125" s="19" t="s">
        <v>8221</v>
      </c>
      <c r="E1125" s="13">
        <v>0</v>
      </c>
    </row>
    <row r="1126" spans="1:5" x14ac:dyDescent="0.3">
      <c r="A1126" s="18" t="s">
        <v>8219</v>
      </c>
      <c r="B1126" s="13">
        <v>391</v>
      </c>
      <c r="D1126" s="19" t="s">
        <v>8221</v>
      </c>
      <c r="E1126" s="13">
        <v>4</v>
      </c>
    </row>
    <row r="1127" spans="1:5" x14ac:dyDescent="0.3">
      <c r="A1127" s="18" t="s">
        <v>8219</v>
      </c>
      <c r="B1127" s="13">
        <v>28</v>
      </c>
      <c r="D1127" s="19" t="s">
        <v>8221</v>
      </c>
      <c r="E1127" s="13">
        <v>2</v>
      </c>
    </row>
    <row r="1128" spans="1:5" x14ac:dyDescent="0.3">
      <c r="A1128" s="18" t="s">
        <v>8219</v>
      </c>
      <c r="B1128" s="13">
        <v>147</v>
      </c>
      <c r="D1128" s="19" t="s">
        <v>8221</v>
      </c>
      <c r="E1128" s="13">
        <v>0</v>
      </c>
    </row>
    <row r="1129" spans="1:5" x14ac:dyDescent="0.3">
      <c r="A1129" s="18" t="s">
        <v>8219</v>
      </c>
      <c r="B1129" s="13">
        <v>680</v>
      </c>
      <c r="D1129" s="19" t="s">
        <v>8221</v>
      </c>
      <c r="E1129" s="13">
        <v>41</v>
      </c>
    </row>
    <row r="1130" spans="1:5" x14ac:dyDescent="0.3">
      <c r="A1130" s="18" t="s">
        <v>8219</v>
      </c>
      <c r="B1130" s="13">
        <v>983</v>
      </c>
      <c r="D1130" s="19" t="s">
        <v>8221</v>
      </c>
      <c r="E1130" s="13">
        <v>5</v>
      </c>
    </row>
    <row r="1131" spans="1:5" x14ac:dyDescent="0.3">
      <c r="A1131" s="18" t="s">
        <v>8219</v>
      </c>
      <c r="B1131" s="13">
        <v>79</v>
      </c>
      <c r="D1131" s="19" t="s">
        <v>8221</v>
      </c>
      <c r="E1131" s="13">
        <v>3</v>
      </c>
    </row>
    <row r="1132" spans="1:5" x14ac:dyDescent="0.3">
      <c r="A1132" s="18" t="s">
        <v>8219</v>
      </c>
      <c r="B1132" s="13">
        <v>426</v>
      </c>
      <c r="D1132" s="19" t="s">
        <v>8221</v>
      </c>
      <c r="E1132" s="13">
        <v>0</v>
      </c>
    </row>
    <row r="1133" spans="1:5" x14ac:dyDescent="0.3">
      <c r="A1133" s="18" t="s">
        <v>8219</v>
      </c>
      <c r="B1133" s="13">
        <v>96</v>
      </c>
      <c r="D1133" s="19" t="s">
        <v>8221</v>
      </c>
      <c r="E1133" s="13">
        <v>2</v>
      </c>
    </row>
    <row r="1134" spans="1:5" x14ac:dyDescent="0.3">
      <c r="A1134" s="18" t="s">
        <v>8219</v>
      </c>
      <c r="B1134" s="13">
        <v>163</v>
      </c>
      <c r="D1134" s="19" t="s">
        <v>8221</v>
      </c>
      <c r="E1134" s="13">
        <v>1</v>
      </c>
    </row>
    <row r="1135" spans="1:5" x14ac:dyDescent="0.3">
      <c r="A1135" s="18" t="s">
        <v>8219</v>
      </c>
      <c r="B1135" s="13">
        <v>2525</v>
      </c>
      <c r="D1135" s="19" t="s">
        <v>8221</v>
      </c>
      <c r="E1135" s="13">
        <v>0</v>
      </c>
    </row>
    <row r="1136" spans="1:5" x14ac:dyDescent="0.3">
      <c r="A1136" s="18" t="s">
        <v>8219</v>
      </c>
      <c r="B1136" s="13">
        <v>2035</v>
      </c>
      <c r="D1136" s="19" t="s">
        <v>8221</v>
      </c>
      <c r="E1136" s="13">
        <v>14</v>
      </c>
    </row>
    <row r="1137" spans="1:5" x14ac:dyDescent="0.3">
      <c r="A1137" s="18" t="s">
        <v>8219</v>
      </c>
      <c r="B1137" s="13">
        <v>290</v>
      </c>
      <c r="D1137" s="19" t="s">
        <v>8221</v>
      </c>
      <c r="E1137" s="13">
        <v>19</v>
      </c>
    </row>
    <row r="1138" spans="1:5" x14ac:dyDescent="0.3">
      <c r="A1138" s="18" t="s">
        <v>8219</v>
      </c>
      <c r="B1138" s="13">
        <v>1980</v>
      </c>
      <c r="D1138" s="19" t="s">
        <v>8221</v>
      </c>
      <c r="E1138" s="13">
        <v>1</v>
      </c>
    </row>
    <row r="1139" spans="1:5" x14ac:dyDescent="0.3">
      <c r="A1139" s="18" t="s">
        <v>8219</v>
      </c>
      <c r="B1139" s="13">
        <v>57</v>
      </c>
      <c r="D1139" s="19" t="s">
        <v>8221</v>
      </c>
      <c r="E1139" s="13">
        <v>6</v>
      </c>
    </row>
    <row r="1140" spans="1:5" x14ac:dyDescent="0.3">
      <c r="A1140" s="18" t="s">
        <v>8219</v>
      </c>
      <c r="B1140" s="13">
        <v>380</v>
      </c>
      <c r="D1140" s="19" t="s">
        <v>8221</v>
      </c>
      <c r="E1140" s="13">
        <v>0</v>
      </c>
    </row>
    <row r="1141" spans="1:5" x14ac:dyDescent="0.3">
      <c r="A1141" s="18" t="s">
        <v>8219</v>
      </c>
      <c r="B1141" s="13">
        <v>128</v>
      </c>
      <c r="D1141" s="19" t="s">
        <v>8221</v>
      </c>
      <c r="E1141" s="13">
        <v>4</v>
      </c>
    </row>
    <row r="1142" spans="1:5" x14ac:dyDescent="0.3">
      <c r="A1142" s="18" t="s">
        <v>8219</v>
      </c>
      <c r="B1142" s="13">
        <v>180</v>
      </c>
      <c r="D1142" s="19" t="s">
        <v>8221</v>
      </c>
      <c r="E1142" s="13">
        <v>1</v>
      </c>
    </row>
    <row r="1143" spans="1:5" x14ac:dyDescent="0.3">
      <c r="A1143" s="18" t="s">
        <v>8219</v>
      </c>
      <c r="B1143" s="13">
        <v>571</v>
      </c>
      <c r="D1143" s="19" t="s">
        <v>8221</v>
      </c>
      <c r="E1143" s="13">
        <v>14</v>
      </c>
    </row>
    <row r="1144" spans="1:5" x14ac:dyDescent="0.3">
      <c r="A1144" s="18" t="s">
        <v>8219</v>
      </c>
      <c r="B1144" s="13">
        <v>480</v>
      </c>
      <c r="D1144" s="19" t="s">
        <v>8221</v>
      </c>
      <c r="E1144" s="13">
        <v>12</v>
      </c>
    </row>
    <row r="1145" spans="1:5" x14ac:dyDescent="0.3">
      <c r="A1145" s="18" t="s">
        <v>8219</v>
      </c>
      <c r="B1145" s="13">
        <v>249</v>
      </c>
      <c r="D1145" s="19" t="s">
        <v>8221</v>
      </c>
      <c r="E1145" s="13">
        <v>0</v>
      </c>
    </row>
    <row r="1146" spans="1:5" x14ac:dyDescent="0.3">
      <c r="A1146" s="18" t="s">
        <v>8219</v>
      </c>
      <c r="B1146" s="13">
        <v>84</v>
      </c>
      <c r="D1146" s="19" t="s">
        <v>8221</v>
      </c>
      <c r="E1146" s="13">
        <v>23</v>
      </c>
    </row>
    <row r="1147" spans="1:5" x14ac:dyDescent="0.3">
      <c r="A1147" s="18" t="s">
        <v>8219</v>
      </c>
      <c r="B1147" s="13">
        <v>197</v>
      </c>
      <c r="D1147" s="19" t="s">
        <v>8221</v>
      </c>
      <c r="E1147" s="13">
        <v>1</v>
      </c>
    </row>
    <row r="1148" spans="1:5" x14ac:dyDescent="0.3">
      <c r="A1148" s="18" t="s">
        <v>8219</v>
      </c>
      <c r="B1148" s="13">
        <v>271</v>
      </c>
      <c r="D1148" s="19" t="s">
        <v>8221</v>
      </c>
      <c r="E1148" s="13">
        <v>14</v>
      </c>
    </row>
    <row r="1149" spans="1:5" x14ac:dyDescent="0.3">
      <c r="A1149" s="18" t="s">
        <v>8219</v>
      </c>
      <c r="B1149" s="13">
        <v>50</v>
      </c>
      <c r="D1149" s="19" t="s">
        <v>8221</v>
      </c>
      <c r="E1149" s="13">
        <v>0</v>
      </c>
    </row>
    <row r="1150" spans="1:5" x14ac:dyDescent="0.3">
      <c r="A1150" s="18" t="s">
        <v>8219</v>
      </c>
      <c r="B1150" s="13">
        <v>169</v>
      </c>
      <c r="D1150" s="19" t="s">
        <v>8221</v>
      </c>
      <c r="E1150" s="13">
        <v>0</v>
      </c>
    </row>
    <row r="1151" spans="1:5" x14ac:dyDescent="0.3">
      <c r="A1151" s="18" t="s">
        <v>8219</v>
      </c>
      <c r="B1151" s="13">
        <v>205</v>
      </c>
      <c r="D1151" s="19" t="s">
        <v>8221</v>
      </c>
      <c r="E1151" s="13">
        <v>1</v>
      </c>
    </row>
    <row r="1152" spans="1:5" x14ac:dyDescent="0.3">
      <c r="A1152" s="18" t="s">
        <v>8219</v>
      </c>
      <c r="B1152" s="13">
        <v>206</v>
      </c>
      <c r="D1152" s="19" t="s">
        <v>8221</v>
      </c>
      <c r="E1152" s="13">
        <v>31</v>
      </c>
    </row>
    <row r="1153" spans="1:5" x14ac:dyDescent="0.3">
      <c r="A1153" s="18" t="s">
        <v>8219</v>
      </c>
      <c r="B1153" s="13">
        <v>84</v>
      </c>
      <c r="D1153" s="19" t="s">
        <v>8221</v>
      </c>
      <c r="E1153" s="13">
        <v>0</v>
      </c>
    </row>
    <row r="1154" spans="1:5" x14ac:dyDescent="0.3">
      <c r="A1154" s="18" t="s">
        <v>8219</v>
      </c>
      <c r="B1154" s="13">
        <v>210</v>
      </c>
      <c r="D1154" s="19" t="s">
        <v>8221</v>
      </c>
      <c r="E1154" s="13">
        <v>23</v>
      </c>
    </row>
    <row r="1155" spans="1:5" x14ac:dyDescent="0.3">
      <c r="A1155" s="18" t="s">
        <v>8219</v>
      </c>
      <c r="B1155" s="13">
        <v>181</v>
      </c>
      <c r="D1155" s="19" t="s">
        <v>8221</v>
      </c>
      <c r="E1155" s="13">
        <v>2</v>
      </c>
    </row>
    <row r="1156" spans="1:5" x14ac:dyDescent="0.3">
      <c r="A1156" s="18" t="s">
        <v>8219</v>
      </c>
      <c r="B1156" s="13">
        <v>60</v>
      </c>
      <c r="D1156" s="19" t="s">
        <v>8221</v>
      </c>
      <c r="E1156" s="13">
        <v>4</v>
      </c>
    </row>
    <row r="1157" spans="1:5" x14ac:dyDescent="0.3">
      <c r="A1157" s="18" t="s">
        <v>8219</v>
      </c>
      <c r="B1157" s="13">
        <v>445</v>
      </c>
      <c r="D1157" s="19" t="s">
        <v>8221</v>
      </c>
      <c r="E1157" s="13">
        <v>0</v>
      </c>
    </row>
    <row r="1158" spans="1:5" x14ac:dyDescent="0.3">
      <c r="A1158" s="18" t="s">
        <v>8219</v>
      </c>
      <c r="B1158" s="13">
        <v>17</v>
      </c>
      <c r="D1158" s="19" t="s">
        <v>8221</v>
      </c>
      <c r="E1158" s="13">
        <v>17</v>
      </c>
    </row>
    <row r="1159" spans="1:5" x14ac:dyDescent="0.3">
      <c r="A1159" s="18" t="s">
        <v>8219</v>
      </c>
      <c r="B1159" s="13">
        <v>194</v>
      </c>
      <c r="D1159" s="19" t="s">
        <v>8221</v>
      </c>
      <c r="E1159" s="13">
        <v>0</v>
      </c>
    </row>
    <row r="1160" spans="1:5" x14ac:dyDescent="0.3">
      <c r="A1160" s="18" t="s">
        <v>8219</v>
      </c>
      <c r="B1160" s="13">
        <v>404</v>
      </c>
      <c r="D1160" s="19" t="s">
        <v>8221</v>
      </c>
      <c r="E1160" s="13">
        <v>2</v>
      </c>
    </row>
    <row r="1161" spans="1:5" x14ac:dyDescent="0.3">
      <c r="A1161" s="18" t="s">
        <v>8219</v>
      </c>
      <c r="B1161" s="13">
        <v>194</v>
      </c>
      <c r="D1161" s="19" t="s">
        <v>8221</v>
      </c>
      <c r="E1161" s="13">
        <v>7</v>
      </c>
    </row>
    <row r="1162" spans="1:5" x14ac:dyDescent="0.3">
      <c r="A1162" s="18" t="s">
        <v>8219</v>
      </c>
      <c r="B1162" s="13">
        <v>902</v>
      </c>
      <c r="D1162" s="19" t="s">
        <v>8221</v>
      </c>
      <c r="E1162" s="13">
        <v>13</v>
      </c>
    </row>
    <row r="1163" spans="1:5" x14ac:dyDescent="0.3">
      <c r="A1163" s="18" t="s">
        <v>8219</v>
      </c>
      <c r="B1163" s="13">
        <v>1670</v>
      </c>
      <c r="D1163" s="19" t="s">
        <v>8221</v>
      </c>
      <c r="E1163" s="13">
        <v>1</v>
      </c>
    </row>
    <row r="1164" spans="1:5" x14ac:dyDescent="0.3">
      <c r="A1164" s="18" t="s">
        <v>8219</v>
      </c>
      <c r="B1164" s="13">
        <v>1328</v>
      </c>
      <c r="D1164" s="19" t="s">
        <v>8221</v>
      </c>
      <c r="E1164" s="13">
        <v>0</v>
      </c>
    </row>
    <row r="1165" spans="1:5" x14ac:dyDescent="0.3">
      <c r="A1165" s="18" t="s">
        <v>8219</v>
      </c>
      <c r="B1165" s="13">
        <v>944</v>
      </c>
      <c r="D1165" s="19" t="s">
        <v>8221</v>
      </c>
      <c r="E1165" s="13">
        <v>1</v>
      </c>
    </row>
    <row r="1166" spans="1:5" x14ac:dyDescent="0.3">
      <c r="A1166" s="18" t="s">
        <v>8219</v>
      </c>
      <c r="B1166" s="13">
        <v>147</v>
      </c>
      <c r="D1166" s="19" t="s">
        <v>8221</v>
      </c>
      <c r="E1166" s="13">
        <v>14</v>
      </c>
    </row>
    <row r="1167" spans="1:5" x14ac:dyDescent="0.3">
      <c r="A1167" s="18" t="s">
        <v>8219</v>
      </c>
      <c r="B1167" s="13">
        <v>99</v>
      </c>
      <c r="D1167" s="19" t="s">
        <v>8221</v>
      </c>
      <c r="E1167" s="13">
        <v>1</v>
      </c>
    </row>
    <row r="1168" spans="1:5" x14ac:dyDescent="0.3">
      <c r="A1168" s="18" t="s">
        <v>8219</v>
      </c>
      <c r="B1168" s="13">
        <v>79</v>
      </c>
      <c r="D1168" s="19" t="s">
        <v>8221</v>
      </c>
      <c r="E1168" s="13">
        <v>6</v>
      </c>
    </row>
    <row r="1169" spans="1:5" x14ac:dyDescent="0.3">
      <c r="A1169" s="18" t="s">
        <v>8219</v>
      </c>
      <c r="B1169" s="13">
        <v>75</v>
      </c>
      <c r="D1169" s="19" t="s">
        <v>8221</v>
      </c>
      <c r="E1169" s="13">
        <v>0</v>
      </c>
    </row>
    <row r="1170" spans="1:5" x14ac:dyDescent="0.3">
      <c r="A1170" s="18" t="s">
        <v>8219</v>
      </c>
      <c r="B1170" s="13">
        <v>207</v>
      </c>
      <c r="D1170" s="19" t="s">
        <v>8221</v>
      </c>
      <c r="E1170" s="13">
        <v>19</v>
      </c>
    </row>
    <row r="1171" spans="1:5" x14ac:dyDescent="0.3">
      <c r="A1171" s="18" t="s">
        <v>8219</v>
      </c>
      <c r="B1171" s="13">
        <v>102</v>
      </c>
      <c r="D1171" s="19" t="s">
        <v>8221</v>
      </c>
      <c r="E1171" s="13">
        <v>0</v>
      </c>
    </row>
    <row r="1172" spans="1:5" x14ac:dyDescent="0.3">
      <c r="A1172" s="18" t="s">
        <v>8219</v>
      </c>
      <c r="B1172" s="13">
        <v>32</v>
      </c>
      <c r="D1172" s="19" t="s">
        <v>8221</v>
      </c>
      <c r="E1172" s="13">
        <v>10</v>
      </c>
    </row>
    <row r="1173" spans="1:5" x14ac:dyDescent="0.3">
      <c r="A1173" s="18" t="s">
        <v>8219</v>
      </c>
      <c r="B1173" s="13">
        <v>480</v>
      </c>
      <c r="D1173" s="19" t="s">
        <v>8221</v>
      </c>
      <c r="E1173" s="13">
        <v>1</v>
      </c>
    </row>
    <row r="1174" spans="1:5" x14ac:dyDescent="0.3">
      <c r="A1174" s="18" t="s">
        <v>8219</v>
      </c>
      <c r="B1174" s="13">
        <v>11</v>
      </c>
      <c r="D1174" s="19" t="s">
        <v>8221</v>
      </c>
      <c r="E1174" s="13">
        <v>6</v>
      </c>
    </row>
    <row r="1175" spans="1:5" x14ac:dyDescent="0.3">
      <c r="A1175" s="18" t="s">
        <v>8219</v>
      </c>
      <c r="B1175" s="13">
        <v>12</v>
      </c>
      <c r="D1175" s="19" t="s">
        <v>8221</v>
      </c>
      <c r="E1175" s="13">
        <v>10</v>
      </c>
    </row>
    <row r="1176" spans="1:5" x14ac:dyDescent="0.3">
      <c r="A1176" s="18" t="s">
        <v>8219</v>
      </c>
      <c r="B1176" s="13">
        <v>48</v>
      </c>
      <c r="D1176" s="19" t="s">
        <v>8221</v>
      </c>
      <c r="E1176" s="13">
        <v>15</v>
      </c>
    </row>
    <row r="1177" spans="1:5" x14ac:dyDescent="0.3">
      <c r="A1177" s="18" t="s">
        <v>8219</v>
      </c>
      <c r="B1177" s="13">
        <v>59</v>
      </c>
      <c r="D1177" s="19" t="s">
        <v>8221</v>
      </c>
      <c r="E1177" s="13">
        <v>2</v>
      </c>
    </row>
    <row r="1178" spans="1:5" x14ac:dyDescent="0.3">
      <c r="A1178" s="18" t="s">
        <v>8219</v>
      </c>
      <c r="B1178" s="13">
        <v>79</v>
      </c>
      <c r="D1178" s="19" t="s">
        <v>8221</v>
      </c>
      <c r="E1178" s="13">
        <v>21</v>
      </c>
    </row>
    <row r="1179" spans="1:5" x14ac:dyDescent="0.3">
      <c r="A1179" s="18" t="s">
        <v>8219</v>
      </c>
      <c r="B1179" s="13">
        <v>14</v>
      </c>
      <c r="D1179" s="19" t="s">
        <v>8221</v>
      </c>
      <c r="E1179" s="13">
        <v>6</v>
      </c>
    </row>
    <row r="1180" spans="1:5" x14ac:dyDescent="0.3">
      <c r="A1180" s="18" t="s">
        <v>8219</v>
      </c>
      <c r="B1180" s="13">
        <v>106</v>
      </c>
      <c r="D1180" s="19" t="s">
        <v>8221</v>
      </c>
      <c r="E1180" s="13">
        <v>12</v>
      </c>
    </row>
    <row r="1181" spans="1:5" x14ac:dyDescent="0.3">
      <c r="A1181" s="18" t="s">
        <v>8219</v>
      </c>
      <c r="B1181" s="13">
        <v>25</v>
      </c>
      <c r="D1181" s="19" t="s">
        <v>8221</v>
      </c>
      <c r="E1181" s="13">
        <v>10</v>
      </c>
    </row>
    <row r="1182" spans="1:5" x14ac:dyDescent="0.3">
      <c r="A1182" s="18" t="s">
        <v>8219</v>
      </c>
      <c r="B1182" s="13">
        <v>25</v>
      </c>
      <c r="D1182" s="19" t="s">
        <v>8221</v>
      </c>
      <c r="E1182" s="13">
        <v>3</v>
      </c>
    </row>
    <row r="1183" spans="1:5" x14ac:dyDescent="0.3">
      <c r="A1183" s="18" t="s">
        <v>8219</v>
      </c>
      <c r="B1183" s="13">
        <v>29</v>
      </c>
      <c r="D1183" s="19" t="s">
        <v>8221</v>
      </c>
      <c r="E1183" s="13">
        <v>8</v>
      </c>
    </row>
    <row r="1184" spans="1:5" x14ac:dyDescent="0.3">
      <c r="A1184" s="18" t="s">
        <v>8219</v>
      </c>
      <c r="B1184" s="13">
        <v>43</v>
      </c>
      <c r="D1184" s="19" t="s">
        <v>8221</v>
      </c>
      <c r="E1184" s="13">
        <v>8</v>
      </c>
    </row>
    <row r="1185" spans="1:5" x14ac:dyDescent="0.3">
      <c r="A1185" s="18" t="s">
        <v>8219</v>
      </c>
      <c r="B1185" s="13">
        <v>46</v>
      </c>
      <c r="D1185" s="19" t="s">
        <v>8221</v>
      </c>
      <c r="E1185" s="13">
        <v>2</v>
      </c>
    </row>
    <row r="1186" spans="1:5" x14ac:dyDescent="0.3">
      <c r="A1186" s="18" t="s">
        <v>8219</v>
      </c>
      <c r="B1186" s="13">
        <v>27</v>
      </c>
      <c r="D1186" s="19" t="s">
        <v>8221</v>
      </c>
      <c r="E1186" s="13">
        <v>4</v>
      </c>
    </row>
    <row r="1187" spans="1:5" x14ac:dyDescent="0.3">
      <c r="A1187" s="18" t="s">
        <v>8219</v>
      </c>
      <c r="B1187" s="13">
        <v>112</v>
      </c>
      <c r="D1187" s="19" t="s">
        <v>8221</v>
      </c>
      <c r="E1187" s="13">
        <v>8</v>
      </c>
    </row>
    <row r="1188" spans="1:5" x14ac:dyDescent="0.3">
      <c r="A1188" s="18" t="s">
        <v>8219</v>
      </c>
      <c r="B1188" s="13">
        <v>34</v>
      </c>
      <c r="D1188" s="19" t="s">
        <v>8221</v>
      </c>
      <c r="E1188" s="13">
        <v>1</v>
      </c>
    </row>
    <row r="1189" spans="1:5" x14ac:dyDescent="0.3">
      <c r="A1189" s="18" t="s">
        <v>8219</v>
      </c>
      <c r="B1189" s="13">
        <v>145</v>
      </c>
      <c r="D1189" s="19" t="s">
        <v>8221</v>
      </c>
      <c r="E1189" s="13">
        <v>0</v>
      </c>
    </row>
    <row r="1190" spans="1:5" x14ac:dyDescent="0.3">
      <c r="A1190" s="18" t="s">
        <v>8219</v>
      </c>
      <c r="B1190" s="13">
        <v>19</v>
      </c>
      <c r="D1190" s="19" t="s">
        <v>8221</v>
      </c>
      <c r="E1190" s="13">
        <v>7</v>
      </c>
    </row>
    <row r="1191" spans="1:5" x14ac:dyDescent="0.3">
      <c r="A1191" s="18" t="s">
        <v>8219</v>
      </c>
      <c r="B1191" s="13">
        <v>288</v>
      </c>
      <c r="D1191" s="19" t="s">
        <v>8221</v>
      </c>
      <c r="E1191" s="13">
        <v>1</v>
      </c>
    </row>
    <row r="1192" spans="1:5" x14ac:dyDescent="0.3">
      <c r="A1192" s="18" t="s">
        <v>8219</v>
      </c>
      <c r="B1192" s="13">
        <v>14</v>
      </c>
      <c r="D1192" s="19" t="s">
        <v>8221</v>
      </c>
      <c r="E1192" s="13">
        <v>0</v>
      </c>
    </row>
    <row r="1193" spans="1:5" x14ac:dyDescent="0.3">
      <c r="A1193" s="18" t="s">
        <v>8219</v>
      </c>
      <c r="B1193" s="13">
        <v>7</v>
      </c>
      <c r="D1193" s="19" t="s">
        <v>8221</v>
      </c>
      <c r="E1193" s="13">
        <v>2</v>
      </c>
    </row>
    <row r="1194" spans="1:5" x14ac:dyDescent="0.3">
      <c r="A1194" s="18" t="s">
        <v>8219</v>
      </c>
      <c r="B1194" s="13">
        <v>211</v>
      </c>
      <c r="D1194" s="19" t="s">
        <v>8221</v>
      </c>
      <c r="E1194" s="13">
        <v>0</v>
      </c>
    </row>
    <row r="1195" spans="1:5" x14ac:dyDescent="0.3">
      <c r="A1195" s="18" t="s">
        <v>8219</v>
      </c>
      <c r="B1195" s="13">
        <v>85</v>
      </c>
      <c r="D1195" s="19" t="s">
        <v>8221</v>
      </c>
      <c r="E1195" s="13">
        <v>37</v>
      </c>
    </row>
    <row r="1196" spans="1:5" x14ac:dyDescent="0.3">
      <c r="A1196" s="18" t="s">
        <v>8219</v>
      </c>
      <c r="B1196" s="13">
        <v>103</v>
      </c>
      <c r="D1196" s="19" t="s">
        <v>8221</v>
      </c>
      <c r="E1196" s="13">
        <v>1</v>
      </c>
    </row>
    <row r="1197" spans="1:5" x14ac:dyDescent="0.3">
      <c r="A1197" s="18" t="s">
        <v>8219</v>
      </c>
      <c r="B1197" s="13">
        <v>113</v>
      </c>
      <c r="D1197" s="19" t="s">
        <v>8221</v>
      </c>
      <c r="E1197" s="13">
        <v>6</v>
      </c>
    </row>
    <row r="1198" spans="1:5" x14ac:dyDescent="0.3">
      <c r="A1198" s="18" t="s">
        <v>8219</v>
      </c>
      <c r="B1198" s="13">
        <v>167</v>
      </c>
      <c r="D1198" s="19" t="s">
        <v>8221</v>
      </c>
      <c r="E1198" s="13">
        <v>3</v>
      </c>
    </row>
    <row r="1199" spans="1:5" x14ac:dyDescent="0.3">
      <c r="A1199" s="18" t="s">
        <v>8219</v>
      </c>
      <c r="B1199" s="13">
        <v>73</v>
      </c>
      <c r="D1199" s="19" t="s">
        <v>8221</v>
      </c>
      <c r="E1199" s="13">
        <v>1</v>
      </c>
    </row>
    <row r="1200" spans="1:5" x14ac:dyDescent="0.3">
      <c r="A1200" s="18" t="s">
        <v>8219</v>
      </c>
      <c r="B1200" s="13">
        <v>75</v>
      </c>
      <c r="D1200" s="19" t="s">
        <v>8221</v>
      </c>
      <c r="E1200" s="13">
        <v>4</v>
      </c>
    </row>
    <row r="1201" spans="1:5" x14ac:dyDescent="0.3">
      <c r="A1201" s="18" t="s">
        <v>8219</v>
      </c>
      <c r="B1201" s="13">
        <v>614</v>
      </c>
      <c r="D1201" s="19" t="s">
        <v>8221</v>
      </c>
      <c r="E1201" s="13">
        <v>13</v>
      </c>
    </row>
    <row r="1202" spans="1:5" x14ac:dyDescent="0.3">
      <c r="A1202" s="18" t="s">
        <v>8219</v>
      </c>
      <c r="B1202" s="13">
        <v>107</v>
      </c>
      <c r="D1202" s="19" t="s">
        <v>8221</v>
      </c>
      <c r="E1202" s="13">
        <v>2</v>
      </c>
    </row>
    <row r="1203" spans="1:5" x14ac:dyDescent="0.3">
      <c r="A1203" s="18" t="s">
        <v>8219</v>
      </c>
      <c r="B1203" s="13">
        <v>1224</v>
      </c>
      <c r="D1203" s="19" t="s">
        <v>8221</v>
      </c>
      <c r="E1203" s="13">
        <v>3</v>
      </c>
    </row>
    <row r="1204" spans="1:5" x14ac:dyDescent="0.3">
      <c r="A1204" s="18" t="s">
        <v>8219</v>
      </c>
      <c r="B1204" s="13">
        <v>104</v>
      </c>
      <c r="D1204" s="19" t="s">
        <v>8221</v>
      </c>
      <c r="E1204" s="13">
        <v>18</v>
      </c>
    </row>
    <row r="1205" spans="1:5" x14ac:dyDescent="0.3">
      <c r="A1205" s="18" t="s">
        <v>8219</v>
      </c>
      <c r="B1205" s="13">
        <v>79</v>
      </c>
      <c r="D1205" s="19" t="s">
        <v>8221</v>
      </c>
      <c r="E1205" s="13">
        <v>1</v>
      </c>
    </row>
    <row r="1206" spans="1:5" x14ac:dyDescent="0.3">
      <c r="A1206" s="18" t="s">
        <v>8219</v>
      </c>
      <c r="B1206" s="13">
        <v>157</v>
      </c>
      <c r="D1206" s="19" t="s">
        <v>8221</v>
      </c>
      <c r="E1206" s="13">
        <v>3</v>
      </c>
    </row>
    <row r="1207" spans="1:5" x14ac:dyDescent="0.3">
      <c r="A1207" s="18" t="s">
        <v>8219</v>
      </c>
      <c r="B1207" s="13">
        <v>50</v>
      </c>
      <c r="D1207" s="19" t="s">
        <v>8221</v>
      </c>
      <c r="E1207" s="13">
        <v>10</v>
      </c>
    </row>
    <row r="1208" spans="1:5" x14ac:dyDescent="0.3">
      <c r="A1208" s="18" t="s">
        <v>8219</v>
      </c>
      <c r="B1208" s="13">
        <v>64</v>
      </c>
      <c r="D1208" s="19" t="s">
        <v>8221</v>
      </c>
      <c r="E1208" s="13">
        <v>8</v>
      </c>
    </row>
    <row r="1209" spans="1:5" x14ac:dyDescent="0.3">
      <c r="A1209" s="18" t="s">
        <v>8219</v>
      </c>
      <c r="B1209" s="13">
        <v>200</v>
      </c>
      <c r="D1209" s="19" t="s">
        <v>8221</v>
      </c>
      <c r="E1209" s="13">
        <v>2</v>
      </c>
    </row>
    <row r="1210" spans="1:5" x14ac:dyDescent="0.3">
      <c r="A1210" s="18" t="s">
        <v>8219</v>
      </c>
      <c r="B1210" s="13">
        <v>22</v>
      </c>
      <c r="D1210" s="19" t="s">
        <v>8221</v>
      </c>
      <c r="E1210" s="13">
        <v>13</v>
      </c>
    </row>
    <row r="1211" spans="1:5" x14ac:dyDescent="0.3">
      <c r="A1211" s="18" t="s">
        <v>8219</v>
      </c>
      <c r="B1211" s="13">
        <v>163</v>
      </c>
      <c r="D1211" s="19" t="s">
        <v>8221</v>
      </c>
      <c r="E1211" s="13">
        <v>12</v>
      </c>
    </row>
    <row r="1212" spans="1:5" x14ac:dyDescent="0.3">
      <c r="A1212" s="18" t="s">
        <v>8219</v>
      </c>
      <c r="B1212" s="13">
        <v>77</v>
      </c>
      <c r="D1212" s="19" t="s">
        <v>8221</v>
      </c>
      <c r="E1212" s="13">
        <v>1</v>
      </c>
    </row>
    <row r="1213" spans="1:5" x14ac:dyDescent="0.3">
      <c r="A1213" s="18" t="s">
        <v>8219</v>
      </c>
      <c r="B1213" s="13">
        <v>89</v>
      </c>
      <c r="D1213" s="19" t="s">
        <v>8221</v>
      </c>
      <c r="E1213" s="13">
        <v>24</v>
      </c>
    </row>
    <row r="1214" spans="1:5" x14ac:dyDescent="0.3">
      <c r="A1214" s="18" t="s">
        <v>8219</v>
      </c>
      <c r="B1214" s="13">
        <v>3355</v>
      </c>
      <c r="D1214" s="19" t="s">
        <v>8221</v>
      </c>
      <c r="E1214" s="13">
        <v>1</v>
      </c>
    </row>
    <row r="1215" spans="1:5" x14ac:dyDescent="0.3">
      <c r="A1215" s="18" t="s">
        <v>8219</v>
      </c>
      <c r="B1215" s="13">
        <v>537</v>
      </c>
      <c r="D1215" s="19" t="s">
        <v>8221</v>
      </c>
      <c r="E1215" s="13">
        <v>10</v>
      </c>
    </row>
    <row r="1216" spans="1:5" x14ac:dyDescent="0.3">
      <c r="A1216" s="18" t="s">
        <v>8219</v>
      </c>
      <c r="B1216" s="13">
        <v>125</v>
      </c>
      <c r="D1216" s="19" t="s">
        <v>8221</v>
      </c>
      <c r="E1216" s="13">
        <v>16</v>
      </c>
    </row>
    <row r="1217" spans="1:5" x14ac:dyDescent="0.3">
      <c r="A1217" s="18" t="s">
        <v>8219</v>
      </c>
      <c r="B1217" s="13">
        <v>163</v>
      </c>
      <c r="D1217" s="19" t="s">
        <v>8221</v>
      </c>
      <c r="E1217" s="13">
        <v>5</v>
      </c>
    </row>
    <row r="1218" spans="1:5" x14ac:dyDescent="0.3">
      <c r="A1218" s="18" t="s">
        <v>8219</v>
      </c>
      <c r="B1218" s="13">
        <v>283</v>
      </c>
      <c r="D1218" s="19" t="s">
        <v>8221</v>
      </c>
      <c r="E1218" s="13">
        <v>27</v>
      </c>
    </row>
    <row r="1219" spans="1:5" x14ac:dyDescent="0.3">
      <c r="A1219" s="18" t="s">
        <v>8219</v>
      </c>
      <c r="B1219" s="13">
        <v>352</v>
      </c>
      <c r="D1219" s="19" t="s">
        <v>8221</v>
      </c>
      <c r="E1219" s="13">
        <v>3</v>
      </c>
    </row>
    <row r="1220" spans="1:5" x14ac:dyDescent="0.3">
      <c r="A1220" s="18" t="s">
        <v>8219</v>
      </c>
      <c r="B1220" s="13">
        <v>94</v>
      </c>
      <c r="D1220" s="19" t="s">
        <v>8221</v>
      </c>
      <c r="E1220" s="13">
        <v>2</v>
      </c>
    </row>
    <row r="1221" spans="1:5" x14ac:dyDescent="0.3">
      <c r="A1221" s="18" t="s">
        <v>8219</v>
      </c>
      <c r="B1221" s="13">
        <v>67</v>
      </c>
      <c r="D1221" s="19" t="s">
        <v>8221</v>
      </c>
      <c r="E1221" s="13">
        <v>7</v>
      </c>
    </row>
    <row r="1222" spans="1:5" x14ac:dyDescent="0.3">
      <c r="A1222" s="18" t="s">
        <v>8219</v>
      </c>
      <c r="B1222" s="13">
        <v>221</v>
      </c>
      <c r="D1222" s="19" t="s">
        <v>8221</v>
      </c>
      <c r="E1222" s="13">
        <v>6</v>
      </c>
    </row>
    <row r="1223" spans="1:5" x14ac:dyDescent="0.3">
      <c r="A1223" s="18" t="s">
        <v>8219</v>
      </c>
      <c r="B1223" s="13">
        <v>2165</v>
      </c>
      <c r="D1223" s="19" t="s">
        <v>8221</v>
      </c>
      <c r="E1223" s="13">
        <v>4</v>
      </c>
    </row>
    <row r="1224" spans="1:5" x14ac:dyDescent="0.3">
      <c r="A1224" s="18" t="s">
        <v>8219</v>
      </c>
      <c r="B1224" s="13">
        <v>179</v>
      </c>
      <c r="D1224" s="19" t="s">
        <v>8221</v>
      </c>
      <c r="E1224" s="13">
        <v>4</v>
      </c>
    </row>
    <row r="1225" spans="1:5" x14ac:dyDescent="0.3">
      <c r="A1225" s="18" t="s">
        <v>8219</v>
      </c>
      <c r="B1225" s="13">
        <v>123</v>
      </c>
      <c r="D1225" s="19" t="s">
        <v>8221</v>
      </c>
      <c r="E1225" s="13">
        <v>1</v>
      </c>
    </row>
    <row r="1226" spans="1:5" x14ac:dyDescent="0.3">
      <c r="A1226" s="18" t="s">
        <v>8219</v>
      </c>
      <c r="B1226" s="13">
        <v>1104</v>
      </c>
      <c r="D1226" s="19" t="s">
        <v>8221</v>
      </c>
      <c r="E1226" s="13">
        <v>14</v>
      </c>
    </row>
    <row r="1227" spans="1:5" x14ac:dyDescent="0.3">
      <c r="A1227" s="18" t="s">
        <v>8219</v>
      </c>
      <c r="B1227" s="13">
        <v>403</v>
      </c>
      <c r="D1227" s="19" t="s">
        <v>8221</v>
      </c>
      <c r="E1227" s="13">
        <v>0</v>
      </c>
    </row>
    <row r="1228" spans="1:5" x14ac:dyDescent="0.3">
      <c r="A1228" s="18" t="s">
        <v>8219</v>
      </c>
      <c r="B1228" s="13">
        <v>109</v>
      </c>
      <c r="D1228" s="19" t="s">
        <v>8221</v>
      </c>
      <c r="E1228" s="13">
        <v>1</v>
      </c>
    </row>
    <row r="1229" spans="1:5" x14ac:dyDescent="0.3">
      <c r="A1229" s="18" t="s">
        <v>8219</v>
      </c>
      <c r="B1229" s="13">
        <v>372</v>
      </c>
      <c r="D1229" s="19" t="s">
        <v>8221</v>
      </c>
      <c r="E1229" s="13">
        <v>12</v>
      </c>
    </row>
    <row r="1230" spans="1:5" x14ac:dyDescent="0.3">
      <c r="A1230" s="18" t="s">
        <v>8219</v>
      </c>
      <c r="B1230" s="13">
        <v>311</v>
      </c>
      <c r="D1230" s="19" t="s">
        <v>8221</v>
      </c>
      <c r="E1230" s="13">
        <v>0</v>
      </c>
    </row>
    <row r="1231" spans="1:5" x14ac:dyDescent="0.3">
      <c r="A1231" s="18" t="s">
        <v>8219</v>
      </c>
      <c r="B1231" s="13">
        <v>61</v>
      </c>
      <c r="D1231" s="19" t="s">
        <v>8221</v>
      </c>
      <c r="E1231" s="13">
        <v>2</v>
      </c>
    </row>
    <row r="1232" spans="1:5" x14ac:dyDescent="0.3">
      <c r="A1232" s="18" t="s">
        <v>8219</v>
      </c>
      <c r="B1232" s="13">
        <v>115</v>
      </c>
      <c r="D1232" s="19" t="s">
        <v>8221</v>
      </c>
      <c r="E1232" s="13">
        <v>21</v>
      </c>
    </row>
    <row r="1233" spans="1:5" x14ac:dyDescent="0.3">
      <c r="A1233" s="18" t="s">
        <v>8219</v>
      </c>
      <c r="B1233" s="13">
        <v>111</v>
      </c>
      <c r="D1233" s="19" t="s">
        <v>8221</v>
      </c>
      <c r="E1233" s="13">
        <v>0</v>
      </c>
    </row>
    <row r="1234" spans="1:5" x14ac:dyDescent="0.3">
      <c r="A1234" s="18" t="s">
        <v>8219</v>
      </c>
      <c r="B1234" s="13">
        <v>337</v>
      </c>
      <c r="D1234" s="19" t="s">
        <v>8221</v>
      </c>
      <c r="E1234" s="13">
        <v>30</v>
      </c>
    </row>
    <row r="1235" spans="1:5" x14ac:dyDescent="0.3">
      <c r="A1235" s="18" t="s">
        <v>8219</v>
      </c>
      <c r="B1235" s="13">
        <v>9</v>
      </c>
      <c r="D1235" s="19" t="s">
        <v>8221</v>
      </c>
      <c r="E1235" s="13">
        <v>1</v>
      </c>
    </row>
    <row r="1236" spans="1:5" x14ac:dyDescent="0.3">
      <c r="A1236" s="18" t="s">
        <v>8219</v>
      </c>
      <c r="B1236" s="13">
        <v>120</v>
      </c>
      <c r="D1236" s="19" t="s">
        <v>8221</v>
      </c>
      <c r="E1236" s="13">
        <v>9</v>
      </c>
    </row>
    <row r="1237" spans="1:5" x14ac:dyDescent="0.3">
      <c r="A1237" s="18" t="s">
        <v>8219</v>
      </c>
      <c r="B1237" s="13">
        <v>102</v>
      </c>
      <c r="D1237" s="19" t="s">
        <v>8221</v>
      </c>
      <c r="E1237" s="13">
        <v>5</v>
      </c>
    </row>
    <row r="1238" spans="1:5" x14ac:dyDescent="0.3">
      <c r="A1238" s="18" t="s">
        <v>8219</v>
      </c>
      <c r="B1238" s="13">
        <v>186</v>
      </c>
      <c r="D1238" s="19" t="s">
        <v>8221</v>
      </c>
      <c r="E1238" s="13">
        <v>0</v>
      </c>
    </row>
    <row r="1239" spans="1:5" x14ac:dyDescent="0.3">
      <c r="A1239" s="18" t="s">
        <v>8219</v>
      </c>
      <c r="B1239" s="13">
        <v>15</v>
      </c>
      <c r="D1239" s="19" t="s">
        <v>8221</v>
      </c>
      <c r="E1239" s="13">
        <v>10</v>
      </c>
    </row>
    <row r="1240" spans="1:5" x14ac:dyDescent="0.3">
      <c r="A1240" s="18" t="s">
        <v>8219</v>
      </c>
      <c r="B1240" s="13">
        <v>67</v>
      </c>
      <c r="D1240" s="19" t="s">
        <v>8221</v>
      </c>
      <c r="E1240" s="13">
        <v>5</v>
      </c>
    </row>
    <row r="1241" spans="1:5" x14ac:dyDescent="0.3">
      <c r="A1241" s="18" t="s">
        <v>8219</v>
      </c>
      <c r="B1241" s="13">
        <v>130</v>
      </c>
      <c r="D1241" s="19" t="s">
        <v>8221</v>
      </c>
      <c r="E1241" s="13">
        <v>29</v>
      </c>
    </row>
    <row r="1242" spans="1:5" x14ac:dyDescent="0.3">
      <c r="A1242" s="18" t="s">
        <v>8219</v>
      </c>
      <c r="B1242" s="13">
        <v>16</v>
      </c>
      <c r="D1242" s="19" t="s">
        <v>8221</v>
      </c>
      <c r="E1242" s="13">
        <v>2</v>
      </c>
    </row>
    <row r="1243" spans="1:5" x14ac:dyDescent="0.3">
      <c r="A1243" s="18" t="s">
        <v>8219</v>
      </c>
      <c r="B1243" s="13">
        <v>67</v>
      </c>
      <c r="D1243" s="19" t="s">
        <v>8221</v>
      </c>
      <c r="E1243" s="13">
        <v>5</v>
      </c>
    </row>
    <row r="1244" spans="1:5" x14ac:dyDescent="0.3">
      <c r="A1244" s="18" t="s">
        <v>8219</v>
      </c>
      <c r="B1244" s="13">
        <v>124</v>
      </c>
      <c r="D1244" s="19" t="s">
        <v>8221</v>
      </c>
      <c r="E1244" s="13">
        <v>7</v>
      </c>
    </row>
    <row r="1245" spans="1:5" x14ac:dyDescent="0.3">
      <c r="A1245" s="18" t="s">
        <v>8219</v>
      </c>
      <c r="B1245" s="13">
        <v>80</v>
      </c>
      <c r="D1245" s="19" t="s">
        <v>8221</v>
      </c>
      <c r="E1245" s="13">
        <v>2</v>
      </c>
    </row>
    <row r="1246" spans="1:5" x14ac:dyDescent="0.3">
      <c r="A1246" s="18" t="s">
        <v>8219</v>
      </c>
      <c r="B1246" s="13">
        <v>282</v>
      </c>
      <c r="D1246" s="19" t="s">
        <v>8221</v>
      </c>
      <c r="E1246" s="13">
        <v>7</v>
      </c>
    </row>
    <row r="1247" spans="1:5" x14ac:dyDescent="0.3">
      <c r="A1247" s="18" t="s">
        <v>8219</v>
      </c>
      <c r="B1247" s="13">
        <v>68</v>
      </c>
      <c r="D1247" s="19" t="s">
        <v>8221</v>
      </c>
      <c r="E1247" s="13">
        <v>2</v>
      </c>
    </row>
    <row r="1248" spans="1:5" x14ac:dyDescent="0.3">
      <c r="A1248" s="18" t="s">
        <v>8219</v>
      </c>
      <c r="B1248" s="13">
        <v>86</v>
      </c>
      <c r="D1248" s="19" t="s">
        <v>8221</v>
      </c>
      <c r="E1248" s="13">
        <v>1</v>
      </c>
    </row>
    <row r="1249" spans="1:5" x14ac:dyDescent="0.3">
      <c r="A1249" s="18" t="s">
        <v>8219</v>
      </c>
      <c r="B1249" s="13">
        <v>115</v>
      </c>
      <c r="D1249" s="19" t="s">
        <v>8221</v>
      </c>
      <c r="E1249" s="13">
        <v>0</v>
      </c>
    </row>
    <row r="1250" spans="1:5" x14ac:dyDescent="0.3">
      <c r="A1250" s="18" t="s">
        <v>8219</v>
      </c>
      <c r="B1250" s="13">
        <v>75</v>
      </c>
      <c r="D1250" s="19" t="s">
        <v>8221</v>
      </c>
      <c r="E1250" s="13">
        <v>0</v>
      </c>
    </row>
    <row r="1251" spans="1:5" x14ac:dyDescent="0.3">
      <c r="A1251" s="18" t="s">
        <v>8219</v>
      </c>
      <c r="B1251" s="13">
        <v>43</v>
      </c>
      <c r="D1251" s="19" t="s">
        <v>8221</v>
      </c>
      <c r="E1251" s="13">
        <v>1</v>
      </c>
    </row>
    <row r="1252" spans="1:5" x14ac:dyDescent="0.3">
      <c r="A1252" s="18" t="s">
        <v>8219</v>
      </c>
      <c r="B1252" s="13">
        <v>48</v>
      </c>
      <c r="D1252" s="19" t="s">
        <v>8221</v>
      </c>
      <c r="E1252" s="13">
        <v>12</v>
      </c>
    </row>
    <row r="1253" spans="1:5" x14ac:dyDescent="0.3">
      <c r="A1253" s="18" t="s">
        <v>8219</v>
      </c>
      <c r="B1253" s="13">
        <v>52</v>
      </c>
      <c r="D1253" s="19" t="s">
        <v>8221</v>
      </c>
      <c r="E1253" s="13">
        <v>11</v>
      </c>
    </row>
    <row r="1254" spans="1:5" x14ac:dyDescent="0.3">
      <c r="A1254" s="18" t="s">
        <v>8219</v>
      </c>
      <c r="B1254" s="13">
        <v>43</v>
      </c>
      <c r="D1254" s="19" t="s">
        <v>8221</v>
      </c>
      <c r="E1254" s="13">
        <v>0</v>
      </c>
    </row>
    <row r="1255" spans="1:5" x14ac:dyDescent="0.3">
      <c r="A1255" s="18" t="s">
        <v>8219</v>
      </c>
      <c r="B1255" s="13">
        <v>58</v>
      </c>
      <c r="D1255" s="19" t="s">
        <v>8221</v>
      </c>
      <c r="E1255" s="13">
        <v>3</v>
      </c>
    </row>
    <row r="1256" spans="1:5" x14ac:dyDescent="0.3">
      <c r="A1256" s="18" t="s">
        <v>8219</v>
      </c>
      <c r="B1256" s="13">
        <v>47</v>
      </c>
      <c r="D1256" s="19" t="s">
        <v>8221</v>
      </c>
      <c r="E1256" s="13">
        <v>1</v>
      </c>
    </row>
    <row r="1257" spans="1:5" x14ac:dyDescent="0.3">
      <c r="A1257" s="18" t="s">
        <v>8219</v>
      </c>
      <c r="B1257" s="13">
        <v>36</v>
      </c>
      <c r="D1257" s="19" t="s">
        <v>8221</v>
      </c>
      <c r="E1257" s="13">
        <v>3</v>
      </c>
    </row>
    <row r="1258" spans="1:5" x14ac:dyDescent="0.3">
      <c r="A1258" s="18" t="s">
        <v>8219</v>
      </c>
      <c r="B1258" s="13">
        <v>17</v>
      </c>
      <c r="D1258" s="19" t="s">
        <v>8221</v>
      </c>
      <c r="E1258" s="13">
        <v>0</v>
      </c>
    </row>
    <row r="1259" spans="1:5" x14ac:dyDescent="0.3">
      <c r="A1259" s="18" t="s">
        <v>8219</v>
      </c>
      <c r="B1259" s="13">
        <v>104</v>
      </c>
      <c r="D1259" s="19" t="s">
        <v>8221</v>
      </c>
      <c r="E1259" s="13">
        <v>12</v>
      </c>
    </row>
    <row r="1260" spans="1:5" x14ac:dyDescent="0.3">
      <c r="A1260" s="18" t="s">
        <v>8219</v>
      </c>
      <c r="B1260" s="13">
        <v>47</v>
      </c>
      <c r="D1260" s="19" t="s">
        <v>8221</v>
      </c>
      <c r="E1260" s="13">
        <v>5</v>
      </c>
    </row>
    <row r="1261" spans="1:5" x14ac:dyDescent="0.3">
      <c r="A1261" s="18" t="s">
        <v>8219</v>
      </c>
      <c r="B1261" s="13">
        <v>38</v>
      </c>
      <c r="D1261" s="19" t="s">
        <v>8221</v>
      </c>
      <c r="E1261" s="13">
        <v>0</v>
      </c>
    </row>
    <row r="1262" spans="1:5" x14ac:dyDescent="0.3">
      <c r="A1262" s="18" t="s">
        <v>8219</v>
      </c>
      <c r="B1262" s="13">
        <v>81</v>
      </c>
      <c r="D1262" s="19" t="s">
        <v>8221</v>
      </c>
      <c r="E1262" s="13">
        <v>8</v>
      </c>
    </row>
    <row r="1263" spans="1:5" x14ac:dyDescent="0.3">
      <c r="A1263" s="18" t="s">
        <v>8219</v>
      </c>
      <c r="B1263" s="13">
        <v>55</v>
      </c>
      <c r="D1263" s="19" t="s">
        <v>8221</v>
      </c>
      <c r="E1263" s="13">
        <v>6</v>
      </c>
    </row>
    <row r="1264" spans="1:5" x14ac:dyDescent="0.3">
      <c r="A1264" s="18" t="s">
        <v>8219</v>
      </c>
      <c r="B1264" s="13">
        <v>41</v>
      </c>
      <c r="D1264" s="19" t="s">
        <v>8221</v>
      </c>
      <c r="E1264" s="13">
        <v>0</v>
      </c>
    </row>
    <row r="1265" spans="1:5" x14ac:dyDescent="0.3">
      <c r="A1265" s="18" t="s">
        <v>8219</v>
      </c>
      <c r="B1265" s="13">
        <v>79</v>
      </c>
      <c r="D1265" s="19" t="s">
        <v>8221</v>
      </c>
      <c r="E1265" s="13">
        <v>1</v>
      </c>
    </row>
    <row r="1266" spans="1:5" x14ac:dyDescent="0.3">
      <c r="A1266" s="18" t="s">
        <v>8219</v>
      </c>
      <c r="B1266" s="13">
        <v>16</v>
      </c>
      <c r="D1266" s="19" t="s">
        <v>8221</v>
      </c>
      <c r="E1266" s="13">
        <v>3</v>
      </c>
    </row>
    <row r="1267" spans="1:5" x14ac:dyDescent="0.3">
      <c r="A1267" s="18" t="s">
        <v>8219</v>
      </c>
      <c r="B1267" s="13">
        <v>8</v>
      </c>
      <c r="D1267" s="19" t="s">
        <v>8221</v>
      </c>
      <c r="E1267" s="13">
        <v>9</v>
      </c>
    </row>
    <row r="1268" spans="1:5" x14ac:dyDescent="0.3">
      <c r="A1268" s="18" t="s">
        <v>8219</v>
      </c>
      <c r="B1268" s="13">
        <v>95</v>
      </c>
      <c r="D1268" s="19" t="s">
        <v>8221</v>
      </c>
      <c r="E1268" s="13">
        <v>2</v>
      </c>
    </row>
    <row r="1269" spans="1:5" x14ac:dyDescent="0.3">
      <c r="A1269" s="18" t="s">
        <v>8219</v>
      </c>
      <c r="B1269" s="13">
        <v>25</v>
      </c>
      <c r="D1269" s="19" t="s">
        <v>8221</v>
      </c>
      <c r="E1269" s="13">
        <v>5</v>
      </c>
    </row>
    <row r="1270" spans="1:5" x14ac:dyDescent="0.3">
      <c r="A1270" s="18" t="s">
        <v>8219</v>
      </c>
      <c r="B1270" s="13">
        <v>19</v>
      </c>
      <c r="D1270" s="19" t="s">
        <v>8221</v>
      </c>
      <c r="E1270" s="13">
        <v>2</v>
      </c>
    </row>
    <row r="1271" spans="1:5" x14ac:dyDescent="0.3">
      <c r="A1271" s="18" t="s">
        <v>8219</v>
      </c>
      <c r="B1271" s="13">
        <v>90</v>
      </c>
      <c r="D1271" s="19" t="s">
        <v>8221</v>
      </c>
      <c r="E1271" s="13">
        <v>14</v>
      </c>
    </row>
    <row r="1272" spans="1:5" x14ac:dyDescent="0.3">
      <c r="A1272" s="18" t="s">
        <v>8219</v>
      </c>
      <c r="B1272" s="13">
        <v>41</v>
      </c>
      <c r="D1272" s="19" t="s">
        <v>8221</v>
      </c>
      <c r="E1272" s="13">
        <v>1</v>
      </c>
    </row>
    <row r="1273" spans="1:5" x14ac:dyDescent="0.3">
      <c r="A1273" s="18" t="s">
        <v>8219</v>
      </c>
      <c r="B1273" s="13">
        <v>30</v>
      </c>
      <c r="D1273" s="19" t="s">
        <v>8221</v>
      </c>
      <c r="E1273" s="13">
        <v>2</v>
      </c>
    </row>
    <row r="1274" spans="1:5" x14ac:dyDescent="0.3">
      <c r="A1274" s="18" t="s">
        <v>8219</v>
      </c>
      <c r="B1274" s="13">
        <v>38</v>
      </c>
      <c r="D1274" s="19" t="s">
        <v>8221</v>
      </c>
      <c r="E1274" s="13">
        <v>5</v>
      </c>
    </row>
    <row r="1275" spans="1:5" x14ac:dyDescent="0.3">
      <c r="A1275" s="18" t="s">
        <v>8219</v>
      </c>
      <c r="B1275" s="13">
        <v>65</v>
      </c>
      <c r="D1275" s="19" t="s">
        <v>8221</v>
      </c>
      <c r="E1275" s="13">
        <v>14</v>
      </c>
    </row>
    <row r="1276" spans="1:5" x14ac:dyDescent="0.3">
      <c r="A1276" s="18" t="s">
        <v>8219</v>
      </c>
      <c r="B1276" s="13">
        <v>75</v>
      </c>
      <c r="D1276" s="19" t="s">
        <v>8221</v>
      </c>
      <c r="E1276" s="13">
        <v>0</v>
      </c>
    </row>
    <row r="1277" spans="1:5" x14ac:dyDescent="0.3">
      <c r="A1277" s="18" t="s">
        <v>8219</v>
      </c>
      <c r="B1277" s="13">
        <v>16</v>
      </c>
      <c r="D1277" s="19" t="s">
        <v>8221</v>
      </c>
      <c r="E1277" s="13">
        <v>1</v>
      </c>
    </row>
    <row r="1278" spans="1:5" x14ac:dyDescent="0.3">
      <c r="A1278" s="18" t="s">
        <v>8219</v>
      </c>
      <c r="B1278" s="13">
        <v>10</v>
      </c>
      <c r="D1278" s="19" t="s">
        <v>8221</v>
      </c>
      <c r="E1278" s="13">
        <v>16</v>
      </c>
    </row>
    <row r="1279" spans="1:5" x14ac:dyDescent="0.3">
      <c r="A1279" s="18" t="s">
        <v>8219</v>
      </c>
      <c r="B1279" s="13">
        <v>27</v>
      </c>
      <c r="D1279" s="19" t="s">
        <v>8221</v>
      </c>
      <c r="E1279" s="13">
        <v>3</v>
      </c>
    </row>
    <row r="1280" spans="1:5" x14ac:dyDescent="0.3">
      <c r="A1280" s="18" t="s">
        <v>8219</v>
      </c>
      <c r="B1280" s="13">
        <v>259</v>
      </c>
      <c r="D1280" s="19" t="s">
        <v>8221</v>
      </c>
      <c r="E1280" s="13">
        <v>4</v>
      </c>
    </row>
    <row r="1281" spans="1:5" x14ac:dyDescent="0.3">
      <c r="A1281" s="18" t="s">
        <v>8219</v>
      </c>
      <c r="B1281" s="13">
        <v>39</v>
      </c>
      <c r="D1281" s="19" t="s">
        <v>8221</v>
      </c>
      <c r="E1281" s="13">
        <v>8</v>
      </c>
    </row>
    <row r="1282" spans="1:5" x14ac:dyDescent="0.3">
      <c r="A1282" s="18" t="s">
        <v>8219</v>
      </c>
      <c r="B1282" s="13">
        <v>42</v>
      </c>
      <c r="D1282" s="19" t="s">
        <v>8221</v>
      </c>
      <c r="E1282" s="13">
        <v>19</v>
      </c>
    </row>
    <row r="1283" spans="1:5" x14ac:dyDescent="0.3">
      <c r="A1283" s="18" t="s">
        <v>8219</v>
      </c>
      <c r="B1283" s="13">
        <v>10</v>
      </c>
      <c r="D1283" s="19" t="s">
        <v>8221</v>
      </c>
      <c r="E1283" s="13">
        <v>1</v>
      </c>
    </row>
    <row r="1284" spans="1:5" x14ac:dyDescent="0.3">
      <c r="A1284" s="18" t="s">
        <v>8219</v>
      </c>
      <c r="B1284" s="13">
        <v>56</v>
      </c>
      <c r="D1284" s="19" t="s">
        <v>8221</v>
      </c>
      <c r="E1284" s="13">
        <v>2</v>
      </c>
    </row>
    <row r="1285" spans="1:5" x14ac:dyDescent="0.3">
      <c r="A1285" s="18" t="s">
        <v>8219</v>
      </c>
      <c r="B1285" s="13">
        <v>20</v>
      </c>
      <c r="D1285" s="19" t="s">
        <v>8221</v>
      </c>
      <c r="E1285" s="13">
        <v>1</v>
      </c>
    </row>
    <row r="1286" spans="1:5" x14ac:dyDescent="0.3">
      <c r="A1286" s="18" t="s">
        <v>8219</v>
      </c>
      <c r="B1286" s="13">
        <v>170</v>
      </c>
      <c r="D1286" s="19" t="s">
        <v>8221</v>
      </c>
      <c r="E1286" s="13">
        <v>2</v>
      </c>
    </row>
    <row r="1287" spans="1:5" x14ac:dyDescent="0.3">
      <c r="A1287" s="18" t="s">
        <v>8219</v>
      </c>
      <c r="B1287" s="13">
        <v>29</v>
      </c>
      <c r="D1287" s="19" t="s">
        <v>8221</v>
      </c>
      <c r="E1287" s="13">
        <v>11</v>
      </c>
    </row>
    <row r="1288" spans="1:5" x14ac:dyDescent="0.3">
      <c r="A1288" s="18" t="s">
        <v>8219</v>
      </c>
      <c r="B1288" s="13">
        <v>132</v>
      </c>
      <c r="D1288" s="19" t="s">
        <v>8221</v>
      </c>
      <c r="E1288" s="13">
        <v>6</v>
      </c>
    </row>
    <row r="1289" spans="1:5" x14ac:dyDescent="0.3">
      <c r="A1289" s="18" t="s">
        <v>8219</v>
      </c>
      <c r="B1289" s="13">
        <v>27</v>
      </c>
      <c r="D1289" s="19" t="s">
        <v>8221</v>
      </c>
      <c r="E1289" s="13">
        <v>13</v>
      </c>
    </row>
    <row r="1290" spans="1:5" x14ac:dyDescent="0.3">
      <c r="A1290" s="18" t="s">
        <v>8219</v>
      </c>
      <c r="B1290" s="13">
        <v>26</v>
      </c>
      <c r="D1290" s="19" t="s">
        <v>8221</v>
      </c>
      <c r="E1290" s="13">
        <v>3</v>
      </c>
    </row>
    <row r="1291" spans="1:5" x14ac:dyDescent="0.3">
      <c r="A1291" s="18" t="s">
        <v>8219</v>
      </c>
      <c r="B1291" s="13">
        <v>43</v>
      </c>
      <c r="D1291" s="19" t="s">
        <v>8221</v>
      </c>
      <c r="E1291" s="13">
        <v>8</v>
      </c>
    </row>
    <row r="1292" spans="1:5" x14ac:dyDescent="0.3">
      <c r="A1292" s="18" t="s">
        <v>8219</v>
      </c>
      <c r="B1292" s="13">
        <v>80</v>
      </c>
      <c r="D1292" s="19" t="s">
        <v>8221</v>
      </c>
      <c r="E1292" s="13">
        <v>4</v>
      </c>
    </row>
    <row r="1293" spans="1:5" x14ac:dyDescent="0.3">
      <c r="A1293" s="18" t="s">
        <v>8219</v>
      </c>
      <c r="B1293" s="13">
        <v>33</v>
      </c>
      <c r="D1293" s="19" t="s">
        <v>8221</v>
      </c>
      <c r="E1293" s="13">
        <v>0</v>
      </c>
    </row>
    <row r="1294" spans="1:5" x14ac:dyDescent="0.3">
      <c r="A1294" s="18" t="s">
        <v>8219</v>
      </c>
      <c r="B1294" s="13">
        <v>71</v>
      </c>
      <c r="D1294" s="19" t="s">
        <v>8221</v>
      </c>
      <c r="E1294" s="13">
        <v>3</v>
      </c>
    </row>
    <row r="1295" spans="1:5" x14ac:dyDescent="0.3">
      <c r="A1295" s="18" t="s">
        <v>8219</v>
      </c>
      <c r="B1295" s="13">
        <v>81</v>
      </c>
      <c r="D1295" s="19" t="s">
        <v>8221</v>
      </c>
      <c r="E1295" s="13">
        <v>29</v>
      </c>
    </row>
    <row r="1296" spans="1:5" x14ac:dyDescent="0.3">
      <c r="A1296" s="18" t="s">
        <v>8219</v>
      </c>
      <c r="B1296" s="13">
        <v>76</v>
      </c>
      <c r="D1296" s="19" t="s">
        <v>8221</v>
      </c>
      <c r="E1296" s="13">
        <v>7</v>
      </c>
    </row>
    <row r="1297" spans="1:5" x14ac:dyDescent="0.3">
      <c r="A1297" s="18" t="s">
        <v>8219</v>
      </c>
      <c r="B1297" s="13">
        <v>48</v>
      </c>
      <c r="D1297" s="19" t="s">
        <v>8221</v>
      </c>
      <c r="E1297" s="13">
        <v>14</v>
      </c>
    </row>
    <row r="1298" spans="1:5" x14ac:dyDescent="0.3">
      <c r="A1298" s="18" t="s">
        <v>8219</v>
      </c>
      <c r="B1298" s="13">
        <v>61</v>
      </c>
      <c r="D1298" s="19" t="s">
        <v>8221</v>
      </c>
      <c r="E1298" s="13">
        <v>4</v>
      </c>
    </row>
    <row r="1299" spans="1:5" x14ac:dyDescent="0.3">
      <c r="A1299" s="18" t="s">
        <v>8219</v>
      </c>
      <c r="B1299" s="13">
        <v>60</v>
      </c>
      <c r="D1299" s="19" t="s">
        <v>8221</v>
      </c>
      <c r="E1299" s="13">
        <v>8</v>
      </c>
    </row>
    <row r="1300" spans="1:5" x14ac:dyDescent="0.3">
      <c r="A1300" s="18" t="s">
        <v>8219</v>
      </c>
      <c r="B1300" s="13">
        <v>136</v>
      </c>
      <c r="D1300" s="19" t="s">
        <v>8221</v>
      </c>
      <c r="E1300" s="13">
        <v>10</v>
      </c>
    </row>
    <row r="1301" spans="1:5" x14ac:dyDescent="0.3">
      <c r="A1301" s="18" t="s">
        <v>8219</v>
      </c>
      <c r="B1301" s="13">
        <v>14</v>
      </c>
      <c r="D1301" s="19" t="s">
        <v>8221</v>
      </c>
      <c r="E1301" s="13">
        <v>3</v>
      </c>
    </row>
    <row r="1302" spans="1:5" x14ac:dyDescent="0.3">
      <c r="A1302" s="18" t="s">
        <v>8219</v>
      </c>
      <c r="B1302" s="13">
        <v>78</v>
      </c>
      <c r="D1302" s="19" t="s">
        <v>8221</v>
      </c>
      <c r="E1302" s="13">
        <v>4</v>
      </c>
    </row>
    <row r="1303" spans="1:5" x14ac:dyDescent="0.3">
      <c r="A1303" s="18" t="s">
        <v>8219</v>
      </c>
      <c r="B1303" s="13">
        <v>4</v>
      </c>
      <c r="D1303" s="19" t="s">
        <v>8221</v>
      </c>
      <c r="E1303" s="13">
        <v>4</v>
      </c>
    </row>
    <row r="1304" spans="1:5" x14ac:dyDescent="0.3">
      <c r="A1304" s="18" t="s">
        <v>8219</v>
      </c>
      <c r="B1304" s="13">
        <v>11</v>
      </c>
      <c r="D1304" s="19" t="s">
        <v>8221</v>
      </c>
      <c r="E1304" s="13">
        <v>8</v>
      </c>
    </row>
    <row r="1305" spans="1:5" x14ac:dyDescent="0.3">
      <c r="A1305" s="18" t="s">
        <v>8219</v>
      </c>
      <c r="B1305" s="13">
        <v>185</v>
      </c>
      <c r="D1305" s="19" t="s">
        <v>8221</v>
      </c>
      <c r="E1305" s="13">
        <v>0</v>
      </c>
    </row>
    <row r="1306" spans="1:5" x14ac:dyDescent="0.3">
      <c r="A1306" s="18" t="s">
        <v>8219</v>
      </c>
      <c r="B1306" s="13">
        <v>59</v>
      </c>
      <c r="D1306" s="19" t="s">
        <v>8221</v>
      </c>
      <c r="E1306" s="13">
        <v>2</v>
      </c>
    </row>
    <row r="1307" spans="1:5" x14ac:dyDescent="0.3">
      <c r="A1307" s="18" t="s">
        <v>8219</v>
      </c>
      <c r="B1307" s="13">
        <v>27</v>
      </c>
      <c r="D1307" s="19" t="s">
        <v>8221</v>
      </c>
      <c r="E1307" s="13">
        <v>0</v>
      </c>
    </row>
    <row r="1308" spans="1:5" x14ac:dyDescent="0.3">
      <c r="A1308" s="18" t="s">
        <v>8219</v>
      </c>
      <c r="B1308" s="13">
        <v>63</v>
      </c>
      <c r="D1308" s="19" t="s">
        <v>8221</v>
      </c>
      <c r="E1308" s="13">
        <v>0</v>
      </c>
    </row>
    <row r="1309" spans="1:5" x14ac:dyDescent="0.3">
      <c r="A1309" s="18" t="s">
        <v>8219</v>
      </c>
      <c r="B1309" s="13">
        <v>13</v>
      </c>
      <c r="D1309" s="19" t="s">
        <v>8221</v>
      </c>
      <c r="E1309" s="13">
        <v>3</v>
      </c>
    </row>
    <row r="1310" spans="1:5" x14ac:dyDescent="0.3">
      <c r="A1310" s="18" t="s">
        <v>8219</v>
      </c>
      <c r="B1310" s="13">
        <v>13</v>
      </c>
      <c r="D1310" s="19" t="s">
        <v>8221</v>
      </c>
      <c r="E1310" s="13">
        <v>1</v>
      </c>
    </row>
    <row r="1311" spans="1:5" x14ac:dyDescent="0.3">
      <c r="A1311" s="18" t="s">
        <v>8219</v>
      </c>
      <c r="B1311" s="13">
        <v>57</v>
      </c>
      <c r="D1311" s="19" t="s">
        <v>8221</v>
      </c>
      <c r="E1311" s="13">
        <v>14</v>
      </c>
    </row>
    <row r="1312" spans="1:5" x14ac:dyDescent="0.3">
      <c r="A1312" s="18" t="s">
        <v>8219</v>
      </c>
      <c r="B1312" s="13">
        <v>61</v>
      </c>
      <c r="D1312" s="19" t="s">
        <v>8221</v>
      </c>
      <c r="E1312" s="13">
        <v>0</v>
      </c>
    </row>
    <row r="1313" spans="1:5" x14ac:dyDescent="0.3">
      <c r="A1313" s="18" t="s">
        <v>8219</v>
      </c>
      <c r="B1313" s="13">
        <v>65</v>
      </c>
      <c r="D1313" s="19" t="s">
        <v>8221</v>
      </c>
      <c r="E1313" s="13">
        <v>0</v>
      </c>
    </row>
    <row r="1314" spans="1:5" x14ac:dyDescent="0.3">
      <c r="A1314" s="18" t="s">
        <v>8219</v>
      </c>
      <c r="B1314" s="13">
        <v>134</v>
      </c>
      <c r="D1314" s="19" t="s">
        <v>8221</v>
      </c>
      <c r="E1314" s="13">
        <v>0</v>
      </c>
    </row>
    <row r="1315" spans="1:5" x14ac:dyDescent="0.3">
      <c r="A1315" s="18" t="s">
        <v>8219</v>
      </c>
      <c r="B1315" s="13">
        <v>37</v>
      </c>
      <c r="D1315" s="19" t="s">
        <v>8221</v>
      </c>
      <c r="E1315" s="13">
        <v>12</v>
      </c>
    </row>
    <row r="1316" spans="1:5" x14ac:dyDescent="0.3">
      <c r="A1316" s="18" t="s">
        <v>8219</v>
      </c>
      <c r="B1316" s="13">
        <v>37</v>
      </c>
      <c r="D1316" s="19" t="s">
        <v>8221</v>
      </c>
      <c r="E1316" s="13">
        <v>0</v>
      </c>
    </row>
    <row r="1317" spans="1:5" x14ac:dyDescent="0.3">
      <c r="A1317" s="18" t="s">
        <v>8219</v>
      </c>
      <c r="B1317" s="13">
        <v>150</v>
      </c>
      <c r="D1317" s="19" t="s">
        <v>8221</v>
      </c>
      <c r="E1317" s="13">
        <v>0</v>
      </c>
    </row>
    <row r="1318" spans="1:5" x14ac:dyDescent="0.3">
      <c r="A1318" s="18" t="s">
        <v>8219</v>
      </c>
      <c r="B1318" s="13">
        <v>56</v>
      </c>
      <c r="D1318" s="19" t="s">
        <v>8221</v>
      </c>
      <c r="E1318" s="13">
        <v>2</v>
      </c>
    </row>
    <row r="1319" spans="1:5" x14ac:dyDescent="0.3">
      <c r="A1319" s="18" t="s">
        <v>8219</v>
      </c>
      <c r="B1319" s="13">
        <v>18</v>
      </c>
      <c r="D1319" s="19" t="s">
        <v>8221</v>
      </c>
      <c r="E1319" s="13">
        <v>2</v>
      </c>
    </row>
    <row r="1320" spans="1:5" x14ac:dyDescent="0.3">
      <c r="A1320" s="18" t="s">
        <v>8219</v>
      </c>
      <c r="B1320" s="13">
        <v>60</v>
      </c>
      <c r="D1320" s="19" t="s">
        <v>8221</v>
      </c>
      <c r="E1320" s="13">
        <v>7</v>
      </c>
    </row>
    <row r="1321" spans="1:5" x14ac:dyDescent="0.3">
      <c r="A1321" s="18" t="s">
        <v>8219</v>
      </c>
      <c r="B1321" s="13">
        <v>67</v>
      </c>
      <c r="D1321" s="19" t="s">
        <v>8221</v>
      </c>
      <c r="E1321" s="13">
        <v>1</v>
      </c>
    </row>
    <row r="1322" spans="1:5" x14ac:dyDescent="0.3">
      <c r="A1322" s="18" t="s">
        <v>8219</v>
      </c>
      <c r="B1322" s="13">
        <v>35</v>
      </c>
      <c r="D1322" s="19" t="s">
        <v>8221</v>
      </c>
      <c r="E1322" s="13">
        <v>2</v>
      </c>
    </row>
    <row r="1323" spans="1:5" x14ac:dyDescent="0.3">
      <c r="A1323" s="18" t="s">
        <v>8219</v>
      </c>
      <c r="B1323" s="13">
        <v>34</v>
      </c>
      <c r="D1323" s="19" t="s">
        <v>8221</v>
      </c>
      <c r="E1323" s="13">
        <v>0</v>
      </c>
    </row>
    <row r="1324" spans="1:5" x14ac:dyDescent="0.3">
      <c r="A1324" s="18" t="s">
        <v>8219</v>
      </c>
      <c r="B1324" s="13">
        <v>36</v>
      </c>
      <c r="D1324" s="19" t="s">
        <v>8221</v>
      </c>
      <c r="E1324" s="13">
        <v>4</v>
      </c>
    </row>
    <row r="1325" spans="1:5" x14ac:dyDescent="0.3">
      <c r="A1325" s="18" t="s">
        <v>8219</v>
      </c>
      <c r="B1325" s="13">
        <v>18</v>
      </c>
      <c r="D1325" s="19" t="s">
        <v>8221</v>
      </c>
      <c r="E1325" s="13">
        <v>0</v>
      </c>
    </row>
    <row r="1326" spans="1:5" x14ac:dyDescent="0.3">
      <c r="A1326" s="18" t="s">
        <v>8219</v>
      </c>
      <c r="B1326" s="13">
        <v>25</v>
      </c>
      <c r="D1326" s="19" t="s">
        <v>8221</v>
      </c>
      <c r="E1326" s="13">
        <v>7</v>
      </c>
    </row>
    <row r="1327" spans="1:5" x14ac:dyDescent="0.3">
      <c r="A1327" s="18" t="s">
        <v>8219</v>
      </c>
      <c r="B1327" s="13">
        <v>21</v>
      </c>
      <c r="D1327" s="19" t="s">
        <v>8221</v>
      </c>
      <c r="E1327" s="13">
        <v>1</v>
      </c>
    </row>
    <row r="1328" spans="1:5" x14ac:dyDescent="0.3">
      <c r="A1328" s="18" t="s">
        <v>8219</v>
      </c>
      <c r="B1328" s="13">
        <v>151</v>
      </c>
      <c r="D1328" s="19" t="s">
        <v>8221</v>
      </c>
      <c r="E1328" s="13">
        <v>6</v>
      </c>
    </row>
    <row r="1329" spans="1:5" x14ac:dyDescent="0.3">
      <c r="A1329" s="18" t="s">
        <v>8219</v>
      </c>
      <c r="B1329" s="13">
        <v>489</v>
      </c>
      <c r="D1329" s="19" t="s">
        <v>8221</v>
      </c>
      <c r="E1329" s="13">
        <v>0</v>
      </c>
    </row>
    <row r="1330" spans="1:5" x14ac:dyDescent="0.3">
      <c r="A1330" s="18" t="s">
        <v>8219</v>
      </c>
      <c r="B1330" s="13">
        <v>50</v>
      </c>
      <c r="D1330" s="19" t="s">
        <v>8221</v>
      </c>
      <c r="E1330" s="13">
        <v>9</v>
      </c>
    </row>
    <row r="1331" spans="1:5" x14ac:dyDescent="0.3">
      <c r="A1331" s="18" t="s">
        <v>8219</v>
      </c>
      <c r="B1331" s="13">
        <v>321</v>
      </c>
      <c r="D1331" s="19" t="s">
        <v>8221</v>
      </c>
      <c r="E1331" s="13">
        <v>0</v>
      </c>
    </row>
    <row r="1332" spans="1:5" x14ac:dyDescent="0.3">
      <c r="A1332" s="18" t="s">
        <v>8219</v>
      </c>
      <c r="B1332" s="13">
        <v>1762</v>
      </c>
      <c r="D1332" s="19" t="s">
        <v>8221</v>
      </c>
      <c r="E1332" s="13">
        <v>7</v>
      </c>
    </row>
    <row r="1333" spans="1:5" x14ac:dyDescent="0.3">
      <c r="A1333" s="18" t="s">
        <v>8219</v>
      </c>
      <c r="B1333" s="13">
        <v>385</v>
      </c>
      <c r="D1333" s="19" t="s">
        <v>8221</v>
      </c>
      <c r="E1333" s="13">
        <v>16</v>
      </c>
    </row>
    <row r="1334" spans="1:5" x14ac:dyDescent="0.3">
      <c r="A1334" s="18" t="s">
        <v>8219</v>
      </c>
      <c r="B1334" s="13">
        <v>398</v>
      </c>
      <c r="D1334" s="19" t="s">
        <v>8221</v>
      </c>
      <c r="E1334" s="13">
        <v>1</v>
      </c>
    </row>
    <row r="1335" spans="1:5" x14ac:dyDescent="0.3">
      <c r="A1335" s="18" t="s">
        <v>8219</v>
      </c>
      <c r="B1335" s="13">
        <v>304</v>
      </c>
      <c r="D1335" s="19" t="s">
        <v>8221</v>
      </c>
      <c r="E1335" s="13">
        <v>10</v>
      </c>
    </row>
    <row r="1336" spans="1:5" x14ac:dyDescent="0.3">
      <c r="A1336" s="18" t="s">
        <v>8219</v>
      </c>
      <c r="B1336" s="13">
        <v>676</v>
      </c>
      <c r="D1336" s="19" t="s">
        <v>8221</v>
      </c>
      <c r="E1336" s="13">
        <v>4</v>
      </c>
    </row>
    <row r="1337" spans="1:5" x14ac:dyDescent="0.3">
      <c r="A1337" s="18" t="s">
        <v>8219</v>
      </c>
      <c r="B1337" s="13">
        <v>577</v>
      </c>
      <c r="D1337" s="19" t="s">
        <v>8221</v>
      </c>
      <c r="E1337" s="13">
        <v>4</v>
      </c>
    </row>
    <row r="1338" spans="1:5" x14ac:dyDescent="0.3">
      <c r="A1338" s="18" t="s">
        <v>8219</v>
      </c>
      <c r="B1338" s="13">
        <v>3663</v>
      </c>
      <c r="D1338" s="19" t="s">
        <v>8221</v>
      </c>
      <c r="E1338" s="13">
        <v>1</v>
      </c>
    </row>
    <row r="1339" spans="1:5" x14ac:dyDescent="0.3">
      <c r="A1339" s="18" t="s">
        <v>8219</v>
      </c>
      <c r="B1339" s="13">
        <v>294</v>
      </c>
      <c r="D1339" s="19" t="s">
        <v>8221</v>
      </c>
      <c r="E1339" s="13">
        <v>9</v>
      </c>
    </row>
    <row r="1340" spans="1:5" x14ac:dyDescent="0.3">
      <c r="A1340" s="18" t="s">
        <v>8219</v>
      </c>
      <c r="B1340" s="13">
        <v>28</v>
      </c>
      <c r="D1340" s="19" t="s">
        <v>8221</v>
      </c>
      <c r="E1340" s="13">
        <v>3</v>
      </c>
    </row>
    <row r="1341" spans="1:5" x14ac:dyDescent="0.3">
      <c r="A1341" s="18" t="s">
        <v>8219</v>
      </c>
      <c r="B1341" s="13">
        <v>100</v>
      </c>
      <c r="D1341" s="19" t="s">
        <v>8221</v>
      </c>
      <c r="E1341" s="13">
        <v>0</v>
      </c>
    </row>
    <row r="1342" spans="1:5" x14ac:dyDescent="0.3">
      <c r="A1342" s="18" t="s">
        <v>8219</v>
      </c>
      <c r="B1342" s="13">
        <v>72</v>
      </c>
      <c r="D1342" s="19" t="s">
        <v>8221</v>
      </c>
      <c r="E1342" s="13">
        <v>3</v>
      </c>
    </row>
    <row r="1343" spans="1:5" x14ac:dyDescent="0.3">
      <c r="A1343" s="18" t="s">
        <v>8219</v>
      </c>
      <c r="B1343" s="13">
        <v>238</v>
      </c>
      <c r="D1343" s="19" t="s">
        <v>8221</v>
      </c>
      <c r="E1343" s="13">
        <v>10</v>
      </c>
    </row>
    <row r="1344" spans="1:5" x14ac:dyDescent="0.3">
      <c r="A1344" s="18" t="s">
        <v>8219</v>
      </c>
      <c r="B1344" s="13">
        <v>159</v>
      </c>
      <c r="D1344" s="19" t="s">
        <v>8221</v>
      </c>
      <c r="E1344" s="13">
        <v>7</v>
      </c>
    </row>
    <row r="1345" spans="1:5" x14ac:dyDescent="0.3">
      <c r="A1345" s="18" t="s">
        <v>8219</v>
      </c>
      <c r="B1345" s="13">
        <v>77</v>
      </c>
      <c r="D1345" s="19" t="s">
        <v>8221</v>
      </c>
      <c r="E1345" s="13">
        <v>12</v>
      </c>
    </row>
    <row r="1346" spans="1:5" x14ac:dyDescent="0.3">
      <c r="A1346" s="18" t="s">
        <v>8219</v>
      </c>
      <c r="B1346" s="13">
        <v>53</v>
      </c>
      <c r="D1346" s="19" t="s">
        <v>8221</v>
      </c>
      <c r="E1346" s="13">
        <v>4</v>
      </c>
    </row>
    <row r="1347" spans="1:5" x14ac:dyDescent="0.3">
      <c r="A1347" s="18" t="s">
        <v>8219</v>
      </c>
      <c r="B1347" s="13">
        <v>1251</v>
      </c>
      <c r="D1347" s="19" t="s">
        <v>8221</v>
      </c>
      <c r="E1347" s="13">
        <v>13</v>
      </c>
    </row>
    <row r="1348" spans="1:5" x14ac:dyDescent="0.3">
      <c r="A1348" s="18" t="s">
        <v>8219</v>
      </c>
      <c r="B1348" s="13">
        <v>465</v>
      </c>
      <c r="D1348" s="19" t="s">
        <v>8221</v>
      </c>
      <c r="E1348" s="13">
        <v>13</v>
      </c>
    </row>
    <row r="1349" spans="1:5" x14ac:dyDescent="0.3">
      <c r="A1349" s="18" t="s">
        <v>8219</v>
      </c>
      <c r="B1349" s="13">
        <v>74</v>
      </c>
      <c r="D1349" s="19" t="s">
        <v>8221</v>
      </c>
      <c r="E1349" s="13">
        <v>0</v>
      </c>
    </row>
    <row r="1350" spans="1:5" x14ac:dyDescent="0.3">
      <c r="A1350" s="18" t="s">
        <v>8219</v>
      </c>
      <c r="B1350" s="13">
        <v>62</v>
      </c>
      <c r="D1350" s="19" t="s">
        <v>8221</v>
      </c>
      <c r="E1350" s="13">
        <v>1</v>
      </c>
    </row>
    <row r="1351" spans="1:5" x14ac:dyDescent="0.3">
      <c r="A1351" s="18" t="s">
        <v>8219</v>
      </c>
      <c r="B1351" s="13">
        <v>3468</v>
      </c>
      <c r="D1351" s="19" t="s">
        <v>8221</v>
      </c>
      <c r="E1351" s="13">
        <v>0</v>
      </c>
    </row>
    <row r="1352" spans="1:5" x14ac:dyDescent="0.3">
      <c r="A1352" s="18" t="s">
        <v>8219</v>
      </c>
      <c r="B1352" s="13">
        <v>52</v>
      </c>
      <c r="D1352" s="19" t="s">
        <v>8221</v>
      </c>
      <c r="E1352" s="13">
        <v>0</v>
      </c>
    </row>
    <row r="1353" spans="1:5" x14ac:dyDescent="0.3">
      <c r="A1353" s="18" t="s">
        <v>8219</v>
      </c>
      <c r="B1353" s="13">
        <v>50</v>
      </c>
      <c r="D1353" s="19" t="s">
        <v>8221</v>
      </c>
      <c r="E1353" s="13">
        <v>4</v>
      </c>
    </row>
    <row r="1354" spans="1:5" x14ac:dyDescent="0.3">
      <c r="A1354" s="18" t="s">
        <v>8219</v>
      </c>
      <c r="B1354" s="13">
        <v>45</v>
      </c>
      <c r="D1354" s="19" t="s">
        <v>8221</v>
      </c>
      <c r="E1354" s="13">
        <v>12</v>
      </c>
    </row>
    <row r="1355" spans="1:5" x14ac:dyDescent="0.3">
      <c r="A1355" s="18" t="s">
        <v>8219</v>
      </c>
      <c r="B1355" s="13">
        <v>21</v>
      </c>
      <c r="D1355" s="19" t="s">
        <v>8221</v>
      </c>
      <c r="E1355" s="13">
        <v>0</v>
      </c>
    </row>
    <row r="1356" spans="1:5" x14ac:dyDescent="0.3">
      <c r="A1356" s="18" t="s">
        <v>8219</v>
      </c>
      <c r="B1356" s="13">
        <v>100</v>
      </c>
      <c r="D1356" s="19" t="s">
        <v>8221</v>
      </c>
      <c r="E1356" s="13">
        <v>0</v>
      </c>
    </row>
    <row r="1357" spans="1:5" x14ac:dyDescent="0.3">
      <c r="A1357" s="18" t="s">
        <v>8219</v>
      </c>
      <c r="B1357" s="13">
        <v>81</v>
      </c>
      <c r="D1357" s="19" t="s">
        <v>8221</v>
      </c>
      <c r="E1357" s="13">
        <v>0</v>
      </c>
    </row>
    <row r="1358" spans="1:5" x14ac:dyDescent="0.3">
      <c r="A1358" s="18" t="s">
        <v>8219</v>
      </c>
      <c r="B1358" s="13">
        <v>286</v>
      </c>
      <c r="D1358" s="19" t="s">
        <v>8221</v>
      </c>
      <c r="E1358" s="13">
        <v>12</v>
      </c>
    </row>
    <row r="1359" spans="1:5" x14ac:dyDescent="0.3">
      <c r="A1359" s="18" t="s">
        <v>8219</v>
      </c>
      <c r="B1359" s="13">
        <v>42</v>
      </c>
      <c r="D1359" s="19" t="s">
        <v>8221</v>
      </c>
      <c r="E1359" s="13">
        <v>14</v>
      </c>
    </row>
    <row r="1360" spans="1:5" x14ac:dyDescent="0.3">
      <c r="A1360" s="18" t="s">
        <v>8219</v>
      </c>
      <c r="B1360" s="13">
        <v>199</v>
      </c>
      <c r="D1360" s="19" t="s">
        <v>8221</v>
      </c>
      <c r="E1360" s="13">
        <v>0</v>
      </c>
    </row>
    <row r="1361" spans="1:5" x14ac:dyDescent="0.3">
      <c r="A1361" s="18" t="s">
        <v>8219</v>
      </c>
      <c r="B1361" s="13">
        <v>25</v>
      </c>
      <c r="D1361" s="19" t="s">
        <v>8221</v>
      </c>
      <c r="E1361" s="13">
        <v>0</v>
      </c>
    </row>
    <row r="1362" spans="1:5" x14ac:dyDescent="0.3">
      <c r="A1362" s="18" t="s">
        <v>8219</v>
      </c>
      <c r="B1362" s="13">
        <v>84</v>
      </c>
      <c r="D1362" s="19" t="s">
        <v>8221</v>
      </c>
      <c r="E1362" s="13">
        <v>0</v>
      </c>
    </row>
    <row r="1363" spans="1:5" x14ac:dyDescent="0.3">
      <c r="A1363" s="18" t="s">
        <v>8219</v>
      </c>
      <c r="B1363" s="13">
        <v>50</v>
      </c>
      <c r="D1363" s="19" t="s">
        <v>8221</v>
      </c>
      <c r="E1363" s="13">
        <v>5</v>
      </c>
    </row>
    <row r="1364" spans="1:5" x14ac:dyDescent="0.3">
      <c r="A1364" s="18" t="s">
        <v>8219</v>
      </c>
      <c r="B1364" s="13">
        <v>26</v>
      </c>
      <c r="D1364" s="19" t="s">
        <v>8221</v>
      </c>
      <c r="E1364" s="13">
        <v>1</v>
      </c>
    </row>
    <row r="1365" spans="1:5" x14ac:dyDescent="0.3">
      <c r="A1365" s="18" t="s">
        <v>8219</v>
      </c>
      <c r="B1365" s="13">
        <v>14</v>
      </c>
      <c r="D1365" s="19" t="s">
        <v>8221</v>
      </c>
      <c r="E1365" s="13">
        <v>2</v>
      </c>
    </row>
    <row r="1366" spans="1:5" x14ac:dyDescent="0.3">
      <c r="A1366" s="18" t="s">
        <v>8219</v>
      </c>
      <c r="B1366" s="13">
        <v>49</v>
      </c>
      <c r="D1366" s="19" t="s">
        <v>8221</v>
      </c>
      <c r="E1366" s="13">
        <v>0</v>
      </c>
    </row>
    <row r="1367" spans="1:5" x14ac:dyDescent="0.3">
      <c r="A1367" s="18" t="s">
        <v>8219</v>
      </c>
      <c r="B1367" s="13">
        <v>69</v>
      </c>
      <c r="D1367" s="19" t="s">
        <v>8221</v>
      </c>
      <c r="E1367" s="13">
        <v>0</v>
      </c>
    </row>
    <row r="1368" spans="1:5" x14ac:dyDescent="0.3">
      <c r="A1368" s="18" t="s">
        <v>8219</v>
      </c>
      <c r="B1368" s="13">
        <v>60</v>
      </c>
      <c r="D1368" s="19" t="s">
        <v>8221</v>
      </c>
      <c r="E1368" s="13">
        <v>2</v>
      </c>
    </row>
    <row r="1369" spans="1:5" x14ac:dyDescent="0.3">
      <c r="A1369" s="18" t="s">
        <v>8219</v>
      </c>
      <c r="B1369" s="13">
        <v>80</v>
      </c>
      <c r="D1369" s="19" t="s">
        <v>8221</v>
      </c>
      <c r="E1369" s="13">
        <v>5</v>
      </c>
    </row>
    <row r="1370" spans="1:5" x14ac:dyDescent="0.3">
      <c r="A1370" s="18" t="s">
        <v>8219</v>
      </c>
      <c r="B1370" s="13">
        <v>56</v>
      </c>
      <c r="D1370" s="19" t="s">
        <v>8221</v>
      </c>
      <c r="E1370" s="13">
        <v>5</v>
      </c>
    </row>
    <row r="1371" spans="1:5" x14ac:dyDescent="0.3">
      <c r="A1371" s="18" t="s">
        <v>8219</v>
      </c>
      <c r="B1371" s="13">
        <v>104</v>
      </c>
      <c r="D1371" s="19" t="s">
        <v>8221</v>
      </c>
      <c r="E1371" s="13">
        <v>5</v>
      </c>
    </row>
    <row r="1372" spans="1:5" x14ac:dyDescent="0.3">
      <c r="A1372" s="18" t="s">
        <v>8219</v>
      </c>
      <c r="B1372" s="13">
        <v>46</v>
      </c>
      <c r="D1372" s="19" t="s">
        <v>8221</v>
      </c>
      <c r="E1372" s="13">
        <v>0</v>
      </c>
    </row>
    <row r="1373" spans="1:5" x14ac:dyDescent="0.3">
      <c r="A1373" s="18" t="s">
        <v>8219</v>
      </c>
      <c r="B1373" s="13">
        <v>206</v>
      </c>
      <c r="D1373" s="19" t="s">
        <v>8221</v>
      </c>
      <c r="E1373" s="13">
        <v>1</v>
      </c>
    </row>
    <row r="1374" spans="1:5" x14ac:dyDescent="0.3">
      <c r="A1374" s="18" t="s">
        <v>8219</v>
      </c>
      <c r="B1374" s="13">
        <v>18</v>
      </c>
      <c r="D1374" s="19" t="s">
        <v>8221</v>
      </c>
      <c r="E1374" s="13">
        <v>0</v>
      </c>
    </row>
    <row r="1375" spans="1:5" x14ac:dyDescent="0.3">
      <c r="A1375" s="18" t="s">
        <v>8219</v>
      </c>
      <c r="B1375" s="13">
        <v>28</v>
      </c>
      <c r="D1375" s="19" t="s">
        <v>8221</v>
      </c>
      <c r="E1375" s="13">
        <v>2</v>
      </c>
    </row>
    <row r="1376" spans="1:5" x14ac:dyDescent="0.3">
      <c r="A1376" s="18" t="s">
        <v>8219</v>
      </c>
      <c r="B1376" s="13">
        <v>11</v>
      </c>
      <c r="D1376" s="19" t="s">
        <v>8221</v>
      </c>
      <c r="E1376" s="13">
        <v>21</v>
      </c>
    </row>
    <row r="1377" spans="1:5" x14ac:dyDescent="0.3">
      <c r="A1377" s="18" t="s">
        <v>8219</v>
      </c>
      <c r="B1377" s="13">
        <v>263</v>
      </c>
      <c r="D1377" s="19" t="s">
        <v>8221</v>
      </c>
      <c r="E1377" s="13">
        <v>0</v>
      </c>
    </row>
    <row r="1378" spans="1:5" x14ac:dyDescent="0.3">
      <c r="A1378" s="18" t="s">
        <v>8219</v>
      </c>
      <c r="B1378" s="13">
        <v>394</v>
      </c>
      <c r="D1378" s="19" t="s">
        <v>8221</v>
      </c>
      <c r="E1378" s="13">
        <v>4</v>
      </c>
    </row>
    <row r="1379" spans="1:5" x14ac:dyDescent="0.3">
      <c r="A1379" s="18" t="s">
        <v>8219</v>
      </c>
      <c r="B1379" s="13">
        <v>1049</v>
      </c>
      <c r="D1379" s="19" t="s">
        <v>8221</v>
      </c>
      <c r="E1379" s="13">
        <v>3</v>
      </c>
    </row>
    <row r="1380" spans="1:5" x14ac:dyDescent="0.3">
      <c r="A1380" s="18" t="s">
        <v>8219</v>
      </c>
      <c r="B1380" s="13">
        <v>308</v>
      </c>
      <c r="D1380" s="19" t="s">
        <v>8221</v>
      </c>
      <c r="E1380" s="13">
        <v>1</v>
      </c>
    </row>
    <row r="1381" spans="1:5" x14ac:dyDescent="0.3">
      <c r="A1381" s="18" t="s">
        <v>8219</v>
      </c>
      <c r="B1381" s="13">
        <v>1088</v>
      </c>
      <c r="D1381" s="19" t="s">
        <v>8221</v>
      </c>
      <c r="E1381" s="13">
        <v>8</v>
      </c>
    </row>
    <row r="1382" spans="1:5" x14ac:dyDescent="0.3">
      <c r="A1382" s="18" t="s">
        <v>8219</v>
      </c>
      <c r="B1382" s="13">
        <v>73</v>
      </c>
      <c r="D1382" s="19" t="s">
        <v>8221</v>
      </c>
      <c r="E1382" s="13">
        <v>1</v>
      </c>
    </row>
    <row r="1383" spans="1:5" x14ac:dyDescent="0.3">
      <c r="A1383" s="18" t="s">
        <v>8219</v>
      </c>
      <c r="B1383" s="13">
        <v>143</v>
      </c>
      <c r="D1383" s="19" t="s">
        <v>8221</v>
      </c>
      <c r="E1383" s="13">
        <v>1</v>
      </c>
    </row>
    <row r="1384" spans="1:5" x14ac:dyDescent="0.3">
      <c r="A1384" s="18" t="s">
        <v>8219</v>
      </c>
      <c r="B1384" s="13">
        <v>1420</v>
      </c>
      <c r="D1384" s="19" t="s">
        <v>8221</v>
      </c>
      <c r="E1384" s="13">
        <v>4</v>
      </c>
    </row>
    <row r="1385" spans="1:5" x14ac:dyDescent="0.3">
      <c r="A1385" s="18" t="s">
        <v>8219</v>
      </c>
      <c r="B1385" s="13">
        <v>305</v>
      </c>
      <c r="D1385" s="19" t="s">
        <v>8221</v>
      </c>
      <c r="E1385" s="13">
        <v>6</v>
      </c>
    </row>
    <row r="1386" spans="1:5" x14ac:dyDescent="0.3">
      <c r="A1386" s="18" t="s">
        <v>8219</v>
      </c>
      <c r="B1386" s="13">
        <v>551</v>
      </c>
      <c r="D1386" s="19" t="s">
        <v>8221</v>
      </c>
      <c r="E1386" s="13">
        <v>0</v>
      </c>
    </row>
    <row r="1387" spans="1:5" x14ac:dyDescent="0.3">
      <c r="A1387" s="18" t="s">
        <v>8219</v>
      </c>
      <c r="B1387" s="13">
        <v>187</v>
      </c>
      <c r="D1387" s="19" t="s">
        <v>8221</v>
      </c>
      <c r="E1387" s="13">
        <v>3</v>
      </c>
    </row>
    <row r="1388" spans="1:5" x14ac:dyDescent="0.3">
      <c r="A1388" s="18" t="s">
        <v>8219</v>
      </c>
      <c r="B1388" s="13">
        <v>325</v>
      </c>
      <c r="D1388" s="19" t="s">
        <v>8221</v>
      </c>
      <c r="E1388" s="13">
        <v>0</v>
      </c>
    </row>
    <row r="1389" spans="1:5" x14ac:dyDescent="0.3">
      <c r="A1389" s="18" t="s">
        <v>8219</v>
      </c>
      <c r="B1389" s="13">
        <v>148</v>
      </c>
      <c r="D1389" s="19" t="s">
        <v>8221</v>
      </c>
      <c r="E1389" s="13">
        <v>11</v>
      </c>
    </row>
    <row r="1390" spans="1:5" x14ac:dyDescent="0.3">
      <c r="A1390" s="18" t="s">
        <v>8219</v>
      </c>
      <c r="B1390" s="13">
        <v>69</v>
      </c>
      <c r="D1390" s="19" t="s">
        <v>8221</v>
      </c>
      <c r="E1390" s="13">
        <v>1</v>
      </c>
    </row>
    <row r="1391" spans="1:5" x14ac:dyDescent="0.3">
      <c r="A1391" s="18" t="s">
        <v>8219</v>
      </c>
      <c r="B1391" s="13">
        <v>173</v>
      </c>
      <c r="D1391" s="19" t="s">
        <v>8221</v>
      </c>
      <c r="E1391" s="13">
        <v>3</v>
      </c>
    </row>
    <row r="1392" spans="1:5" x14ac:dyDescent="0.3">
      <c r="A1392" s="18" t="s">
        <v>8219</v>
      </c>
      <c r="B1392" s="13">
        <v>269</v>
      </c>
      <c r="D1392" s="19" t="s">
        <v>8221</v>
      </c>
      <c r="E1392" s="13">
        <v>10</v>
      </c>
    </row>
    <row r="1393" spans="1:5" x14ac:dyDescent="0.3">
      <c r="A1393" s="18" t="s">
        <v>8219</v>
      </c>
      <c r="B1393" s="13">
        <v>185</v>
      </c>
      <c r="D1393" s="19" t="s">
        <v>8221</v>
      </c>
      <c r="E1393" s="13">
        <v>0</v>
      </c>
    </row>
    <row r="1394" spans="1:5" x14ac:dyDescent="0.3">
      <c r="A1394" s="18" t="s">
        <v>8219</v>
      </c>
      <c r="B1394" s="13">
        <v>176</v>
      </c>
      <c r="D1394" s="19" t="s">
        <v>8221</v>
      </c>
      <c r="E1394" s="13">
        <v>2</v>
      </c>
    </row>
    <row r="1395" spans="1:5" x14ac:dyDescent="0.3">
      <c r="A1395" s="18" t="s">
        <v>8219</v>
      </c>
      <c r="B1395" s="13">
        <v>1019</v>
      </c>
      <c r="D1395" s="19" t="s">
        <v>8221</v>
      </c>
      <c r="E1395" s="13">
        <v>1</v>
      </c>
    </row>
    <row r="1396" spans="1:5" x14ac:dyDescent="0.3">
      <c r="A1396" s="18" t="s">
        <v>8219</v>
      </c>
      <c r="B1396" s="13">
        <v>113</v>
      </c>
      <c r="D1396" s="19" t="s">
        <v>8221</v>
      </c>
      <c r="E1396" s="13">
        <v>3</v>
      </c>
    </row>
    <row r="1397" spans="1:5" x14ac:dyDescent="0.3">
      <c r="A1397" s="18" t="s">
        <v>8219</v>
      </c>
      <c r="B1397" s="13">
        <v>404</v>
      </c>
      <c r="D1397" s="19" t="s">
        <v>8221</v>
      </c>
      <c r="E1397" s="13">
        <v>3</v>
      </c>
    </row>
    <row r="1398" spans="1:5" x14ac:dyDescent="0.3">
      <c r="A1398" s="18" t="s">
        <v>8219</v>
      </c>
      <c r="B1398" s="13">
        <v>707</v>
      </c>
      <c r="D1398" s="19" t="s">
        <v>8221</v>
      </c>
      <c r="E1398" s="13">
        <v>3</v>
      </c>
    </row>
    <row r="1399" spans="1:5" x14ac:dyDescent="0.3">
      <c r="A1399" s="18" t="s">
        <v>8219</v>
      </c>
      <c r="B1399" s="13">
        <v>392</v>
      </c>
      <c r="D1399" s="19" t="s">
        <v>8221</v>
      </c>
      <c r="E1399" s="13">
        <v>12</v>
      </c>
    </row>
    <row r="1400" spans="1:5" x14ac:dyDescent="0.3">
      <c r="A1400" s="18" t="s">
        <v>8219</v>
      </c>
      <c r="B1400" s="13">
        <v>23</v>
      </c>
      <c r="D1400" s="19" t="s">
        <v>8221</v>
      </c>
      <c r="E1400" s="13">
        <v>0</v>
      </c>
    </row>
    <row r="1401" spans="1:5" x14ac:dyDescent="0.3">
      <c r="A1401" s="18" t="s">
        <v>8219</v>
      </c>
      <c r="B1401" s="13">
        <v>682</v>
      </c>
      <c r="D1401" s="19" t="s">
        <v>8221</v>
      </c>
      <c r="E1401" s="13">
        <v>5</v>
      </c>
    </row>
    <row r="1402" spans="1:5" x14ac:dyDescent="0.3">
      <c r="A1402" s="18" t="s">
        <v>8219</v>
      </c>
      <c r="B1402" s="13">
        <v>37</v>
      </c>
      <c r="D1402" s="19" t="s">
        <v>8221</v>
      </c>
      <c r="E1402" s="13">
        <v>2</v>
      </c>
    </row>
    <row r="1403" spans="1:5" x14ac:dyDescent="0.3">
      <c r="A1403" s="18" t="s">
        <v>8219</v>
      </c>
      <c r="B1403" s="13">
        <v>146</v>
      </c>
      <c r="D1403" s="19" t="s">
        <v>8221</v>
      </c>
      <c r="E1403" s="13">
        <v>1</v>
      </c>
    </row>
    <row r="1404" spans="1:5" x14ac:dyDescent="0.3">
      <c r="A1404" s="18" t="s">
        <v>8219</v>
      </c>
      <c r="B1404" s="13">
        <v>119</v>
      </c>
      <c r="D1404" s="19" t="s">
        <v>8221</v>
      </c>
      <c r="E1404" s="13">
        <v>14</v>
      </c>
    </row>
    <row r="1405" spans="1:5" x14ac:dyDescent="0.3">
      <c r="A1405" s="18" t="s">
        <v>8219</v>
      </c>
      <c r="B1405" s="13">
        <v>163</v>
      </c>
      <c r="D1405" s="19" t="s">
        <v>8221</v>
      </c>
      <c r="E1405" s="13">
        <v>0</v>
      </c>
    </row>
    <row r="1406" spans="1:5" x14ac:dyDescent="0.3">
      <c r="A1406" s="18" t="s">
        <v>8219</v>
      </c>
      <c r="B1406" s="13">
        <v>339</v>
      </c>
      <c r="D1406" s="19" t="s">
        <v>8221</v>
      </c>
      <c r="E1406" s="13">
        <v>3</v>
      </c>
    </row>
    <row r="1407" spans="1:5" x14ac:dyDescent="0.3">
      <c r="A1407" s="18" t="s">
        <v>8219</v>
      </c>
      <c r="B1407" s="13">
        <v>58</v>
      </c>
      <c r="D1407" s="19" t="s">
        <v>8221</v>
      </c>
      <c r="E1407" s="13">
        <v>2</v>
      </c>
    </row>
    <row r="1408" spans="1:5" x14ac:dyDescent="0.3">
      <c r="A1408" s="18" t="s">
        <v>8219</v>
      </c>
      <c r="B1408" s="13">
        <v>456</v>
      </c>
      <c r="D1408" s="19" t="s">
        <v>8221</v>
      </c>
      <c r="E1408" s="13">
        <v>7</v>
      </c>
    </row>
    <row r="1409" spans="1:5" x14ac:dyDescent="0.3">
      <c r="A1409" s="18" t="s">
        <v>8219</v>
      </c>
      <c r="B1409" s="13">
        <v>15</v>
      </c>
      <c r="D1409" s="19" t="s">
        <v>8221</v>
      </c>
      <c r="E1409" s="13">
        <v>4</v>
      </c>
    </row>
    <row r="1410" spans="1:5" x14ac:dyDescent="0.3">
      <c r="A1410" s="18" t="s">
        <v>8219</v>
      </c>
      <c r="B1410" s="13">
        <v>191</v>
      </c>
      <c r="D1410" s="19" t="s">
        <v>8221</v>
      </c>
      <c r="E1410" s="13">
        <v>1</v>
      </c>
    </row>
    <row r="1411" spans="1:5" x14ac:dyDescent="0.3">
      <c r="A1411" s="18" t="s">
        <v>8219</v>
      </c>
      <c r="B1411" s="13">
        <v>17</v>
      </c>
      <c r="D1411" s="19" t="s">
        <v>8221</v>
      </c>
      <c r="E1411" s="13">
        <v>6</v>
      </c>
    </row>
    <row r="1412" spans="1:5" x14ac:dyDescent="0.3">
      <c r="A1412" s="18" t="s">
        <v>8219</v>
      </c>
      <c r="B1412" s="13">
        <v>28</v>
      </c>
      <c r="D1412" s="19" t="s">
        <v>8221</v>
      </c>
      <c r="E1412" s="13">
        <v>3</v>
      </c>
    </row>
    <row r="1413" spans="1:5" x14ac:dyDescent="0.3">
      <c r="A1413" s="18" t="s">
        <v>8219</v>
      </c>
      <c r="B1413" s="13">
        <v>18</v>
      </c>
      <c r="D1413" s="19" t="s">
        <v>8221</v>
      </c>
      <c r="E1413" s="13">
        <v>1</v>
      </c>
    </row>
    <row r="1414" spans="1:5" x14ac:dyDescent="0.3">
      <c r="A1414" s="18" t="s">
        <v>8219</v>
      </c>
      <c r="B1414" s="13">
        <v>61</v>
      </c>
      <c r="D1414" s="19" t="s">
        <v>8221</v>
      </c>
      <c r="E1414" s="13">
        <v>1</v>
      </c>
    </row>
    <row r="1415" spans="1:5" x14ac:dyDescent="0.3">
      <c r="A1415" s="18" t="s">
        <v>8219</v>
      </c>
      <c r="B1415" s="13">
        <v>108</v>
      </c>
      <c r="D1415" s="19" t="s">
        <v>8221</v>
      </c>
      <c r="E1415" s="13">
        <v>4</v>
      </c>
    </row>
    <row r="1416" spans="1:5" x14ac:dyDescent="0.3">
      <c r="A1416" s="18" t="s">
        <v>8219</v>
      </c>
      <c r="B1416" s="13">
        <v>142</v>
      </c>
      <c r="D1416" s="19" t="s">
        <v>8221</v>
      </c>
      <c r="E1416" s="13">
        <v>1</v>
      </c>
    </row>
    <row r="1417" spans="1:5" x14ac:dyDescent="0.3">
      <c r="A1417" s="18" t="s">
        <v>8219</v>
      </c>
      <c r="B1417" s="13">
        <v>74</v>
      </c>
      <c r="D1417" s="19" t="s">
        <v>8221</v>
      </c>
      <c r="E1417" s="13">
        <v>0</v>
      </c>
    </row>
    <row r="1418" spans="1:5" x14ac:dyDescent="0.3">
      <c r="A1418" s="18" t="s">
        <v>8219</v>
      </c>
      <c r="B1418" s="13">
        <v>38</v>
      </c>
      <c r="D1418" s="19" t="s">
        <v>8221</v>
      </c>
      <c r="E1418" s="13">
        <v>1</v>
      </c>
    </row>
    <row r="1419" spans="1:5" x14ac:dyDescent="0.3">
      <c r="A1419" s="18" t="s">
        <v>8219</v>
      </c>
      <c r="B1419" s="13">
        <v>20</v>
      </c>
      <c r="D1419" s="19" t="s">
        <v>8221</v>
      </c>
      <c r="E1419" s="13">
        <v>4</v>
      </c>
    </row>
    <row r="1420" spans="1:5" x14ac:dyDescent="0.3">
      <c r="A1420" s="18" t="s">
        <v>8219</v>
      </c>
      <c r="B1420" s="13">
        <v>24</v>
      </c>
      <c r="D1420" s="19" t="s">
        <v>8221</v>
      </c>
      <c r="E1420" s="13">
        <v>8</v>
      </c>
    </row>
    <row r="1421" spans="1:5" x14ac:dyDescent="0.3">
      <c r="A1421" s="18" t="s">
        <v>8219</v>
      </c>
      <c r="B1421" s="13">
        <v>66</v>
      </c>
      <c r="D1421" s="19" t="s">
        <v>8221</v>
      </c>
      <c r="E1421" s="13">
        <v>11</v>
      </c>
    </row>
    <row r="1422" spans="1:5" x14ac:dyDescent="0.3">
      <c r="A1422" s="18" t="s">
        <v>8219</v>
      </c>
      <c r="B1422" s="13">
        <v>28</v>
      </c>
      <c r="D1422" s="19" t="s">
        <v>8221</v>
      </c>
      <c r="E1422" s="13">
        <v>4</v>
      </c>
    </row>
    <row r="1423" spans="1:5" x14ac:dyDescent="0.3">
      <c r="A1423" s="18" t="s">
        <v>8219</v>
      </c>
      <c r="B1423" s="13">
        <v>24</v>
      </c>
      <c r="D1423" s="19" t="s">
        <v>8221</v>
      </c>
      <c r="E1423" s="13">
        <v>6</v>
      </c>
    </row>
    <row r="1424" spans="1:5" x14ac:dyDescent="0.3">
      <c r="A1424" s="18" t="s">
        <v>8219</v>
      </c>
      <c r="B1424" s="13">
        <v>73</v>
      </c>
      <c r="D1424" s="19" t="s">
        <v>8221</v>
      </c>
      <c r="E1424" s="13">
        <v>2</v>
      </c>
    </row>
    <row r="1425" spans="1:5" x14ac:dyDescent="0.3">
      <c r="A1425" s="18" t="s">
        <v>8219</v>
      </c>
      <c r="B1425" s="13">
        <v>3</v>
      </c>
      <c r="D1425" s="19" t="s">
        <v>8221</v>
      </c>
      <c r="E1425" s="13">
        <v>5</v>
      </c>
    </row>
    <row r="1426" spans="1:5" x14ac:dyDescent="0.3">
      <c r="A1426" s="18" t="s">
        <v>8219</v>
      </c>
      <c r="B1426" s="13">
        <v>20</v>
      </c>
      <c r="D1426" s="19" t="s">
        <v>8221</v>
      </c>
      <c r="E1426" s="13">
        <v>3</v>
      </c>
    </row>
    <row r="1427" spans="1:5" x14ac:dyDescent="0.3">
      <c r="A1427" s="18" t="s">
        <v>8219</v>
      </c>
      <c r="B1427" s="13">
        <v>21</v>
      </c>
      <c r="D1427" s="19" t="s">
        <v>8221</v>
      </c>
      <c r="E1427" s="13">
        <v>6</v>
      </c>
    </row>
    <row r="1428" spans="1:5" x14ac:dyDescent="0.3">
      <c r="A1428" s="18" t="s">
        <v>8219</v>
      </c>
      <c r="B1428" s="13">
        <v>94</v>
      </c>
      <c r="D1428" s="19" t="s">
        <v>8221</v>
      </c>
      <c r="E1428" s="13">
        <v>5</v>
      </c>
    </row>
    <row r="1429" spans="1:5" x14ac:dyDescent="0.3">
      <c r="A1429" s="18" t="s">
        <v>8219</v>
      </c>
      <c r="B1429" s="13">
        <v>139</v>
      </c>
      <c r="D1429" s="19" t="s">
        <v>8221</v>
      </c>
      <c r="E1429" s="13">
        <v>0</v>
      </c>
    </row>
    <row r="1430" spans="1:5" x14ac:dyDescent="0.3">
      <c r="A1430" s="18" t="s">
        <v>8219</v>
      </c>
      <c r="B1430" s="13">
        <v>130</v>
      </c>
      <c r="D1430" s="19" t="s">
        <v>8221</v>
      </c>
      <c r="E1430" s="13">
        <v>0</v>
      </c>
    </row>
    <row r="1431" spans="1:5" x14ac:dyDescent="0.3">
      <c r="A1431" s="18" t="s">
        <v>8219</v>
      </c>
      <c r="B1431" s="13">
        <v>31</v>
      </c>
      <c r="D1431" s="19" t="s">
        <v>8221</v>
      </c>
      <c r="E1431" s="13">
        <v>4</v>
      </c>
    </row>
    <row r="1432" spans="1:5" x14ac:dyDescent="0.3">
      <c r="A1432" s="18" t="s">
        <v>8219</v>
      </c>
      <c r="B1432" s="13">
        <v>13</v>
      </c>
      <c r="D1432" s="19" t="s">
        <v>8221</v>
      </c>
      <c r="E1432" s="13">
        <v>5</v>
      </c>
    </row>
    <row r="1433" spans="1:5" x14ac:dyDescent="0.3">
      <c r="A1433" s="18" t="s">
        <v>8219</v>
      </c>
      <c r="B1433" s="13">
        <v>90</v>
      </c>
      <c r="D1433" s="19" t="s">
        <v>8221</v>
      </c>
      <c r="E1433" s="13">
        <v>5</v>
      </c>
    </row>
    <row r="1434" spans="1:5" x14ac:dyDescent="0.3">
      <c r="A1434" s="18" t="s">
        <v>8219</v>
      </c>
      <c r="B1434" s="13">
        <v>141</v>
      </c>
      <c r="D1434" s="19" t="s">
        <v>8221</v>
      </c>
      <c r="E1434" s="13">
        <v>1</v>
      </c>
    </row>
    <row r="1435" spans="1:5" x14ac:dyDescent="0.3">
      <c r="A1435" s="18" t="s">
        <v>8219</v>
      </c>
      <c r="B1435" s="13">
        <v>23</v>
      </c>
      <c r="D1435" s="19" t="s">
        <v>8221</v>
      </c>
      <c r="E1435" s="13">
        <v>2</v>
      </c>
    </row>
    <row r="1436" spans="1:5" x14ac:dyDescent="0.3">
      <c r="A1436" s="18" t="s">
        <v>8219</v>
      </c>
      <c r="B1436" s="13">
        <v>18</v>
      </c>
      <c r="D1436" s="19" t="s">
        <v>8221</v>
      </c>
      <c r="E1436" s="13">
        <v>7</v>
      </c>
    </row>
    <row r="1437" spans="1:5" x14ac:dyDescent="0.3">
      <c r="A1437" s="18" t="s">
        <v>8219</v>
      </c>
      <c r="B1437" s="13">
        <v>76</v>
      </c>
      <c r="D1437" s="19" t="s">
        <v>8221</v>
      </c>
      <c r="E1437" s="13">
        <v>1</v>
      </c>
    </row>
    <row r="1438" spans="1:5" x14ac:dyDescent="0.3">
      <c r="A1438" s="18" t="s">
        <v>8219</v>
      </c>
      <c r="B1438" s="13">
        <v>93</v>
      </c>
      <c r="D1438" s="19" t="s">
        <v>8221</v>
      </c>
      <c r="E1438" s="13">
        <v>12</v>
      </c>
    </row>
    <row r="1439" spans="1:5" x14ac:dyDescent="0.3">
      <c r="A1439" s="18" t="s">
        <v>8219</v>
      </c>
      <c r="B1439" s="13">
        <v>69</v>
      </c>
      <c r="D1439" s="19" t="s">
        <v>8221</v>
      </c>
      <c r="E1439" s="13">
        <v>0</v>
      </c>
    </row>
    <row r="1440" spans="1:5" x14ac:dyDescent="0.3">
      <c r="A1440" s="18" t="s">
        <v>8219</v>
      </c>
      <c r="B1440" s="13">
        <v>21</v>
      </c>
      <c r="D1440" s="19" t="s">
        <v>8221</v>
      </c>
      <c r="E1440" s="13">
        <v>8</v>
      </c>
    </row>
    <row r="1441" spans="1:5" x14ac:dyDescent="0.3">
      <c r="A1441" s="18" t="s">
        <v>8219</v>
      </c>
      <c r="B1441" s="13">
        <v>57</v>
      </c>
      <c r="D1441" s="19" t="s">
        <v>8221</v>
      </c>
      <c r="E1441" s="13">
        <v>1</v>
      </c>
    </row>
    <row r="1442" spans="1:5" x14ac:dyDescent="0.3">
      <c r="A1442" s="18" t="s">
        <v>8219</v>
      </c>
      <c r="B1442" s="13">
        <v>108</v>
      </c>
      <c r="D1442" s="19" t="s">
        <v>8221</v>
      </c>
      <c r="E1442" s="13">
        <v>7</v>
      </c>
    </row>
    <row r="1443" spans="1:5" x14ac:dyDescent="0.3">
      <c r="A1443" s="18" t="s">
        <v>8219</v>
      </c>
      <c r="B1443" s="13">
        <v>83</v>
      </c>
      <c r="D1443" s="19" t="s">
        <v>8221</v>
      </c>
      <c r="E1443" s="13">
        <v>0</v>
      </c>
    </row>
    <row r="1444" spans="1:5" x14ac:dyDescent="0.3">
      <c r="A1444" s="18" t="s">
        <v>8219</v>
      </c>
      <c r="B1444" s="13">
        <v>96</v>
      </c>
      <c r="D1444" s="19" t="s">
        <v>8221</v>
      </c>
      <c r="E1444" s="13">
        <v>3</v>
      </c>
    </row>
    <row r="1445" spans="1:5" x14ac:dyDescent="0.3">
      <c r="A1445" s="18" t="s">
        <v>8219</v>
      </c>
      <c r="B1445" s="13">
        <v>64</v>
      </c>
      <c r="D1445" s="19" t="s">
        <v>8221</v>
      </c>
      <c r="E1445" s="13">
        <v>4</v>
      </c>
    </row>
    <row r="1446" spans="1:5" x14ac:dyDescent="0.3">
      <c r="A1446" s="18" t="s">
        <v>8219</v>
      </c>
      <c r="B1446" s="13">
        <v>14</v>
      </c>
      <c r="D1446" s="19" t="s">
        <v>8221</v>
      </c>
      <c r="E1446" s="13">
        <v>2</v>
      </c>
    </row>
    <row r="1447" spans="1:5" x14ac:dyDescent="0.3">
      <c r="A1447" s="18" t="s">
        <v>8219</v>
      </c>
      <c r="B1447" s="13">
        <v>169</v>
      </c>
      <c r="D1447" s="19" t="s">
        <v>8221</v>
      </c>
      <c r="E1447" s="13">
        <v>10</v>
      </c>
    </row>
    <row r="1448" spans="1:5" x14ac:dyDescent="0.3">
      <c r="A1448" s="18" t="s">
        <v>8219</v>
      </c>
      <c r="B1448" s="13">
        <v>33</v>
      </c>
      <c r="D1448" s="19" t="s">
        <v>8221</v>
      </c>
      <c r="E1448" s="13">
        <v>4</v>
      </c>
    </row>
    <row r="1449" spans="1:5" x14ac:dyDescent="0.3">
      <c r="A1449" s="18" t="s">
        <v>8219</v>
      </c>
      <c r="B1449" s="13">
        <v>102</v>
      </c>
      <c r="D1449" s="19" t="s">
        <v>8221</v>
      </c>
      <c r="E1449" s="13">
        <v>6</v>
      </c>
    </row>
    <row r="1450" spans="1:5" x14ac:dyDescent="0.3">
      <c r="A1450" s="18" t="s">
        <v>8219</v>
      </c>
      <c r="B1450" s="13">
        <v>104</v>
      </c>
      <c r="D1450" s="19" t="s">
        <v>8221</v>
      </c>
      <c r="E1450" s="13">
        <v>1</v>
      </c>
    </row>
    <row r="1451" spans="1:5" x14ac:dyDescent="0.3">
      <c r="A1451" s="18" t="s">
        <v>8219</v>
      </c>
      <c r="B1451" s="13">
        <v>20</v>
      </c>
      <c r="D1451" s="19" t="s">
        <v>8221</v>
      </c>
      <c r="E1451" s="13">
        <v>2</v>
      </c>
    </row>
    <row r="1452" spans="1:5" x14ac:dyDescent="0.3">
      <c r="A1452" s="18" t="s">
        <v>8219</v>
      </c>
      <c r="B1452" s="13">
        <v>35</v>
      </c>
      <c r="D1452" s="19" t="s">
        <v>8221</v>
      </c>
      <c r="E1452" s="13">
        <v>4</v>
      </c>
    </row>
    <row r="1453" spans="1:5" x14ac:dyDescent="0.3">
      <c r="A1453" s="18" t="s">
        <v>8219</v>
      </c>
      <c r="B1453" s="13">
        <v>94</v>
      </c>
      <c r="D1453" s="19" t="s">
        <v>8221</v>
      </c>
      <c r="E1453" s="13">
        <v>2</v>
      </c>
    </row>
    <row r="1454" spans="1:5" x14ac:dyDescent="0.3">
      <c r="A1454" s="18" t="s">
        <v>8219</v>
      </c>
      <c r="B1454" s="13">
        <v>14</v>
      </c>
      <c r="D1454" s="19" t="s">
        <v>8221</v>
      </c>
      <c r="E1454" s="13">
        <v>0</v>
      </c>
    </row>
    <row r="1455" spans="1:5" x14ac:dyDescent="0.3">
      <c r="A1455" s="18" t="s">
        <v>8219</v>
      </c>
      <c r="B1455" s="13">
        <v>15</v>
      </c>
      <c r="D1455" s="19" t="s">
        <v>8221</v>
      </c>
      <c r="E1455" s="13">
        <v>0</v>
      </c>
    </row>
    <row r="1456" spans="1:5" x14ac:dyDescent="0.3">
      <c r="A1456" s="18" t="s">
        <v>8219</v>
      </c>
      <c r="B1456" s="13">
        <v>51</v>
      </c>
      <c r="D1456" s="19" t="s">
        <v>8221</v>
      </c>
      <c r="E1456" s="13">
        <v>2</v>
      </c>
    </row>
    <row r="1457" spans="1:5" x14ac:dyDescent="0.3">
      <c r="A1457" s="18" t="s">
        <v>8219</v>
      </c>
      <c r="B1457" s="13">
        <v>19</v>
      </c>
      <c r="D1457" s="19" t="s">
        <v>8221</v>
      </c>
      <c r="E1457" s="13">
        <v>7</v>
      </c>
    </row>
    <row r="1458" spans="1:5" x14ac:dyDescent="0.3">
      <c r="A1458" s="18" t="s">
        <v>8219</v>
      </c>
      <c r="B1458" s="13">
        <v>23</v>
      </c>
      <c r="D1458" s="19" t="s">
        <v>8221</v>
      </c>
      <c r="E1458" s="13">
        <v>5</v>
      </c>
    </row>
    <row r="1459" spans="1:5" x14ac:dyDescent="0.3">
      <c r="A1459" s="18" t="s">
        <v>8219</v>
      </c>
      <c r="B1459" s="13">
        <v>97</v>
      </c>
      <c r="D1459" s="19" t="s">
        <v>8221</v>
      </c>
      <c r="E1459" s="13">
        <v>5</v>
      </c>
    </row>
    <row r="1460" spans="1:5" x14ac:dyDescent="0.3">
      <c r="A1460" s="18" t="s">
        <v>8219</v>
      </c>
      <c r="B1460" s="13">
        <v>76</v>
      </c>
      <c r="D1460" s="19" t="s">
        <v>8221</v>
      </c>
      <c r="E1460" s="13">
        <v>6</v>
      </c>
    </row>
    <row r="1461" spans="1:5" x14ac:dyDescent="0.3">
      <c r="A1461" s="18" t="s">
        <v>8219</v>
      </c>
      <c r="B1461" s="13">
        <v>11</v>
      </c>
      <c r="D1461" s="19" t="s">
        <v>8221</v>
      </c>
      <c r="E1461" s="13">
        <v>2</v>
      </c>
    </row>
    <row r="1462" spans="1:5" x14ac:dyDescent="0.3">
      <c r="A1462" s="18" t="s">
        <v>8219</v>
      </c>
      <c r="B1462" s="13">
        <v>52</v>
      </c>
      <c r="D1462" s="19" t="s">
        <v>8221</v>
      </c>
      <c r="E1462" s="13">
        <v>3</v>
      </c>
    </row>
    <row r="1463" spans="1:5" x14ac:dyDescent="0.3">
      <c r="A1463" s="18" t="s">
        <v>8219</v>
      </c>
      <c r="B1463" s="13">
        <v>95</v>
      </c>
      <c r="D1463" s="19" t="s">
        <v>8221</v>
      </c>
      <c r="E1463" s="13">
        <v>4</v>
      </c>
    </row>
    <row r="1464" spans="1:5" x14ac:dyDescent="0.3">
      <c r="A1464" s="18" t="s">
        <v>8219</v>
      </c>
      <c r="B1464" s="13">
        <v>35</v>
      </c>
      <c r="D1464" s="19" t="s">
        <v>8221</v>
      </c>
      <c r="E1464" s="13">
        <v>0</v>
      </c>
    </row>
    <row r="1465" spans="1:5" x14ac:dyDescent="0.3">
      <c r="A1465" s="18" t="s">
        <v>8219</v>
      </c>
      <c r="B1465" s="13">
        <v>21</v>
      </c>
      <c r="D1465" s="19" t="s">
        <v>8221</v>
      </c>
      <c r="E1465" s="13">
        <v>0</v>
      </c>
    </row>
    <row r="1466" spans="1:5" x14ac:dyDescent="0.3">
      <c r="A1466" s="18" t="s">
        <v>8219</v>
      </c>
      <c r="B1466" s="13">
        <v>93</v>
      </c>
      <c r="D1466" s="19" t="s">
        <v>8221</v>
      </c>
      <c r="E1466" s="13">
        <v>0</v>
      </c>
    </row>
    <row r="1467" spans="1:5" x14ac:dyDescent="0.3">
      <c r="A1467" s="18" t="s">
        <v>8219</v>
      </c>
      <c r="B1467" s="13">
        <v>11</v>
      </c>
      <c r="D1467" s="19" t="s">
        <v>8221</v>
      </c>
      <c r="E1467" s="13">
        <v>5</v>
      </c>
    </row>
    <row r="1468" spans="1:5" x14ac:dyDescent="0.3">
      <c r="A1468" s="18" t="s">
        <v>8219</v>
      </c>
      <c r="B1468" s="13">
        <v>21</v>
      </c>
      <c r="D1468" s="19" t="s">
        <v>8221</v>
      </c>
      <c r="E1468" s="13">
        <v>0</v>
      </c>
    </row>
    <row r="1469" spans="1:5" x14ac:dyDescent="0.3">
      <c r="A1469" s="18" t="s">
        <v>8219</v>
      </c>
      <c r="B1469" s="13">
        <v>54</v>
      </c>
      <c r="D1469" s="19" t="s">
        <v>8221</v>
      </c>
      <c r="E1469" s="13">
        <v>1</v>
      </c>
    </row>
    <row r="1470" spans="1:5" x14ac:dyDescent="0.3">
      <c r="A1470" s="18" t="s">
        <v>8219</v>
      </c>
      <c r="B1470" s="13">
        <v>31</v>
      </c>
      <c r="D1470" s="19" t="s">
        <v>8221</v>
      </c>
      <c r="E1470" s="13">
        <v>1</v>
      </c>
    </row>
    <row r="1471" spans="1:5" x14ac:dyDescent="0.3">
      <c r="A1471" s="18" t="s">
        <v>8219</v>
      </c>
      <c r="B1471" s="13">
        <v>132</v>
      </c>
      <c r="D1471" s="19" t="s">
        <v>8221</v>
      </c>
      <c r="E1471" s="13">
        <v>0</v>
      </c>
    </row>
    <row r="1472" spans="1:5" x14ac:dyDescent="0.3">
      <c r="A1472" s="18" t="s">
        <v>8219</v>
      </c>
      <c r="B1472" s="13">
        <v>3</v>
      </c>
      <c r="D1472" s="19" t="s">
        <v>8221</v>
      </c>
      <c r="E1472" s="13">
        <v>0</v>
      </c>
    </row>
    <row r="1473" spans="1:5" x14ac:dyDescent="0.3">
      <c r="A1473" s="18" t="s">
        <v>8219</v>
      </c>
      <c r="B1473" s="13">
        <v>6</v>
      </c>
      <c r="D1473" s="19" t="s">
        <v>8221</v>
      </c>
      <c r="E1473" s="13">
        <v>8</v>
      </c>
    </row>
    <row r="1474" spans="1:5" x14ac:dyDescent="0.3">
      <c r="A1474" s="18" t="s">
        <v>8219</v>
      </c>
      <c r="B1474" s="13">
        <v>10</v>
      </c>
      <c r="D1474" s="19" t="s">
        <v>8221</v>
      </c>
      <c r="E1474" s="13">
        <v>2</v>
      </c>
    </row>
    <row r="1475" spans="1:5" x14ac:dyDescent="0.3">
      <c r="A1475" s="18" t="s">
        <v>8219</v>
      </c>
      <c r="B1475" s="13">
        <v>147</v>
      </c>
      <c r="D1475" s="19" t="s">
        <v>8221</v>
      </c>
      <c r="E1475" s="13">
        <v>7</v>
      </c>
    </row>
    <row r="1476" spans="1:5" x14ac:dyDescent="0.3">
      <c r="A1476" s="18" t="s">
        <v>8219</v>
      </c>
      <c r="B1476" s="13">
        <v>199</v>
      </c>
      <c r="D1476" s="19" t="s">
        <v>8221</v>
      </c>
      <c r="E1476" s="13">
        <v>9</v>
      </c>
    </row>
    <row r="1477" spans="1:5" x14ac:dyDescent="0.3">
      <c r="A1477" s="18" t="s">
        <v>8219</v>
      </c>
      <c r="B1477" s="13">
        <v>50</v>
      </c>
      <c r="D1477" s="19" t="s">
        <v>8221</v>
      </c>
      <c r="E1477" s="13">
        <v>1</v>
      </c>
    </row>
    <row r="1478" spans="1:5" x14ac:dyDescent="0.3">
      <c r="A1478" s="18" t="s">
        <v>8219</v>
      </c>
      <c r="B1478" s="13">
        <v>21</v>
      </c>
      <c r="D1478" s="19" t="s">
        <v>8221</v>
      </c>
      <c r="E1478" s="13">
        <v>7</v>
      </c>
    </row>
    <row r="1479" spans="1:5" x14ac:dyDescent="0.3">
      <c r="A1479" s="18" t="s">
        <v>8219</v>
      </c>
      <c r="B1479" s="13">
        <v>24</v>
      </c>
      <c r="D1479" s="19" t="s">
        <v>8221</v>
      </c>
      <c r="E1479" s="13">
        <v>0</v>
      </c>
    </row>
    <row r="1480" spans="1:5" x14ac:dyDescent="0.3">
      <c r="A1480" s="18" t="s">
        <v>8219</v>
      </c>
      <c r="B1480" s="13">
        <v>32</v>
      </c>
      <c r="D1480" s="19" t="s">
        <v>8221</v>
      </c>
      <c r="E1480" s="13">
        <v>10</v>
      </c>
    </row>
    <row r="1481" spans="1:5" x14ac:dyDescent="0.3">
      <c r="A1481" s="18" t="s">
        <v>8219</v>
      </c>
      <c r="B1481" s="13">
        <v>62</v>
      </c>
      <c r="D1481" s="19" t="s">
        <v>8221</v>
      </c>
      <c r="E1481" s="13">
        <v>0</v>
      </c>
    </row>
    <row r="1482" spans="1:5" x14ac:dyDescent="0.3">
      <c r="A1482" s="18" t="s">
        <v>8219</v>
      </c>
      <c r="B1482" s="13">
        <v>9</v>
      </c>
      <c r="D1482" s="19" t="s">
        <v>8221</v>
      </c>
      <c r="E1482" s="13">
        <v>1</v>
      </c>
    </row>
    <row r="1483" spans="1:5" x14ac:dyDescent="0.3">
      <c r="A1483" s="18" t="s">
        <v>8219</v>
      </c>
      <c r="B1483" s="13">
        <v>38</v>
      </c>
      <c r="D1483" s="19" t="s">
        <v>8221</v>
      </c>
      <c r="E1483" s="13">
        <v>1</v>
      </c>
    </row>
    <row r="1484" spans="1:5" x14ac:dyDescent="0.3">
      <c r="A1484" s="18" t="s">
        <v>8219</v>
      </c>
      <c r="B1484" s="13">
        <v>54</v>
      </c>
      <c r="D1484" s="19" t="s">
        <v>8221</v>
      </c>
      <c r="E1484" s="13">
        <v>6</v>
      </c>
    </row>
    <row r="1485" spans="1:5" x14ac:dyDescent="0.3">
      <c r="A1485" s="18" t="s">
        <v>8219</v>
      </c>
      <c r="B1485" s="13">
        <v>37</v>
      </c>
      <c r="D1485" s="19" t="s">
        <v>8221</v>
      </c>
      <c r="E1485" s="13">
        <v>0</v>
      </c>
    </row>
    <row r="1486" spans="1:5" x14ac:dyDescent="0.3">
      <c r="A1486" s="18" t="s">
        <v>8219</v>
      </c>
      <c r="B1486" s="13">
        <v>39</v>
      </c>
      <c r="D1486" s="19" t="s">
        <v>8221</v>
      </c>
      <c r="E1486" s="13">
        <v>4</v>
      </c>
    </row>
    <row r="1487" spans="1:5" x14ac:dyDescent="0.3">
      <c r="A1487" s="18" t="s">
        <v>8219</v>
      </c>
      <c r="B1487" s="13">
        <v>34</v>
      </c>
      <c r="D1487" s="19" t="s">
        <v>8221</v>
      </c>
      <c r="E1487" s="13">
        <v>8</v>
      </c>
    </row>
    <row r="1488" spans="1:5" x14ac:dyDescent="0.3">
      <c r="A1488" s="18" t="s">
        <v>8219</v>
      </c>
      <c r="B1488" s="13">
        <v>55</v>
      </c>
      <c r="D1488" s="19" t="s">
        <v>8221</v>
      </c>
      <c r="E1488" s="13">
        <v>5</v>
      </c>
    </row>
    <row r="1489" spans="1:5" x14ac:dyDescent="0.3">
      <c r="A1489" s="18" t="s">
        <v>8219</v>
      </c>
      <c r="B1489" s="13">
        <v>32</v>
      </c>
      <c r="D1489" s="19" t="s">
        <v>8221</v>
      </c>
      <c r="E1489" s="13">
        <v>3</v>
      </c>
    </row>
    <row r="1490" spans="1:5" x14ac:dyDescent="0.3">
      <c r="A1490" s="18" t="s">
        <v>8219</v>
      </c>
      <c r="B1490" s="13">
        <v>25</v>
      </c>
      <c r="D1490" s="19" t="s">
        <v>8221</v>
      </c>
      <c r="E1490" s="13">
        <v>1</v>
      </c>
    </row>
    <row r="1491" spans="1:5" x14ac:dyDescent="0.3">
      <c r="A1491" s="18" t="s">
        <v>8219</v>
      </c>
      <c r="B1491" s="13">
        <v>33</v>
      </c>
      <c r="D1491" s="19" t="s">
        <v>8221</v>
      </c>
      <c r="E1491" s="13">
        <v>4</v>
      </c>
    </row>
    <row r="1492" spans="1:5" x14ac:dyDescent="0.3">
      <c r="A1492" s="18" t="s">
        <v>8219</v>
      </c>
      <c r="B1492" s="13">
        <v>108</v>
      </c>
      <c r="D1492" s="19" t="s">
        <v>8221</v>
      </c>
      <c r="E1492" s="13">
        <v>15</v>
      </c>
    </row>
    <row r="1493" spans="1:5" x14ac:dyDescent="0.3">
      <c r="A1493" s="18" t="s">
        <v>8219</v>
      </c>
      <c r="B1493" s="13">
        <v>20</v>
      </c>
      <c r="D1493" s="19" t="s">
        <v>8221</v>
      </c>
      <c r="E1493" s="13">
        <v>1</v>
      </c>
    </row>
    <row r="1494" spans="1:5" x14ac:dyDescent="0.3">
      <c r="A1494" s="18" t="s">
        <v>8219</v>
      </c>
      <c r="B1494" s="13">
        <v>98</v>
      </c>
      <c r="D1494" s="19" t="s">
        <v>8221</v>
      </c>
      <c r="E1494" s="13">
        <v>4</v>
      </c>
    </row>
    <row r="1495" spans="1:5" x14ac:dyDescent="0.3">
      <c r="A1495" s="18" t="s">
        <v>8219</v>
      </c>
      <c r="B1495" s="13">
        <v>196</v>
      </c>
      <c r="D1495" s="19" t="s">
        <v>8221</v>
      </c>
      <c r="E1495" s="13">
        <v>0</v>
      </c>
    </row>
    <row r="1496" spans="1:5" x14ac:dyDescent="0.3">
      <c r="A1496" s="18" t="s">
        <v>8219</v>
      </c>
      <c r="B1496" s="13">
        <v>39</v>
      </c>
      <c r="D1496" s="19" t="s">
        <v>8221</v>
      </c>
      <c r="E1496" s="13">
        <v>1</v>
      </c>
    </row>
    <row r="1497" spans="1:5" x14ac:dyDescent="0.3">
      <c r="A1497" s="18" t="s">
        <v>8219</v>
      </c>
      <c r="B1497" s="13">
        <v>128</v>
      </c>
      <c r="D1497" s="19" t="s">
        <v>8221</v>
      </c>
      <c r="E1497" s="13">
        <v>2</v>
      </c>
    </row>
    <row r="1498" spans="1:5" x14ac:dyDescent="0.3">
      <c r="A1498" s="18" t="s">
        <v>8219</v>
      </c>
      <c r="B1498" s="13">
        <v>71</v>
      </c>
      <c r="D1498" s="19" t="s">
        <v>8221</v>
      </c>
      <c r="E1498" s="13">
        <v>1</v>
      </c>
    </row>
    <row r="1499" spans="1:5" x14ac:dyDescent="0.3">
      <c r="A1499" s="18" t="s">
        <v>8219</v>
      </c>
      <c r="B1499" s="13">
        <v>47</v>
      </c>
      <c r="D1499" s="19" t="s">
        <v>8221</v>
      </c>
      <c r="E1499" s="13">
        <v>1</v>
      </c>
    </row>
    <row r="1500" spans="1:5" x14ac:dyDescent="0.3">
      <c r="A1500" s="18" t="s">
        <v>8219</v>
      </c>
      <c r="B1500" s="13">
        <v>17</v>
      </c>
      <c r="D1500" s="19" t="s">
        <v>8221</v>
      </c>
      <c r="E1500" s="13">
        <v>1</v>
      </c>
    </row>
    <row r="1501" spans="1:5" x14ac:dyDescent="0.3">
      <c r="A1501" s="18" t="s">
        <v>8219</v>
      </c>
      <c r="B1501" s="13">
        <v>91</v>
      </c>
      <c r="D1501" s="19" t="s">
        <v>8221</v>
      </c>
      <c r="E1501" s="13">
        <v>7</v>
      </c>
    </row>
    <row r="1502" spans="1:5" x14ac:dyDescent="0.3">
      <c r="A1502" s="18" t="s">
        <v>8219</v>
      </c>
      <c r="B1502" s="13">
        <v>43</v>
      </c>
      <c r="D1502" s="19" t="s">
        <v>8221</v>
      </c>
      <c r="E1502" s="13">
        <v>5</v>
      </c>
    </row>
    <row r="1503" spans="1:5" x14ac:dyDescent="0.3">
      <c r="A1503" s="18" t="s">
        <v>8219</v>
      </c>
      <c r="B1503" s="13">
        <v>17</v>
      </c>
      <c r="D1503" s="19" t="s">
        <v>8221</v>
      </c>
      <c r="E1503" s="13">
        <v>0</v>
      </c>
    </row>
    <row r="1504" spans="1:5" x14ac:dyDescent="0.3">
      <c r="A1504" s="18" t="s">
        <v>8219</v>
      </c>
      <c r="B1504" s="13">
        <v>33</v>
      </c>
      <c r="D1504" s="19" t="s">
        <v>8221</v>
      </c>
      <c r="E1504" s="13">
        <v>2</v>
      </c>
    </row>
    <row r="1505" spans="1:5" x14ac:dyDescent="0.3">
      <c r="A1505" s="18" t="s">
        <v>8219</v>
      </c>
      <c r="B1505" s="13">
        <v>87</v>
      </c>
      <c r="D1505" s="19" t="s">
        <v>8221</v>
      </c>
      <c r="E1505" s="13">
        <v>6</v>
      </c>
    </row>
    <row r="1506" spans="1:5" x14ac:dyDescent="0.3">
      <c r="A1506" s="18" t="s">
        <v>8219</v>
      </c>
      <c r="B1506" s="13">
        <v>113</v>
      </c>
      <c r="D1506" s="19" t="s">
        <v>8221</v>
      </c>
      <c r="E1506" s="13">
        <v>0</v>
      </c>
    </row>
    <row r="1507" spans="1:5" x14ac:dyDescent="0.3">
      <c r="A1507" s="18" t="s">
        <v>8219</v>
      </c>
      <c r="B1507" s="13">
        <v>14</v>
      </c>
      <c r="D1507" s="19" t="s">
        <v>8221</v>
      </c>
      <c r="E1507" s="13">
        <v>7</v>
      </c>
    </row>
    <row r="1508" spans="1:5" x14ac:dyDescent="0.3">
      <c r="A1508" s="18" t="s">
        <v>8219</v>
      </c>
      <c r="B1508" s="13">
        <v>30</v>
      </c>
      <c r="D1508" s="19" t="s">
        <v>8221</v>
      </c>
      <c r="E1508" s="13">
        <v>0</v>
      </c>
    </row>
    <row r="1509" spans="1:5" x14ac:dyDescent="0.3">
      <c r="A1509" s="18" t="s">
        <v>8219</v>
      </c>
      <c r="B1509" s="13">
        <v>16</v>
      </c>
      <c r="D1509" s="19" t="s">
        <v>8221</v>
      </c>
      <c r="E1509" s="13">
        <v>2</v>
      </c>
    </row>
    <row r="1510" spans="1:5" x14ac:dyDescent="0.3">
      <c r="A1510" s="18" t="s">
        <v>8219</v>
      </c>
      <c r="B1510" s="13">
        <v>46</v>
      </c>
      <c r="D1510" s="19" t="s">
        <v>8221</v>
      </c>
      <c r="E1510" s="13">
        <v>0</v>
      </c>
    </row>
    <row r="1511" spans="1:5" x14ac:dyDescent="0.3">
      <c r="A1511" s="18" t="s">
        <v>8219</v>
      </c>
      <c r="B1511" s="13">
        <v>24</v>
      </c>
      <c r="D1511" s="19" t="s">
        <v>8221</v>
      </c>
      <c r="E1511" s="13">
        <v>0</v>
      </c>
    </row>
    <row r="1512" spans="1:5" x14ac:dyDescent="0.3">
      <c r="A1512" s="18" t="s">
        <v>8219</v>
      </c>
      <c r="B1512" s="13">
        <v>97</v>
      </c>
      <c r="D1512" s="19" t="s">
        <v>8221</v>
      </c>
      <c r="E1512" s="13">
        <v>7</v>
      </c>
    </row>
    <row r="1513" spans="1:5" x14ac:dyDescent="0.3">
      <c r="A1513" s="18" t="s">
        <v>8219</v>
      </c>
      <c r="B1513" s="13">
        <v>59</v>
      </c>
      <c r="D1513" s="19" t="s">
        <v>8221</v>
      </c>
      <c r="E1513" s="13">
        <v>5</v>
      </c>
    </row>
    <row r="1514" spans="1:5" x14ac:dyDescent="0.3">
      <c r="A1514" s="18" t="s">
        <v>8219</v>
      </c>
      <c r="B1514" s="13">
        <v>1095</v>
      </c>
      <c r="D1514" s="19" t="s">
        <v>8221</v>
      </c>
      <c r="E1514" s="13">
        <v>13</v>
      </c>
    </row>
    <row r="1515" spans="1:5" x14ac:dyDescent="0.3">
      <c r="A1515" s="18" t="s">
        <v>8219</v>
      </c>
      <c r="B1515" s="13">
        <v>218</v>
      </c>
      <c r="D1515" s="19" t="s">
        <v>8221</v>
      </c>
      <c r="E1515" s="13">
        <v>4</v>
      </c>
    </row>
    <row r="1516" spans="1:5" x14ac:dyDescent="0.3">
      <c r="A1516" s="18" t="s">
        <v>8219</v>
      </c>
      <c r="B1516" s="13">
        <v>111</v>
      </c>
      <c r="D1516" s="19" t="s">
        <v>8221</v>
      </c>
      <c r="E1516" s="13">
        <v>0</v>
      </c>
    </row>
    <row r="1517" spans="1:5" x14ac:dyDescent="0.3">
      <c r="A1517" s="18" t="s">
        <v>8219</v>
      </c>
      <c r="B1517" s="13">
        <v>56</v>
      </c>
      <c r="D1517" s="19" t="s">
        <v>8221</v>
      </c>
      <c r="E1517" s="13">
        <v>0</v>
      </c>
    </row>
    <row r="1518" spans="1:5" x14ac:dyDescent="0.3">
      <c r="A1518" s="18" t="s">
        <v>8219</v>
      </c>
      <c r="B1518" s="13">
        <v>265</v>
      </c>
      <c r="D1518" s="19" t="s">
        <v>8221</v>
      </c>
      <c r="E1518" s="13">
        <v>6</v>
      </c>
    </row>
    <row r="1519" spans="1:5" x14ac:dyDescent="0.3">
      <c r="A1519" s="18" t="s">
        <v>8219</v>
      </c>
      <c r="B1519" s="13">
        <v>28</v>
      </c>
      <c r="D1519" s="19" t="s">
        <v>8221</v>
      </c>
      <c r="E1519" s="13">
        <v>0</v>
      </c>
    </row>
    <row r="1520" spans="1:5" x14ac:dyDescent="0.3">
      <c r="A1520" s="18" t="s">
        <v>8219</v>
      </c>
      <c r="B1520" s="13">
        <v>364</v>
      </c>
      <c r="D1520" s="19" t="s">
        <v>8221</v>
      </c>
      <c r="E1520" s="13">
        <v>0</v>
      </c>
    </row>
    <row r="1521" spans="1:5" x14ac:dyDescent="0.3">
      <c r="A1521" s="18" t="s">
        <v>8219</v>
      </c>
      <c r="B1521" s="13">
        <v>27</v>
      </c>
      <c r="D1521" s="19" t="s">
        <v>8221</v>
      </c>
      <c r="E1521" s="13">
        <v>2</v>
      </c>
    </row>
    <row r="1522" spans="1:5" x14ac:dyDescent="0.3">
      <c r="A1522" s="18" t="s">
        <v>8219</v>
      </c>
      <c r="B1522" s="13">
        <v>93</v>
      </c>
      <c r="D1522" s="19" t="s">
        <v>8221</v>
      </c>
      <c r="E1522" s="13">
        <v>3</v>
      </c>
    </row>
    <row r="1523" spans="1:5" x14ac:dyDescent="0.3">
      <c r="A1523" s="18" t="s">
        <v>8219</v>
      </c>
      <c r="B1523" s="13">
        <v>64</v>
      </c>
      <c r="D1523" s="19" t="s">
        <v>8221</v>
      </c>
      <c r="E1523" s="13">
        <v>4</v>
      </c>
    </row>
    <row r="1524" spans="1:5" x14ac:dyDescent="0.3">
      <c r="A1524" s="18" t="s">
        <v>8219</v>
      </c>
      <c r="B1524" s="13">
        <v>22</v>
      </c>
      <c r="D1524" s="19" t="s">
        <v>8221</v>
      </c>
      <c r="E1524" s="13">
        <v>0</v>
      </c>
    </row>
    <row r="1525" spans="1:5" x14ac:dyDescent="0.3">
      <c r="A1525" s="18" t="s">
        <v>8219</v>
      </c>
      <c r="B1525" s="13">
        <v>59</v>
      </c>
      <c r="D1525" s="19" t="s">
        <v>8221</v>
      </c>
      <c r="E1525" s="13">
        <v>0</v>
      </c>
    </row>
    <row r="1526" spans="1:5" x14ac:dyDescent="0.3">
      <c r="A1526" s="18" t="s">
        <v>8219</v>
      </c>
      <c r="B1526" s="13">
        <v>249</v>
      </c>
      <c r="D1526" s="19" t="s">
        <v>8221</v>
      </c>
      <c r="E1526" s="13">
        <v>2</v>
      </c>
    </row>
    <row r="1527" spans="1:5" x14ac:dyDescent="0.3">
      <c r="A1527" s="18" t="s">
        <v>8219</v>
      </c>
      <c r="B1527" s="13">
        <v>392</v>
      </c>
      <c r="D1527" s="19" t="s">
        <v>8221</v>
      </c>
      <c r="E1527" s="13">
        <v>1</v>
      </c>
    </row>
    <row r="1528" spans="1:5" x14ac:dyDescent="0.3">
      <c r="A1528" s="18" t="s">
        <v>8219</v>
      </c>
      <c r="B1528" s="13">
        <v>115</v>
      </c>
      <c r="D1528" s="19" t="s">
        <v>8221</v>
      </c>
      <c r="E1528" s="13">
        <v>9</v>
      </c>
    </row>
    <row r="1529" spans="1:5" x14ac:dyDescent="0.3">
      <c r="A1529" s="18" t="s">
        <v>8219</v>
      </c>
      <c r="B1529" s="13">
        <v>433</v>
      </c>
      <c r="D1529" s="19" t="s">
        <v>8221</v>
      </c>
      <c r="E1529" s="13">
        <v>4</v>
      </c>
    </row>
    <row r="1530" spans="1:5" x14ac:dyDescent="0.3">
      <c r="A1530" s="18" t="s">
        <v>8219</v>
      </c>
      <c r="B1530" s="13">
        <v>20</v>
      </c>
      <c r="D1530" s="19" t="s">
        <v>8221</v>
      </c>
      <c r="E1530" s="13">
        <v>2</v>
      </c>
    </row>
    <row r="1531" spans="1:5" x14ac:dyDescent="0.3">
      <c r="A1531" s="18" t="s">
        <v>8219</v>
      </c>
      <c r="B1531" s="13">
        <v>8</v>
      </c>
      <c r="D1531" s="19" t="s">
        <v>8221</v>
      </c>
      <c r="E1531" s="13">
        <v>3</v>
      </c>
    </row>
    <row r="1532" spans="1:5" x14ac:dyDescent="0.3">
      <c r="A1532" s="18" t="s">
        <v>8219</v>
      </c>
      <c r="B1532" s="13">
        <v>175</v>
      </c>
      <c r="D1532" s="19" t="s">
        <v>8221</v>
      </c>
      <c r="E1532" s="13">
        <v>2</v>
      </c>
    </row>
    <row r="1533" spans="1:5" x14ac:dyDescent="0.3">
      <c r="A1533" s="18" t="s">
        <v>8219</v>
      </c>
      <c r="B1533" s="13">
        <v>104</v>
      </c>
      <c r="D1533" s="19" t="s">
        <v>8221</v>
      </c>
      <c r="E1533" s="13">
        <v>3</v>
      </c>
    </row>
    <row r="1534" spans="1:5" x14ac:dyDescent="0.3">
      <c r="A1534" s="18" t="s">
        <v>8219</v>
      </c>
      <c r="B1534" s="13">
        <v>17</v>
      </c>
      <c r="D1534" s="19" t="s">
        <v>8221</v>
      </c>
      <c r="E1534" s="13">
        <v>0</v>
      </c>
    </row>
    <row r="1535" spans="1:5" x14ac:dyDescent="0.3">
      <c r="A1535" s="18" t="s">
        <v>8219</v>
      </c>
      <c r="B1535" s="13">
        <v>277</v>
      </c>
      <c r="D1535" s="19" t="s">
        <v>8221</v>
      </c>
      <c r="E1535" s="13">
        <v>2</v>
      </c>
    </row>
    <row r="1536" spans="1:5" x14ac:dyDescent="0.3">
      <c r="A1536" s="18" t="s">
        <v>8219</v>
      </c>
      <c r="B1536" s="13">
        <v>118</v>
      </c>
      <c r="D1536" s="19" t="s">
        <v>8221</v>
      </c>
      <c r="E1536" s="13">
        <v>1</v>
      </c>
    </row>
    <row r="1537" spans="1:5" x14ac:dyDescent="0.3">
      <c r="A1537" s="18" t="s">
        <v>8219</v>
      </c>
      <c r="B1537" s="13">
        <v>97</v>
      </c>
      <c r="D1537" s="19" t="s">
        <v>8221</v>
      </c>
      <c r="E1537" s="13">
        <v>0</v>
      </c>
    </row>
    <row r="1538" spans="1:5" x14ac:dyDescent="0.3">
      <c r="A1538" s="18" t="s">
        <v>8219</v>
      </c>
      <c r="B1538" s="13">
        <v>20</v>
      </c>
      <c r="D1538" s="19" t="s">
        <v>8221</v>
      </c>
      <c r="E1538" s="13">
        <v>0</v>
      </c>
    </row>
    <row r="1539" spans="1:5" x14ac:dyDescent="0.3">
      <c r="A1539" s="18" t="s">
        <v>8219</v>
      </c>
      <c r="B1539" s="13">
        <v>26</v>
      </c>
      <c r="D1539" s="19" t="s">
        <v>8221</v>
      </c>
      <c r="E1539" s="13">
        <v>0</v>
      </c>
    </row>
    <row r="1540" spans="1:5" x14ac:dyDescent="0.3">
      <c r="A1540" s="18" t="s">
        <v>8219</v>
      </c>
      <c r="B1540" s="13">
        <v>128</v>
      </c>
      <c r="D1540" s="19" t="s">
        <v>8221</v>
      </c>
      <c r="E1540" s="13">
        <v>0</v>
      </c>
    </row>
    <row r="1541" spans="1:5" x14ac:dyDescent="0.3">
      <c r="A1541" s="18" t="s">
        <v>8219</v>
      </c>
      <c r="B1541" s="13">
        <v>15</v>
      </c>
    </row>
    <row r="1542" spans="1:5" x14ac:dyDescent="0.3">
      <c r="A1542" s="18" t="s">
        <v>8219</v>
      </c>
      <c r="B1542" s="13">
        <v>25</v>
      </c>
      <c r="D1542" s="17" t="s">
        <v>8403</v>
      </c>
      <c r="E1542" s="20">
        <f>AVERAGE(E11:E1540)</f>
        <v>17.709803921568628</v>
      </c>
    </row>
    <row r="1543" spans="1:5" x14ac:dyDescent="0.3">
      <c r="A1543" s="18" t="s">
        <v>8219</v>
      </c>
      <c r="B1543" s="13">
        <v>55</v>
      </c>
      <c r="D1543" s="17" t="s">
        <v>8404</v>
      </c>
      <c r="E1543" s="20">
        <f>MEDIAN(E11:E1540)</f>
        <v>4</v>
      </c>
    </row>
    <row r="1544" spans="1:5" x14ac:dyDescent="0.3">
      <c r="A1544" s="18" t="s">
        <v>8219</v>
      </c>
      <c r="B1544" s="13">
        <v>107</v>
      </c>
      <c r="D1544" s="17" t="s">
        <v>8405</v>
      </c>
      <c r="E1544" s="20">
        <f>MIN(E11:E1540)</f>
        <v>0</v>
      </c>
    </row>
    <row r="1545" spans="1:5" x14ac:dyDescent="0.3">
      <c r="A1545" s="18" t="s">
        <v>8219</v>
      </c>
      <c r="B1545" s="13">
        <v>557</v>
      </c>
      <c r="D1545" s="17" t="s">
        <v>8406</v>
      </c>
      <c r="E1545" s="20">
        <f>MAX(E11:E1540)</f>
        <v>1293</v>
      </c>
    </row>
    <row r="1546" spans="1:5" x14ac:dyDescent="0.3">
      <c r="A1546" s="18" t="s">
        <v>8219</v>
      </c>
      <c r="B1546" s="13">
        <v>40</v>
      </c>
      <c r="D1546" s="17" t="s">
        <v>8407</v>
      </c>
      <c r="E1546" s="20">
        <f>_xlfn.VAR.P(E11:E1540)</f>
        <v>3773.2216685890044</v>
      </c>
    </row>
    <row r="1547" spans="1:5" x14ac:dyDescent="0.3">
      <c r="A1547" s="18" t="s">
        <v>8219</v>
      </c>
      <c r="B1547" s="13">
        <v>36</v>
      </c>
      <c r="D1547" s="17" t="s">
        <v>8408</v>
      </c>
      <c r="E1547" s="20">
        <f>_xlfn.STDEV.P(E11:E1540)</f>
        <v>61.426555076684906</v>
      </c>
    </row>
    <row r="1548" spans="1:5" x14ac:dyDescent="0.3">
      <c r="A1548" s="18" t="s">
        <v>8219</v>
      </c>
      <c r="B1548" s="13">
        <v>159</v>
      </c>
    </row>
    <row r="1549" spans="1:5" x14ac:dyDescent="0.3">
      <c r="A1549" s="18" t="s">
        <v>8219</v>
      </c>
      <c r="B1549" s="13">
        <v>41</v>
      </c>
    </row>
    <row r="1550" spans="1:5" x14ac:dyDescent="0.3">
      <c r="A1550" s="18" t="s">
        <v>8219</v>
      </c>
      <c r="B1550" s="13">
        <v>226</v>
      </c>
    </row>
    <row r="1551" spans="1:5" x14ac:dyDescent="0.3">
      <c r="A1551" s="18" t="s">
        <v>8219</v>
      </c>
      <c r="B1551" s="13">
        <v>30</v>
      </c>
    </row>
    <row r="1552" spans="1:5" x14ac:dyDescent="0.3">
      <c r="A1552" s="18" t="s">
        <v>8219</v>
      </c>
      <c r="B1552" s="13">
        <v>103</v>
      </c>
    </row>
    <row r="1553" spans="1:2" x14ac:dyDescent="0.3">
      <c r="A1553" s="18" t="s">
        <v>8219</v>
      </c>
      <c r="B1553" s="13">
        <v>62</v>
      </c>
    </row>
    <row r="1554" spans="1:2" x14ac:dyDescent="0.3">
      <c r="A1554" s="18" t="s">
        <v>8219</v>
      </c>
      <c r="B1554" s="13">
        <v>6</v>
      </c>
    </row>
    <row r="1555" spans="1:2" x14ac:dyDescent="0.3">
      <c r="A1555" s="18" t="s">
        <v>8219</v>
      </c>
      <c r="B1555" s="13">
        <v>182</v>
      </c>
    </row>
    <row r="1556" spans="1:2" x14ac:dyDescent="0.3">
      <c r="A1556" s="18" t="s">
        <v>8219</v>
      </c>
      <c r="B1556" s="13">
        <v>145</v>
      </c>
    </row>
    <row r="1557" spans="1:2" x14ac:dyDescent="0.3">
      <c r="A1557" s="18" t="s">
        <v>8219</v>
      </c>
      <c r="B1557" s="13">
        <v>25</v>
      </c>
    </row>
    <row r="1558" spans="1:2" x14ac:dyDescent="0.3">
      <c r="A1558" s="18" t="s">
        <v>8219</v>
      </c>
      <c r="B1558" s="13">
        <v>320</v>
      </c>
    </row>
    <row r="1559" spans="1:2" x14ac:dyDescent="0.3">
      <c r="A1559" s="18" t="s">
        <v>8219</v>
      </c>
      <c r="B1559" s="13">
        <v>99</v>
      </c>
    </row>
    <row r="1560" spans="1:2" x14ac:dyDescent="0.3">
      <c r="A1560" s="18" t="s">
        <v>8219</v>
      </c>
      <c r="B1560" s="13">
        <v>348</v>
      </c>
    </row>
    <row r="1561" spans="1:2" x14ac:dyDescent="0.3">
      <c r="A1561" s="18" t="s">
        <v>8219</v>
      </c>
      <c r="B1561" s="13">
        <v>41</v>
      </c>
    </row>
    <row r="1562" spans="1:2" x14ac:dyDescent="0.3">
      <c r="A1562" s="18" t="s">
        <v>8219</v>
      </c>
      <c r="B1562" s="13">
        <v>29</v>
      </c>
    </row>
    <row r="1563" spans="1:2" x14ac:dyDescent="0.3">
      <c r="A1563" s="18" t="s">
        <v>8219</v>
      </c>
      <c r="B1563" s="13">
        <v>25</v>
      </c>
    </row>
    <row r="1564" spans="1:2" x14ac:dyDescent="0.3">
      <c r="A1564" s="18" t="s">
        <v>8219</v>
      </c>
      <c r="B1564" s="13">
        <v>23</v>
      </c>
    </row>
    <row r="1565" spans="1:2" x14ac:dyDescent="0.3">
      <c r="A1565" s="18" t="s">
        <v>8219</v>
      </c>
      <c r="B1565" s="13">
        <v>1260</v>
      </c>
    </row>
    <row r="1566" spans="1:2" x14ac:dyDescent="0.3">
      <c r="A1566" s="18" t="s">
        <v>8219</v>
      </c>
      <c r="B1566" s="13">
        <v>307</v>
      </c>
    </row>
    <row r="1567" spans="1:2" x14ac:dyDescent="0.3">
      <c r="A1567" s="18" t="s">
        <v>8219</v>
      </c>
      <c r="B1567" s="13">
        <v>329</v>
      </c>
    </row>
    <row r="1568" spans="1:2" x14ac:dyDescent="0.3">
      <c r="A1568" s="18" t="s">
        <v>8219</v>
      </c>
      <c r="B1568" s="13">
        <v>32</v>
      </c>
    </row>
    <row r="1569" spans="1:2" x14ac:dyDescent="0.3">
      <c r="A1569" s="18" t="s">
        <v>8219</v>
      </c>
      <c r="B1569" s="13">
        <v>27</v>
      </c>
    </row>
    <row r="1570" spans="1:2" x14ac:dyDescent="0.3">
      <c r="A1570" s="18" t="s">
        <v>8219</v>
      </c>
      <c r="B1570" s="13">
        <v>236</v>
      </c>
    </row>
    <row r="1571" spans="1:2" x14ac:dyDescent="0.3">
      <c r="A1571" s="18" t="s">
        <v>8219</v>
      </c>
      <c r="B1571" s="13">
        <v>42</v>
      </c>
    </row>
    <row r="1572" spans="1:2" x14ac:dyDescent="0.3">
      <c r="A1572" s="18" t="s">
        <v>8219</v>
      </c>
      <c r="B1572" s="13">
        <v>95</v>
      </c>
    </row>
    <row r="1573" spans="1:2" x14ac:dyDescent="0.3">
      <c r="A1573" s="18" t="s">
        <v>8219</v>
      </c>
      <c r="B1573" s="13">
        <v>37</v>
      </c>
    </row>
    <row r="1574" spans="1:2" x14ac:dyDescent="0.3">
      <c r="A1574" s="18" t="s">
        <v>8219</v>
      </c>
      <c r="B1574" s="13">
        <v>128</v>
      </c>
    </row>
    <row r="1575" spans="1:2" x14ac:dyDescent="0.3">
      <c r="A1575" s="18" t="s">
        <v>8219</v>
      </c>
      <c r="B1575" s="13">
        <v>156</v>
      </c>
    </row>
    <row r="1576" spans="1:2" x14ac:dyDescent="0.3">
      <c r="A1576" s="18" t="s">
        <v>8219</v>
      </c>
      <c r="B1576" s="13">
        <v>64</v>
      </c>
    </row>
    <row r="1577" spans="1:2" x14ac:dyDescent="0.3">
      <c r="A1577" s="18" t="s">
        <v>8219</v>
      </c>
      <c r="B1577" s="13">
        <v>58</v>
      </c>
    </row>
    <row r="1578" spans="1:2" x14ac:dyDescent="0.3">
      <c r="A1578" s="18" t="s">
        <v>8219</v>
      </c>
      <c r="B1578" s="13">
        <v>20</v>
      </c>
    </row>
    <row r="1579" spans="1:2" x14ac:dyDescent="0.3">
      <c r="A1579" s="18" t="s">
        <v>8219</v>
      </c>
      <c r="B1579" s="13">
        <v>47</v>
      </c>
    </row>
    <row r="1580" spans="1:2" x14ac:dyDescent="0.3">
      <c r="A1580" s="18" t="s">
        <v>8219</v>
      </c>
      <c r="B1580" s="13">
        <v>54</v>
      </c>
    </row>
    <row r="1581" spans="1:2" x14ac:dyDescent="0.3">
      <c r="A1581" s="18" t="s">
        <v>8219</v>
      </c>
      <c r="B1581" s="13">
        <v>9</v>
      </c>
    </row>
    <row r="1582" spans="1:2" x14ac:dyDescent="0.3">
      <c r="A1582" s="18" t="s">
        <v>8219</v>
      </c>
      <c r="B1582" s="13">
        <v>213</v>
      </c>
    </row>
    <row r="1583" spans="1:2" x14ac:dyDescent="0.3">
      <c r="A1583" s="18" t="s">
        <v>8219</v>
      </c>
      <c r="B1583" s="13">
        <v>57</v>
      </c>
    </row>
    <row r="1584" spans="1:2" x14ac:dyDescent="0.3">
      <c r="A1584" s="18" t="s">
        <v>8219</v>
      </c>
      <c r="B1584" s="13">
        <v>25</v>
      </c>
    </row>
    <row r="1585" spans="1:2" x14ac:dyDescent="0.3">
      <c r="A1585" s="18" t="s">
        <v>8219</v>
      </c>
      <c r="B1585" s="13">
        <v>104</v>
      </c>
    </row>
    <row r="1586" spans="1:2" x14ac:dyDescent="0.3">
      <c r="A1586" s="18" t="s">
        <v>8219</v>
      </c>
      <c r="B1586" s="13">
        <v>34</v>
      </c>
    </row>
    <row r="1587" spans="1:2" x14ac:dyDescent="0.3">
      <c r="A1587" s="18" t="s">
        <v>8219</v>
      </c>
      <c r="B1587" s="13">
        <v>67</v>
      </c>
    </row>
    <row r="1588" spans="1:2" x14ac:dyDescent="0.3">
      <c r="A1588" s="18" t="s">
        <v>8219</v>
      </c>
      <c r="B1588" s="13">
        <v>241</v>
      </c>
    </row>
    <row r="1589" spans="1:2" x14ac:dyDescent="0.3">
      <c r="A1589" s="18" t="s">
        <v>8219</v>
      </c>
      <c r="B1589" s="13">
        <v>123</v>
      </c>
    </row>
    <row r="1590" spans="1:2" x14ac:dyDescent="0.3">
      <c r="A1590" s="18" t="s">
        <v>8219</v>
      </c>
      <c r="B1590" s="13">
        <v>302</v>
      </c>
    </row>
    <row r="1591" spans="1:2" x14ac:dyDescent="0.3">
      <c r="A1591" s="18" t="s">
        <v>8219</v>
      </c>
      <c r="B1591" s="13">
        <v>89</v>
      </c>
    </row>
    <row r="1592" spans="1:2" x14ac:dyDescent="0.3">
      <c r="A1592" s="18" t="s">
        <v>8219</v>
      </c>
      <c r="B1592" s="13">
        <v>41</v>
      </c>
    </row>
    <row r="1593" spans="1:2" x14ac:dyDescent="0.3">
      <c r="A1593" s="18" t="s">
        <v>8219</v>
      </c>
      <c r="B1593" s="13">
        <v>69</v>
      </c>
    </row>
    <row r="1594" spans="1:2" x14ac:dyDescent="0.3">
      <c r="A1594" s="18" t="s">
        <v>8219</v>
      </c>
      <c r="B1594" s="13">
        <v>52</v>
      </c>
    </row>
    <row r="1595" spans="1:2" x14ac:dyDescent="0.3">
      <c r="A1595" s="18" t="s">
        <v>8219</v>
      </c>
      <c r="B1595" s="13">
        <v>57</v>
      </c>
    </row>
    <row r="1596" spans="1:2" x14ac:dyDescent="0.3">
      <c r="A1596" s="18" t="s">
        <v>8219</v>
      </c>
      <c r="B1596" s="13">
        <v>74</v>
      </c>
    </row>
    <row r="1597" spans="1:2" x14ac:dyDescent="0.3">
      <c r="A1597" s="18" t="s">
        <v>8219</v>
      </c>
      <c r="B1597" s="13">
        <v>63</v>
      </c>
    </row>
    <row r="1598" spans="1:2" x14ac:dyDescent="0.3">
      <c r="A1598" s="18" t="s">
        <v>8219</v>
      </c>
      <c r="B1598" s="13">
        <v>72</v>
      </c>
    </row>
    <row r="1599" spans="1:2" x14ac:dyDescent="0.3">
      <c r="A1599" s="18" t="s">
        <v>8219</v>
      </c>
      <c r="B1599" s="13">
        <v>71</v>
      </c>
    </row>
    <row r="1600" spans="1:2" x14ac:dyDescent="0.3">
      <c r="A1600" s="18" t="s">
        <v>8219</v>
      </c>
      <c r="B1600" s="13">
        <v>21</v>
      </c>
    </row>
    <row r="1601" spans="1:2" x14ac:dyDescent="0.3">
      <c r="A1601" s="18" t="s">
        <v>8219</v>
      </c>
      <c r="B1601" s="13">
        <v>930</v>
      </c>
    </row>
    <row r="1602" spans="1:2" x14ac:dyDescent="0.3">
      <c r="A1602" s="18" t="s">
        <v>8219</v>
      </c>
      <c r="B1602" s="13">
        <v>55</v>
      </c>
    </row>
    <row r="1603" spans="1:2" x14ac:dyDescent="0.3">
      <c r="A1603" s="18" t="s">
        <v>8219</v>
      </c>
      <c r="B1603" s="13">
        <v>61</v>
      </c>
    </row>
    <row r="1604" spans="1:2" x14ac:dyDescent="0.3">
      <c r="A1604" s="18" t="s">
        <v>8219</v>
      </c>
      <c r="B1604" s="13">
        <v>82</v>
      </c>
    </row>
    <row r="1605" spans="1:2" x14ac:dyDescent="0.3">
      <c r="A1605" s="18" t="s">
        <v>8219</v>
      </c>
      <c r="B1605" s="13">
        <v>71</v>
      </c>
    </row>
    <row r="1606" spans="1:2" x14ac:dyDescent="0.3">
      <c r="A1606" s="18" t="s">
        <v>8219</v>
      </c>
      <c r="B1606" s="13">
        <v>117</v>
      </c>
    </row>
    <row r="1607" spans="1:2" x14ac:dyDescent="0.3">
      <c r="A1607" s="18" t="s">
        <v>8219</v>
      </c>
      <c r="B1607" s="13">
        <v>29</v>
      </c>
    </row>
    <row r="1608" spans="1:2" x14ac:dyDescent="0.3">
      <c r="A1608" s="18" t="s">
        <v>8219</v>
      </c>
      <c r="B1608" s="13">
        <v>74</v>
      </c>
    </row>
    <row r="1609" spans="1:2" x14ac:dyDescent="0.3">
      <c r="A1609" s="18" t="s">
        <v>8219</v>
      </c>
      <c r="B1609" s="13">
        <v>23</v>
      </c>
    </row>
    <row r="1610" spans="1:2" x14ac:dyDescent="0.3">
      <c r="A1610" s="18" t="s">
        <v>8219</v>
      </c>
      <c r="B1610" s="13">
        <v>60</v>
      </c>
    </row>
    <row r="1611" spans="1:2" x14ac:dyDescent="0.3">
      <c r="A1611" s="18" t="s">
        <v>8219</v>
      </c>
      <c r="B1611" s="13">
        <v>55</v>
      </c>
    </row>
    <row r="1612" spans="1:2" x14ac:dyDescent="0.3">
      <c r="A1612" s="18" t="s">
        <v>8219</v>
      </c>
      <c r="B1612" s="13">
        <v>51</v>
      </c>
    </row>
    <row r="1613" spans="1:2" x14ac:dyDescent="0.3">
      <c r="A1613" s="18" t="s">
        <v>8219</v>
      </c>
      <c r="B1613" s="13">
        <v>78</v>
      </c>
    </row>
    <row r="1614" spans="1:2" x14ac:dyDescent="0.3">
      <c r="A1614" s="18" t="s">
        <v>8219</v>
      </c>
      <c r="B1614" s="13">
        <v>62</v>
      </c>
    </row>
    <row r="1615" spans="1:2" x14ac:dyDescent="0.3">
      <c r="A1615" s="18" t="s">
        <v>8219</v>
      </c>
      <c r="B1615" s="13">
        <v>45</v>
      </c>
    </row>
    <row r="1616" spans="1:2" x14ac:dyDescent="0.3">
      <c r="A1616" s="18" t="s">
        <v>8219</v>
      </c>
      <c r="B1616" s="13">
        <v>15</v>
      </c>
    </row>
    <row r="1617" spans="1:2" x14ac:dyDescent="0.3">
      <c r="A1617" s="18" t="s">
        <v>8219</v>
      </c>
      <c r="B1617" s="13">
        <v>151</v>
      </c>
    </row>
    <row r="1618" spans="1:2" x14ac:dyDescent="0.3">
      <c r="A1618" s="18" t="s">
        <v>8219</v>
      </c>
      <c r="B1618" s="13">
        <v>68</v>
      </c>
    </row>
    <row r="1619" spans="1:2" x14ac:dyDescent="0.3">
      <c r="A1619" s="18" t="s">
        <v>8219</v>
      </c>
      <c r="B1619" s="13">
        <v>46</v>
      </c>
    </row>
    <row r="1620" spans="1:2" x14ac:dyDescent="0.3">
      <c r="A1620" s="18" t="s">
        <v>8219</v>
      </c>
      <c r="B1620" s="13">
        <v>24</v>
      </c>
    </row>
    <row r="1621" spans="1:2" x14ac:dyDescent="0.3">
      <c r="A1621" s="18" t="s">
        <v>8219</v>
      </c>
      <c r="B1621" s="13">
        <v>70</v>
      </c>
    </row>
    <row r="1622" spans="1:2" x14ac:dyDescent="0.3">
      <c r="A1622" s="18" t="s">
        <v>8219</v>
      </c>
      <c r="B1622" s="13">
        <v>244</v>
      </c>
    </row>
    <row r="1623" spans="1:2" x14ac:dyDescent="0.3">
      <c r="A1623" s="18" t="s">
        <v>8219</v>
      </c>
      <c r="B1623" s="13">
        <v>82</v>
      </c>
    </row>
    <row r="1624" spans="1:2" x14ac:dyDescent="0.3">
      <c r="A1624" s="18" t="s">
        <v>8219</v>
      </c>
      <c r="B1624" s="13">
        <v>226</v>
      </c>
    </row>
    <row r="1625" spans="1:2" x14ac:dyDescent="0.3">
      <c r="A1625" s="18" t="s">
        <v>8219</v>
      </c>
      <c r="B1625" s="13">
        <v>60</v>
      </c>
    </row>
    <row r="1626" spans="1:2" x14ac:dyDescent="0.3">
      <c r="A1626" s="18" t="s">
        <v>8219</v>
      </c>
      <c r="B1626" s="13">
        <v>322</v>
      </c>
    </row>
    <row r="1627" spans="1:2" x14ac:dyDescent="0.3">
      <c r="A1627" s="18" t="s">
        <v>8219</v>
      </c>
      <c r="B1627" s="13">
        <v>94</v>
      </c>
    </row>
    <row r="1628" spans="1:2" x14ac:dyDescent="0.3">
      <c r="A1628" s="18" t="s">
        <v>8219</v>
      </c>
      <c r="B1628" s="13">
        <v>47</v>
      </c>
    </row>
    <row r="1629" spans="1:2" x14ac:dyDescent="0.3">
      <c r="A1629" s="18" t="s">
        <v>8219</v>
      </c>
      <c r="B1629" s="13">
        <v>115</v>
      </c>
    </row>
    <row r="1630" spans="1:2" x14ac:dyDescent="0.3">
      <c r="A1630" s="18" t="s">
        <v>8219</v>
      </c>
      <c r="B1630" s="13">
        <v>134</v>
      </c>
    </row>
    <row r="1631" spans="1:2" x14ac:dyDescent="0.3">
      <c r="A1631" s="18" t="s">
        <v>8219</v>
      </c>
      <c r="B1631" s="13">
        <v>35</v>
      </c>
    </row>
    <row r="1632" spans="1:2" x14ac:dyDescent="0.3">
      <c r="A1632" s="18" t="s">
        <v>8219</v>
      </c>
      <c r="B1632" s="13">
        <v>104</v>
      </c>
    </row>
    <row r="1633" spans="1:2" x14ac:dyDescent="0.3">
      <c r="A1633" s="18" t="s">
        <v>8219</v>
      </c>
      <c r="B1633" s="13">
        <v>184</v>
      </c>
    </row>
    <row r="1634" spans="1:2" x14ac:dyDescent="0.3">
      <c r="A1634" s="18" t="s">
        <v>8219</v>
      </c>
      <c r="B1634" s="13">
        <v>119</v>
      </c>
    </row>
    <row r="1635" spans="1:2" x14ac:dyDescent="0.3">
      <c r="A1635" s="18" t="s">
        <v>8219</v>
      </c>
      <c r="B1635" s="13">
        <v>59</v>
      </c>
    </row>
    <row r="1636" spans="1:2" x14ac:dyDescent="0.3">
      <c r="A1636" s="18" t="s">
        <v>8219</v>
      </c>
      <c r="B1636" s="13">
        <v>113</v>
      </c>
    </row>
    <row r="1637" spans="1:2" x14ac:dyDescent="0.3">
      <c r="A1637" s="18" t="s">
        <v>8219</v>
      </c>
      <c r="B1637" s="13">
        <v>84</v>
      </c>
    </row>
    <row r="1638" spans="1:2" x14ac:dyDescent="0.3">
      <c r="A1638" s="18" t="s">
        <v>8219</v>
      </c>
      <c r="B1638" s="13">
        <v>74</v>
      </c>
    </row>
    <row r="1639" spans="1:2" x14ac:dyDescent="0.3">
      <c r="A1639" s="18" t="s">
        <v>8219</v>
      </c>
      <c r="B1639" s="13">
        <v>216</v>
      </c>
    </row>
    <row r="1640" spans="1:2" x14ac:dyDescent="0.3">
      <c r="A1640" s="18" t="s">
        <v>8219</v>
      </c>
      <c r="B1640" s="13">
        <v>39</v>
      </c>
    </row>
    <row r="1641" spans="1:2" x14ac:dyDescent="0.3">
      <c r="A1641" s="18" t="s">
        <v>8219</v>
      </c>
      <c r="B1641" s="13">
        <v>21</v>
      </c>
    </row>
    <row r="1642" spans="1:2" x14ac:dyDescent="0.3">
      <c r="A1642" s="18" t="s">
        <v>8219</v>
      </c>
      <c r="B1642" s="13">
        <v>30</v>
      </c>
    </row>
    <row r="1643" spans="1:2" x14ac:dyDescent="0.3">
      <c r="A1643" s="18" t="s">
        <v>8219</v>
      </c>
      <c r="B1643" s="13">
        <v>37</v>
      </c>
    </row>
    <row r="1644" spans="1:2" x14ac:dyDescent="0.3">
      <c r="A1644" s="18" t="s">
        <v>8219</v>
      </c>
      <c r="B1644" s="13">
        <v>202</v>
      </c>
    </row>
    <row r="1645" spans="1:2" x14ac:dyDescent="0.3">
      <c r="A1645" s="18" t="s">
        <v>8219</v>
      </c>
      <c r="B1645" s="13">
        <v>37</v>
      </c>
    </row>
    <row r="1646" spans="1:2" x14ac:dyDescent="0.3">
      <c r="A1646" s="18" t="s">
        <v>8219</v>
      </c>
      <c r="B1646" s="13">
        <v>28</v>
      </c>
    </row>
    <row r="1647" spans="1:2" x14ac:dyDescent="0.3">
      <c r="A1647" s="18" t="s">
        <v>8219</v>
      </c>
      <c r="B1647" s="13">
        <v>26</v>
      </c>
    </row>
    <row r="1648" spans="1:2" x14ac:dyDescent="0.3">
      <c r="A1648" s="18" t="s">
        <v>8219</v>
      </c>
      <c r="B1648" s="13">
        <v>61</v>
      </c>
    </row>
    <row r="1649" spans="1:2" x14ac:dyDescent="0.3">
      <c r="A1649" s="18" t="s">
        <v>8219</v>
      </c>
      <c r="B1649" s="13">
        <v>115</v>
      </c>
    </row>
    <row r="1650" spans="1:2" x14ac:dyDescent="0.3">
      <c r="A1650" s="18" t="s">
        <v>8219</v>
      </c>
      <c r="B1650" s="13">
        <v>181</v>
      </c>
    </row>
    <row r="1651" spans="1:2" x14ac:dyDescent="0.3">
      <c r="A1651" s="18" t="s">
        <v>8219</v>
      </c>
      <c r="B1651" s="13">
        <v>110</v>
      </c>
    </row>
    <row r="1652" spans="1:2" x14ac:dyDescent="0.3">
      <c r="A1652" s="18" t="s">
        <v>8219</v>
      </c>
      <c r="B1652" s="13">
        <v>269</v>
      </c>
    </row>
    <row r="1653" spans="1:2" x14ac:dyDescent="0.3">
      <c r="A1653" s="18" t="s">
        <v>8219</v>
      </c>
      <c r="B1653" s="13">
        <v>79</v>
      </c>
    </row>
    <row r="1654" spans="1:2" x14ac:dyDescent="0.3">
      <c r="A1654" s="18" t="s">
        <v>8219</v>
      </c>
      <c r="B1654" s="13">
        <v>104</v>
      </c>
    </row>
    <row r="1655" spans="1:2" x14ac:dyDescent="0.3">
      <c r="A1655" s="18" t="s">
        <v>8219</v>
      </c>
      <c r="B1655" s="13">
        <v>34</v>
      </c>
    </row>
    <row r="1656" spans="1:2" x14ac:dyDescent="0.3">
      <c r="A1656" s="18" t="s">
        <v>8219</v>
      </c>
      <c r="B1656" s="13">
        <v>167</v>
      </c>
    </row>
    <row r="1657" spans="1:2" x14ac:dyDescent="0.3">
      <c r="A1657" s="18" t="s">
        <v>8219</v>
      </c>
      <c r="B1657" s="13">
        <v>183</v>
      </c>
    </row>
    <row r="1658" spans="1:2" x14ac:dyDescent="0.3">
      <c r="A1658" s="18" t="s">
        <v>8219</v>
      </c>
      <c r="B1658" s="13">
        <v>71</v>
      </c>
    </row>
    <row r="1659" spans="1:2" x14ac:dyDescent="0.3">
      <c r="A1659" s="18" t="s">
        <v>8219</v>
      </c>
      <c r="B1659" s="13">
        <v>69</v>
      </c>
    </row>
    <row r="1660" spans="1:2" x14ac:dyDescent="0.3">
      <c r="A1660" s="18" t="s">
        <v>8219</v>
      </c>
      <c r="B1660" s="13">
        <v>270</v>
      </c>
    </row>
    <row r="1661" spans="1:2" x14ac:dyDescent="0.3">
      <c r="A1661" s="18" t="s">
        <v>8219</v>
      </c>
      <c r="B1661" s="13">
        <v>193</v>
      </c>
    </row>
    <row r="1662" spans="1:2" x14ac:dyDescent="0.3">
      <c r="A1662" s="18" t="s">
        <v>8219</v>
      </c>
      <c r="B1662" s="13">
        <v>57</v>
      </c>
    </row>
    <row r="1663" spans="1:2" x14ac:dyDescent="0.3">
      <c r="A1663" s="18" t="s">
        <v>8219</v>
      </c>
      <c r="B1663" s="13">
        <v>200</v>
      </c>
    </row>
    <row r="1664" spans="1:2" x14ac:dyDescent="0.3">
      <c r="A1664" s="18" t="s">
        <v>8219</v>
      </c>
      <c r="B1664" s="13">
        <v>88</v>
      </c>
    </row>
    <row r="1665" spans="1:2" x14ac:dyDescent="0.3">
      <c r="A1665" s="18" t="s">
        <v>8219</v>
      </c>
      <c r="B1665" s="13">
        <v>213</v>
      </c>
    </row>
    <row r="1666" spans="1:2" x14ac:dyDescent="0.3">
      <c r="A1666" s="18" t="s">
        <v>8219</v>
      </c>
      <c r="B1666" s="13">
        <v>20</v>
      </c>
    </row>
    <row r="1667" spans="1:2" x14ac:dyDescent="0.3">
      <c r="A1667" s="18" t="s">
        <v>8219</v>
      </c>
      <c r="B1667" s="13">
        <v>50</v>
      </c>
    </row>
    <row r="1668" spans="1:2" x14ac:dyDescent="0.3">
      <c r="A1668" s="18" t="s">
        <v>8219</v>
      </c>
      <c r="B1668" s="13">
        <v>115</v>
      </c>
    </row>
    <row r="1669" spans="1:2" x14ac:dyDescent="0.3">
      <c r="A1669" s="18" t="s">
        <v>8219</v>
      </c>
      <c r="B1669" s="13">
        <v>186</v>
      </c>
    </row>
    <row r="1670" spans="1:2" x14ac:dyDescent="0.3">
      <c r="A1670" s="18" t="s">
        <v>8219</v>
      </c>
      <c r="B1670" s="13">
        <v>18</v>
      </c>
    </row>
    <row r="1671" spans="1:2" x14ac:dyDescent="0.3">
      <c r="A1671" s="18" t="s">
        <v>8219</v>
      </c>
      <c r="B1671" s="13">
        <v>176</v>
      </c>
    </row>
    <row r="1672" spans="1:2" x14ac:dyDescent="0.3">
      <c r="A1672" s="18" t="s">
        <v>8219</v>
      </c>
      <c r="B1672" s="13">
        <v>41</v>
      </c>
    </row>
    <row r="1673" spans="1:2" x14ac:dyDescent="0.3">
      <c r="A1673" s="18" t="s">
        <v>8219</v>
      </c>
      <c r="B1673" s="13">
        <v>75</v>
      </c>
    </row>
    <row r="1674" spans="1:2" x14ac:dyDescent="0.3">
      <c r="A1674" s="18" t="s">
        <v>8219</v>
      </c>
      <c r="B1674" s="13">
        <v>97</v>
      </c>
    </row>
    <row r="1675" spans="1:2" x14ac:dyDescent="0.3">
      <c r="A1675" s="18" t="s">
        <v>8219</v>
      </c>
      <c r="B1675" s="13">
        <v>73</v>
      </c>
    </row>
    <row r="1676" spans="1:2" x14ac:dyDescent="0.3">
      <c r="A1676" s="18" t="s">
        <v>8219</v>
      </c>
      <c r="B1676" s="13">
        <v>49</v>
      </c>
    </row>
    <row r="1677" spans="1:2" x14ac:dyDescent="0.3">
      <c r="A1677" s="18" t="s">
        <v>8219</v>
      </c>
      <c r="B1677" s="13">
        <v>134</v>
      </c>
    </row>
    <row r="1678" spans="1:2" x14ac:dyDescent="0.3">
      <c r="A1678" s="18" t="s">
        <v>8219</v>
      </c>
      <c r="B1678" s="13">
        <v>68</v>
      </c>
    </row>
    <row r="1679" spans="1:2" x14ac:dyDescent="0.3">
      <c r="A1679" s="18" t="s">
        <v>8219</v>
      </c>
      <c r="B1679" s="13">
        <v>49</v>
      </c>
    </row>
    <row r="1680" spans="1:2" x14ac:dyDescent="0.3">
      <c r="A1680" s="18" t="s">
        <v>8219</v>
      </c>
      <c r="B1680" s="13">
        <v>63</v>
      </c>
    </row>
    <row r="1681" spans="1:2" x14ac:dyDescent="0.3">
      <c r="A1681" s="18" t="s">
        <v>8219</v>
      </c>
      <c r="B1681" s="13">
        <v>163</v>
      </c>
    </row>
    <row r="1682" spans="1:2" x14ac:dyDescent="0.3">
      <c r="A1682" s="18" t="s">
        <v>8219</v>
      </c>
      <c r="B1682" s="13">
        <v>288</v>
      </c>
    </row>
    <row r="1683" spans="1:2" x14ac:dyDescent="0.3">
      <c r="A1683" s="18" t="s">
        <v>8219</v>
      </c>
      <c r="B1683" s="13">
        <v>42</v>
      </c>
    </row>
    <row r="1684" spans="1:2" x14ac:dyDescent="0.3">
      <c r="A1684" s="18" t="s">
        <v>8219</v>
      </c>
      <c r="B1684" s="13">
        <v>70</v>
      </c>
    </row>
    <row r="1685" spans="1:2" x14ac:dyDescent="0.3">
      <c r="A1685" s="18" t="s">
        <v>8219</v>
      </c>
      <c r="B1685" s="13">
        <v>30</v>
      </c>
    </row>
    <row r="1686" spans="1:2" x14ac:dyDescent="0.3">
      <c r="A1686" s="18" t="s">
        <v>8219</v>
      </c>
      <c r="B1686" s="13">
        <v>51</v>
      </c>
    </row>
    <row r="1687" spans="1:2" x14ac:dyDescent="0.3">
      <c r="A1687" s="18" t="s">
        <v>8219</v>
      </c>
      <c r="B1687" s="13">
        <v>145</v>
      </c>
    </row>
    <row r="1688" spans="1:2" x14ac:dyDescent="0.3">
      <c r="A1688" s="18" t="s">
        <v>8219</v>
      </c>
      <c r="B1688" s="13">
        <v>21</v>
      </c>
    </row>
    <row r="1689" spans="1:2" x14ac:dyDescent="0.3">
      <c r="A1689" s="18" t="s">
        <v>8219</v>
      </c>
      <c r="B1689" s="13">
        <v>286</v>
      </c>
    </row>
    <row r="1690" spans="1:2" x14ac:dyDescent="0.3">
      <c r="A1690" s="18" t="s">
        <v>8219</v>
      </c>
      <c r="B1690" s="13">
        <v>12</v>
      </c>
    </row>
    <row r="1691" spans="1:2" x14ac:dyDescent="0.3">
      <c r="A1691" s="18" t="s">
        <v>8219</v>
      </c>
      <c r="B1691" s="13">
        <v>100</v>
      </c>
    </row>
    <row r="1692" spans="1:2" x14ac:dyDescent="0.3">
      <c r="A1692" s="18" t="s">
        <v>8219</v>
      </c>
      <c r="B1692" s="13">
        <v>100</v>
      </c>
    </row>
    <row r="1693" spans="1:2" x14ac:dyDescent="0.3">
      <c r="A1693" s="18" t="s">
        <v>8219</v>
      </c>
      <c r="B1693" s="13">
        <v>34</v>
      </c>
    </row>
    <row r="1694" spans="1:2" x14ac:dyDescent="0.3">
      <c r="A1694" s="18" t="s">
        <v>8219</v>
      </c>
      <c r="B1694" s="13">
        <v>63</v>
      </c>
    </row>
    <row r="1695" spans="1:2" x14ac:dyDescent="0.3">
      <c r="A1695" s="18" t="s">
        <v>8219</v>
      </c>
      <c r="B1695" s="13">
        <v>30</v>
      </c>
    </row>
    <row r="1696" spans="1:2" x14ac:dyDescent="0.3">
      <c r="A1696" s="18" t="s">
        <v>8219</v>
      </c>
      <c r="B1696" s="13">
        <v>47</v>
      </c>
    </row>
    <row r="1697" spans="1:2" x14ac:dyDescent="0.3">
      <c r="A1697" s="18" t="s">
        <v>8219</v>
      </c>
      <c r="B1697" s="13">
        <v>237</v>
      </c>
    </row>
    <row r="1698" spans="1:2" x14ac:dyDescent="0.3">
      <c r="A1698" s="18" t="s">
        <v>8219</v>
      </c>
      <c r="B1698" s="13">
        <v>47</v>
      </c>
    </row>
    <row r="1699" spans="1:2" x14ac:dyDescent="0.3">
      <c r="A1699" s="18" t="s">
        <v>8219</v>
      </c>
      <c r="B1699" s="13">
        <v>15</v>
      </c>
    </row>
    <row r="1700" spans="1:2" x14ac:dyDescent="0.3">
      <c r="A1700" s="18" t="s">
        <v>8219</v>
      </c>
      <c r="B1700" s="13">
        <v>81</v>
      </c>
    </row>
    <row r="1701" spans="1:2" x14ac:dyDescent="0.3">
      <c r="A1701" s="18" t="s">
        <v>8219</v>
      </c>
      <c r="B1701" s="13">
        <v>122</v>
      </c>
    </row>
    <row r="1702" spans="1:2" x14ac:dyDescent="0.3">
      <c r="A1702" s="18" t="s">
        <v>8219</v>
      </c>
      <c r="B1702" s="13">
        <v>34</v>
      </c>
    </row>
    <row r="1703" spans="1:2" x14ac:dyDescent="0.3">
      <c r="A1703" s="18" t="s">
        <v>8219</v>
      </c>
      <c r="B1703" s="13">
        <v>207</v>
      </c>
    </row>
    <row r="1704" spans="1:2" x14ac:dyDescent="0.3">
      <c r="A1704" s="18" t="s">
        <v>8219</v>
      </c>
      <c r="B1704" s="13">
        <v>25</v>
      </c>
    </row>
    <row r="1705" spans="1:2" x14ac:dyDescent="0.3">
      <c r="A1705" s="18" t="s">
        <v>8219</v>
      </c>
      <c r="B1705" s="13">
        <v>72</v>
      </c>
    </row>
    <row r="1706" spans="1:2" x14ac:dyDescent="0.3">
      <c r="A1706" s="18" t="s">
        <v>8219</v>
      </c>
      <c r="B1706" s="13">
        <v>14</v>
      </c>
    </row>
    <row r="1707" spans="1:2" x14ac:dyDescent="0.3">
      <c r="A1707" s="18" t="s">
        <v>8219</v>
      </c>
      <c r="B1707" s="13">
        <v>15</v>
      </c>
    </row>
    <row r="1708" spans="1:2" x14ac:dyDescent="0.3">
      <c r="A1708" s="18" t="s">
        <v>8219</v>
      </c>
      <c r="B1708" s="13">
        <v>91</v>
      </c>
    </row>
    <row r="1709" spans="1:2" x14ac:dyDescent="0.3">
      <c r="A1709" s="18" t="s">
        <v>8219</v>
      </c>
      <c r="B1709" s="13">
        <v>24</v>
      </c>
    </row>
    <row r="1710" spans="1:2" x14ac:dyDescent="0.3">
      <c r="A1710" s="18" t="s">
        <v>8219</v>
      </c>
      <c r="B1710" s="13">
        <v>27</v>
      </c>
    </row>
    <row r="1711" spans="1:2" x14ac:dyDescent="0.3">
      <c r="A1711" s="18" t="s">
        <v>8219</v>
      </c>
      <c r="B1711" s="13">
        <v>47</v>
      </c>
    </row>
    <row r="1712" spans="1:2" x14ac:dyDescent="0.3">
      <c r="A1712" s="18" t="s">
        <v>8219</v>
      </c>
      <c r="B1712" s="13">
        <v>44</v>
      </c>
    </row>
    <row r="1713" spans="1:2" x14ac:dyDescent="0.3">
      <c r="A1713" s="18" t="s">
        <v>8219</v>
      </c>
      <c r="B1713" s="13">
        <v>72</v>
      </c>
    </row>
    <row r="1714" spans="1:2" x14ac:dyDescent="0.3">
      <c r="A1714" s="18" t="s">
        <v>8219</v>
      </c>
      <c r="B1714" s="13">
        <v>63</v>
      </c>
    </row>
    <row r="1715" spans="1:2" x14ac:dyDescent="0.3">
      <c r="A1715" s="18" t="s">
        <v>8219</v>
      </c>
      <c r="B1715" s="13">
        <v>88</v>
      </c>
    </row>
    <row r="1716" spans="1:2" x14ac:dyDescent="0.3">
      <c r="A1716" s="18" t="s">
        <v>8219</v>
      </c>
      <c r="B1716" s="13">
        <v>70</v>
      </c>
    </row>
    <row r="1717" spans="1:2" x14ac:dyDescent="0.3">
      <c r="A1717" s="18" t="s">
        <v>8219</v>
      </c>
      <c r="B1717" s="13">
        <v>50</v>
      </c>
    </row>
    <row r="1718" spans="1:2" x14ac:dyDescent="0.3">
      <c r="A1718" s="18" t="s">
        <v>8219</v>
      </c>
      <c r="B1718" s="13">
        <v>35</v>
      </c>
    </row>
    <row r="1719" spans="1:2" x14ac:dyDescent="0.3">
      <c r="A1719" s="18" t="s">
        <v>8219</v>
      </c>
      <c r="B1719" s="13">
        <v>175</v>
      </c>
    </row>
    <row r="1720" spans="1:2" x14ac:dyDescent="0.3">
      <c r="A1720" s="18" t="s">
        <v>8219</v>
      </c>
      <c r="B1720" s="13">
        <v>20</v>
      </c>
    </row>
    <row r="1721" spans="1:2" x14ac:dyDescent="0.3">
      <c r="A1721" s="18" t="s">
        <v>8219</v>
      </c>
      <c r="B1721" s="13">
        <v>54</v>
      </c>
    </row>
    <row r="1722" spans="1:2" x14ac:dyDescent="0.3">
      <c r="A1722" s="18" t="s">
        <v>8219</v>
      </c>
      <c r="B1722" s="13">
        <v>20</v>
      </c>
    </row>
    <row r="1723" spans="1:2" x14ac:dyDescent="0.3">
      <c r="A1723" s="18" t="s">
        <v>8219</v>
      </c>
      <c r="B1723" s="13">
        <v>57</v>
      </c>
    </row>
    <row r="1724" spans="1:2" x14ac:dyDescent="0.3">
      <c r="A1724" s="18" t="s">
        <v>8219</v>
      </c>
      <c r="B1724" s="13">
        <v>31</v>
      </c>
    </row>
    <row r="1725" spans="1:2" x14ac:dyDescent="0.3">
      <c r="A1725" s="18" t="s">
        <v>8219</v>
      </c>
      <c r="B1725" s="13">
        <v>31</v>
      </c>
    </row>
    <row r="1726" spans="1:2" x14ac:dyDescent="0.3">
      <c r="A1726" s="18" t="s">
        <v>8219</v>
      </c>
      <c r="B1726" s="13">
        <v>45</v>
      </c>
    </row>
    <row r="1727" spans="1:2" x14ac:dyDescent="0.3">
      <c r="A1727" s="18" t="s">
        <v>8219</v>
      </c>
      <c r="B1727" s="13">
        <v>41</v>
      </c>
    </row>
    <row r="1728" spans="1:2" x14ac:dyDescent="0.3">
      <c r="A1728" s="18" t="s">
        <v>8219</v>
      </c>
      <c r="B1728" s="13">
        <v>29</v>
      </c>
    </row>
    <row r="1729" spans="1:2" x14ac:dyDescent="0.3">
      <c r="A1729" s="18" t="s">
        <v>8219</v>
      </c>
      <c r="B1729" s="13">
        <v>58</v>
      </c>
    </row>
    <row r="1730" spans="1:2" x14ac:dyDescent="0.3">
      <c r="A1730" s="18" t="s">
        <v>8219</v>
      </c>
      <c r="B1730" s="13">
        <v>89</v>
      </c>
    </row>
    <row r="1731" spans="1:2" x14ac:dyDescent="0.3">
      <c r="A1731" s="18" t="s">
        <v>8219</v>
      </c>
      <c r="B1731" s="13">
        <v>125</v>
      </c>
    </row>
    <row r="1732" spans="1:2" x14ac:dyDescent="0.3">
      <c r="A1732" s="18" t="s">
        <v>8219</v>
      </c>
      <c r="B1732" s="13">
        <v>18</v>
      </c>
    </row>
    <row r="1733" spans="1:2" x14ac:dyDescent="0.3">
      <c r="A1733" s="18" t="s">
        <v>8219</v>
      </c>
      <c r="B1733" s="13">
        <v>32</v>
      </c>
    </row>
    <row r="1734" spans="1:2" x14ac:dyDescent="0.3">
      <c r="A1734" s="18" t="s">
        <v>8219</v>
      </c>
      <c r="B1734" s="13">
        <v>16</v>
      </c>
    </row>
    <row r="1735" spans="1:2" x14ac:dyDescent="0.3">
      <c r="A1735" s="18" t="s">
        <v>8219</v>
      </c>
      <c r="B1735" s="13">
        <v>38</v>
      </c>
    </row>
    <row r="1736" spans="1:2" x14ac:dyDescent="0.3">
      <c r="A1736" s="18" t="s">
        <v>8219</v>
      </c>
      <c r="B1736" s="13">
        <v>15</v>
      </c>
    </row>
    <row r="1737" spans="1:2" x14ac:dyDescent="0.3">
      <c r="A1737" s="18" t="s">
        <v>8219</v>
      </c>
      <c r="B1737" s="13">
        <v>23</v>
      </c>
    </row>
    <row r="1738" spans="1:2" x14ac:dyDescent="0.3">
      <c r="A1738" s="18" t="s">
        <v>8219</v>
      </c>
      <c r="B1738" s="13">
        <v>49</v>
      </c>
    </row>
    <row r="1739" spans="1:2" x14ac:dyDescent="0.3">
      <c r="A1739" s="18" t="s">
        <v>8219</v>
      </c>
      <c r="B1739" s="13">
        <v>10</v>
      </c>
    </row>
    <row r="1740" spans="1:2" x14ac:dyDescent="0.3">
      <c r="A1740" s="18" t="s">
        <v>8219</v>
      </c>
      <c r="B1740" s="13">
        <v>15</v>
      </c>
    </row>
    <row r="1741" spans="1:2" x14ac:dyDescent="0.3">
      <c r="A1741" s="18" t="s">
        <v>8219</v>
      </c>
      <c r="B1741" s="13">
        <v>57</v>
      </c>
    </row>
    <row r="1742" spans="1:2" x14ac:dyDescent="0.3">
      <c r="A1742" s="18" t="s">
        <v>8219</v>
      </c>
      <c r="B1742" s="13">
        <v>33</v>
      </c>
    </row>
    <row r="1743" spans="1:2" x14ac:dyDescent="0.3">
      <c r="A1743" s="18" t="s">
        <v>8219</v>
      </c>
      <c r="B1743" s="13">
        <v>9</v>
      </c>
    </row>
    <row r="1744" spans="1:2" x14ac:dyDescent="0.3">
      <c r="A1744" s="18" t="s">
        <v>8219</v>
      </c>
      <c r="B1744" s="13">
        <v>26</v>
      </c>
    </row>
    <row r="1745" spans="1:2" x14ac:dyDescent="0.3">
      <c r="A1745" s="18" t="s">
        <v>8219</v>
      </c>
      <c r="B1745" s="13">
        <v>69</v>
      </c>
    </row>
    <row r="1746" spans="1:2" x14ac:dyDescent="0.3">
      <c r="A1746" s="18" t="s">
        <v>8219</v>
      </c>
      <c r="B1746" s="13">
        <v>65</v>
      </c>
    </row>
    <row r="1747" spans="1:2" x14ac:dyDescent="0.3">
      <c r="A1747" s="18" t="s">
        <v>8219</v>
      </c>
      <c r="B1747" s="13">
        <v>83</v>
      </c>
    </row>
    <row r="1748" spans="1:2" x14ac:dyDescent="0.3">
      <c r="A1748" s="18" t="s">
        <v>8219</v>
      </c>
      <c r="B1748" s="13">
        <v>111</v>
      </c>
    </row>
    <row r="1749" spans="1:2" x14ac:dyDescent="0.3">
      <c r="A1749" s="18" t="s">
        <v>8219</v>
      </c>
      <c r="B1749" s="13">
        <v>46</v>
      </c>
    </row>
    <row r="1750" spans="1:2" x14ac:dyDescent="0.3">
      <c r="A1750" s="18" t="s">
        <v>8219</v>
      </c>
      <c r="B1750" s="13">
        <v>63</v>
      </c>
    </row>
    <row r="1751" spans="1:2" x14ac:dyDescent="0.3">
      <c r="A1751" s="18" t="s">
        <v>8219</v>
      </c>
      <c r="B1751" s="13">
        <v>9</v>
      </c>
    </row>
    <row r="1752" spans="1:2" x14ac:dyDescent="0.3">
      <c r="A1752" s="18" t="s">
        <v>8219</v>
      </c>
      <c r="B1752" s="13">
        <v>34</v>
      </c>
    </row>
    <row r="1753" spans="1:2" x14ac:dyDescent="0.3">
      <c r="A1753" s="18" t="s">
        <v>8219</v>
      </c>
      <c r="B1753" s="13">
        <v>112</v>
      </c>
    </row>
    <row r="1754" spans="1:2" x14ac:dyDescent="0.3">
      <c r="A1754" s="18" t="s">
        <v>8219</v>
      </c>
      <c r="B1754" s="13">
        <v>47</v>
      </c>
    </row>
    <row r="1755" spans="1:2" x14ac:dyDescent="0.3">
      <c r="A1755" s="18" t="s">
        <v>8219</v>
      </c>
      <c r="B1755" s="13">
        <v>38</v>
      </c>
    </row>
    <row r="1756" spans="1:2" x14ac:dyDescent="0.3">
      <c r="A1756" s="18" t="s">
        <v>8219</v>
      </c>
      <c r="B1756" s="13">
        <v>28</v>
      </c>
    </row>
    <row r="1757" spans="1:2" x14ac:dyDescent="0.3">
      <c r="A1757" s="18" t="s">
        <v>8219</v>
      </c>
      <c r="B1757" s="13">
        <v>78</v>
      </c>
    </row>
    <row r="1758" spans="1:2" x14ac:dyDescent="0.3">
      <c r="A1758" s="18" t="s">
        <v>8219</v>
      </c>
      <c r="B1758" s="13">
        <v>23</v>
      </c>
    </row>
    <row r="1759" spans="1:2" x14ac:dyDescent="0.3">
      <c r="A1759" s="18" t="s">
        <v>8219</v>
      </c>
      <c r="B1759" s="13">
        <v>40</v>
      </c>
    </row>
    <row r="1760" spans="1:2" x14ac:dyDescent="0.3">
      <c r="A1760" s="18" t="s">
        <v>8219</v>
      </c>
      <c r="B1760" s="13">
        <v>13</v>
      </c>
    </row>
    <row r="1761" spans="1:2" x14ac:dyDescent="0.3">
      <c r="A1761" s="18" t="s">
        <v>8219</v>
      </c>
      <c r="B1761" s="13">
        <v>18</v>
      </c>
    </row>
    <row r="1762" spans="1:2" x14ac:dyDescent="0.3">
      <c r="A1762" s="18" t="s">
        <v>8219</v>
      </c>
      <c r="B1762" s="13">
        <v>22</v>
      </c>
    </row>
    <row r="1763" spans="1:2" x14ac:dyDescent="0.3">
      <c r="A1763" s="18" t="s">
        <v>8219</v>
      </c>
      <c r="B1763" s="13">
        <v>79</v>
      </c>
    </row>
    <row r="1764" spans="1:2" x14ac:dyDescent="0.3">
      <c r="A1764" s="18" t="s">
        <v>8219</v>
      </c>
      <c r="B1764" s="13">
        <v>14</v>
      </c>
    </row>
    <row r="1765" spans="1:2" x14ac:dyDescent="0.3">
      <c r="A1765" s="18" t="s">
        <v>8219</v>
      </c>
      <c r="B1765" s="13">
        <v>51</v>
      </c>
    </row>
    <row r="1766" spans="1:2" x14ac:dyDescent="0.3">
      <c r="A1766" s="18" t="s">
        <v>8219</v>
      </c>
      <c r="B1766" s="13">
        <v>54</v>
      </c>
    </row>
    <row r="1767" spans="1:2" x14ac:dyDescent="0.3">
      <c r="A1767" s="18" t="s">
        <v>8219</v>
      </c>
      <c r="B1767" s="13">
        <v>70</v>
      </c>
    </row>
    <row r="1768" spans="1:2" x14ac:dyDescent="0.3">
      <c r="A1768" s="18" t="s">
        <v>8219</v>
      </c>
      <c r="B1768" s="13">
        <v>44</v>
      </c>
    </row>
    <row r="1769" spans="1:2" x14ac:dyDescent="0.3">
      <c r="A1769" s="18" t="s">
        <v>8219</v>
      </c>
      <c r="B1769" s="13">
        <v>55</v>
      </c>
    </row>
    <row r="1770" spans="1:2" x14ac:dyDescent="0.3">
      <c r="A1770" s="18" t="s">
        <v>8219</v>
      </c>
      <c r="B1770" s="13">
        <v>15</v>
      </c>
    </row>
    <row r="1771" spans="1:2" x14ac:dyDescent="0.3">
      <c r="A1771" s="18" t="s">
        <v>8219</v>
      </c>
      <c r="B1771" s="13">
        <v>27</v>
      </c>
    </row>
    <row r="1772" spans="1:2" x14ac:dyDescent="0.3">
      <c r="A1772" s="18" t="s">
        <v>8219</v>
      </c>
      <c r="B1772" s="13">
        <v>21</v>
      </c>
    </row>
    <row r="1773" spans="1:2" x14ac:dyDescent="0.3">
      <c r="A1773" s="18" t="s">
        <v>8219</v>
      </c>
      <c r="B1773" s="13">
        <v>162</v>
      </c>
    </row>
    <row r="1774" spans="1:2" x14ac:dyDescent="0.3">
      <c r="A1774" s="18" t="s">
        <v>8219</v>
      </c>
      <c r="B1774" s="13">
        <v>23</v>
      </c>
    </row>
    <row r="1775" spans="1:2" x14ac:dyDescent="0.3">
      <c r="A1775" s="18" t="s">
        <v>8219</v>
      </c>
      <c r="B1775" s="13">
        <v>72</v>
      </c>
    </row>
    <row r="1776" spans="1:2" x14ac:dyDescent="0.3">
      <c r="A1776" s="18" t="s">
        <v>8219</v>
      </c>
      <c r="B1776" s="13">
        <v>68</v>
      </c>
    </row>
    <row r="1777" spans="1:2" x14ac:dyDescent="0.3">
      <c r="A1777" s="18" t="s">
        <v>8219</v>
      </c>
      <c r="B1777" s="13">
        <v>20</v>
      </c>
    </row>
    <row r="1778" spans="1:2" x14ac:dyDescent="0.3">
      <c r="A1778" s="18" t="s">
        <v>8219</v>
      </c>
      <c r="B1778" s="13">
        <v>26</v>
      </c>
    </row>
    <row r="1779" spans="1:2" x14ac:dyDescent="0.3">
      <c r="A1779" s="18" t="s">
        <v>8219</v>
      </c>
      <c r="B1779" s="13">
        <v>72</v>
      </c>
    </row>
    <row r="1780" spans="1:2" x14ac:dyDescent="0.3">
      <c r="A1780" s="18" t="s">
        <v>8219</v>
      </c>
      <c r="B1780" s="13">
        <v>3</v>
      </c>
    </row>
    <row r="1781" spans="1:2" x14ac:dyDescent="0.3">
      <c r="A1781" s="18" t="s">
        <v>8219</v>
      </c>
      <c r="B1781" s="13">
        <v>18</v>
      </c>
    </row>
    <row r="1782" spans="1:2" x14ac:dyDescent="0.3">
      <c r="A1782" s="18" t="s">
        <v>8219</v>
      </c>
      <c r="B1782" s="13">
        <v>30</v>
      </c>
    </row>
    <row r="1783" spans="1:2" x14ac:dyDescent="0.3">
      <c r="A1783" s="18" t="s">
        <v>8219</v>
      </c>
      <c r="B1783" s="13">
        <v>23</v>
      </c>
    </row>
    <row r="1784" spans="1:2" x14ac:dyDescent="0.3">
      <c r="A1784" s="18" t="s">
        <v>8219</v>
      </c>
      <c r="B1784" s="13">
        <v>54</v>
      </c>
    </row>
    <row r="1785" spans="1:2" x14ac:dyDescent="0.3">
      <c r="A1785" s="18" t="s">
        <v>8219</v>
      </c>
      <c r="B1785" s="13">
        <v>26</v>
      </c>
    </row>
    <row r="1786" spans="1:2" x14ac:dyDescent="0.3">
      <c r="A1786" s="18" t="s">
        <v>8219</v>
      </c>
      <c r="B1786" s="13">
        <v>9</v>
      </c>
    </row>
    <row r="1787" spans="1:2" x14ac:dyDescent="0.3">
      <c r="A1787" s="18" t="s">
        <v>8219</v>
      </c>
      <c r="B1787" s="13">
        <v>27</v>
      </c>
    </row>
    <row r="1788" spans="1:2" x14ac:dyDescent="0.3">
      <c r="A1788" s="18" t="s">
        <v>8219</v>
      </c>
      <c r="B1788" s="13">
        <v>30</v>
      </c>
    </row>
    <row r="1789" spans="1:2" x14ac:dyDescent="0.3">
      <c r="A1789" s="18" t="s">
        <v>8219</v>
      </c>
      <c r="B1789" s="13">
        <v>52</v>
      </c>
    </row>
    <row r="1790" spans="1:2" x14ac:dyDescent="0.3">
      <c r="A1790" s="18" t="s">
        <v>8219</v>
      </c>
      <c r="B1790" s="13">
        <v>17</v>
      </c>
    </row>
    <row r="1791" spans="1:2" x14ac:dyDescent="0.3">
      <c r="A1791" s="18" t="s">
        <v>8219</v>
      </c>
      <c r="B1791" s="13">
        <v>19</v>
      </c>
    </row>
    <row r="1792" spans="1:2" x14ac:dyDescent="0.3">
      <c r="A1792" s="18" t="s">
        <v>8219</v>
      </c>
      <c r="B1792" s="13">
        <v>77</v>
      </c>
    </row>
    <row r="1793" spans="1:2" x14ac:dyDescent="0.3">
      <c r="A1793" s="18" t="s">
        <v>8219</v>
      </c>
      <c r="B1793" s="13">
        <v>21</v>
      </c>
    </row>
    <row r="1794" spans="1:2" x14ac:dyDescent="0.3">
      <c r="A1794" s="18" t="s">
        <v>8219</v>
      </c>
      <c r="B1794" s="13">
        <v>38</v>
      </c>
    </row>
    <row r="1795" spans="1:2" x14ac:dyDescent="0.3">
      <c r="A1795" s="18" t="s">
        <v>8219</v>
      </c>
      <c r="B1795" s="13">
        <v>28</v>
      </c>
    </row>
    <row r="1796" spans="1:2" x14ac:dyDescent="0.3">
      <c r="A1796" s="18" t="s">
        <v>8219</v>
      </c>
      <c r="B1796" s="13">
        <v>48</v>
      </c>
    </row>
    <row r="1797" spans="1:2" x14ac:dyDescent="0.3">
      <c r="A1797" s="18" t="s">
        <v>8219</v>
      </c>
      <c r="B1797" s="13">
        <v>46</v>
      </c>
    </row>
    <row r="1798" spans="1:2" x14ac:dyDescent="0.3">
      <c r="A1798" s="18" t="s">
        <v>8219</v>
      </c>
      <c r="B1798" s="13">
        <v>30</v>
      </c>
    </row>
    <row r="1799" spans="1:2" x14ac:dyDescent="0.3">
      <c r="A1799" s="18" t="s">
        <v>8219</v>
      </c>
      <c r="B1799" s="13">
        <v>64</v>
      </c>
    </row>
    <row r="1800" spans="1:2" x14ac:dyDescent="0.3">
      <c r="A1800" s="18" t="s">
        <v>8219</v>
      </c>
      <c r="B1800" s="13">
        <v>15</v>
      </c>
    </row>
    <row r="1801" spans="1:2" x14ac:dyDescent="0.3">
      <c r="A1801" s="18" t="s">
        <v>8219</v>
      </c>
      <c r="B1801" s="13">
        <v>41</v>
      </c>
    </row>
    <row r="1802" spans="1:2" x14ac:dyDescent="0.3">
      <c r="A1802" s="18" t="s">
        <v>8219</v>
      </c>
      <c r="B1802" s="13">
        <v>35</v>
      </c>
    </row>
    <row r="1803" spans="1:2" x14ac:dyDescent="0.3">
      <c r="A1803" s="18" t="s">
        <v>8219</v>
      </c>
      <c r="B1803" s="13">
        <v>45</v>
      </c>
    </row>
    <row r="1804" spans="1:2" x14ac:dyDescent="0.3">
      <c r="A1804" s="18" t="s">
        <v>8219</v>
      </c>
      <c r="B1804" s="13">
        <v>62</v>
      </c>
    </row>
    <row r="1805" spans="1:2" x14ac:dyDescent="0.3">
      <c r="A1805" s="18" t="s">
        <v>8219</v>
      </c>
      <c r="B1805" s="13">
        <v>22</v>
      </c>
    </row>
    <row r="1806" spans="1:2" x14ac:dyDescent="0.3">
      <c r="A1806" s="18" t="s">
        <v>8219</v>
      </c>
      <c r="B1806" s="13">
        <v>18</v>
      </c>
    </row>
    <row r="1807" spans="1:2" x14ac:dyDescent="0.3">
      <c r="A1807" s="18" t="s">
        <v>8219</v>
      </c>
      <c r="B1807" s="13">
        <v>12</v>
      </c>
    </row>
    <row r="1808" spans="1:2" x14ac:dyDescent="0.3">
      <c r="A1808" s="18" t="s">
        <v>8219</v>
      </c>
      <c r="B1808" s="13">
        <v>44</v>
      </c>
    </row>
    <row r="1809" spans="1:2" x14ac:dyDescent="0.3">
      <c r="A1809" s="18" t="s">
        <v>8219</v>
      </c>
      <c r="B1809" s="13">
        <v>27</v>
      </c>
    </row>
    <row r="1810" spans="1:2" x14ac:dyDescent="0.3">
      <c r="A1810" s="18" t="s">
        <v>8219</v>
      </c>
      <c r="B1810" s="13">
        <v>38</v>
      </c>
    </row>
    <row r="1811" spans="1:2" x14ac:dyDescent="0.3">
      <c r="A1811" s="18" t="s">
        <v>8219</v>
      </c>
      <c r="B1811" s="13">
        <v>28</v>
      </c>
    </row>
    <row r="1812" spans="1:2" x14ac:dyDescent="0.3">
      <c r="A1812" s="18" t="s">
        <v>8219</v>
      </c>
      <c r="B1812" s="13">
        <v>24</v>
      </c>
    </row>
    <row r="1813" spans="1:2" x14ac:dyDescent="0.3">
      <c r="A1813" s="18" t="s">
        <v>8219</v>
      </c>
      <c r="B1813" s="13">
        <v>65</v>
      </c>
    </row>
    <row r="1814" spans="1:2" x14ac:dyDescent="0.3">
      <c r="A1814" s="18" t="s">
        <v>8219</v>
      </c>
      <c r="B1814" s="13">
        <v>46</v>
      </c>
    </row>
    <row r="1815" spans="1:2" x14ac:dyDescent="0.3">
      <c r="A1815" s="18" t="s">
        <v>8219</v>
      </c>
      <c r="B1815" s="13">
        <v>85</v>
      </c>
    </row>
    <row r="1816" spans="1:2" x14ac:dyDescent="0.3">
      <c r="A1816" s="18" t="s">
        <v>8219</v>
      </c>
      <c r="B1816" s="13">
        <v>66</v>
      </c>
    </row>
    <row r="1817" spans="1:2" x14ac:dyDescent="0.3">
      <c r="A1817" s="18" t="s">
        <v>8219</v>
      </c>
      <c r="B1817" s="13">
        <v>165</v>
      </c>
    </row>
    <row r="1818" spans="1:2" x14ac:dyDescent="0.3">
      <c r="A1818" s="18" t="s">
        <v>8219</v>
      </c>
      <c r="B1818" s="13">
        <v>17</v>
      </c>
    </row>
    <row r="1819" spans="1:2" x14ac:dyDescent="0.3">
      <c r="A1819" s="18" t="s">
        <v>8219</v>
      </c>
      <c r="B1819" s="13">
        <v>3</v>
      </c>
    </row>
    <row r="1820" spans="1:2" x14ac:dyDescent="0.3">
      <c r="A1820" s="18" t="s">
        <v>8219</v>
      </c>
      <c r="B1820" s="13">
        <v>17</v>
      </c>
    </row>
    <row r="1821" spans="1:2" x14ac:dyDescent="0.3">
      <c r="A1821" s="18" t="s">
        <v>8219</v>
      </c>
      <c r="B1821" s="13">
        <v>91</v>
      </c>
    </row>
    <row r="1822" spans="1:2" x14ac:dyDescent="0.3">
      <c r="A1822" s="18" t="s">
        <v>8219</v>
      </c>
      <c r="B1822" s="13">
        <v>67</v>
      </c>
    </row>
    <row r="1823" spans="1:2" x14ac:dyDescent="0.3">
      <c r="A1823" s="18" t="s">
        <v>8219</v>
      </c>
      <c r="B1823" s="13">
        <v>18</v>
      </c>
    </row>
    <row r="1824" spans="1:2" x14ac:dyDescent="0.3">
      <c r="A1824" s="18" t="s">
        <v>8219</v>
      </c>
      <c r="B1824" s="13">
        <v>21</v>
      </c>
    </row>
    <row r="1825" spans="1:2" x14ac:dyDescent="0.3">
      <c r="A1825" s="18" t="s">
        <v>8219</v>
      </c>
      <c r="B1825" s="13">
        <v>40</v>
      </c>
    </row>
    <row r="1826" spans="1:2" x14ac:dyDescent="0.3">
      <c r="A1826" s="18" t="s">
        <v>8219</v>
      </c>
      <c r="B1826" s="13">
        <v>78</v>
      </c>
    </row>
    <row r="1827" spans="1:2" x14ac:dyDescent="0.3">
      <c r="A1827" s="18" t="s">
        <v>8219</v>
      </c>
      <c r="B1827" s="13">
        <v>26</v>
      </c>
    </row>
    <row r="1828" spans="1:2" x14ac:dyDescent="0.3">
      <c r="A1828" s="18" t="s">
        <v>8219</v>
      </c>
      <c r="B1828" s="13">
        <v>14</v>
      </c>
    </row>
    <row r="1829" spans="1:2" x14ac:dyDescent="0.3">
      <c r="A1829" s="18" t="s">
        <v>8219</v>
      </c>
      <c r="B1829" s="13">
        <v>44</v>
      </c>
    </row>
    <row r="1830" spans="1:2" x14ac:dyDescent="0.3">
      <c r="A1830" s="18" t="s">
        <v>8219</v>
      </c>
      <c r="B1830" s="13">
        <v>9</v>
      </c>
    </row>
    <row r="1831" spans="1:2" x14ac:dyDescent="0.3">
      <c r="A1831" s="18" t="s">
        <v>8219</v>
      </c>
      <c r="B1831" s="13">
        <v>30</v>
      </c>
    </row>
    <row r="1832" spans="1:2" x14ac:dyDescent="0.3">
      <c r="A1832" s="18" t="s">
        <v>8219</v>
      </c>
      <c r="B1832" s="13">
        <v>45</v>
      </c>
    </row>
    <row r="1833" spans="1:2" x14ac:dyDescent="0.3">
      <c r="A1833" s="18" t="s">
        <v>8219</v>
      </c>
      <c r="B1833" s="13">
        <v>56</v>
      </c>
    </row>
    <row r="1834" spans="1:2" x14ac:dyDescent="0.3">
      <c r="A1834" s="18" t="s">
        <v>8219</v>
      </c>
      <c r="B1834" s="13">
        <v>46</v>
      </c>
    </row>
    <row r="1835" spans="1:2" x14ac:dyDescent="0.3">
      <c r="A1835" s="18" t="s">
        <v>8219</v>
      </c>
      <c r="B1835" s="13">
        <v>34</v>
      </c>
    </row>
    <row r="1836" spans="1:2" x14ac:dyDescent="0.3">
      <c r="A1836" s="18" t="s">
        <v>8219</v>
      </c>
      <c r="B1836" s="13">
        <v>98</v>
      </c>
    </row>
    <row r="1837" spans="1:2" x14ac:dyDescent="0.3">
      <c r="A1837" s="18" t="s">
        <v>8219</v>
      </c>
      <c r="B1837" s="13">
        <v>46</v>
      </c>
    </row>
    <row r="1838" spans="1:2" x14ac:dyDescent="0.3">
      <c r="A1838" s="18" t="s">
        <v>8219</v>
      </c>
      <c r="B1838" s="13">
        <v>10</v>
      </c>
    </row>
    <row r="1839" spans="1:2" x14ac:dyDescent="0.3">
      <c r="A1839" s="18" t="s">
        <v>8219</v>
      </c>
      <c r="B1839" s="13">
        <v>76</v>
      </c>
    </row>
    <row r="1840" spans="1:2" x14ac:dyDescent="0.3">
      <c r="A1840" s="18" t="s">
        <v>8219</v>
      </c>
      <c r="B1840" s="13">
        <v>104</v>
      </c>
    </row>
    <row r="1841" spans="1:2" x14ac:dyDescent="0.3">
      <c r="A1841" s="18" t="s">
        <v>8219</v>
      </c>
      <c r="B1841" s="13">
        <v>87</v>
      </c>
    </row>
    <row r="1842" spans="1:2" x14ac:dyDescent="0.3">
      <c r="A1842" s="18" t="s">
        <v>8219</v>
      </c>
      <c r="B1842" s="13">
        <v>29</v>
      </c>
    </row>
    <row r="1843" spans="1:2" x14ac:dyDescent="0.3">
      <c r="A1843" s="18" t="s">
        <v>8219</v>
      </c>
      <c r="B1843" s="13">
        <v>51</v>
      </c>
    </row>
    <row r="1844" spans="1:2" x14ac:dyDescent="0.3">
      <c r="A1844" s="18" t="s">
        <v>8219</v>
      </c>
      <c r="B1844" s="13">
        <v>12</v>
      </c>
    </row>
    <row r="1845" spans="1:2" x14ac:dyDescent="0.3">
      <c r="A1845" s="18" t="s">
        <v>8219</v>
      </c>
      <c r="B1845" s="13">
        <v>72</v>
      </c>
    </row>
    <row r="1846" spans="1:2" x14ac:dyDescent="0.3">
      <c r="A1846" s="18" t="s">
        <v>8219</v>
      </c>
      <c r="B1846" s="13">
        <v>21</v>
      </c>
    </row>
    <row r="1847" spans="1:2" x14ac:dyDescent="0.3">
      <c r="A1847" s="18" t="s">
        <v>8219</v>
      </c>
      <c r="B1847" s="13">
        <v>42</v>
      </c>
    </row>
    <row r="1848" spans="1:2" x14ac:dyDescent="0.3">
      <c r="A1848" s="18" t="s">
        <v>8219</v>
      </c>
      <c r="B1848" s="13">
        <v>71</v>
      </c>
    </row>
    <row r="1849" spans="1:2" x14ac:dyDescent="0.3">
      <c r="A1849" s="18" t="s">
        <v>8219</v>
      </c>
      <c r="B1849" s="13">
        <v>168</v>
      </c>
    </row>
    <row r="1850" spans="1:2" x14ac:dyDescent="0.3">
      <c r="A1850" s="18" t="s">
        <v>8219</v>
      </c>
      <c r="B1850" s="13">
        <v>19</v>
      </c>
    </row>
    <row r="1851" spans="1:2" x14ac:dyDescent="0.3">
      <c r="A1851" s="18" t="s">
        <v>8219</v>
      </c>
      <c r="B1851" s="13">
        <v>37</v>
      </c>
    </row>
    <row r="1852" spans="1:2" x14ac:dyDescent="0.3">
      <c r="A1852" s="18" t="s">
        <v>8219</v>
      </c>
      <c r="B1852" s="13">
        <v>36</v>
      </c>
    </row>
    <row r="1853" spans="1:2" x14ac:dyDescent="0.3">
      <c r="A1853" s="18" t="s">
        <v>8219</v>
      </c>
      <c r="B1853" s="13">
        <v>14</v>
      </c>
    </row>
    <row r="1854" spans="1:2" x14ac:dyDescent="0.3">
      <c r="A1854" s="18" t="s">
        <v>8219</v>
      </c>
      <c r="B1854" s="13">
        <v>18</v>
      </c>
    </row>
    <row r="1855" spans="1:2" x14ac:dyDescent="0.3">
      <c r="A1855" s="18" t="s">
        <v>8219</v>
      </c>
      <c r="B1855" s="13">
        <v>82</v>
      </c>
    </row>
    <row r="1856" spans="1:2" x14ac:dyDescent="0.3">
      <c r="A1856" s="18" t="s">
        <v>8219</v>
      </c>
      <c r="B1856" s="13">
        <v>43</v>
      </c>
    </row>
    <row r="1857" spans="1:2" x14ac:dyDescent="0.3">
      <c r="A1857" s="18" t="s">
        <v>8219</v>
      </c>
      <c r="B1857" s="13">
        <v>8</v>
      </c>
    </row>
    <row r="1858" spans="1:2" x14ac:dyDescent="0.3">
      <c r="A1858" s="18" t="s">
        <v>8219</v>
      </c>
      <c r="B1858" s="13">
        <v>45</v>
      </c>
    </row>
    <row r="1859" spans="1:2" x14ac:dyDescent="0.3">
      <c r="A1859" s="18" t="s">
        <v>8219</v>
      </c>
      <c r="B1859" s="13">
        <v>20</v>
      </c>
    </row>
    <row r="1860" spans="1:2" x14ac:dyDescent="0.3">
      <c r="A1860" s="18" t="s">
        <v>8219</v>
      </c>
      <c r="B1860" s="13">
        <v>31</v>
      </c>
    </row>
    <row r="1861" spans="1:2" x14ac:dyDescent="0.3">
      <c r="A1861" s="18" t="s">
        <v>8219</v>
      </c>
      <c r="B1861" s="13">
        <v>25</v>
      </c>
    </row>
    <row r="1862" spans="1:2" x14ac:dyDescent="0.3">
      <c r="A1862" s="18" t="s">
        <v>8219</v>
      </c>
      <c r="B1862" s="13">
        <v>14</v>
      </c>
    </row>
    <row r="1863" spans="1:2" x14ac:dyDescent="0.3">
      <c r="A1863" s="18" t="s">
        <v>8219</v>
      </c>
      <c r="B1863" s="13">
        <v>45</v>
      </c>
    </row>
    <row r="1864" spans="1:2" x14ac:dyDescent="0.3">
      <c r="A1864" s="18" t="s">
        <v>8219</v>
      </c>
      <c r="B1864" s="13">
        <v>20</v>
      </c>
    </row>
    <row r="1865" spans="1:2" x14ac:dyDescent="0.3">
      <c r="A1865" s="18" t="s">
        <v>8219</v>
      </c>
      <c r="B1865" s="13">
        <v>39</v>
      </c>
    </row>
    <row r="1866" spans="1:2" x14ac:dyDescent="0.3">
      <c r="A1866" s="18" t="s">
        <v>8219</v>
      </c>
      <c r="B1866" s="13">
        <v>16</v>
      </c>
    </row>
    <row r="1867" spans="1:2" x14ac:dyDescent="0.3">
      <c r="A1867" s="18" t="s">
        <v>8219</v>
      </c>
      <c r="B1867" s="13">
        <v>37</v>
      </c>
    </row>
    <row r="1868" spans="1:2" x14ac:dyDescent="0.3">
      <c r="A1868" s="18" t="s">
        <v>8219</v>
      </c>
      <c r="B1868" s="13">
        <v>14</v>
      </c>
    </row>
    <row r="1869" spans="1:2" x14ac:dyDescent="0.3">
      <c r="A1869" s="18" t="s">
        <v>8219</v>
      </c>
      <c r="B1869" s="13">
        <v>21</v>
      </c>
    </row>
    <row r="1870" spans="1:2" x14ac:dyDescent="0.3">
      <c r="A1870" s="18" t="s">
        <v>8219</v>
      </c>
      <c r="B1870" s="13">
        <v>69</v>
      </c>
    </row>
    <row r="1871" spans="1:2" x14ac:dyDescent="0.3">
      <c r="A1871" s="18" t="s">
        <v>8219</v>
      </c>
      <c r="B1871" s="13">
        <v>16</v>
      </c>
    </row>
    <row r="1872" spans="1:2" x14ac:dyDescent="0.3">
      <c r="A1872" s="18" t="s">
        <v>8219</v>
      </c>
      <c r="B1872" s="13">
        <v>55</v>
      </c>
    </row>
    <row r="1873" spans="1:2" x14ac:dyDescent="0.3">
      <c r="A1873" s="18" t="s">
        <v>8219</v>
      </c>
      <c r="B1873" s="13">
        <v>27</v>
      </c>
    </row>
    <row r="1874" spans="1:2" x14ac:dyDescent="0.3">
      <c r="A1874" s="18" t="s">
        <v>8219</v>
      </c>
      <c r="B1874" s="13">
        <v>36</v>
      </c>
    </row>
    <row r="1875" spans="1:2" x14ac:dyDescent="0.3">
      <c r="A1875" s="18" t="s">
        <v>8219</v>
      </c>
      <c r="B1875" s="13">
        <v>19</v>
      </c>
    </row>
    <row r="1876" spans="1:2" x14ac:dyDescent="0.3">
      <c r="A1876" s="18" t="s">
        <v>8219</v>
      </c>
      <c r="B1876" s="13">
        <v>12</v>
      </c>
    </row>
    <row r="1877" spans="1:2" x14ac:dyDescent="0.3">
      <c r="A1877" s="18" t="s">
        <v>8219</v>
      </c>
      <c r="B1877" s="13">
        <v>17</v>
      </c>
    </row>
    <row r="1878" spans="1:2" x14ac:dyDescent="0.3">
      <c r="A1878" s="18" t="s">
        <v>8219</v>
      </c>
      <c r="B1878" s="13">
        <v>114</v>
      </c>
    </row>
    <row r="1879" spans="1:2" x14ac:dyDescent="0.3">
      <c r="A1879" s="18" t="s">
        <v>8219</v>
      </c>
      <c r="B1879" s="13">
        <v>93</v>
      </c>
    </row>
    <row r="1880" spans="1:2" x14ac:dyDescent="0.3">
      <c r="A1880" s="18" t="s">
        <v>8219</v>
      </c>
      <c r="B1880" s="13">
        <v>36</v>
      </c>
    </row>
    <row r="1881" spans="1:2" x14ac:dyDescent="0.3">
      <c r="A1881" s="18" t="s">
        <v>8219</v>
      </c>
      <c r="B1881" s="13">
        <v>61</v>
      </c>
    </row>
    <row r="1882" spans="1:2" x14ac:dyDescent="0.3">
      <c r="A1882" s="18" t="s">
        <v>8219</v>
      </c>
      <c r="B1882" s="13">
        <v>47</v>
      </c>
    </row>
    <row r="1883" spans="1:2" x14ac:dyDescent="0.3">
      <c r="A1883" s="18" t="s">
        <v>8219</v>
      </c>
      <c r="B1883" s="13">
        <v>17</v>
      </c>
    </row>
    <row r="1884" spans="1:2" x14ac:dyDescent="0.3">
      <c r="A1884" s="18" t="s">
        <v>8219</v>
      </c>
      <c r="B1884" s="13">
        <v>63</v>
      </c>
    </row>
    <row r="1885" spans="1:2" x14ac:dyDescent="0.3">
      <c r="A1885" s="18" t="s">
        <v>8219</v>
      </c>
      <c r="B1885" s="13">
        <v>9</v>
      </c>
    </row>
    <row r="1886" spans="1:2" x14ac:dyDescent="0.3">
      <c r="A1886" s="18" t="s">
        <v>8219</v>
      </c>
      <c r="B1886" s="13">
        <v>30</v>
      </c>
    </row>
    <row r="1887" spans="1:2" x14ac:dyDescent="0.3">
      <c r="A1887" s="18" t="s">
        <v>8219</v>
      </c>
      <c r="B1887" s="13">
        <v>23</v>
      </c>
    </row>
    <row r="1888" spans="1:2" x14ac:dyDescent="0.3">
      <c r="A1888" s="18" t="s">
        <v>8219</v>
      </c>
      <c r="B1888" s="13">
        <v>33</v>
      </c>
    </row>
    <row r="1889" spans="1:2" x14ac:dyDescent="0.3">
      <c r="A1889" s="18" t="s">
        <v>8219</v>
      </c>
      <c r="B1889" s="13">
        <v>39</v>
      </c>
    </row>
    <row r="1890" spans="1:2" x14ac:dyDescent="0.3">
      <c r="A1890" s="18" t="s">
        <v>8219</v>
      </c>
      <c r="B1890" s="13">
        <v>17</v>
      </c>
    </row>
    <row r="1891" spans="1:2" x14ac:dyDescent="0.3">
      <c r="A1891" s="18" t="s">
        <v>8219</v>
      </c>
      <c r="B1891" s="13">
        <v>6</v>
      </c>
    </row>
    <row r="1892" spans="1:2" x14ac:dyDescent="0.3">
      <c r="A1892" s="18" t="s">
        <v>8219</v>
      </c>
      <c r="B1892" s="13">
        <v>39</v>
      </c>
    </row>
    <row r="1893" spans="1:2" x14ac:dyDescent="0.3">
      <c r="A1893" s="18" t="s">
        <v>8219</v>
      </c>
      <c r="B1893" s="13">
        <v>57</v>
      </c>
    </row>
    <row r="1894" spans="1:2" x14ac:dyDescent="0.3">
      <c r="A1894" s="18" t="s">
        <v>8219</v>
      </c>
      <c r="B1894" s="13">
        <v>56</v>
      </c>
    </row>
    <row r="1895" spans="1:2" x14ac:dyDescent="0.3">
      <c r="A1895" s="18" t="s">
        <v>8219</v>
      </c>
      <c r="B1895" s="13">
        <v>13</v>
      </c>
    </row>
    <row r="1896" spans="1:2" x14ac:dyDescent="0.3">
      <c r="A1896" s="18" t="s">
        <v>8219</v>
      </c>
      <c r="B1896" s="13">
        <v>95</v>
      </c>
    </row>
    <row r="1897" spans="1:2" x14ac:dyDescent="0.3">
      <c r="A1897" s="18" t="s">
        <v>8219</v>
      </c>
      <c r="B1897" s="13">
        <v>80</v>
      </c>
    </row>
    <row r="1898" spans="1:2" x14ac:dyDescent="0.3">
      <c r="A1898" s="18" t="s">
        <v>8219</v>
      </c>
      <c r="B1898" s="13">
        <v>133</v>
      </c>
    </row>
    <row r="1899" spans="1:2" x14ac:dyDescent="0.3">
      <c r="A1899" s="18" t="s">
        <v>8219</v>
      </c>
      <c r="B1899" s="13">
        <v>44</v>
      </c>
    </row>
    <row r="1900" spans="1:2" x14ac:dyDescent="0.3">
      <c r="A1900" s="18" t="s">
        <v>8219</v>
      </c>
      <c r="B1900" s="13">
        <v>30</v>
      </c>
    </row>
    <row r="1901" spans="1:2" x14ac:dyDescent="0.3">
      <c r="A1901" s="18" t="s">
        <v>8219</v>
      </c>
      <c r="B1901" s="13">
        <v>56</v>
      </c>
    </row>
    <row r="1902" spans="1:2" x14ac:dyDescent="0.3">
      <c r="A1902" s="18" t="s">
        <v>8219</v>
      </c>
      <c r="B1902" s="13">
        <v>66</v>
      </c>
    </row>
    <row r="1903" spans="1:2" x14ac:dyDescent="0.3">
      <c r="A1903" s="18" t="s">
        <v>8219</v>
      </c>
      <c r="B1903" s="13">
        <v>29</v>
      </c>
    </row>
    <row r="1904" spans="1:2" x14ac:dyDescent="0.3">
      <c r="A1904" s="18" t="s">
        <v>8219</v>
      </c>
      <c r="B1904" s="13">
        <v>72</v>
      </c>
    </row>
    <row r="1905" spans="1:2" x14ac:dyDescent="0.3">
      <c r="A1905" s="18" t="s">
        <v>8219</v>
      </c>
      <c r="B1905" s="13">
        <v>27</v>
      </c>
    </row>
    <row r="1906" spans="1:2" x14ac:dyDescent="0.3">
      <c r="A1906" s="18" t="s">
        <v>8219</v>
      </c>
      <c r="B1906" s="13">
        <v>10</v>
      </c>
    </row>
    <row r="1907" spans="1:2" x14ac:dyDescent="0.3">
      <c r="A1907" s="18" t="s">
        <v>8219</v>
      </c>
      <c r="B1907" s="13">
        <v>35</v>
      </c>
    </row>
    <row r="1908" spans="1:2" x14ac:dyDescent="0.3">
      <c r="A1908" s="18" t="s">
        <v>8219</v>
      </c>
      <c r="B1908" s="13">
        <v>29</v>
      </c>
    </row>
    <row r="1909" spans="1:2" x14ac:dyDescent="0.3">
      <c r="A1909" s="18" t="s">
        <v>8219</v>
      </c>
      <c r="B1909" s="13">
        <v>13</v>
      </c>
    </row>
    <row r="1910" spans="1:2" x14ac:dyDescent="0.3">
      <c r="A1910" s="18" t="s">
        <v>8219</v>
      </c>
      <c r="B1910" s="13">
        <v>72</v>
      </c>
    </row>
    <row r="1911" spans="1:2" x14ac:dyDescent="0.3">
      <c r="A1911" s="18" t="s">
        <v>8219</v>
      </c>
      <c r="B1911" s="13">
        <v>78</v>
      </c>
    </row>
    <row r="1912" spans="1:2" x14ac:dyDescent="0.3">
      <c r="A1912" s="18" t="s">
        <v>8219</v>
      </c>
      <c r="B1912" s="13">
        <v>49</v>
      </c>
    </row>
    <row r="1913" spans="1:2" x14ac:dyDescent="0.3">
      <c r="A1913" s="18" t="s">
        <v>8219</v>
      </c>
      <c r="B1913" s="13">
        <v>42</v>
      </c>
    </row>
    <row r="1914" spans="1:2" x14ac:dyDescent="0.3">
      <c r="A1914" s="18" t="s">
        <v>8219</v>
      </c>
      <c r="B1914" s="13">
        <v>35</v>
      </c>
    </row>
    <row r="1915" spans="1:2" x14ac:dyDescent="0.3">
      <c r="A1915" s="18" t="s">
        <v>8219</v>
      </c>
      <c r="B1915" s="13">
        <v>42</v>
      </c>
    </row>
    <row r="1916" spans="1:2" x14ac:dyDescent="0.3">
      <c r="A1916" s="18" t="s">
        <v>8219</v>
      </c>
      <c r="B1916" s="13">
        <v>42</v>
      </c>
    </row>
    <row r="1917" spans="1:2" x14ac:dyDescent="0.3">
      <c r="A1917" s="18" t="s">
        <v>8219</v>
      </c>
      <c r="B1917" s="13">
        <v>31</v>
      </c>
    </row>
    <row r="1918" spans="1:2" x14ac:dyDescent="0.3">
      <c r="A1918" s="18" t="s">
        <v>8219</v>
      </c>
      <c r="B1918" s="13">
        <v>38</v>
      </c>
    </row>
    <row r="1919" spans="1:2" x14ac:dyDescent="0.3">
      <c r="A1919" s="18" t="s">
        <v>8219</v>
      </c>
      <c r="B1919" s="13">
        <v>8</v>
      </c>
    </row>
    <row r="1920" spans="1:2" x14ac:dyDescent="0.3">
      <c r="A1920" s="18" t="s">
        <v>8219</v>
      </c>
      <c r="B1920" s="13">
        <v>39</v>
      </c>
    </row>
    <row r="1921" spans="1:2" x14ac:dyDescent="0.3">
      <c r="A1921" s="18" t="s">
        <v>8219</v>
      </c>
      <c r="B1921" s="13">
        <v>29</v>
      </c>
    </row>
    <row r="1922" spans="1:2" x14ac:dyDescent="0.3">
      <c r="A1922" s="18" t="s">
        <v>8219</v>
      </c>
      <c r="B1922" s="13">
        <v>72</v>
      </c>
    </row>
    <row r="1923" spans="1:2" x14ac:dyDescent="0.3">
      <c r="A1923" s="18" t="s">
        <v>8219</v>
      </c>
      <c r="B1923" s="13">
        <v>15</v>
      </c>
    </row>
    <row r="1924" spans="1:2" x14ac:dyDescent="0.3">
      <c r="A1924" s="18" t="s">
        <v>8219</v>
      </c>
      <c r="B1924" s="13">
        <v>33</v>
      </c>
    </row>
    <row r="1925" spans="1:2" x14ac:dyDescent="0.3">
      <c r="A1925" s="18" t="s">
        <v>8219</v>
      </c>
      <c r="B1925" s="13">
        <v>15</v>
      </c>
    </row>
    <row r="1926" spans="1:2" x14ac:dyDescent="0.3">
      <c r="A1926" s="18" t="s">
        <v>8219</v>
      </c>
      <c r="B1926" s="13">
        <v>19</v>
      </c>
    </row>
    <row r="1927" spans="1:2" x14ac:dyDescent="0.3">
      <c r="A1927" s="18" t="s">
        <v>8219</v>
      </c>
      <c r="B1927" s="13">
        <v>17</v>
      </c>
    </row>
    <row r="1928" spans="1:2" x14ac:dyDescent="0.3">
      <c r="A1928" s="18" t="s">
        <v>8219</v>
      </c>
      <c r="B1928" s="13">
        <v>44</v>
      </c>
    </row>
    <row r="1929" spans="1:2" x14ac:dyDescent="0.3">
      <c r="A1929" s="18" t="s">
        <v>8219</v>
      </c>
      <c r="B1929" s="13">
        <v>10</v>
      </c>
    </row>
    <row r="1930" spans="1:2" x14ac:dyDescent="0.3">
      <c r="A1930" s="18" t="s">
        <v>8219</v>
      </c>
      <c r="B1930" s="13">
        <v>46</v>
      </c>
    </row>
    <row r="1931" spans="1:2" x14ac:dyDescent="0.3">
      <c r="A1931" s="18" t="s">
        <v>8219</v>
      </c>
      <c r="B1931" s="13">
        <v>11</v>
      </c>
    </row>
    <row r="1932" spans="1:2" x14ac:dyDescent="0.3">
      <c r="A1932" s="18" t="s">
        <v>8219</v>
      </c>
      <c r="B1932" s="13">
        <v>13</v>
      </c>
    </row>
    <row r="1933" spans="1:2" x14ac:dyDescent="0.3">
      <c r="A1933" s="18" t="s">
        <v>8219</v>
      </c>
      <c r="B1933" s="13">
        <v>33</v>
      </c>
    </row>
    <row r="1934" spans="1:2" x14ac:dyDescent="0.3">
      <c r="A1934" s="18" t="s">
        <v>8219</v>
      </c>
      <c r="B1934" s="13">
        <v>28</v>
      </c>
    </row>
    <row r="1935" spans="1:2" x14ac:dyDescent="0.3">
      <c r="A1935" s="18" t="s">
        <v>8219</v>
      </c>
      <c r="B1935" s="13">
        <v>21</v>
      </c>
    </row>
    <row r="1936" spans="1:2" x14ac:dyDescent="0.3">
      <c r="A1936" s="18" t="s">
        <v>8219</v>
      </c>
      <c r="B1936" s="13">
        <v>13</v>
      </c>
    </row>
    <row r="1937" spans="1:2" x14ac:dyDescent="0.3">
      <c r="A1937" s="18" t="s">
        <v>8219</v>
      </c>
      <c r="B1937" s="13">
        <v>34</v>
      </c>
    </row>
    <row r="1938" spans="1:2" x14ac:dyDescent="0.3">
      <c r="A1938" s="18" t="s">
        <v>8219</v>
      </c>
      <c r="B1938" s="13">
        <v>80</v>
      </c>
    </row>
    <row r="1939" spans="1:2" x14ac:dyDescent="0.3">
      <c r="A1939" s="18" t="s">
        <v>8219</v>
      </c>
      <c r="B1939" s="13">
        <v>74</v>
      </c>
    </row>
    <row r="1940" spans="1:2" x14ac:dyDescent="0.3">
      <c r="A1940" s="18" t="s">
        <v>8219</v>
      </c>
      <c r="B1940" s="13">
        <v>7</v>
      </c>
    </row>
    <row r="1941" spans="1:2" x14ac:dyDescent="0.3">
      <c r="A1941" s="18" t="s">
        <v>8219</v>
      </c>
      <c r="B1941" s="13">
        <v>34</v>
      </c>
    </row>
    <row r="1942" spans="1:2" x14ac:dyDescent="0.3">
      <c r="A1942" s="18" t="s">
        <v>8219</v>
      </c>
      <c r="B1942" s="13">
        <v>86</v>
      </c>
    </row>
    <row r="1943" spans="1:2" x14ac:dyDescent="0.3">
      <c r="A1943" s="18" t="s">
        <v>8219</v>
      </c>
      <c r="B1943" s="13">
        <v>37</v>
      </c>
    </row>
    <row r="1944" spans="1:2" x14ac:dyDescent="0.3">
      <c r="A1944" s="18" t="s">
        <v>8219</v>
      </c>
      <c r="B1944" s="13">
        <v>18</v>
      </c>
    </row>
    <row r="1945" spans="1:2" x14ac:dyDescent="0.3">
      <c r="A1945" s="18" t="s">
        <v>8219</v>
      </c>
      <c r="B1945" s="13">
        <v>22</v>
      </c>
    </row>
    <row r="1946" spans="1:2" x14ac:dyDescent="0.3">
      <c r="A1946" s="18" t="s">
        <v>8219</v>
      </c>
      <c r="B1946" s="13">
        <v>26</v>
      </c>
    </row>
    <row r="1947" spans="1:2" x14ac:dyDescent="0.3">
      <c r="A1947" s="18" t="s">
        <v>8219</v>
      </c>
      <c r="B1947" s="13">
        <v>27</v>
      </c>
    </row>
    <row r="1948" spans="1:2" x14ac:dyDescent="0.3">
      <c r="A1948" s="18" t="s">
        <v>8219</v>
      </c>
      <c r="B1948" s="13">
        <v>8</v>
      </c>
    </row>
    <row r="1949" spans="1:2" x14ac:dyDescent="0.3">
      <c r="A1949" s="18" t="s">
        <v>8219</v>
      </c>
      <c r="B1949" s="13">
        <v>204</v>
      </c>
    </row>
    <row r="1950" spans="1:2" x14ac:dyDescent="0.3">
      <c r="A1950" s="18" t="s">
        <v>8219</v>
      </c>
      <c r="B1950" s="13">
        <v>46</v>
      </c>
    </row>
    <row r="1951" spans="1:2" x14ac:dyDescent="0.3">
      <c r="A1951" s="18" t="s">
        <v>8219</v>
      </c>
      <c r="B1951" s="13">
        <v>17</v>
      </c>
    </row>
    <row r="1952" spans="1:2" x14ac:dyDescent="0.3">
      <c r="A1952" s="18" t="s">
        <v>8219</v>
      </c>
      <c r="B1952" s="13">
        <v>28</v>
      </c>
    </row>
    <row r="1953" spans="1:2" x14ac:dyDescent="0.3">
      <c r="A1953" s="18" t="s">
        <v>8219</v>
      </c>
      <c r="B1953" s="13">
        <v>83</v>
      </c>
    </row>
    <row r="1954" spans="1:2" x14ac:dyDescent="0.3">
      <c r="A1954" s="18" t="s">
        <v>8219</v>
      </c>
      <c r="B1954" s="13">
        <v>13</v>
      </c>
    </row>
    <row r="1955" spans="1:2" x14ac:dyDescent="0.3">
      <c r="A1955" s="18" t="s">
        <v>8219</v>
      </c>
      <c r="B1955" s="13">
        <v>8</v>
      </c>
    </row>
    <row r="1956" spans="1:2" x14ac:dyDescent="0.3">
      <c r="A1956" s="18" t="s">
        <v>8219</v>
      </c>
      <c r="B1956" s="13">
        <v>32</v>
      </c>
    </row>
    <row r="1957" spans="1:2" x14ac:dyDescent="0.3">
      <c r="A1957" s="18" t="s">
        <v>8219</v>
      </c>
      <c r="B1957" s="13">
        <v>85</v>
      </c>
    </row>
    <row r="1958" spans="1:2" x14ac:dyDescent="0.3">
      <c r="A1958" s="18" t="s">
        <v>8219</v>
      </c>
      <c r="B1958" s="13">
        <v>29</v>
      </c>
    </row>
    <row r="1959" spans="1:2" x14ac:dyDescent="0.3">
      <c r="A1959" s="18" t="s">
        <v>8219</v>
      </c>
      <c r="B1959" s="13">
        <v>24</v>
      </c>
    </row>
    <row r="1960" spans="1:2" x14ac:dyDescent="0.3">
      <c r="A1960" s="18" t="s">
        <v>8219</v>
      </c>
      <c r="B1960" s="13">
        <v>8</v>
      </c>
    </row>
    <row r="1961" spans="1:2" x14ac:dyDescent="0.3">
      <c r="A1961" s="18" t="s">
        <v>8219</v>
      </c>
      <c r="B1961" s="13">
        <v>19</v>
      </c>
    </row>
    <row r="1962" spans="1:2" x14ac:dyDescent="0.3">
      <c r="A1962" s="18" t="s">
        <v>8219</v>
      </c>
      <c r="B1962" s="13">
        <v>336</v>
      </c>
    </row>
    <row r="1963" spans="1:2" x14ac:dyDescent="0.3">
      <c r="A1963" s="18" t="s">
        <v>8219</v>
      </c>
      <c r="B1963" s="13">
        <v>13</v>
      </c>
    </row>
    <row r="1964" spans="1:2" x14ac:dyDescent="0.3">
      <c r="A1964" s="18" t="s">
        <v>8219</v>
      </c>
      <c r="B1964" s="13">
        <v>42</v>
      </c>
    </row>
    <row r="1965" spans="1:2" x14ac:dyDescent="0.3">
      <c r="A1965" s="18" t="s">
        <v>8219</v>
      </c>
      <c r="B1965" s="13">
        <v>64</v>
      </c>
    </row>
    <row r="1966" spans="1:2" x14ac:dyDescent="0.3">
      <c r="A1966" s="18" t="s">
        <v>8219</v>
      </c>
      <c r="B1966" s="13">
        <v>25</v>
      </c>
    </row>
    <row r="1967" spans="1:2" x14ac:dyDescent="0.3">
      <c r="A1967" s="18" t="s">
        <v>8219</v>
      </c>
      <c r="B1967" s="13">
        <v>20</v>
      </c>
    </row>
    <row r="1968" spans="1:2" x14ac:dyDescent="0.3">
      <c r="A1968" s="18" t="s">
        <v>8219</v>
      </c>
      <c r="B1968" s="13">
        <v>104</v>
      </c>
    </row>
    <row r="1969" spans="1:2" x14ac:dyDescent="0.3">
      <c r="A1969" s="18" t="s">
        <v>8219</v>
      </c>
      <c r="B1969" s="13">
        <v>53</v>
      </c>
    </row>
    <row r="1970" spans="1:2" x14ac:dyDescent="0.3">
      <c r="A1970" s="18" t="s">
        <v>8219</v>
      </c>
      <c r="B1970" s="13">
        <v>14</v>
      </c>
    </row>
    <row r="1971" spans="1:2" x14ac:dyDescent="0.3">
      <c r="A1971" s="18" t="s">
        <v>8219</v>
      </c>
      <c r="B1971" s="13">
        <v>20</v>
      </c>
    </row>
    <row r="1972" spans="1:2" x14ac:dyDescent="0.3">
      <c r="A1972" s="18" t="s">
        <v>8219</v>
      </c>
      <c r="B1972" s="13">
        <v>558</v>
      </c>
    </row>
    <row r="1973" spans="1:2" x14ac:dyDescent="0.3">
      <c r="A1973" s="18" t="s">
        <v>8219</v>
      </c>
      <c r="B1973" s="13">
        <v>22</v>
      </c>
    </row>
    <row r="1974" spans="1:2" x14ac:dyDescent="0.3">
      <c r="A1974" s="18" t="s">
        <v>8219</v>
      </c>
      <c r="B1974" s="13">
        <v>24</v>
      </c>
    </row>
    <row r="1975" spans="1:2" x14ac:dyDescent="0.3">
      <c r="A1975" s="18" t="s">
        <v>8219</v>
      </c>
      <c r="B1975" s="13">
        <v>74</v>
      </c>
    </row>
    <row r="1976" spans="1:2" x14ac:dyDescent="0.3">
      <c r="A1976" s="18" t="s">
        <v>8219</v>
      </c>
      <c r="B1976" s="13">
        <v>54</v>
      </c>
    </row>
    <row r="1977" spans="1:2" x14ac:dyDescent="0.3">
      <c r="A1977" s="18" t="s">
        <v>8219</v>
      </c>
      <c r="B1977" s="13">
        <v>31</v>
      </c>
    </row>
    <row r="1978" spans="1:2" x14ac:dyDescent="0.3">
      <c r="A1978" s="18" t="s">
        <v>8219</v>
      </c>
      <c r="B1978" s="13">
        <v>25</v>
      </c>
    </row>
    <row r="1979" spans="1:2" x14ac:dyDescent="0.3">
      <c r="A1979" s="18" t="s">
        <v>8219</v>
      </c>
      <c r="B1979" s="13">
        <v>17</v>
      </c>
    </row>
    <row r="1980" spans="1:2" x14ac:dyDescent="0.3">
      <c r="A1980" s="18" t="s">
        <v>8219</v>
      </c>
      <c r="B1980" s="13">
        <v>12</v>
      </c>
    </row>
    <row r="1981" spans="1:2" x14ac:dyDescent="0.3">
      <c r="A1981" s="18" t="s">
        <v>8219</v>
      </c>
      <c r="B1981" s="13">
        <v>38</v>
      </c>
    </row>
    <row r="1982" spans="1:2" x14ac:dyDescent="0.3">
      <c r="A1982" s="18" t="s">
        <v>8219</v>
      </c>
      <c r="B1982" s="13">
        <v>41</v>
      </c>
    </row>
    <row r="1983" spans="1:2" x14ac:dyDescent="0.3">
      <c r="A1983" s="18" t="s">
        <v>8219</v>
      </c>
      <c r="B1983" s="13">
        <v>19</v>
      </c>
    </row>
    <row r="1984" spans="1:2" x14ac:dyDescent="0.3">
      <c r="A1984" s="18" t="s">
        <v>8219</v>
      </c>
      <c r="B1984" s="13">
        <v>41</v>
      </c>
    </row>
    <row r="1985" spans="1:2" x14ac:dyDescent="0.3">
      <c r="A1985" s="18" t="s">
        <v>8219</v>
      </c>
      <c r="B1985" s="13">
        <v>26</v>
      </c>
    </row>
    <row r="1986" spans="1:2" x14ac:dyDescent="0.3">
      <c r="A1986" s="18" t="s">
        <v>8219</v>
      </c>
      <c r="B1986" s="13">
        <v>25</v>
      </c>
    </row>
    <row r="1987" spans="1:2" x14ac:dyDescent="0.3">
      <c r="A1987" s="18" t="s">
        <v>8219</v>
      </c>
      <c r="B1987" s="13">
        <v>9</v>
      </c>
    </row>
    <row r="1988" spans="1:2" x14ac:dyDescent="0.3">
      <c r="A1988" s="18" t="s">
        <v>8219</v>
      </c>
      <c r="B1988" s="13">
        <v>78</v>
      </c>
    </row>
    <row r="1989" spans="1:2" x14ac:dyDescent="0.3">
      <c r="A1989" s="18" t="s">
        <v>8219</v>
      </c>
      <c r="B1989" s="13">
        <v>45</v>
      </c>
    </row>
    <row r="1990" spans="1:2" x14ac:dyDescent="0.3">
      <c r="A1990" s="18" t="s">
        <v>8219</v>
      </c>
      <c r="B1990" s="13">
        <v>102</v>
      </c>
    </row>
    <row r="1991" spans="1:2" x14ac:dyDescent="0.3">
      <c r="A1991" s="18" t="s">
        <v>8219</v>
      </c>
      <c r="B1991" s="13">
        <v>5</v>
      </c>
    </row>
    <row r="1992" spans="1:2" x14ac:dyDescent="0.3">
      <c r="A1992" s="18" t="s">
        <v>8219</v>
      </c>
      <c r="B1992" s="13">
        <v>27</v>
      </c>
    </row>
    <row r="1993" spans="1:2" x14ac:dyDescent="0.3">
      <c r="A1993" s="18" t="s">
        <v>8219</v>
      </c>
      <c r="B1993" s="13">
        <v>37</v>
      </c>
    </row>
    <row r="1994" spans="1:2" x14ac:dyDescent="0.3">
      <c r="A1994" s="18" t="s">
        <v>8219</v>
      </c>
      <c r="B1994" s="13">
        <v>14</v>
      </c>
    </row>
    <row r="1995" spans="1:2" x14ac:dyDescent="0.3">
      <c r="A1995" s="18" t="s">
        <v>8219</v>
      </c>
      <c r="B1995" s="13">
        <v>27</v>
      </c>
    </row>
    <row r="1996" spans="1:2" x14ac:dyDescent="0.3">
      <c r="A1996" s="18" t="s">
        <v>8219</v>
      </c>
      <c r="B1996" s="13">
        <v>45</v>
      </c>
    </row>
    <row r="1997" spans="1:2" x14ac:dyDescent="0.3">
      <c r="A1997" s="18" t="s">
        <v>8219</v>
      </c>
      <c r="B1997" s="13">
        <v>49</v>
      </c>
    </row>
    <row r="1998" spans="1:2" x14ac:dyDescent="0.3">
      <c r="A1998" s="18" t="s">
        <v>8219</v>
      </c>
      <c r="B1998" s="13">
        <v>24</v>
      </c>
    </row>
    <row r="1999" spans="1:2" x14ac:dyDescent="0.3">
      <c r="A1999" s="18" t="s">
        <v>8219</v>
      </c>
      <c r="B1999" s="13">
        <v>112</v>
      </c>
    </row>
    <row r="2000" spans="1:2" x14ac:dyDescent="0.3">
      <c r="A2000" s="18" t="s">
        <v>8219</v>
      </c>
      <c r="B2000" s="13">
        <v>23</v>
      </c>
    </row>
    <row r="2001" spans="1:2" x14ac:dyDescent="0.3">
      <c r="A2001" s="18" t="s">
        <v>8219</v>
      </c>
      <c r="B2001" s="13">
        <v>54</v>
      </c>
    </row>
    <row r="2002" spans="1:2" x14ac:dyDescent="0.3">
      <c r="A2002" s="18" t="s">
        <v>8219</v>
      </c>
      <c r="B2002" s="13">
        <v>28</v>
      </c>
    </row>
    <row r="2003" spans="1:2" x14ac:dyDescent="0.3">
      <c r="A2003" s="18" t="s">
        <v>8219</v>
      </c>
      <c r="B2003" s="13">
        <v>11</v>
      </c>
    </row>
    <row r="2004" spans="1:2" x14ac:dyDescent="0.3">
      <c r="A2004" s="18" t="s">
        <v>8219</v>
      </c>
      <c r="B2004" s="13">
        <v>62</v>
      </c>
    </row>
    <row r="2005" spans="1:2" x14ac:dyDescent="0.3">
      <c r="A2005" s="18" t="s">
        <v>8219</v>
      </c>
      <c r="B2005" s="13">
        <v>73</v>
      </c>
    </row>
    <row r="2006" spans="1:2" x14ac:dyDescent="0.3">
      <c r="A2006" s="18" t="s">
        <v>8219</v>
      </c>
      <c r="B2006" s="13">
        <v>18</v>
      </c>
    </row>
    <row r="2007" spans="1:2" x14ac:dyDescent="0.3">
      <c r="A2007" s="18" t="s">
        <v>8219</v>
      </c>
      <c r="B2007" s="13">
        <v>35</v>
      </c>
    </row>
    <row r="2008" spans="1:2" x14ac:dyDescent="0.3">
      <c r="A2008" s="18" t="s">
        <v>8219</v>
      </c>
      <c r="B2008" s="13">
        <v>43</v>
      </c>
    </row>
    <row r="2009" spans="1:2" x14ac:dyDescent="0.3">
      <c r="A2009" s="18" t="s">
        <v>8219</v>
      </c>
      <c r="B2009" s="13">
        <v>36</v>
      </c>
    </row>
    <row r="2010" spans="1:2" x14ac:dyDescent="0.3">
      <c r="A2010" s="18" t="s">
        <v>8219</v>
      </c>
      <c r="B2010" s="13">
        <v>62</v>
      </c>
    </row>
    <row r="2011" spans="1:2" x14ac:dyDescent="0.3">
      <c r="A2011" s="18" t="s">
        <v>8219</v>
      </c>
      <c r="B2011" s="13">
        <v>15</v>
      </c>
    </row>
    <row r="2012" spans="1:2" x14ac:dyDescent="0.3">
      <c r="A2012" s="18" t="s">
        <v>8219</v>
      </c>
      <c r="B2012" s="13">
        <v>33</v>
      </c>
    </row>
    <row r="2013" spans="1:2" x14ac:dyDescent="0.3">
      <c r="A2013" s="18" t="s">
        <v>8219</v>
      </c>
      <c r="B2013" s="13">
        <v>27</v>
      </c>
    </row>
    <row r="2014" spans="1:2" x14ac:dyDescent="0.3">
      <c r="A2014" s="18" t="s">
        <v>8219</v>
      </c>
      <c r="B2014" s="13">
        <v>17</v>
      </c>
    </row>
    <row r="2015" spans="1:2" x14ac:dyDescent="0.3">
      <c r="A2015" s="18" t="s">
        <v>8219</v>
      </c>
      <c r="B2015" s="13">
        <v>4</v>
      </c>
    </row>
    <row r="2016" spans="1:2" x14ac:dyDescent="0.3">
      <c r="A2016" s="18" t="s">
        <v>8219</v>
      </c>
      <c r="B2016" s="13">
        <v>53</v>
      </c>
    </row>
    <row r="2017" spans="1:2" x14ac:dyDescent="0.3">
      <c r="A2017" s="18" t="s">
        <v>8219</v>
      </c>
      <c r="B2017" s="13">
        <v>49</v>
      </c>
    </row>
    <row r="2018" spans="1:2" x14ac:dyDescent="0.3">
      <c r="A2018" s="18" t="s">
        <v>8219</v>
      </c>
      <c r="B2018" s="13">
        <v>57</v>
      </c>
    </row>
    <row r="2019" spans="1:2" x14ac:dyDescent="0.3">
      <c r="A2019" s="18" t="s">
        <v>8219</v>
      </c>
      <c r="B2019" s="13">
        <v>69</v>
      </c>
    </row>
    <row r="2020" spans="1:2" x14ac:dyDescent="0.3">
      <c r="A2020" s="18" t="s">
        <v>8219</v>
      </c>
      <c r="B2020" s="13">
        <v>15</v>
      </c>
    </row>
    <row r="2021" spans="1:2" x14ac:dyDescent="0.3">
      <c r="A2021" s="18" t="s">
        <v>8219</v>
      </c>
      <c r="B2021" s="13">
        <v>64</v>
      </c>
    </row>
    <row r="2022" spans="1:2" x14ac:dyDescent="0.3">
      <c r="A2022" s="18" t="s">
        <v>8219</v>
      </c>
      <c r="B2022" s="13">
        <v>20</v>
      </c>
    </row>
    <row r="2023" spans="1:2" x14ac:dyDescent="0.3">
      <c r="A2023" s="18" t="s">
        <v>8219</v>
      </c>
      <c r="B2023" s="13">
        <v>27</v>
      </c>
    </row>
    <row r="2024" spans="1:2" x14ac:dyDescent="0.3">
      <c r="A2024" s="18" t="s">
        <v>8219</v>
      </c>
      <c r="B2024" s="13">
        <v>21</v>
      </c>
    </row>
    <row r="2025" spans="1:2" x14ac:dyDescent="0.3">
      <c r="A2025" s="18" t="s">
        <v>8219</v>
      </c>
      <c r="B2025" s="13">
        <v>31</v>
      </c>
    </row>
    <row r="2026" spans="1:2" x14ac:dyDescent="0.3">
      <c r="A2026" s="18" t="s">
        <v>8219</v>
      </c>
      <c r="B2026" s="13">
        <v>51</v>
      </c>
    </row>
    <row r="2027" spans="1:2" x14ac:dyDescent="0.3">
      <c r="A2027" s="18" t="s">
        <v>8219</v>
      </c>
      <c r="B2027" s="13">
        <v>57</v>
      </c>
    </row>
    <row r="2028" spans="1:2" x14ac:dyDescent="0.3">
      <c r="A2028" s="18" t="s">
        <v>8219</v>
      </c>
      <c r="B2028" s="13">
        <v>20</v>
      </c>
    </row>
    <row r="2029" spans="1:2" x14ac:dyDescent="0.3">
      <c r="A2029" s="18" t="s">
        <v>8219</v>
      </c>
      <c r="B2029" s="13">
        <v>71</v>
      </c>
    </row>
    <row r="2030" spans="1:2" x14ac:dyDescent="0.3">
      <c r="A2030" s="18" t="s">
        <v>8219</v>
      </c>
      <c r="B2030" s="13">
        <v>72</v>
      </c>
    </row>
    <row r="2031" spans="1:2" x14ac:dyDescent="0.3">
      <c r="A2031" s="18" t="s">
        <v>8219</v>
      </c>
      <c r="B2031" s="13">
        <v>45</v>
      </c>
    </row>
    <row r="2032" spans="1:2" x14ac:dyDescent="0.3">
      <c r="A2032" s="18" t="s">
        <v>8219</v>
      </c>
      <c r="B2032" s="13">
        <v>51</v>
      </c>
    </row>
    <row r="2033" spans="1:2" x14ac:dyDescent="0.3">
      <c r="A2033" s="18" t="s">
        <v>8219</v>
      </c>
      <c r="B2033" s="13">
        <v>56</v>
      </c>
    </row>
    <row r="2034" spans="1:2" x14ac:dyDescent="0.3">
      <c r="A2034" s="18" t="s">
        <v>8219</v>
      </c>
      <c r="B2034" s="13">
        <v>17</v>
      </c>
    </row>
    <row r="2035" spans="1:2" x14ac:dyDescent="0.3">
      <c r="A2035" s="18" t="s">
        <v>8219</v>
      </c>
      <c r="B2035" s="13">
        <v>197</v>
      </c>
    </row>
    <row r="2036" spans="1:2" x14ac:dyDescent="0.3">
      <c r="A2036" s="18" t="s">
        <v>8219</v>
      </c>
      <c r="B2036" s="13">
        <v>70</v>
      </c>
    </row>
    <row r="2037" spans="1:2" x14ac:dyDescent="0.3">
      <c r="A2037" s="18" t="s">
        <v>8219</v>
      </c>
      <c r="B2037" s="13">
        <v>21</v>
      </c>
    </row>
    <row r="2038" spans="1:2" x14ac:dyDescent="0.3">
      <c r="A2038" s="18" t="s">
        <v>8219</v>
      </c>
      <c r="B2038" s="13">
        <v>34</v>
      </c>
    </row>
    <row r="2039" spans="1:2" x14ac:dyDescent="0.3">
      <c r="A2039" s="18" t="s">
        <v>8219</v>
      </c>
      <c r="B2039" s="13">
        <v>39</v>
      </c>
    </row>
    <row r="2040" spans="1:2" x14ac:dyDescent="0.3">
      <c r="A2040" s="18" t="s">
        <v>8219</v>
      </c>
      <c r="B2040" s="13">
        <v>78</v>
      </c>
    </row>
    <row r="2041" spans="1:2" x14ac:dyDescent="0.3">
      <c r="A2041" s="18" t="s">
        <v>8219</v>
      </c>
      <c r="B2041" s="13">
        <v>48</v>
      </c>
    </row>
    <row r="2042" spans="1:2" x14ac:dyDescent="0.3">
      <c r="A2042" s="18" t="s">
        <v>8219</v>
      </c>
      <c r="B2042" s="13">
        <v>29</v>
      </c>
    </row>
    <row r="2043" spans="1:2" x14ac:dyDescent="0.3">
      <c r="A2043" s="18" t="s">
        <v>8219</v>
      </c>
      <c r="B2043" s="13">
        <v>73</v>
      </c>
    </row>
    <row r="2044" spans="1:2" x14ac:dyDescent="0.3">
      <c r="A2044" s="18" t="s">
        <v>8219</v>
      </c>
      <c r="B2044" s="13">
        <v>8</v>
      </c>
    </row>
    <row r="2045" spans="1:2" x14ac:dyDescent="0.3">
      <c r="A2045" s="18" t="s">
        <v>8219</v>
      </c>
      <c r="B2045" s="13">
        <v>17</v>
      </c>
    </row>
    <row r="2046" spans="1:2" x14ac:dyDescent="0.3">
      <c r="A2046" s="18" t="s">
        <v>8219</v>
      </c>
      <c r="B2046" s="13">
        <v>9</v>
      </c>
    </row>
    <row r="2047" spans="1:2" x14ac:dyDescent="0.3">
      <c r="A2047" s="18" t="s">
        <v>8219</v>
      </c>
      <c r="B2047" s="13">
        <v>17</v>
      </c>
    </row>
    <row r="2048" spans="1:2" x14ac:dyDescent="0.3">
      <c r="A2048" s="18" t="s">
        <v>8219</v>
      </c>
      <c r="B2048" s="13">
        <v>33</v>
      </c>
    </row>
    <row r="2049" spans="1:2" x14ac:dyDescent="0.3">
      <c r="A2049" s="18" t="s">
        <v>8219</v>
      </c>
      <c r="B2049" s="13">
        <v>38</v>
      </c>
    </row>
    <row r="2050" spans="1:2" x14ac:dyDescent="0.3">
      <c r="A2050" s="18" t="s">
        <v>8219</v>
      </c>
      <c r="B2050" s="13">
        <v>79</v>
      </c>
    </row>
    <row r="2051" spans="1:2" x14ac:dyDescent="0.3">
      <c r="A2051" s="18" t="s">
        <v>8219</v>
      </c>
      <c r="B2051" s="13">
        <v>46</v>
      </c>
    </row>
    <row r="2052" spans="1:2" x14ac:dyDescent="0.3">
      <c r="A2052" s="18" t="s">
        <v>8219</v>
      </c>
      <c r="B2052" s="13">
        <v>20</v>
      </c>
    </row>
    <row r="2053" spans="1:2" x14ac:dyDescent="0.3">
      <c r="A2053" s="18" t="s">
        <v>8219</v>
      </c>
      <c r="B2053" s="13">
        <v>20</v>
      </c>
    </row>
    <row r="2054" spans="1:2" x14ac:dyDescent="0.3">
      <c r="A2054" s="18" t="s">
        <v>8219</v>
      </c>
      <c r="B2054" s="13">
        <v>13</v>
      </c>
    </row>
    <row r="2055" spans="1:2" x14ac:dyDescent="0.3">
      <c r="A2055" s="18" t="s">
        <v>8219</v>
      </c>
      <c r="B2055" s="13">
        <v>22</v>
      </c>
    </row>
    <row r="2056" spans="1:2" x14ac:dyDescent="0.3">
      <c r="A2056" s="18" t="s">
        <v>8219</v>
      </c>
      <c r="B2056" s="13">
        <v>36</v>
      </c>
    </row>
    <row r="2057" spans="1:2" x14ac:dyDescent="0.3">
      <c r="A2057" s="18" t="s">
        <v>8219</v>
      </c>
      <c r="B2057" s="13">
        <v>40</v>
      </c>
    </row>
    <row r="2058" spans="1:2" x14ac:dyDescent="0.3">
      <c r="A2058" s="18" t="s">
        <v>8219</v>
      </c>
      <c r="B2058" s="13">
        <v>9</v>
      </c>
    </row>
    <row r="2059" spans="1:2" x14ac:dyDescent="0.3">
      <c r="A2059" s="18" t="s">
        <v>8219</v>
      </c>
      <c r="B2059" s="13">
        <v>19</v>
      </c>
    </row>
    <row r="2060" spans="1:2" x14ac:dyDescent="0.3">
      <c r="A2060" s="18" t="s">
        <v>8219</v>
      </c>
      <c r="B2060" s="13">
        <v>14</v>
      </c>
    </row>
    <row r="2061" spans="1:2" x14ac:dyDescent="0.3">
      <c r="A2061" s="18" t="s">
        <v>8219</v>
      </c>
      <c r="B2061" s="13">
        <v>38</v>
      </c>
    </row>
    <row r="2062" spans="1:2" x14ac:dyDescent="0.3">
      <c r="A2062" s="18" t="s">
        <v>8219</v>
      </c>
      <c r="B2062" s="13">
        <v>58</v>
      </c>
    </row>
    <row r="2063" spans="1:2" x14ac:dyDescent="0.3">
      <c r="A2063" s="18" t="s">
        <v>8219</v>
      </c>
      <c r="B2063" s="13">
        <v>28</v>
      </c>
    </row>
    <row r="2064" spans="1:2" x14ac:dyDescent="0.3">
      <c r="A2064" s="18" t="s">
        <v>8219</v>
      </c>
      <c r="B2064" s="13">
        <v>17</v>
      </c>
    </row>
    <row r="2065" spans="1:2" x14ac:dyDescent="0.3">
      <c r="A2065" s="18" t="s">
        <v>8219</v>
      </c>
      <c r="B2065" s="13">
        <v>12</v>
      </c>
    </row>
    <row r="2066" spans="1:2" x14ac:dyDescent="0.3">
      <c r="A2066" s="18" t="s">
        <v>8219</v>
      </c>
      <c r="B2066" s="13">
        <v>40</v>
      </c>
    </row>
    <row r="2067" spans="1:2" x14ac:dyDescent="0.3">
      <c r="A2067" s="18" t="s">
        <v>8219</v>
      </c>
      <c r="B2067" s="13">
        <v>57</v>
      </c>
    </row>
    <row r="2068" spans="1:2" x14ac:dyDescent="0.3">
      <c r="A2068" s="18" t="s">
        <v>8219</v>
      </c>
      <c r="B2068" s="13">
        <v>114</v>
      </c>
    </row>
    <row r="2069" spans="1:2" x14ac:dyDescent="0.3">
      <c r="A2069" s="18" t="s">
        <v>8219</v>
      </c>
      <c r="B2069" s="13">
        <v>31</v>
      </c>
    </row>
    <row r="2070" spans="1:2" x14ac:dyDescent="0.3">
      <c r="A2070" s="18" t="s">
        <v>8219</v>
      </c>
      <c r="B2070" s="13">
        <v>3</v>
      </c>
    </row>
    <row r="2071" spans="1:2" x14ac:dyDescent="0.3">
      <c r="A2071" s="18" t="s">
        <v>8219</v>
      </c>
      <c r="B2071" s="13">
        <v>16</v>
      </c>
    </row>
    <row r="2072" spans="1:2" x14ac:dyDescent="0.3">
      <c r="A2072" s="18" t="s">
        <v>8219</v>
      </c>
      <c r="B2072" s="13">
        <v>199</v>
      </c>
    </row>
    <row r="2073" spans="1:2" x14ac:dyDescent="0.3">
      <c r="A2073" s="18" t="s">
        <v>8219</v>
      </c>
      <c r="B2073" s="13">
        <v>31</v>
      </c>
    </row>
    <row r="2074" spans="1:2" x14ac:dyDescent="0.3">
      <c r="A2074" s="18" t="s">
        <v>8219</v>
      </c>
      <c r="B2074" s="13">
        <v>30</v>
      </c>
    </row>
    <row r="2075" spans="1:2" x14ac:dyDescent="0.3">
      <c r="A2075" s="18" t="s">
        <v>8219</v>
      </c>
      <c r="B2075" s="13">
        <v>34</v>
      </c>
    </row>
    <row r="2076" spans="1:2" x14ac:dyDescent="0.3">
      <c r="A2076" s="18" t="s">
        <v>8219</v>
      </c>
      <c r="B2076" s="13">
        <v>18</v>
      </c>
    </row>
    <row r="2077" spans="1:2" x14ac:dyDescent="0.3">
      <c r="A2077" s="18" t="s">
        <v>8219</v>
      </c>
      <c r="B2077" s="13">
        <v>67</v>
      </c>
    </row>
    <row r="2078" spans="1:2" x14ac:dyDescent="0.3">
      <c r="A2078" s="18" t="s">
        <v>8219</v>
      </c>
      <c r="B2078" s="13">
        <v>66</v>
      </c>
    </row>
    <row r="2079" spans="1:2" x14ac:dyDescent="0.3">
      <c r="A2079" s="18" t="s">
        <v>8219</v>
      </c>
      <c r="B2079" s="13">
        <v>23</v>
      </c>
    </row>
    <row r="2080" spans="1:2" x14ac:dyDescent="0.3">
      <c r="A2080" s="18" t="s">
        <v>8219</v>
      </c>
      <c r="B2080" s="13">
        <v>126</v>
      </c>
    </row>
    <row r="2081" spans="1:2" x14ac:dyDescent="0.3">
      <c r="A2081" s="18" t="s">
        <v>8219</v>
      </c>
      <c r="B2081" s="13">
        <v>6</v>
      </c>
    </row>
    <row r="2082" spans="1:2" x14ac:dyDescent="0.3">
      <c r="A2082" s="18" t="s">
        <v>8219</v>
      </c>
      <c r="B2082" s="13">
        <v>25</v>
      </c>
    </row>
    <row r="2083" spans="1:2" x14ac:dyDescent="0.3">
      <c r="A2083" s="18" t="s">
        <v>8219</v>
      </c>
      <c r="B2083" s="13">
        <v>39</v>
      </c>
    </row>
    <row r="2084" spans="1:2" x14ac:dyDescent="0.3">
      <c r="A2084" s="18" t="s">
        <v>8219</v>
      </c>
      <c r="B2084" s="13">
        <v>62</v>
      </c>
    </row>
    <row r="2085" spans="1:2" x14ac:dyDescent="0.3">
      <c r="A2085" s="18" t="s">
        <v>8219</v>
      </c>
      <c r="B2085" s="13">
        <v>31</v>
      </c>
    </row>
    <row r="2086" spans="1:2" x14ac:dyDescent="0.3">
      <c r="A2086" s="18" t="s">
        <v>8219</v>
      </c>
      <c r="B2086" s="13">
        <v>274</v>
      </c>
    </row>
    <row r="2087" spans="1:2" x14ac:dyDescent="0.3">
      <c r="A2087" s="18" t="s">
        <v>8219</v>
      </c>
      <c r="B2087" s="13">
        <v>17</v>
      </c>
    </row>
    <row r="2088" spans="1:2" x14ac:dyDescent="0.3">
      <c r="A2088" s="18" t="s">
        <v>8219</v>
      </c>
      <c r="B2088" s="13">
        <v>14</v>
      </c>
    </row>
    <row r="2089" spans="1:2" x14ac:dyDescent="0.3">
      <c r="A2089" s="18" t="s">
        <v>8219</v>
      </c>
      <c r="B2089" s="13">
        <v>60</v>
      </c>
    </row>
    <row r="2090" spans="1:2" x14ac:dyDescent="0.3">
      <c r="A2090" s="18" t="s">
        <v>8219</v>
      </c>
      <c r="B2090" s="13">
        <v>33</v>
      </c>
    </row>
    <row r="2091" spans="1:2" x14ac:dyDescent="0.3">
      <c r="A2091" s="18" t="s">
        <v>8219</v>
      </c>
      <c r="B2091" s="13">
        <v>78</v>
      </c>
    </row>
    <row r="2092" spans="1:2" x14ac:dyDescent="0.3">
      <c r="A2092" s="18" t="s">
        <v>8219</v>
      </c>
      <c r="B2092" s="13">
        <v>30</v>
      </c>
    </row>
    <row r="2093" spans="1:2" x14ac:dyDescent="0.3">
      <c r="A2093" s="18" t="s">
        <v>8219</v>
      </c>
      <c r="B2093" s="13">
        <v>136</v>
      </c>
    </row>
    <row r="2094" spans="1:2" x14ac:dyDescent="0.3">
      <c r="A2094" s="18" t="s">
        <v>8219</v>
      </c>
      <c r="B2094" s="13">
        <v>40</v>
      </c>
    </row>
    <row r="2095" spans="1:2" x14ac:dyDescent="0.3">
      <c r="A2095" s="18" t="s">
        <v>8219</v>
      </c>
      <c r="B2095" s="13">
        <v>18</v>
      </c>
    </row>
    <row r="2096" spans="1:2" x14ac:dyDescent="0.3">
      <c r="A2096" s="18" t="s">
        <v>8219</v>
      </c>
      <c r="B2096" s="13">
        <v>39</v>
      </c>
    </row>
    <row r="2097" spans="1:2" x14ac:dyDescent="0.3">
      <c r="A2097" s="18" t="s">
        <v>8219</v>
      </c>
      <c r="B2097" s="13">
        <v>21</v>
      </c>
    </row>
    <row r="2098" spans="1:2" x14ac:dyDescent="0.3">
      <c r="A2098" s="18" t="s">
        <v>8219</v>
      </c>
      <c r="B2098" s="13">
        <v>30</v>
      </c>
    </row>
    <row r="2099" spans="1:2" x14ac:dyDescent="0.3">
      <c r="A2099" s="18" t="s">
        <v>8219</v>
      </c>
      <c r="B2099" s="13">
        <v>27</v>
      </c>
    </row>
    <row r="2100" spans="1:2" x14ac:dyDescent="0.3">
      <c r="A2100" s="18" t="s">
        <v>8219</v>
      </c>
      <c r="B2100" s="13">
        <v>35</v>
      </c>
    </row>
    <row r="2101" spans="1:2" x14ac:dyDescent="0.3">
      <c r="A2101" s="18" t="s">
        <v>8219</v>
      </c>
      <c r="B2101" s="13">
        <v>13</v>
      </c>
    </row>
    <row r="2102" spans="1:2" x14ac:dyDescent="0.3">
      <c r="A2102" s="18" t="s">
        <v>8219</v>
      </c>
      <c r="B2102" s="13">
        <v>23</v>
      </c>
    </row>
    <row r="2103" spans="1:2" x14ac:dyDescent="0.3">
      <c r="A2103" s="18" t="s">
        <v>8219</v>
      </c>
      <c r="B2103" s="13">
        <v>39</v>
      </c>
    </row>
    <row r="2104" spans="1:2" x14ac:dyDescent="0.3">
      <c r="A2104" s="18" t="s">
        <v>8219</v>
      </c>
      <c r="B2104" s="13">
        <v>35</v>
      </c>
    </row>
    <row r="2105" spans="1:2" x14ac:dyDescent="0.3">
      <c r="A2105" s="18" t="s">
        <v>8219</v>
      </c>
      <c r="B2105" s="13">
        <v>27</v>
      </c>
    </row>
    <row r="2106" spans="1:2" x14ac:dyDescent="0.3">
      <c r="A2106" s="18" t="s">
        <v>8219</v>
      </c>
      <c r="B2106" s="13">
        <v>21</v>
      </c>
    </row>
    <row r="2107" spans="1:2" x14ac:dyDescent="0.3">
      <c r="A2107" s="18" t="s">
        <v>8219</v>
      </c>
      <c r="B2107" s="13">
        <v>104</v>
      </c>
    </row>
    <row r="2108" spans="1:2" x14ac:dyDescent="0.3">
      <c r="A2108" s="18" t="s">
        <v>8219</v>
      </c>
      <c r="B2108" s="13">
        <v>19</v>
      </c>
    </row>
    <row r="2109" spans="1:2" x14ac:dyDescent="0.3">
      <c r="A2109" s="18" t="s">
        <v>8219</v>
      </c>
      <c r="B2109" s="13">
        <v>97</v>
      </c>
    </row>
    <row r="2110" spans="1:2" x14ac:dyDescent="0.3">
      <c r="A2110" s="18" t="s">
        <v>8219</v>
      </c>
      <c r="B2110" s="13">
        <v>27</v>
      </c>
    </row>
    <row r="2111" spans="1:2" x14ac:dyDescent="0.3">
      <c r="A2111" s="18" t="s">
        <v>8219</v>
      </c>
      <c r="B2111" s="13">
        <v>24</v>
      </c>
    </row>
    <row r="2112" spans="1:2" x14ac:dyDescent="0.3">
      <c r="A2112" s="18" t="s">
        <v>8219</v>
      </c>
      <c r="B2112" s="13">
        <v>13</v>
      </c>
    </row>
    <row r="2113" spans="1:2" x14ac:dyDescent="0.3">
      <c r="A2113" s="18" t="s">
        <v>8219</v>
      </c>
      <c r="B2113" s="13">
        <v>46</v>
      </c>
    </row>
    <row r="2114" spans="1:2" x14ac:dyDescent="0.3">
      <c r="A2114" s="18" t="s">
        <v>8219</v>
      </c>
      <c r="B2114" s="13">
        <v>4</v>
      </c>
    </row>
    <row r="2115" spans="1:2" x14ac:dyDescent="0.3">
      <c r="A2115" s="18" t="s">
        <v>8219</v>
      </c>
      <c r="B2115" s="13">
        <v>40</v>
      </c>
    </row>
    <row r="2116" spans="1:2" x14ac:dyDescent="0.3">
      <c r="A2116" s="18" t="s">
        <v>8219</v>
      </c>
      <c r="B2116" s="13">
        <v>44</v>
      </c>
    </row>
    <row r="2117" spans="1:2" x14ac:dyDescent="0.3">
      <c r="A2117" s="18" t="s">
        <v>8219</v>
      </c>
      <c r="B2117" s="13">
        <v>35</v>
      </c>
    </row>
    <row r="2118" spans="1:2" x14ac:dyDescent="0.3">
      <c r="A2118" s="18" t="s">
        <v>8219</v>
      </c>
      <c r="B2118" s="13">
        <v>63</v>
      </c>
    </row>
    <row r="2119" spans="1:2" x14ac:dyDescent="0.3">
      <c r="A2119" s="18" t="s">
        <v>8219</v>
      </c>
      <c r="B2119" s="13">
        <v>89</v>
      </c>
    </row>
    <row r="2120" spans="1:2" x14ac:dyDescent="0.3">
      <c r="A2120" s="18" t="s">
        <v>8219</v>
      </c>
      <c r="B2120" s="13">
        <v>15</v>
      </c>
    </row>
    <row r="2121" spans="1:2" x14ac:dyDescent="0.3">
      <c r="A2121" s="18" t="s">
        <v>8219</v>
      </c>
      <c r="B2121" s="13">
        <v>46</v>
      </c>
    </row>
    <row r="2122" spans="1:2" x14ac:dyDescent="0.3">
      <c r="A2122" s="18" t="s">
        <v>8219</v>
      </c>
      <c r="B2122" s="13">
        <v>33</v>
      </c>
    </row>
    <row r="2123" spans="1:2" x14ac:dyDescent="0.3">
      <c r="A2123" s="18" t="s">
        <v>8219</v>
      </c>
      <c r="B2123" s="13">
        <v>52</v>
      </c>
    </row>
    <row r="2124" spans="1:2" x14ac:dyDescent="0.3">
      <c r="A2124" s="18" t="s">
        <v>8219</v>
      </c>
      <c r="B2124" s="13">
        <v>7</v>
      </c>
    </row>
    <row r="2125" spans="1:2" x14ac:dyDescent="0.3">
      <c r="A2125" s="18" t="s">
        <v>8219</v>
      </c>
      <c r="B2125" s="13">
        <v>28</v>
      </c>
    </row>
    <row r="2126" spans="1:2" x14ac:dyDescent="0.3">
      <c r="A2126" s="18" t="s">
        <v>8219</v>
      </c>
      <c r="B2126" s="13">
        <v>11</v>
      </c>
    </row>
    <row r="2127" spans="1:2" x14ac:dyDescent="0.3">
      <c r="A2127" s="18" t="s">
        <v>8219</v>
      </c>
      <c r="B2127" s="13">
        <v>15</v>
      </c>
    </row>
    <row r="2128" spans="1:2" x14ac:dyDescent="0.3">
      <c r="A2128" s="18" t="s">
        <v>8219</v>
      </c>
      <c r="B2128" s="13">
        <v>30</v>
      </c>
    </row>
    <row r="2129" spans="1:2" x14ac:dyDescent="0.3">
      <c r="A2129" s="18" t="s">
        <v>8219</v>
      </c>
      <c r="B2129" s="13">
        <v>27</v>
      </c>
    </row>
    <row r="2130" spans="1:2" x14ac:dyDescent="0.3">
      <c r="A2130" s="18" t="s">
        <v>8219</v>
      </c>
      <c r="B2130" s="13">
        <v>28</v>
      </c>
    </row>
    <row r="2131" spans="1:2" x14ac:dyDescent="0.3">
      <c r="A2131" s="18" t="s">
        <v>8219</v>
      </c>
      <c r="B2131" s="13">
        <v>17</v>
      </c>
    </row>
    <row r="2132" spans="1:2" x14ac:dyDescent="0.3">
      <c r="A2132" s="18" t="s">
        <v>8219</v>
      </c>
      <c r="B2132" s="13">
        <v>50</v>
      </c>
    </row>
    <row r="2133" spans="1:2" x14ac:dyDescent="0.3">
      <c r="A2133" s="18" t="s">
        <v>8219</v>
      </c>
      <c r="B2133" s="13">
        <v>26</v>
      </c>
    </row>
    <row r="2134" spans="1:2" x14ac:dyDescent="0.3">
      <c r="A2134" s="18" t="s">
        <v>8219</v>
      </c>
      <c r="B2134" s="13">
        <v>88</v>
      </c>
    </row>
    <row r="2135" spans="1:2" x14ac:dyDescent="0.3">
      <c r="A2135" s="18" t="s">
        <v>8219</v>
      </c>
      <c r="B2135" s="13">
        <v>91</v>
      </c>
    </row>
    <row r="2136" spans="1:2" x14ac:dyDescent="0.3">
      <c r="A2136" s="18" t="s">
        <v>8219</v>
      </c>
      <c r="B2136" s="13">
        <v>3</v>
      </c>
    </row>
    <row r="2137" spans="1:2" x14ac:dyDescent="0.3">
      <c r="A2137" s="18" t="s">
        <v>8219</v>
      </c>
      <c r="B2137" s="13">
        <v>28</v>
      </c>
    </row>
    <row r="2138" spans="1:2" x14ac:dyDescent="0.3">
      <c r="A2138" s="18" t="s">
        <v>8219</v>
      </c>
      <c r="B2138" s="13">
        <v>77</v>
      </c>
    </row>
    <row r="2139" spans="1:2" x14ac:dyDescent="0.3">
      <c r="A2139" s="18" t="s">
        <v>8219</v>
      </c>
      <c r="B2139" s="13">
        <v>27</v>
      </c>
    </row>
    <row r="2140" spans="1:2" x14ac:dyDescent="0.3">
      <c r="A2140" s="18" t="s">
        <v>8219</v>
      </c>
      <c r="B2140" s="13">
        <v>107</v>
      </c>
    </row>
    <row r="2141" spans="1:2" x14ac:dyDescent="0.3">
      <c r="A2141" s="18" t="s">
        <v>8219</v>
      </c>
      <c r="B2141" s="13">
        <v>96</v>
      </c>
    </row>
    <row r="2142" spans="1:2" x14ac:dyDescent="0.3">
      <c r="A2142" s="18" t="s">
        <v>8219</v>
      </c>
      <c r="B2142" s="13">
        <v>56</v>
      </c>
    </row>
    <row r="2143" spans="1:2" x14ac:dyDescent="0.3">
      <c r="A2143" s="18" t="s">
        <v>8219</v>
      </c>
      <c r="B2143" s="13">
        <v>58</v>
      </c>
    </row>
    <row r="2144" spans="1:2" x14ac:dyDescent="0.3">
      <c r="A2144" s="18" t="s">
        <v>8219</v>
      </c>
      <c r="B2144" s="13">
        <v>15</v>
      </c>
    </row>
    <row r="2145" spans="1:2" x14ac:dyDescent="0.3">
      <c r="A2145" s="18" t="s">
        <v>8219</v>
      </c>
      <c r="B2145" s="13">
        <v>20</v>
      </c>
    </row>
    <row r="2146" spans="1:2" x14ac:dyDescent="0.3">
      <c r="A2146" s="18" t="s">
        <v>8219</v>
      </c>
      <c r="B2146" s="13">
        <v>38</v>
      </c>
    </row>
    <row r="2147" spans="1:2" x14ac:dyDescent="0.3">
      <c r="A2147" s="18" t="s">
        <v>8219</v>
      </c>
      <c r="B2147" s="13">
        <v>33</v>
      </c>
    </row>
    <row r="2148" spans="1:2" x14ac:dyDescent="0.3">
      <c r="A2148" s="18" t="s">
        <v>8219</v>
      </c>
      <c r="B2148" s="13">
        <v>57</v>
      </c>
    </row>
    <row r="2149" spans="1:2" x14ac:dyDescent="0.3">
      <c r="A2149" s="18" t="s">
        <v>8219</v>
      </c>
      <c r="B2149" s="13">
        <v>25</v>
      </c>
    </row>
    <row r="2150" spans="1:2" x14ac:dyDescent="0.3">
      <c r="A2150" s="18" t="s">
        <v>8219</v>
      </c>
      <c r="B2150" s="13">
        <v>14</v>
      </c>
    </row>
    <row r="2151" spans="1:2" x14ac:dyDescent="0.3">
      <c r="A2151" s="18" t="s">
        <v>8219</v>
      </c>
      <c r="B2151" s="13">
        <v>94</v>
      </c>
    </row>
    <row r="2152" spans="1:2" x14ac:dyDescent="0.3">
      <c r="A2152" s="18" t="s">
        <v>8219</v>
      </c>
      <c r="B2152" s="13">
        <v>59</v>
      </c>
    </row>
    <row r="2153" spans="1:2" x14ac:dyDescent="0.3">
      <c r="A2153" s="18" t="s">
        <v>8219</v>
      </c>
      <c r="B2153" s="13">
        <v>36</v>
      </c>
    </row>
    <row r="2154" spans="1:2" x14ac:dyDescent="0.3">
      <c r="A2154" s="18" t="s">
        <v>8219</v>
      </c>
      <c r="B2154" s="13">
        <v>115</v>
      </c>
    </row>
    <row r="2155" spans="1:2" x14ac:dyDescent="0.3">
      <c r="A2155" s="18" t="s">
        <v>8219</v>
      </c>
      <c r="B2155" s="13">
        <v>30</v>
      </c>
    </row>
    <row r="2156" spans="1:2" x14ac:dyDescent="0.3">
      <c r="A2156" s="18" t="s">
        <v>8219</v>
      </c>
      <c r="B2156" s="13">
        <v>52</v>
      </c>
    </row>
    <row r="2157" spans="1:2" x14ac:dyDescent="0.3">
      <c r="A2157" s="18" t="s">
        <v>8219</v>
      </c>
      <c r="B2157" s="13">
        <v>27</v>
      </c>
    </row>
    <row r="2158" spans="1:2" x14ac:dyDescent="0.3">
      <c r="A2158" s="18" t="s">
        <v>8219</v>
      </c>
      <c r="B2158" s="13">
        <v>24</v>
      </c>
    </row>
    <row r="2159" spans="1:2" x14ac:dyDescent="0.3">
      <c r="A2159" s="18" t="s">
        <v>8219</v>
      </c>
      <c r="B2159" s="13">
        <v>10</v>
      </c>
    </row>
    <row r="2160" spans="1:2" x14ac:dyDescent="0.3">
      <c r="A2160" s="18" t="s">
        <v>8219</v>
      </c>
      <c r="B2160" s="13">
        <v>30</v>
      </c>
    </row>
    <row r="2161" spans="1:2" x14ac:dyDescent="0.3">
      <c r="A2161" s="18" t="s">
        <v>8219</v>
      </c>
      <c r="B2161" s="13">
        <v>71</v>
      </c>
    </row>
    <row r="2162" spans="1:2" x14ac:dyDescent="0.3">
      <c r="A2162" s="18" t="s">
        <v>8219</v>
      </c>
      <c r="B2162" s="13">
        <v>10</v>
      </c>
    </row>
    <row r="2163" spans="1:2" x14ac:dyDescent="0.3">
      <c r="A2163" s="18" t="s">
        <v>8219</v>
      </c>
      <c r="B2163" s="13">
        <v>24</v>
      </c>
    </row>
    <row r="2164" spans="1:2" x14ac:dyDescent="0.3">
      <c r="A2164" s="18" t="s">
        <v>8219</v>
      </c>
      <c r="B2164" s="13">
        <v>38</v>
      </c>
    </row>
    <row r="2165" spans="1:2" x14ac:dyDescent="0.3">
      <c r="A2165" s="18" t="s">
        <v>8219</v>
      </c>
      <c r="B2165" s="13">
        <v>26</v>
      </c>
    </row>
    <row r="2166" spans="1:2" x14ac:dyDescent="0.3">
      <c r="A2166" s="18" t="s">
        <v>8219</v>
      </c>
      <c r="B2166" s="13">
        <v>19</v>
      </c>
    </row>
    <row r="2167" spans="1:2" x14ac:dyDescent="0.3">
      <c r="A2167" s="18" t="s">
        <v>8219</v>
      </c>
      <c r="B2167" s="13">
        <v>11</v>
      </c>
    </row>
    <row r="2168" spans="1:2" x14ac:dyDescent="0.3">
      <c r="A2168" s="18" t="s">
        <v>8219</v>
      </c>
      <c r="B2168" s="13">
        <v>27</v>
      </c>
    </row>
    <row r="2169" spans="1:2" x14ac:dyDescent="0.3">
      <c r="A2169" s="18" t="s">
        <v>8219</v>
      </c>
      <c r="B2169" s="13">
        <v>34</v>
      </c>
    </row>
    <row r="2170" spans="1:2" x14ac:dyDescent="0.3">
      <c r="A2170" s="18" t="s">
        <v>8219</v>
      </c>
      <c r="B2170" s="13">
        <v>20</v>
      </c>
    </row>
    <row r="2171" spans="1:2" x14ac:dyDescent="0.3">
      <c r="A2171" s="18" t="s">
        <v>8219</v>
      </c>
      <c r="B2171" s="13">
        <v>37</v>
      </c>
    </row>
    <row r="2172" spans="1:2" x14ac:dyDescent="0.3">
      <c r="A2172" s="18" t="s">
        <v>8219</v>
      </c>
      <c r="B2172" s="13">
        <v>20</v>
      </c>
    </row>
    <row r="2173" spans="1:2" x14ac:dyDescent="0.3">
      <c r="A2173" s="18" t="s">
        <v>8219</v>
      </c>
      <c r="B2173" s="13">
        <v>10</v>
      </c>
    </row>
    <row r="2174" spans="1:2" x14ac:dyDescent="0.3">
      <c r="A2174" s="18" t="s">
        <v>8219</v>
      </c>
      <c r="B2174" s="13">
        <v>26</v>
      </c>
    </row>
    <row r="2175" spans="1:2" x14ac:dyDescent="0.3">
      <c r="A2175" s="18" t="s">
        <v>8219</v>
      </c>
      <c r="B2175" s="13">
        <v>20</v>
      </c>
    </row>
    <row r="2176" spans="1:2" x14ac:dyDescent="0.3">
      <c r="A2176" s="18" t="s">
        <v>8219</v>
      </c>
      <c r="B2176" s="13">
        <v>46</v>
      </c>
    </row>
    <row r="2177" spans="1:2" x14ac:dyDescent="0.3">
      <c r="A2177" s="18" t="s">
        <v>8219</v>
      </c>
      <c r="B2177" s="13">
        <v>76</v>
      </c>
    </row>
    <row r="2178" spans="1:2" x14ac:dyDescent="0.3">
      <c r="A2178" s="18" t="s">
        <v>8219</v>
      </c>
      <c r="B2178" s="13">
        <v>41</v>
      </c>
    </row>
    <row r="2179" spans="1:2" x14ac:dyDescent="0.3">
      <c r="A2179" s="18" t="s">
        <v>8219</v>
      </c>
      <c r="B2179" s="13">
        <v>7</v>
      </c>
    </row>
    <row r="2180" spans="1:2" x14ac:dyDescent="0.3">
      <c r="A2180" s="18" t="s">
        <v>8219</v>
      </c>
      <c r="B2180" s="13">
        <v>49</v>
      </c>
    </row>
    <row r="2181" spans="1:2" x14ac:dyDescent="0.3">
      <c r="A2181" s="18" t="s">
        <v>8219</v>
      </c>
      <c r="B2181" s="13">
        <v>26</v>
      </c>
    </row>
    <row r="2182" spans="1:2" x14ac:dyDescent="0.3">
      <c r="A2182" s="18" t="s">
        <v>8219</v>
      </c>
      <c r="B2182" s="13">
        <v>65</v>
      </c>
    </row>
    <row r="2183" spans="1:2" x14ac:dyDescent="0.3">
      <c r="A2183" s="18" t="s">
        <v>8219</v>
      </c>
      <c r="B2183" s="13">
        <v>28</v>
      </c>
    </row>
    <row r="2184" spans="1:2" x14ac:dyDescent="0.3">
      <c r="A2184" s="18" t="s">
        <v>8219</v>
      </c>
      <c r="B2184" s="13">
        <v>8</v>
      </c>
    </row>
    <row r="2185" spans="1:2" x14ac:dyDescent="0.3">
      <c r="A2185" s="18" t="s">
        <v>8219</v>
      </c>
      <c r="B2185" s="13">
        <v>3</v>
      </c>
    </row>
    <row r="2186" spans="1:2" x14ac:dyDescent="0.3">
      <c r="A2186" s="18" t="s">
        <v>8219</v>
      </c>
      <c r="B2186" s="13">
        <v>9</v>
      </c>
    </row>
    <row r="2187" spans="1:2" x14ac:dyDescent="0.3">
      <c r="A2187" s="18" t="s">
        <v>8219</v>
      </c>
      <c r="B2187" s="13">
        <v>9</v>
      </c>
    </row>
    <row r="2188" spans="1:2" x14ac:dyDescent="0.3">
      <c r="A2188" s="18" t="s">
        <v>8219</v>
      </c>
      <c r="B2188" s="13">
        <v>20</v>
      </c>
    </row>
    <row r="2189" spans="1:2" x14ac:dyDescent="0.3">
      <c r="A2189" s="18" t="s">
        <v>8219</v>
      </c>
      <c r="B2189" s="13">
        <v>57</v>
      </c>
    </row>
    <row r="2190" spans="1:2" x14ac:dyDescent="0.3">
      <c r="A2190" s="18" t="s">
        <v>8219</v>
      </c>
      <c r="B2190" s="13">
        <v>8</v>
      </c>
    </row>
    <row r="2191" spans="1:2" x14ac:dyDescent="0.3">
      <c r="A2191" s="18" t="s">
        <v>8219</v>
      </c>
      <c r="B2191" s="13">
        <v>14</v>
      </c>
    </row>
    <row r="2192" spans="1:2" x14ac:dyDescent="0.3">
      <c r="A2192" s="18" t="s">
        <v>8219</v>
      </c>
      <c r="B2192" s="13">
        <v>17</v>
      </c>
    </row>
    <row r="2193" spans="1:2" x14ac:dyDescent="0.3">
      <c r="A2193" s="18" t="s">
        <v>8219</v>
      </c>
      <c r="B2193" s="13">
        <v>100</v>
      </c>
    </row>
    <row r="2194" spans="1:2" x14ac:dyDescent="0.3">
      <c r="A2194" s="18" t="s">
        <v>8219</v>
      </c>
      <c r="B2194" s="13">
        <v>32</v>
      </c>
    </row>
    <row r="2195" spans="1:2" x14ac:dyDescent="0.3">
      <c r="A2195" s="18" t="s">
        <v>8219</v>
      </c>
      <c r="B2195" s="13">
        <v>3</v>
      </c>
    </row>
    <row r="2197" spans="1:2" x14ac:dyDescent="0.3">
      <c r="A2197" s="17" t="s">
        <v>8403</v>
      </c>
      <c r="B2197" s="20">
        <f>AVERAGE(B11:B2195)</f>
        <v>194.42517162471395</v>
      </c>
    </row>
    <row r="2198" spans="1:2" x14ac:dyDescent="0.3">
      <c r="A2198" s="17" t="s">
        <v>8404</v>
      </c>
      <c r="B2198" s="20">
        <f>MEDIAN(B11:B2195)</f>
        <v>62</v>
      </c>
    </row>
    <row r="2199" spans="1:2" x14ac:dyDescent="0.3">
      <c r="A2199" s="17" t="s">
        <v>8405</v>
      </c>
      <c r="B2199" s="20">
        <f>MIN(B11:B2195)</f>
        <v>1</v>
      </c>
    </row>
    <row r="2200" spans="1:2" x14ac:dyDescent="0.3">
      <c r="A2200" s="17" t="s">
        <v>8406</v>
      </c>
      <c r="B2200" s="20">
        <f>MAX(B11:B2195)</f>
        <v>26457</v>
      </c>
    </row>
    <row r="2201" spans="1:2" x14ac:dyDescent="0.3">
      <c r="A2201" s="17" t="s">
        <v>8407</v>
      </c>
      <c r="B2201" s="20">
        <f>_xlfn.VAR.P(B11:B2195)</f>
        <v>712840.9867348104</v>
      </c>
    </row>
    <row r="2202" spans="1:2" x14ac:dyDescent="0.3">
      <c r="A2202" s="17" t="s">
        <v>8408</v>
      </c>
      <c r="B2202" s="20">
        <f>_xlfn.STDEV.P(B11:B2195)</f>
        <v>844.29910975602149</v>
      </c>
    </row>
  </sheetData>
  <autoFilter ref="A10:E2195" xr:uid="{83B77EDC-A9A2-41F3-ADE9-55F1F740902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2E35DE-28CF-41EE-9B8A-1F5F54EDDF76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Model</vt:lpstr>
      <vt:lpstr>Pivot 1 - Category</vt:lpstr>
      <vt:lpstr>Pivot 2 - Sub-Category</vt:lpstr>
      <vt:lpstr>Pivot 3 -Date</vt:lpstr>
      <vt:lpstr>Pivot 4 - CountIf</vt:lpstr>
      <vt:lpstr>Pivot - Yes - 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Torres</cp:lastModifiedBy>
  <dcterms:created xsi:type="dcterms:W3CDTF">2017-04-20T15:17:24Z</dcterms:created>
  <dcterms:modified xsi:type="dcterms:W3CDTF">2019-06-13T21:16:47Z</dcterms:modified>
</cp:coreProperties>
</file>