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rena\Documents\"/>
    </mc:Choice>
  </mc:AlternateContent>
  <bookViews>
    <workbookView xWindow="0" yWindow="0" windowWidth="24000" windowHeight="13635"/>
  </bookViews>
  <sheets>
    <sheet name="2016" sheetId="2" r:id="rId1"/>
  </sheets>
  <calcPr calcId="152511"/>
</workbook>
</file>

<file path=xl/calcChain.xml><?xml version="1.0" encoding="utf-8"?>
<calcChain xmlns="http://schemas.openxmlformats.org/spreadsheetml/2006/main">
  <c r="F29" i="2" l="1"/>
  <c r="F30" i="2" s="1"/>
  <c r="E29" i="2"/>
  <c r="D29" i="2"/>
  <c r="C29" i="2"/>
  <c r="C30" i="2" s="1"/>
  <c r="F22" i="2"/>
  <c r="E22" i="2"/>
  <c r="D22" i="2"/>
  <c r="C22" i="2"/>
  <c r="E30" i="2" l="1"/>
  <c r="D30" i="2"/>
  <c r="E34" i="2"/>
  <c r="D34" i="2"/>
  <c r="C34" i="2"/>
  <c r="E33" i="2"/>
  <c r="D33" i="2"/>
  <c r="C33" i="2"/>
  <c r="E32" i="2"/>
  <c r="D32" i="2"/>
  <c r="C32" i="2"/>
  <c r="E35" i="2"/>
  <c r="D35" i="2"/>
  <c r="C35" i="2"/>
  <c r="D36" i="2" l="1"/>
  <c r="E36" i="2"/>
  <c r="C36" i="2" l="1"/>
</calcChain>
</file>

<file path=xl/sharedStrings.xml><?xml version="1.0" encoding="utf-8"?>
<sst xmlns="http://schemas.openxmlformats.org/spreadsheetml/2006/main" count="34" uniqueCount="30">
  <si>
    <t>Summary Metrics:</t>
  </si>
  <si>
    <t>Average cost per acquired customer</t>
  </si>
  <si>
    <t>Average cost per terminated customer</t>
  </si>
  <si>
    <t>Average marketing cost per active customer</t>
  </si>
  <si>
    <t>Average profit (loss) per customer</t>
  </si>
  <si>
    <t>Trend</t>
  </si>
  <si>
    <t>Abril</t>
  </si>
  <si>
    <t>Mayo</t>
  </si>
  <si>
    <t>Junio</t>
  </si>
  <si>
    <t>Julio</t>
  </si>
  <si>
    <t>Gastos</t>
  </si>
  <si>
    <t>Santander Rio - Visa</t>
  </si>
  <si>
    <t>Santander Rio - Credito</t>
  </si>
  <si>
    <t>Naranja Fla</t>
  </si>
  <si>
    <t>Citi - Visa</t>
  </si>
  <si>
    <t>Hipotecario - Visa</t>
  </si>
  <si>
    <t>Hipotecario - Procrear</t>
  </si>
  <si>
    <t>Frances - Credito Peugeot</t>
  </si>
  <si>
    <t>VW - Suran</t>
  </si>
  <si>
    <t>Figurella</t>
  </si>
  <si>
    <t>Luz</t>
  </si>
  <si>
    <t>Falabella - Mastercard</t>
  </si>
  <si>
    <t>GNI</t>
  </si>
  <si>
    <t>Ingresos</t>
  </si>
  <si>
    <t>Egresos</t>
  </si>
  <si>
    <t>Sueldo Lore</t>
  </si>
  <si>
    <t>Sueldo Fla</t>
  </si>
  <si>
    <t>Extras Lore</t>
  </si>
  <si>
    <t>Extras Fla</t>
  </si>
  <si>
    <t>Saldo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</si>
</sst>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.00_);[Red]\(&quot;$&quot;#,##0.00\)"/>
    <numFmt numFmtId="166" formatCode="0.00;[Red]0.00"/>
  </numFmts>
  <fonts count="12" x14ac:knownFonts="1">
    <font>
      <sz val="10"/>
      <color theme="1" tint="0.24994659260841701"/>
      <name val="Sylfaen"/>
      <family val="2"/>
      <scheme val="minor"/>
    </font>
    <font>
      <sz val="10"/>
      <color theme="1"/>
      <name val="Sylfaen"/>
      <family val="1"/>
      <scheme val="minor"/>
    </font>
    <font>
      <b/>
      <sz val="14"/>
      <color theme="1"/>
      <name val="Sylfaen"/>
      <family val="1"/>
      <scheme val="minor"/>
    </font>
    <font>
      <i/>
      <sz val="10"/>
      <color theme="1"/>
      <name val="Sylfaen"/>
      <family val="1"/>
      <scheme val="minor"/>
    </font>
    <font>
      <sz val="12"/>
      <color theme="1"/>
      <name val="Sylfaen"/>
      <family val="1"/>
      <scheme val="minor"/>
    </font>
    <font>
      <i/>
      <sz val="8"/>
      <color theme="1" tint="0.34998626667073579"/>
      <name val="Sylfaen"/>
      <family val="2"/>
      <scheme val="minor"/>
    </font>
    <font>
      <sz val="10"/>
      <color theme="1"/>
      <name val="Sylfaen"/>
      <family val="2"/>
      <scheme val="minor"/>
    </font>
    <font>
      <sz val="10"/>
      <color theme="0" tint="-4.9989318521683403E-2"/>
      <name val="Sylfaen"/>
      <family val="2"/>
      <scheme val="minor"/>
    </font>
    <font>
      <sz val="24"/>
      <color theme="1" tint="0.24994659260841701"/>
      <name val="Sylfaen"/>
      <family val="2"/>
      <scheme val="major"/>
    </font>
    <font>
      <sz val="20"/>
      <color theme="1" tint="0.24994659260841701"/>
      <name val="Sylfaen"/>
      <family val="2"/>
      <scheme val="major"/>
    </font>
    <font>
      <sz val="14"/>
      <color theme="1" tint="0.24994659260841701"/>
      <name val="Sylfaen"/>
      <family val="2"/>
      <scheme val="major"/>
    </font>
    <font>
      <b/>
      <sz val="10"/>
      <color theme="0" tint="-4.9989318521683403E-2"/>
      <name val="Sylfaen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</borders>
  <cellStyleXfs count="5">
    <xf numFmtId="0" fontId="0" fillId="0" borderId="0"/>
    <xf numFmtId="0" fontId="8" fillId="0" borderId="0" applyNumberFormat="0" applyFill="0" applyProtection="0">
      <alignment horizontal="left" vertical="center"/>
    </xf>
    <xf numFmtId="0" fontId="9" fillId="2" borderId="0" applyNumberFormat="0" applyProtection="0">
      <alignment horizontal="left" vertical="center"/>
    </xf>
    <xf numFmtId="0" fontId="10" fillId="0" borderId="0" applyNumberFormat="0" applyFill="0" applyProtection="0">
      <alignment horizontal="left" vertical="center"/>
    </xf>
    <xf numFmtId="0" fontId="11" fillId="3" borderId="0" applyNumberForma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" fillId="0" borderId="0" xfId="0" applyNumberFormat="1" applyFont="1" applyBorder="1" applyAlignment="1"/>
    <xf numFmtId="0" fontId="1" fillId="0" borderId="0" xfId="0" applyFont="1" applyAlignment="1">
      <alignment horizontal="center"/>
    </xf>
    <xf numFmtId="0" fontId="4" fillId="0" borderId="0" xfId="0" applyNumberFormat="1" applyFont="1" applyAlignment="1"/>
    <xf numFmtId="0" fontId="5" fillId="0" borderId="0" xfId="0" applyNumberFormat="1" applyFont="1" applyAlignment="1"/>
    <xf numFmtId="0" fontId="1" fillId="0" borderId="0" xfId="0" applyNumberFormat="1" applyFont="1" applyBorder="1" applyAlignment="1">
      <alignment horizontal="left" indent="1"/>
    </xf>
    <xf numFmtId="164" fontId="3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left" indent="1"/>
    </xf>
    <xf numFmtId="0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/>
    <xf numFmtId="0" fontId="8" fillId="0" borderId="0" xfId="1" applyNumberFormat="1">
      <alignment horizontal="left" vertical="center"/>
    </xf>
    <xf numFmtId="0" fontId="9" fillId="2" borderId="0" xfId="2" applyNumberFormat="1">
      <alignment horizontal="left" vertical="center"/>
    </xf>
    <xf numFmtId="0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/>
    <xf numFmtId="0" fontId="11" fillId="3" borderId="0" xfId="4" applyNumberFormat="1">
      <alignment vertical="center"/>
    </xf>
    <xf numFmtId="165" fontId="6" fillId="0" borderId="1" xfId="0" applyNumberFormat="1" applyFont="1" applyBorder="1" applyAlignment="1">
      <alignment horizontal="right"/>
    </xf>
    <xf numFmtId="0" fontId="7" fillId="3" borderId="0" xfId="0" applyNumberFormat="1" applyFont="1" applyFill="1" applyBorder="1" applyAlignment="1">
      <alignment horizontal="center"/>
    </xf>
    <xf numFmtId="165" fontId="6" fillId="4" borderId="1" xfId="0" applyNumberFormat="1" applyFont="1" applyFill="1" applyBorder="1" applyAlignment="1">
      <alignment horizontal="right"/>
    </xf>
    <xf numFmtId="0" fontId="11" fillId="3" borderId="0" xfId="4" applyNumberFormat="1" applyAlignment="1">
      <alignment horizontal="center"/>
    </xf>
    <xf numFmtId="164" fontId="11" fillId="3" borderId="0" xfId="4" applyNumberFormat="1" applyAlignment="1">
      <alignment horizontal="center"/>
    </xf>
    <xf numFmtId="0" fontId="11" fillId="3" borderId="0" xfId="4" applyNumberFormat="1" applyAlignment="1">
      <alignment horizontal="center" vertical="center"/>
    </xf>
    <xf numFmtId="164" fontId="11" fillId="3" borderId="0" xfId="4" applyNumberFormat="1" applyAlignment="1">
      <alignment horizontal="center" vertical="center"/>
    </xf>
    <xf numFmtId="166" fontId="6" fillId="0" borderId="1" xfId="0" applyNumberFormat="1" applyFont="1" applyBorder="1" applyAlignment="1">
      <alignment horizontal="right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Summary Metrics per 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'2016'!$B$33</c:f>
              <c:strCache>
                <c:ptCount val="1"/>
                <c:pt idx="0">
                  <c:v>Average cost per acquired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'2016'!$C$32:$E$32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'2016'!$C$33:$E$33</c:f>
              <c:numCache>
                <c:formatCode>"$"#,##0.00_);[Red]\("$"#,##0.00\)</c:formatCode>
                <c:ptCount val="3"/>
                <c:pt idx="0">
                  <c:v>25.46153846153846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'2016'!$B$34</c:f>
              <c:strCache>
                <c:ptCount val="1"/>
                <c:pt idx="0">
                  <c:v>Average cost per terminated customer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'2016'!$C$32:$E$32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'2016'!$C$34:$E$34</c:f>
              <c:numCache>
                <c:formatCode>"$"#,##0.00_);[Red]\("$"#,##0.00\)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'2016'!$B$35</c:f>
              <c:strCache>
                <c:ptCount val="1"/>
                <c:pt idx="0">
                  <c:v>Average marketing cost per active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'2016'!$C$32:$E$32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'2016'!$C$35:$E$35</c:f>
              <c:numCache>
                <c:formatCode>"$"#,##0.00_);[Red]\("$"#,##0.00\)</c:formatCode>
                <c:ptCount val="3"/>
                <c:pt idx="0">
                  <c:v>1.1734693877551021</c:v>
                </c:pt>
                <c:pt idx="1">
                  <c:v>1.5714285714285714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'2016'!$B$36</c:f>
              <c:strCache>
                <c:ptCount val="1"/>
                <c:pt idx="0">
                  <c:v>Average profit (loss) per customer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'2016'!$C$32:$E$32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'2016'!$C$36:$E$36</c:f>
              <c:numCache>
                <c:formatCode>"$"#,##0.00_);[Red]\("$"#,##0.00\)</c:formatCode>
                <c:ptCount val="3"/>
                <c:pt idx="0">
                  <c:v>4.8469387755102042</c:v>
                </c:pt>
                <c:pt idx="1">
                  <c:v>6.4857142857142858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729921680"/>
        <c:axId val="-729916240"/>
      </c:barChart>
      <c:catAx>
        <c:axId val="-7299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29916240"/>
        <c:crossesAt val="-200000"/>
        <c:auto val="1"/>
        <c:lblAlgn val="ctr"/>
        <c:lblOffset val="100"/>
        <c:noMultiLvlLbl val="0"/>
      </c:catAx>
      <c:valAx>
        <c:axId val="-7299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299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6</xdr:col>
      <xdr:colOff>0</xdr:colOff>
      <xdr:row>52</xdr:row>
      <xdr:rowOff>152400</xdr:rowOff>
    </xdr:to>
    <xdr:graphicFrame macro="">
      <xdr:nvGraphicFramePr>
        <xdr:cNvPr id="4" name="Chart 3" descr="Summary metrics per customer segment." title="Chart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er profitability analysis">
      <a:dk1>
        <a:srgbClr val="000000"/>
      </a:dk1>
      <a:lt1>
        <a:srgbClr val="FFFFFF"/>
      </a:lt1>
      <a:dk2>
        <a:srgbClr val="4D4646"/>
      </a:dk2>
      <a:lt2>
        <a:srgbClr val="FFFBEF"/>
      </a:lt2>
      <a:accent1>
        <a:srgbClr val="FFE184"/>
      </a:accent1>
      <a:accent2>
        <a:srgbClr val="66ADA6"/>
      </a:accent2>
      <a:accent3>
        <a:srgbClr val="83AC79"/>
      </a:accent3>
      <a:accent4>
        <a:srgbClr val="FEBF66"/>
      </a:accent4>
      <a:accent5>
        <a:srgbClr val="DB7057"/>
      </a:accent5>
      <a:accent6>
        <a:srgbClr val="A57389"/>
      </a:accent6>
      <a:hlink>
        <a:srgbClr val="66ADA6"/>
      </a:hlink>
      <a:folHlink>
        <a:srgbClr val="A57389"/>
      </a:folHlink>
    </a:clrScheme>
    <a:fontScheme name="Customer profitability analysis">
      <a:majorFont>
        <a:latin typeface="Sylfaen"/>
        <a:ea typeface=""/>
        <a:cs typeface=""/>
      </a:majorFont>
      <a:minorFont>
        <a:latin typeface="Sylfae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  <pageSetUpPr fitToPage="1"/>
  </sheetPr>
  <dimension ref="A1:G43"/>
  <sheetViews>
    <sheetView showGridLines="0" tabSelected="1" workbookViewId="0">
      <selection activeCell="D14" sqref="D14"/>
    </sheetView>
  </sheetViews>
  <sheetFormatPr defaultRowHeight="15" customHeight="1" x14ac:dyDescent="0.3"/>
  <cols>
    <col min="1" max="1" width="1.85546875" style="1" customWidth="1"/>
    <col min="2" max="2" width="46.7109375" style="1" customWidth="1"/>
    <col min="3" max="6" width="16.42578125" style="1" customWidth="1"/>
    <col min="7" max="16384" width="9.140625" style="1"/>
  </cols>
  <sheetData>
    <row r="1" spans="1:7" ht="9.9499999999999993" customHeight="1" x14ac:dyDescent="0.3"/>
    <row r="2" spans="1:7" ht="33" x14ac:dyDescent="0.3">
      <c r="B2" s="15" t="s">
        <v>10</v>
      </c>
      <c r="C2" s="15"/>
      <c r="D2" s="15"/>
      <c r="E2" s="15"/>
      <c r="F2" s="15"/>
    </row>
    <row r="3" spans="1:7" ht="27" x14ac:dyDescent="0.3">
      <c r="B3" s="16">
        <v>2016</v>
      </c>
      <c r="C3" s="16"/>
      <c r="D3" s="16"/>
      <c r="E3" s="16"/>
      <c r="F3" s="16"/>
    </row>
    <row r="4" spans="1:7" ht="19.5" x14ac:dyDescent="0.35">
      <c r="B4" s="7"/>
      <c r="C4" s="3"/>
      <c r="D4" s="2"/>
      <c r="E4" s="2"/>
      <c r="F4" s="2"/>
    </row>
    <row r="5" spans="1:7" s="5" customFormat="1" ht="18" customHeight="1" x14ac:dyDescent="0.3">
      <c r="B5" s="10"/>
      <c r="C5" s="13"/>
      <c r="D5" s="13"/>
      <c r="E5" s="13"/>
      <c r="F5" s="11"/>
    </row>
    <row r="6" spans="1:7" ht="15" customHeight="1" x14ac:dyDescent="0.3">
      <c r="B6" s="19" t="s">
        <v>24</v>
      </c>
      <c r="C6" s="25" t="s">
        <v>6</v>
      </c>
      <c r="D6" s="25" t="s">
        <v>7</v>
      </c>
      <c r="E6" s="25" t="s">
        <v>8</v>
      </c>
      <c r="F6" s="26" t="s">
        <v>9</v>
      </c>
    </row>
    <row r="7" spans="1:7" ht="15" customHeight="1" x14ac:dyDescent="0.3">
      <c r="B7" s="17" t="s">
        <v>11</v>
      </c>
      <c r="C7" s="27"/>
      <c r="D7" s="27"/>
      <c r="E7" s="27"/>
      <c r="F7" s="27"/>
    </row>
    <row r="8" spans="1:7" ht="15" customHeight="1" x14ac:dyDescent="0.3">
      <c r="B8" s="17" t="s">
        <v>12</v>
      </c>
      <c r="C8" s="27">
        <v>1300</v>
      </c>
      <c r="D8" s="27"/>
      <c r="E8" s="27"/>
      <c r="F8" s="27"/>
    </row>
    <row r="9" spans="1:7" ht="15" customHeight="1" x14ac:dyDescent="0.3">
      <c r="B9" s="17" t="s">
        <v>13</v>
      </c>
      <c r="C9" s="27"/>
      <c r="D9" s="27"/>
      <c r="E9" s="27"/>
      <c r="F9" s="27"/>
    </row>
    <row r="10" spans="1:7" ht="15" customHeight="1" x14ac:dyDescent="0.3">
      <c r="B10" s="17" t="s">
        <v>14</v>
      </c>
      <c r="C10" s="27">
        <v>9800</v>
      </c>
      <c r="D10" s="27">
        <v>7000</v>
      </c>
      <c r="E10" s="27"/>
      <c r="F10" s="27"/>
    </row>
    <row r="11" spans="1:7" s="17" customFormat="1" x14ac:dyDescent="0.3">
      <c r="B11" s="17" t="s">
        <v>15</v>
      </c>
      <c r="C11" s="27">
        <v>3115</v>
      </c>
      <c r="D11" s="27">
        <v>3115</v>
      </c>
      <c r="E11" s="27">
        <v>2500</v>
      </c>
      <c r="F11" s="27">
        <v>2500</v>
      </c>
      <c r="G11" s="1"/>
    </row>
    <row r="12" spans="1:7" ht="15" customHeight="1" x14ac:dyDescent="0.3">
      <c r="B12" s="17" t="s">
        <v>16</v>
      </c>
      <c r="C12" s="27">
        <v>3077.75</v>
      </c>
      <c r="D12" s="27">
        <v>3077</v>
      </c>
      <c r="E12" s="27">
        <v>3077</v>
      </c>
      <c r="F12" s="27">
        <v>3077</v>
      </c>
    </row>
    <row r="13" spans="1:7" ht="15" customHeight="1" x14ac:dyDescent="0.3">
      <c r="B13" s="17" t="s">
        <v>17</v>
      </c>
      <c r="C13" s="27">
        <v>1979.41</v>
      </c>
      <c r="D13" s="27">
        <v>1969.61</v>
      </c>
      <c r="E13" s="27">
        <v>1959.63</v>
      </c>
      <c r="F13" s="27">
        <v>1949</v>
      </c>
    </row>
    <row r="14" spans="1:7" ht="15" customHeight="1" x14ac:dyDescent="0.3">
      <c r="B14" s="17" t="s">
        <v>21</v>
      </c>
      <c r="C14" s="27">
        <v>3500</v>
      </c>
      <c r="D14" s="27">
        <v>5820.77</v>
      </c>
      <c r="E14" s="27">
        <v>2900</v>
      </c>
      <c r="F14" s="27">
        <v>2800</v>
      </c>
    </row>
    <row r="15" spans="1:7" x14ac:dyDescent="0.3">
      <c r="B15" s="17" t="s">
        <v>18</v>
      </c>
      <c r="C15" s="27">
        <v>3400</v>
      </c>
      <c r="D15" s="27"/>
      <c r="E15" s="27"/>
      <c r="F15" s="27"/>
    </row>
    <row r="16" spans="1:7" x14ac:dyDescent="0.3">
      <c r="A16" s="17"/>
      <c r="B16" s="17" t="s">
        <v>19</v>
      </c>
      <c r="C16" s="27">
        <v>2500</v>
      </c>
      <c r="D16" s="27">
        <v>0</v>
      </c>
      <c r="E16" s="27">
        <v>0</v>
      </c>
      <c r="F16" s="27">
        <v>0</v>
      </c>
    </row>
    <row r="17" spans="2:6" ht="15" customHeight="1" x14ac:dyDescent="0.3">
      <c r="B17" s="17" t="s">
        <v>20</v>
      </c>
      <c r="C17" s="27">
        <v>980</v>
      </c>
      <c r="D17" s="27">
        <v>0</v>
      </c>
      <c r="E17" s="27">
        <v>0</v>
      </c>
      <c r="F17" s="27">
        <v>0</v>
      </c>
    </row>
    <row r="18" spans="2:6" ht="15" customHeight="1" x14ac:dyDescent="0.3">
      <c r="B18" s="17" t="s">
        <v>22</v>
      </c>
      <c r="C18" s="27">
        <v>18000</v>
      </c>
      <c r="D18" s="27">
        <v>5600</v>
      </c>
      <c r="E18" s="27">
        <v>5600</v>
      </c>
      <c r="F18" s="27"/>
    </row>
    <row r="19" spans="2:6" ht="15" customHeight="1" x14ac:dyDescent="0.3">
      <c r="B19" s="17"/>
      <c r="C19" s="27"/>
      <c r="D19" s="27"/>
      <c r="E19" s="27"/>
      <c r="F19" s="27"/>
    </row>
    <row r="20" spans="2:6" ht="15" customHeight="1" x14ac:dyDescent="0.3">
      <c r="B20" s="18"/>
      <c r="C20" s="27"/>
      <c r="D20" s="27"/>
      <c r="E20" s="27"/>
      <c r="F20" s="27"/>
    </row>
    <row r="21" spans="2:6" ht="15" customHeight="1" x14ac:dyDescent="0.3">
      <c r="B21" s="18"/>
      <c r="C21" s="27"/>
      <c r="D21" s="27"/>
      <c r="E21" s="27"/>
      <c r="F21" s="27"/>
    </row>
    <row r="22" spans="2:6" ht="15" customHeight="1" x14ac:dyDescent="0.3">
      <c r="B22" s="18"/>
      <c r="C22" s="27">
        <f>SUM(C7:C21)</f>
        <v>47652.160000000003</v>
      </c>
      <c r="D22" s="27">
        <f>SUM(D7:D21)</f>
        <v>26582.38</v>
      </c>
      <c r="E22" s="27">
        <f>SUM(E7:E21)</f>
        <v>16036.630000000001</v>
      </c>
      <c r="F22" s="27">
        <f>SUM(F7:F21)</f>
        <v>10326</v>
      </c>
    </row>
    <row r="23" spans="2:6" ht="9" customHeight="1" x14ac:dyDescent="0.3">
      <c r="B23" s="14"/>
      <c r="C23" s="14"/>
      <c r="D23" s="14"/>
      <c r="E23" s="14"/>
      <c r="F23" s="11"/>
    </row>
    <row r="24" spans="2:6" ht="15" customHeight="1" x14ac:dyDescent="0.3">
      <c r="B24" s="19" t="s">
        <v>23</v>
      </c>
      <c r="C24" s="23" t="s">
        <v>6</v>
      </c>
      <c r="D24" s="23" t="s">
        <v>7</v>
      </c>
      <c r="E24" s="23" t="s">
        <v>8</v>
      </c>
      <c r="F24" s="24" t="s">
        <v>9</v>
      </c>
    </row>
    <row r="25" spans="2:6" ht="15" customHeight="1" x14ac:dyDescent="0.3">
      <c r="B25" s="17" t="s">
        <v>25</v>
      </c>
      <c r="C25" s="20">
        <v>33100</v>
      </c>
      <c r="D25" s="20">
        <v>28000</v>
      </c>
      <c r="E25" s="20">
        <v>28000</v>
      </c>
      <c r="F25" s="20">
        <v>53000</v>
      </c>
    </row>
    <row r="26" spans="2:6" ht="15" customHeight="1" x14ac:dyDescent="0.3">
      <c r="B26" s="17" t="s">
        <v>26</v>
      </c>
      <c r="C26" s="20">
        <v>11500</v>
      </c>
      <c r="D26" s="20">
        <v>11000</v>
      </c>
      <c r="E26" s="20">
        <v>11000</v>
      </c>
      <c r="F26" s="20">
        <v>15000</v>
      </c>
    </row>
    <row r="27" spans="2:6" ht="15" customHeight="1" x14ac:dyDescent="0.3">
      <c r="B27" s="17" t="s">
        <v>27</v>
      </c>
      <c r="C27" s="20">
        <v>1500</v>
      </c>
      <c r="D27" s="20">
        <v>5000</v>
      </c>
      <c r="E27" s="20">
        <v>5000</v>
      </c>
      <c r="F27" s="20">
        <v>3500</v>
      </c>
    </row>
    <row r="28" spans="2:6" ht="15" customHeight="1" x14ac:dyDescent="0.3">
      <c r="B28" s="18" t="s">
        <v>28</v>
      </c>
      <c r="C28" s="20">
        <v>1400</v>
      </c>
      <c r="D28" s="20">
        <v>1400</v>
      </c>
      <c r="E28" s="20">
        <v>1400</v>
      </c>
      <c r="F28" s="20">
        <v>1400</v>
      </c>
    </row>
    <row r="29" spans="2:6" ht="15" customHeight="1" x14ac:dyDescent="0.3">
      <c r="B29" s="18"/>
      <c r="C29" s="20">
        <f>SUM(C25:C28)</f>
        <v>47500</v>
      </c>
      <c r="D29" s="20">
        <f>SUM(D25:D28)</f>
        <v>45400</v>
      </c>
      <c r="E29" s="20">
        <f>SUM(E25:E28)</f>
        <v>45400</v>
      </c>
      <c r="F29" s="20">
        <f>SUM(F25:F28)</f>
        <v>72900</v>
      </c>
    </row>
    <row r="30" spans="2:6" ht="15" customHeight="1" x14ac:dyDescent="0.3">
      <c r="B30" s="19" t="s">
        <v>29</v>
      </c>
      <c r="C30" s="20">
        <f>C29-C22</f>
        <v>-152.16000000000349</v>
      </c>
      <c r="D30" s="20">
        <f>D29-D22</f>
        <v>18817.62</v>
      </c>
      <c r="E30" s="20">
        <f>E29-E22</f>
        <v>29363.37</v>
      </c>
      <c r="F30" s="20">
        <f>F29-F22</f>
        <v>62574</v>
      </c>
    </row>
    <row r="31" spans="2:6" ht="9" customHeight="1" x14ac:dyDescent="0.3">
      <c r="B31" s="12"/>
      <c r="C31" s="11"/>
      <c r="D31" s="11"/>
      <c r="E31" s="11"/>
      <c r="F31" s="11"/>
    </row>
    <row r="32" spans="2:6" s="5" customFormat="1" ht="15" customHeight="1" x14ac:dyDescent="0.3">
      <c r="B32" s="19" t="s">
        <v>0</v>
      </c>
      <c r="C32" s="21">
        <f>+C5</f>
        <v>0</v>
      </c>
      <c r="D32" s="21">
        <f>+D5</f>
        <v>0</v>
      </c>
      <c r="E32" s="21">
        <f>+E5</f>
        <v>0</v>
      </c>
      <c r="F32" s="21" t="s">
        <v>5</v>
      </c>
    </row>
    <row r="33" spans="2:6" ht="15" customHeight="1" x14ac:dyDescent="0.3">
      <c r="B33" s="17" t="s">
        <v>1</v>
      </c>
      <c r="C33" s="22">
        <f>+C25/C8</f>
        <v>25.46153846153846</v>
      </c>
      <c r="D33" s="22" t="e">
        <f>+D25/D8</f>
        <v>#DIV/0!</v>
      </c>
      <c r="E33" s="22" t="e">
        <f>+E25/E8</f>
        <v>#DIV/0!</v>
      </c>
      <c r="F33" s="20"/>
    </row>
    <row r="34" spans="2:6" ht="15" customHeight="1" x14ac:dyDescent="0.3">
      <c r="B34" s="17" t="s">
        <v>2</v>
      </c>
      <c r="C34" s="22" t="e">
        <f>-C27/C9</f>
        <v>#DIV/0!</v>
      </c>
      <c r="D34" s="22" t="e">
        <f>-D27/D9</f>
        <v>#DIV/0!</v>
      </c>
      <c r="E34" s="22" t="e">
        <f>-E27/E9</f>
        <v>#DIV/0!</v>
      </c>
      <c r="F34" s="20"/>
    </row>
    <row r="35" spans="2:6" ht="15" customHeight="1" x14ac:dyDescent="0.3">
      <c r="B35" s="17" t="s">
        <v>3</v>
      </c>
      <c r="C35" s="22">
        <f>+C26/C10</f>
        <v>1.1734693877551021</v>
      </c>
      <c r="D35" s="22">
        <f>+D26/D10</f>
        <v>1.5714285714285714</v>
      </c>
      <c r="E35" s="22" t="e">
        <f>+E26/E10</f>
        <v>#DIV/0!</v>
      </c>
      <c r="F35" s="20"/>
    </row>
    <row r="36" spans="2:6" ht="15" customHeight="1" x14ac:dyDescent="0.3">
      <c r="B36" s="17" t="s">
        <v>4</v>
      </c>
      <c r="C36" s="22">
        <f>+C29/C10</f>
        <v>4.8469387755102042</v>
      </c>
      <c r="D36" s="22">
        <f>+D29/D10</f>
        <v>6.4857142857142858</v>
      </c>
      <c r="E36" s="22" t="e">
        <f>+E29/E10</f>
        <v>#DIV/0!</v>
      </c>
      <c r="F36" s="20"/>
    </row>
    <row r="37" spans="2:6" ht="15" customHeight="1" x14ac:dyDescent="0.3">
      <c r="B37" s="8"/>
      <c r="C37" s="9"/>
      <c r="D37" s="4"/>
      <c r="E37" s="4"/>
      <c r="F37" s="4"/>
    </row>
    <row r="38" spans="2:6" ht="15" customHeight="1" x14ac:dyDescent="0.35">
      <c r="B38" s="2"/>
      <c r="C38" s="6"/>
      <c r="D38" s="2"/>
      <c r="E38" s="2"/>
      <c r="F38" s="2"/>
    </row>
    <row r="39" spans="2:6" ht="15" customHeight="1" x14ac:dyDescent="0.35">
      <c r="B39" s="2"/>
      <c r="C39" s="6"/>
      <c r="D39" s="2"/>
      <c r="E39" s="2"/>
      <c r="F39" s="2"/>
    </row>
    <row r="40" spans="2:6" ht="15" customHeight="1" x14ac:dyDescent="0.35">
      <c r="B40" s="2"/>
      <c r="C40" s="6"/>
      <c r="D40" s="2"/>
      <c r="E40" s="2"/>
      <c r="F40" s="2"/>
    </row>
    <row r="41" spans="2:6" ht="15" customHeight="1" x14ac:dyDescent="0.3">
      <c r="B41" s="2"/>
      <c r="C41" s="2"/>
      <c r="D41" s="2"/>
      <c r="E41" s="2"/>
      <c r="F41" s="2"/>
    </row>
    <row r="42" spans="2:6" ht="15" customHeight="1" x14ac:dyDescent="0.35">
      <c r="B42" s="2"/>
      <c r="C42" s="6"/>
      <c r="D42" s="2"/>
      <c r="E42" s="2"/>
      <c r="F42" s="2"/>
    </row>
    <row r="43" spans="2:6" ht="15" customHeight="1" x14ac:dyDescent="0.35">
      <c r="B43" s="2"/>
      <c r="C43" s="6"/>
      <c r="D43" s="2"/>
      <c r="E43" s="2"/>
      <c r="F43" s="2"/>
    </row>
  </sheetData>
  <printOptions horizontalCentered="1" verticalCentered="1"/>
  <pageMargins left="0.4" right="0.4" top="0.4" bottom="0.4" header="0.3" footer="0.3"/>
  <pageSetup scale="88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'2016'!C33:E33</xm:f>
              <xm:sqref>F33</xm:sqref>
            </x14:sparkline>
            <x14:sparkline>
              <xm:f>'2016'!C34:E34</xm:f>
              <xm:sqref>F34</xm:sqref>
            </x14:sparkline>
            <x14:sparkline>
              <xm:f>'2016'!C35:E35</xm:f>
              <xm:sqref>F35</xm:sqref>
            </x14:sparkline>
            <x14:sparkline>
              <xm:f>'2016'!C36:E36</xm:f>
              <xm:sqref>F36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E5E6A95-D34C-43FD-BDF6-8B0FFFC29A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Lorena Abatidaga</dc:creator>
  <cp:keywords/>
  <cp:lastModifiedBy>Lorena Abatidaga</cp:lastModifiedBy>
  <dcterms:created xsi:type="dcterms:W3CDTF">2016-03-15T15:14:00Z</dcterms:created>
  <dcterms:modified xsi:type="dcterms:W3CDTF">2016-04-26T20:23:34Z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TC040354759991</vt:lpwstr>
  </property>
</Properties>
</file>