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cuments\"/>
    </mc:Choice>
  </mc:AlternateContent>
  <bookViews>
    <workbookView xWindow="0" yWindow="0" windowWidth="20490" windowHeight="7755" activeTab="2"/>
  </bookViews>
  <sheets>
    <sheet name="Hoja1" sheetId="1" r:id="rId1"/>
    <sheet name="250116" sheetId="4" r:id="rId2"/>
    <sheet name="210316" sheetId="2" r:id="rId3"/>
  </sheets>
  <calcPr calcId="152511"/>
</workbook>
</file>

<file path=xl/calcChain.xml><?xml version="1.0" encoding="utf-8"?>
<calcChain xmlns="http://schemas.openxmlformats.org/spreadsheetml/2006/main">
  <c r="F16" i="4" l="1"/>
  <c r="H16" i="4" s="1"/>
  <c r="J16" i="4" s="1"/>
  <c r="K17" i="4"/>
  <c r="M17" i="4" s="1"/>
  <c r="F17" i="4"/>
  <c r="H17" i="4" s="1"/>
  <c r="J17" i="4" s="1"/>
  <c r="D17" i="4"/>
  <c r="M16" i="4"/>
  <c r="N16" i="4" s="1"/>
  <c r="D16" i="4"/>
  <c r="K15" i="4"/>
  <c r="M15" i="4" s="1"/>
  <c r="F15" i="4"/>
  <c r="H15" i="4" s="1"/>
  <c r="J15" i="4" s="1"/>
  <c r="D15" i="4"/>
  <c r="M14" i="4"/>
  <c r="N14" i="4" s="1"/>
  <c r="K14" i="4"/>
  <c r="F14" i="4"/>
  <c r="H14" i="4" s="1"/>
  <c r="J14" i="4" s="1"/>
  <c r="D14" i="4"/>
  <c r="M13" i="4"/>
  <c r="N13" i="4" s="1"/>
  <c r="F13" i="4"/>
  <c r="H13" i="4" s="1"/>
  <c r="J13" i="4" s="1"/>
  <c r="D13" i="4"/>
  <c r="N12" i="4"/>
  <c r="M12" i="4"/>
  <c r="O12" i="4" s="1"/>
  <c r="F12" i="4"/>
  <c r="H12" i="4" s="1"/>
  <c r="J12" i="4" s="1"/>
  <c r="D12" i="4"/>
  <c r="M11" i="4"/>
  <c r="N11" i="4" s="1"/>
  <c r="F11" i="4"/>
  <c r="H11" i="4" s="1"/>
  <c r="J11" i="4" s="1"/>
  <c r="D11" i="4"/>
  <c r="N10" i="4"/>
  <c r="M10" i="4"/>
  <c r="O10" i="4" s="1"/>
  <c r="F10" i="4"/>
  <c r="H10" i="4" s="1"/>
  <c r="J10" i="4" s="1"/>
  <c r="D10" i="4"/>
  <c r="M9" i="4"/>
  <c r="N9" i="4" s="1"/>
  <c r="F9" i="4"/>
  <c r="H9" i="4" s="1"/>
  <c r="J9" i="4" s="1"/>
  <c r="D9" i="4"/>
  <c r="N8" i="4"/>
  <c r="M8" i="4"/>
  <c r="O8" i="4" s="1"/>
  <c r="H8" i="4"/>
  <c r="J8" i="4" s="1"/>
  <c r="F8" i="4"/>
  <c r="D8" i="4"/>
  <c r="M7" i="4"/>
  <c r="N7" i="4" s="1"/>
  <c r="F7" i="4"/>
  <c r="H7" i="4" s="1"/>
  <c r="J7" i="4" s="1"/>
  <c r="D7" i="4"/>
  <c r="O6" i="4"/>
  <c r="N6" i="4"/>
  <c r="M6" i="4"/>
  <c r="F6" i="4"/>
  <c r="H6" i="4" s="1"/>
  <c r="J6" i="4" s="1"/>
  <c r="D6" i="4"/>
  <c r="M5" i="4"/>
  <c r="N5" i="4" s="1"/>
  <c r="F5" i="4"/>
  <c r="H5" i="4" s="1"/>
  <c r="J5" i="4" s="1"/>
  <c r="D5" i="4"/>
  <c r="O4" i="4"/>
  <c r="N4" i="4"/>
  <c r="M4" i="4"/>
  <c r="F4" i="4"/>
  <c r="H4" i="4" s="1"/>
  <c r="J4" i="4" s="1"/>
  <c r="D4" i="4"/>
  <c r="M3" i="4"/>
  <c r="N3" i="4" s="1"/>
  <c r="F3" i="4"/>
  <c r="H3" i="4" s="1"/>
  <c r="D3" i="4"/>
  <c r="J3" i="4" s="1"/>
  <c r="N15" i="4" l="1"/>
  <c r="O15" i="4" s="1"/>
  <c r="R15" i="4" s="1"/>
  <c r="N17" i="4"/>
  <c r="Q17" i="4" s="1"/>
  <c r="O14" i="4"/>
  <c r="P15" i="4"/>
  <c r="Q5" i="4"/>
  <c r="Q13" i="4"/>
  <c r="Q16" i="4"/>
  <c r="Q9" i="4"/>
  <c r="Q7" i="4"/>
  <c r="Q11" i="4"/>
  <c r="P4" i="4"/>
  <c r="Q4" i="4"/>
  <c r="R4" i="4"/>
  <c r="P12" i="4"/>
  <c r="Q12" i="4"/>
  <c r="R12" i="4"/>
  <c r="P10" i="4"/>
  <c r="Q10" i="4"/>
  <c r="R10" i="4"/>
  <c r="P6" i="4"/>
  <c r="Q6" i="4"/>
  <c r="R6" i="4"/>
  <c r="P14" i="4"/>
  <c r="R14" i="4"/>
  <c r="Q14" i="4"/>
  <c r="P3" i="4"/>
  <c r="Q3" i="4"/>
  <c r="P8" i="4"/>
  <c r="Q8" i="4"/>
  <c r="R8" i="4"/>
  <c r="P17" i="4"/>
  <c r="R7" i="4"/>
  <c r="P7" i="4"/>
  <c r="P9" i="4"/>
  <c r="P11" i="4"/>
  <c r="P13" i="4"/>
  <c r="P16" i="4"/>
  <c r="P5" i="4"/>
  <c r="O3" i="4"/>
  <c r="R3" i="4" s="1"/>
  <c r="O5" i="4"/>
  <c r="R5" i="4" s="1"/>
  <c r="O7" i="4"/>
  <c r="O9" i="4"/>
  <c r="R9" i="4" s="1"/>
  <c r="O11" i="4"/>
  <c r="R11" i="4" s="1"/>
  <c r="O13" i="4"/>
  <c r="R13" i="4" s="1"/>
  <c r="Q15" i="4"/>
  <c r="O16" i="4"/>
  <c r="R16" i="4" s="1"/>
  <c r="F3" i="2"/>
  <c r="F4" i="2"/>
  <c r="K17" i="2"/>
  <c r="M17" i="2" s="1"/>
  <c r="F17" i="2"/>
  <c r="H17" i="2" s="1"/>
  <c r="J17" i="2" s="1"/>
  <c r="D17" i="2"/>
  <c r="M16" i="2"/>
  <c r="F16" i="2"/>
  <c r="H16" i="2" s="1"/>
  <c r="J16" i="2" s="1"/>
  <c r="D16" i="2"/>
  <c r="M15" i="2"/>
  <c r="K15" i="2"/>
  <c r="F15" i="2"/>
  <c r="H15" i="2" s="1"/>
  <c r="J15" i="2" s="1"/>
  <c r="K14" i="2"/>
  <c r="M14" i="2" s="1"/>
  <c r="F14" i="2"/>
  <c r="H14" i="2" s="1"/>
  <c r="J14" i="2" s="1"/>
  <c r="M13" i="2"/>
  <c r="F13" i="2"/>
  <c r="H13" i="2" s="1"/>
  <c r="J13" i="2" s="1"/>
  <c r="D13" i="2"/>
  <c r="M12" i="2"/>
  <c r="F12" i="2"/>
  <c r="H12" i="2" s="1"/>
  <c r="J12" i="2" s="1"/>
  <c r="D12" i="2"/>
  <c r="M11" i="2"/>
  <c r="F11" i="2"/>
  <c r="H11" i="2" s="1"/>
  <c r="J11" i="2" s="1"/>
  <c r="D11" i="2"/>
  <c r="M10" i="2"/>
  <c r="F10" i="2"/>
  <c r="H10" i="2" s="1"/>
  <c r="J10" i="2" s="1"/>
  <c r="D10" i="2"/>
  <c r="M9" i="2"/>
  <c r="F9" i="2"/>
  <c r="H9" i="2" s="1"/>
  <c r="J9" i="2" s="1"/>
  <c r="D9" i="2"/>
  <c r="M8" i="2"/>
  <c r="F8" i="2"/>
  <c r="H8" i="2" s="1"/>
  <c r="J8" i="2" s="1"/>
  <c r="D8" i="2"/>
  <c r="M7" i="2"/>
  <c r="F7" i="2"/>
  <c r="H7" i="2" s="1"/>
  <c r="J7" i="2" s="1"/>
  <c r="D7" i="2"/>
  <c r="M6" i="2"/>
  <c r="F6" i="2"/>
  <c r="H6" i="2" s="1"/>
  <c r="J6" i="2" s="1"/>
  <c r="D6" i="2"/>
  <c r="M5" i="2"/>
  <c r="F5" i="2"/>
  <c r="H5" i="2" s="1"/>
  <c r="J5" i="2" s="1"/>
  <c r="D5" i="2"/>
  <c r="M4" i="2"/>
  <c r="N4" i="2" s="1"/>
  <c r="H4" i="2"/>
  <c r="J4" i="2" s="1"/>
  <c r="D4" i="2"/>
  <c r="M3" i="2"/>
  <c r="D3" i="2"/>
  <c r="J3" i="2" s="1"/>
  <c r="O17" i="4" l="1"/>
  <c r="R17" i="4" s="1"/>
  <c r="N3" i="2"/>
  <c r="O3" i="2" s="1"/>
  <c r="N5" i="2"/>
  <c r="O5" i="2" s="1"/>
  <c r="R5" i="2" s="1"/>
  <c r="O4" i="2"/>
  <c r="R18" i="4"/>
  <c r="P18" i="4"/>
  <c r="Q18" i="4"/>
  <c r="P6" i="2"/>
  <c r="P7" i="2"/>
  <c r="P8" i="2"/>
  <c r="P9" i="2"/>
  <c r="P10" i="2"/>
  <c r="P11" i="2"/>
  <c r="P12" i="2"/>
  <c r="P13" i="2"/>
  <c r="P14" i="2"/>
  <c r="P16" i="2"/>
  <c r="P17" i="2"/>
  <c r="Q4" i="2"/>
  <c r="R4" i="2"/>
  <c r="P4" i="2"/>
  <c r="Q5" i="2"/>
  <c r="P5" i="2"/>
  <c r="O8" i="2"/>
  <c r="R8" i="2" s="1"/>
  <c r="P15" i="2"/>
  <c r="O16" i="2"/>
  <c r="R16" i="2" s="1"/>
  <c r="N17" i="2"/>
  <c r="Q17" i="2" s="1"/>
  <c r="N6" i="2"/>
  <c r="Q6" i="2" s="1"/>
  <c r="N7" i="2"/>
  <c r="Q7" i="2" s="1"/>
  <c r="N8" i="2"/>
  <c r="Q8" i="2" s="1"/>
  <c r="N9" i="2"/>
  <c r="Q9" i="2" s="1"/>
  <c r="N10" i="2"/>
  <c r="Q10" i="2" s="1"/>
  <c r="N11" i="2"/>
  <c r="Q11" i="2" s="1"/>
  <c r="N12" i="2"/>
  <c r="Q12" i="2" s="1"/>
  <c r="N13" i="2"/>
  <c r="Q13" i="2" s="1"/>
  <c r="D14" i="2"/>
  <c r="N14" i="2"/>
  <c r="Q14" i="2" s="1"/>
  <c r="D15" i="2"/>
  <c r="N15" i="2"/>
  <c r="Q15" i="2" s="1"/>
  <c r="N16" i="2"/>
  <c r="Q16" i="2" s="1"/>
  <c r="H3" i="2"/>
  <c r="M17" i="1"/>
  <c r="N17" i="1" s="1"/>
  <c r="K17" i="1"/>
  <c r="F17" i="1"/>
  <c r="H17" i="1" s="1"/>
  <c r="J17" i="1" s="1"/>
  <c r="D17" i="1"/>
  <c r="N16" i="1"/>
  <c r="M16" i="1"/>
  <c r="F16" i="1"/>
  <c r="H16" i="1" s="1"/>
  <c r="J16" i="1" s="1"/>
  <c r="D16" i="1"/>
  <c r="K15" i="1"/>
  <c r="M15" i="1" s="1"/>
  <c r="C15" i="1"/>
  <c r="F15" i="1" s="1"/>
  <c r="H15" i="1" s="1"/>
  <c r="J15" i="1" s="1"/>
  <c r="K14" i="1"/>
  <c r="M14" i="1" s="1"/>
  <c r="D14" i="1"/>
  <c r="C14" i="1"/>
  <c r="F14" i="1" s="1"/>
  <c r="H14" i="1" s="1"/>
  <c r="J14" i="1" s="1"/>
  <c r="M13" i="1"/>
  <c r="F13" i="1"/>
  <c r="H13" i="1" s="1"/>
  <c r="J13" i="1" s="1"/>
  <c r="D13" i="1"/>
  <c r="M12" i="1"/>
  <c r="N12" i="1" s="1"/>
  <c r="F12" i="1"/>
  <c r="H12" i="1" s="1"/>
  <c r="J12" i="1" s="1"/>
  <c r="D12" i="1"/>
  <c r="M11" i="1"/>
  <c r="F11" i="1"/>
  <c r="H11" i="1" s="1"/>
  <c r="J11" i="1" s="1"/>
  <c r="D11" i="1"/>
  <c r="M10" i="1"/>
  <c r="F10" i="1"/>
  <c r="H10" i="1" s="1"/>
  <c r="J10" i="1" s="1"/>
  <c r="D10" i="1"/>
  <c r="M9" i="1"/>
  <c r="F9" i="1"/>
  <c r="H9" i="1" s="1"/>
  <c r="J9" i="1" s="1"/>
  <c r="D9" i="1"/>
  <c r="M8" i="1"/>
  <c r="N8" i="1" s="1"/>
  <c r="F8" i="1"/>
  <c r="H8" i="1" s="1"/>
  <c r="J8" i="1" s="1"/>
  <c r="D8" i="1"/>
  <c r="M7" i="1"/>
  <c r="N7" i="1" s="1"/>
  <c r="J7" i="1"/>
  <c r="F7" i="1"/>
  <c r="H7" i="1" s="1"/>
  <c r="D7" i="1"/>
  <c r="N6" i="1"/>
  <c r="M6" i="1"/>
  <c r="F6" i="1"/>
  <c r="H6" i="1" s="1"/>
  <c r="J6" i="1" s="1"/>
  <c r="D6" i="1"/>
  <c r="N5" i="1"/>
  <c r="M5" i="1"/>
  <c r="F5" i="1"/>
  <c r="H5" i="1" s="1"/>
  <c r="J5" i="1" s="1"/>
  <c r="Q5" i="1" s="1"/>
  <c r="D5" i="1"/>
  <c r="N4" i="1"/>
  <c r="M4" i="1"/>
  <c r="F4" i="1"/>
  <c r="H4" i="1" s="1"/>
  <c r="J4" i="1" s="1"/>
  <c r="D4" i="1"/>
  <c r="N3" i="1"/>
  <c r="M3" i="1"/>
  <c r="C3" i="1"/>
  <c r="D3" i="1" s="1"/>
  <c r="N9" i="1" l="1"/>
  <c r="O9" i="1" s="1"/>
  <c r="R9" i="1" s="1"/>
  <c r="O6" i="2"/>
  <c r="R6" i="2" s="1"/>
  <c r="O12" i="1"/>
  <c r="N10" i="1"/>
  <c r="Q10" i="1" s="1"/>
  <c r="N11" i="1"/>
  <c r="O11" i="1" s="1"/>
  <c r="R11" i="1" s="1"/>
  <c r="N13" i="1"/>
  <c r="O13" i="1" s="1"/>
  <c r="R13" i="1" s="1"/>
  <c r="O4" i="1"/>
  <c r="D15" i="1"/>
  <c r="O16" i="1"/>
  <c r="O17" i="2"/>
  <c r="R17" i="2" s="1"/>
  <c r="O12" i="2"/>
  <c r="R12" i="2" s="1"/>
  <c r="O8" i="1"/>
  <c r="R8" i="1" s="1"/>
  <c r="O6" i="1"/>
  <c r="Q7" i="1"/>
  <c r="O10" i="2"/>
  <c r="R10" i="2" s="1"/>
  <c r="P20" i="4"/>
  <c r="O15" i="2"/>
  <c r="R15" i="2" s="1"/>
  <c r="O13" i="2"/>
  <c r="R13" i="2" s="1"/>
  <c r="O11" i="2"/>
  <c r="R11" i="2" s="1"/>
  <c r="O9" i="2"/>
  <c r="R9" i="2" s="1"/>
  <c r="O7" i="2"/>
  <c r="R7" i="2" s="1"/>
  <c r="O14" i="2"/>
  <c r="R14" i="2" s="1"/>
  <c r="Q3" i="2"/>
  <c r="Q18" i="2" s="1"/>
  <c r="R3" i="2"/>
  <c r="P3" i="2"/>
  <c r="P18" i="2" s="1"/>
  <c r="Q4" i="1"/>
  <c r="R4" i="1"/>
  <c r="P4" i="1"/>
  <c r="Q8" i="1"/>
  <c r="P8" i="1"/>
  <c r="Q6" i="1"/>
  <c r="P6" i="1"/>
  <c r="R6" i="1"/>
  <c r="F3" i="1"/>
  <c r="H3" i="1" s="1"/>
  <c r="J3" i="1" s="1"/>
  <c r="O3" i="1"/>
  <c r="O5" i="1"/>
  <c r="P5" i="1"/>
  <c r="O7" i="1"/>
  <c r="R7" i="1" s="1"/>
  <c r="P7" i="1"/>
  <c r="P14" i="1"/>
  <c r="N14" i="1"/>
  <c r="Q14" i="1" s="1"/>
  <c r="R5" i="1"/>
  <c r="P9" i="1"/>
  <c r="P10" i="1"/>
  <c r="Q11" i="1"/>
  <c r="P11" i="1"/>
  <c r="Q12" i="1"/>
  <c r="R12" i="1"/>
  <c r="P12" i="1"/>
  <c r="Q13" i="1"/>
  <c r="P13" i="1"/>
  <c r="P15" i="1"/>
  <c r="N15" i="1"/>
  <c r="Q15" i="1" s="1"/>
  <c r="Q16" i="1"/>
  <c r="R16" i="1"/>
  <c r="P16" i="1"/>
  <c r="P17" i="1"/>
  <c r="Q17" i="1"/>
  <c r="O17" i="1"/>
  <c r="R17" i="1" s="1"/>
  <c r="O15" i="1" l="1"/>
  <c r="R15" i="1" s="1"/>
  <c r="Q9" i="1"/>
  <c r="O14" i="1"/>
  <c r="R14" i="1" s="1"/>
  <c r="O10" i="1"/>
  <c r="R10" i="1" s="1"/>
  <c r="P20" i="2"/>
  <c r="R18" i="2"/>
  <c r="Q3" i="1"/>
  <c r="Q18" i="1" s="1"/>
  <c r="P3" i="1"/>
  <c r="P18" i="1" s="1"/>
  <c r="R3" i="1"/>
  <c r="R18" i="1" l="1"/>
  <c r="P20" i="1"/>
</calcChain>
</file>

<file path=xl/sharedStrings.xml><?xml version="1.0" encoding="utf-8"?>
<sst xmlns="http://schemas.openxmlformats.org/spreadsheetml/2006/main" count="107" uniqueCount="36">
  <si>
    <t>a las 20,30 hs</t>
  </si>
  <si>
    <t>costo venta</t>
  </si>
  <si>
    <t>margen tercero</t>
  </si>
  <si>
    <t>margen propio</t>
  </si>
  <si>
    <t>inicial</t>
  </si>
  <si>
    <t>compras</t>
  </si>
  <si>
    <t>total</t>
  </si>
  <si>
    <t>ventas</t>
  </si>
  <si>
    <t>saldo</t>
  </si>
  <si>
    <t>conteo</t>
  </si>
  <si>
    <t>diferencia</t>
  </si>
  <si>
    <t>salidas</t>
  </si>
  <si>
    <t>costo</t>
  </si>
  <si>
    <t>venta</t>
  </si>
  <si>
    <t>margen</t>
  </si>
  <si>
    <t>marg tercer</t>
  </si>
  <si>
    <t>marg ppio</t>
  </si>
  <si>
    <t>j * k</t>
  </si>
  <si>
    <t>j * n</t>
  </si>
  <si>
    <t>j * o</t>
  </si>
  <si>
    <t>mr pops</t>
  </si>
  <si>
    <t>bombon</t>
  </si>
  <si>
    <t>kopa chocolate</t>
  </si>
  <si>
    <t>kopa dulce leche</t>
  </si>
  <si>
    <t>corazon</t>
  </si>
  <si>
    <t>rockleys</t>
  </si>
  <si>
    <t>cono 1</t>
  </si>
  <si>
    <t>cono toffy</t>
  </si>
  <si>
    <t>copa bv</t>
  </si>
  <si>
    <t>barrita</t>
  </si>
  <si>
    <t>tres cremas</t>
  </si>
  <si>
    <t>MOGUL</t>
  </si>
  <si>
    <t>TOFFI CROCANTE</t>
  </si>
  <si>
    <t>kopa frutilla</t>
  </si>
  <si>
    <t xml:space="preserve">COFLERCITOS </t>
  </si>
  <si>
    <t>hora 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</si>
</sst>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XFD1048576"/>
    </sheetView>
  </sheetViews>
  <sheetFormatPr defaultColWidth="11.42578125" defaultRowHeight="15" x14ac:dyDescent="0.25"/>
  <cols>
    <col min="9" max="9" width="3.5703125" customWidth="1"/>
  </cols>
  <sheetData>
    <row r="1" spans="1:18" x14ac:dyDescent="0.25">
      <c r="A1" t="s">
        <v>0</v>
      </c>
      <c r="P1" t="s">
        <v>1</v>
      </c>
      <c r="Q1" t="s">
        <v>2</v>
      </c>
      <c r="R1" t="s">
        <v>3</v>
      </c>
    </row>
    <row r="2" spans="1:1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/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5">
      <c r="A3" t="s">
        <v>20</v>
      </c>
      <c r="B3">
        <v>12</v>
      </c>
      <c r="C3">
        <f>90+45</f>
        <v>135</v>
      </c>
      <c r="D3">
        <f>+B3+C3</f>
        <v>147</v>
      </c>
      <c r="E3">
        <v>100</v>
      </c>
      <c r="F3">
        <f>+B3+C3-E3</f>
        <v>47</v>
      </c>
      <c r="G3">
        <v>45</v>
      </c>
      <c r="H3">
        <f>+G3-F3</f>
        <v>-2</v>
      </c>
      <c r="I3" s="1"/>
      <c r="J3">
        <f>+E3-H3</f>
        <v>102</v>
      </c>
      <c r="K3">
        <v>4.41</v>
      </c>
      <c r="L3">
        <v>10</v>
      </c>
      <c r="M3">
        <f>+L3-K3</f>
        <v>5.59</v>
      </c>
      <c r="N3">
        <f>+M3*0.7</f>
        <v>3.9129999999999998</v>
      </c>
      <c r="O3">
        <f>+M3-N3</f>
        <v>1.677</v>
      </c>
      <c r="P3">
        <f>+J3*K3</f>
        <v>449.82</v>
      </c>
      <c r="Q3">
        <f>+J3*N3</f>
        <v>399.12599999999998</v>
      </c>
      <c r="R3">
        <f>+J3*O3</f>
        <v>171.054</v>
      </c>
    </row>
    <row r="4" spans="1:18" x14ac:dyDescent="0.25">
      <c r="A4" t="s">
        <v>21</v>
      </c>
      <c r="B4">
        <v>72</v>
      </c>
      <c r="C4">
        <v>0</v>
      </c>
      <c r="D4">
        <f t="shared" ref="D4:D16" si="0">+B4+C4</f>
        <v>72</v>
      </c>
      <c r="E4">
        <v>18</v>
      </c>
      <c r="F4">
        <f t="shared" ref="F4:F16" si="1">+B4+C4-E4</f>
        <v>54</v>
      </c>
      <c r="G4">
        <v>55</v>
      </c>
      <c r="H4">
        <f t="shared" ref="H4:H16" si="2">+G4-F4</f>
        <v>1</v>
      </c>
      <c r="I4" s="1"/>
      <c r="J4">
        <f t="shared" ref="J4:J16" si="3">+E4-H4</f>
        <v>17</v>
      </c>
      <c r="K4">
        <v>7.34</v>
      </c>
      <c r="L4">
        <v>15</v>
      </c>
      <c r="M4">
        <f t="shared" ref="M4:M16" si="4">+L4-K4</f>
        <v>7.66</v>
      </c>
      <c r="N4">
        <f t="shared" ref="N4:N16" si="5">+M4*0.7</f>
        <v>5.3620000000000001</v>
      </c>
      <c r="O4">
        <f t="shared" ref="O4:O16" si="6">+M4-N4</f>
        <v>2.298</v>
      </c>
      <c r="P4">
        <f t="shared" ref="P4:P17" si="7">+J4*K4</f>
        <v>124.78</v>
      </c>
      <c r="Q4">
        <f t="shared" ref="Q4:Q17" si="8">+J4*N4</f>
        <v>91.153999999999996</v>
      </c>
      <c r="R4">
        <f t="shared" ref="R4:R17" si="9">+J4*O4</f>
        <v>39.066000000000003</v>
      </c>
    </row>
    <row r="5" spans="1:18" x14ac:dyDescent="0.25">
      <c r="A5" t="s">
        <v>22</v>
      </c>
      <c r="B5">
        <v>6</v>
      </c>
      <c r="C5">
        <v>18</v>
      </c>
      <c r="D5">
        <f t="shared" si="0"/>
        <v>24</v>
      </c>
      <c r="E5">
        <v>12</v>
      </c>
      <c r="F5">
        <f t="shared" si="1"/>
        <v>12</v>
      </c>
      <c r="G5">
        <v>18</v>
      </c>
      <c r="H5">
        <f t="shared" si="2"/>
        <v>6</v>
      </c>
      <c r="I5" s="1"/>
      <c r="J5">
        <f t="shared" si="3"/>
        <v>6</v>
      </c>
      <c r="K5">
        <v>18.36</v>
      </c>
      <c r="L5">
        <v>27</v>
      </c>
      <c r="M5">
        <f t="shared" si="4"/>
        <v>8.64</v>
      </c>
      <c r="N5">
        <f t="shared" si="5"/>
        <v>6.048</v>
      </c>
      <c r="O5">
        <f t="shared" si="6"/>
        <v>2.5920000000000005</v>
      </c>
      <c r="P5">
        <f t="shared" si="7"/>
        <v>110.16</v>
      </c>
      <c r="Q5">
        <f t="shared" si="8"/>
        <v>36.287999999999997</v>
      </c>
      <c r="R5">
        <f t="shared" si="9"/>
        <v>15.552000000000003</v>
      </c>
    </row>
    <row r="6" spans="1:18" x14ac:dyDescent="0.25">
      <c r="A6" t="s">
        <v>23</v>
      </c>
      <c r="B6">
        <v>0</v>
      </c>
      <c r="C6">
        <v>18</v>
      </c>
      <c r="D6">
        <f t="shared" si="0"/>
        <v>18</v>
      </c>
      <c r="E6">
        <v>3</v>
      </c>
      <c r="F6">
        <f t="shared" si="1"/>
        <v>15</v>
      </c>
      <c r="G6">
        <v>11</v>
      </c>
      <c r="H6">
        <f t="shared" si="2"/>
        <v>-4</v>
      </c>
      <c r="I6" s="1"/>
      <c r="J6">
        <f t="shared" si="3"/>
        <v>7</v>
      </c>
      <c r="K6">
        <v>18.36</v>
      </c>
      <c r="L6">
        <v>27</v>
      </c>
      <c r="M6">
        <f t="shared" si="4"/>
        <v>8.64</v>
      </c>
      <c r="N6">
        <f t="shared" si="5"/>
        <v>6.048</v>
      </c>
      <c r="O6">
        <f t="shared" si="6"/>
        <v>2.5920000000000005</v>
      </c>
      <c r="P6">
        <f t="shared" si="7"/>
        <v>128.51999999999998</v>
      </c>
      <c r="Q6">
        <f t="shared" si="8"/>
        <v>42.335999999999999</v>
      </c>
      <c r="R6">
        <f t="shared" si="9"/>
        <v>18.144000000000005</v>
      </c>
    </row>
    <row r="7" spans="1:18" x14ac:dyDescent="0.25">
      <c r="A7" t="s">
        <v>24</v>
      </c>
      <c r="B7">
        <v>0</v>
      </c>
      <c r="C7">
        <v>24</v>
      </c>
      <c r="D7">
        <f t="shared" si="0"/>
        <v>24</v>
      </c>
      <c r="E7">
        <v>19</v>
      </c>
      <c r="F7">
        <f t="shared" si="1"/>
        <v>5</v>
      </c>
      <c r="G7">
        <v>8</v>
      </c>
      <c r="H7">
        <f t="shared" si="2"/>
        <v>3</v>
      </c>
      <c r="I7" s="1"/>
      <c r="J7">
        <f t="shared" si="3"/>
        <v>16</v>
      </c>
      <c r="K7">
        <v>13.22</v>
      </c>
      <c r="L7">
        <v>20</v>
      </c>
      <c r="M7">
        <f t="shared" si="4"/>
        <v>6.7799999999999994</v>
      </c>
      <c r="N7">
        <f t="shared" si="5"/>
        <v>4.7459999999999996</v>
      </c>
      <c r="O7">
        <f t="shared" si="6"/>
        <v>2.0339999999999998</v>
      </c>
      <c r="P7">
        <f t="shared" si="7"/>
        <v>211.52</v>
      </c>
      <c r="Q7">
        <f t="shared" si="8"/>
        <v>75.935999999999993</v>
      </c>
      <c r="R7">
        <f t="shared" si="9"/>
        <v>32.543999999999997</v>
      </c>
    </row>
    <row r="8" spans="1:18" x14ac:dyDescent="0.25">
      <c r="A8" t="s">
        <v>25</v>
      </c>
      <c r="B8">
        <v>0</v>
      </c>
      <c r="C8">
        <v>24</v>
      </c>
      <c r="D8">
        <f t="shared" si="0"/>
        <v>24</v>
      </c>
      <c r="E8">
        <v>19</v>
      </c>
      <c r="F8">
        <f t="shared" si="1"/>
        <v>5</v>
      </c>
      <c r="G8">
        <v>5</v>
      </c>
      <c r="H8">
        <f t="shared" si="2"/>
        <v>0</v>
      </c>
      <c r="I8" s="1"/>
      <c r="J8">
        <f t="shared" si="3"/>
        <v>19</v>
      </c>
      <c r="K8">
        <v>13.22</v>
      </c>
      <c r="L8">
        <v>20</v>
      </c>
      <c r="M8">
        <f t="shared" si="4"/>
        <v>6.7799999999999994</v>
      </c>
      <c r="N8">
        <f t="shared" si="5"/>
        <v>4.7459999999999996</v>
      </c>
      <c r="O8">
        <f t="shared" si="6"/>
        <v>2.0339999999999998</v>
      </c>
      <c r="P8">
        <f t="shared" si="7"/>
        <v>251.18</v>
      </c>
      <c r="Q8">
        <f t="shared" si="8"/>
        <v>90.173999999999992</v>
      </c>
      <c r="R8">
        <f t="shared" si="9"/>
        <v>38.645999999999994</v>
      </c>
    </row>
    <row r="9" spans="1:18" x14ac:dyDescent="0.25">
      <c r="A9" t="s">
        <v>26</v>
      </c>
      <c r="B9">
        <v>10</v>
      </c>
      <c r="C9">
        <v>12</v>
      </c>
      <c r="D9">
        <f t="shared" si="0"/>
        <v>22</v>
      </c>
      <c r="E9">
        <v>16</v>
      </c>
      <c r="F9">
        <f t="shared" si="1"/>
        <v>6</v>
      </c>
      <c r="G9">
        <v>7</v>
      </c>
      <c r="H9">
        <f t="shared" si="2"/>
        <v>1</v>
      </c>
      <c r="I9" s="1"/>
      <c r="J9">
        <f t="shared" si="3"/>
        <v>15</v>
      </c>
      <c r="K9">
        <v>19.829999999999998</v>
      </c>
      <c r="L9">
        <v>30</v>
      </c>
      <c r="M9">
        <f t="shared" si="4"/>
        <v>10.170000000000002</v>
      </c>
      <c r="N9">
        <f t="shared" si="5"/>
        <v>7.1190000000000007</v>
      </c>
      <c r="O9">
        <f t="shared" si="6"/>
        <v>3.051000000000001</v>
      </c>
      <c r="P9">
        <f t="shared" si="7"/>
        <v>297.45</v>
      </c>
      <c r="Q9">
        <f t="shared" si="8"/>
        <v>106.78500000000001</v>
      </c>
      <c r="R9">
        <f t="shared" si="9"/>
        <v>45.765000000000015</v>
      </c>
    </row>
    <row r="10" spans="1:18" x14ac:dyDescent="0.25">
      <c r="A10" t="s">
        <v>27</v>
      </c>
      <c r="B10">
        <v>1</v>
      </c>
      <c r="C10">
        <v>14</v>
      </c>
      <c r="D10">
        <f t="shared" si="0"/>
        <v>15</v>
      </c>
      <c r="E10">
        <v>10</v>
      </c>
      <c r="F10">
        <f t="shared" si="1"/>
        <v>5</v>
      </c>
      <c r="G10">
        <v>10</v>
      </c>
      <c r="H10">
        <f t="shared" si="2"/>
        <v>5</v>
      </c>
      <c r="I10" s="1"/>
      <c r="J10">
        <f t="shared" si="3"/>
        <v>5</v>
      </c>
      <c r="K10">
        <v>19.829999999999998</v>
      </c>
      <c r="L10">
        <v>30</v>
      </c>
      <c r="M10">
        <f t="shared" si="4"/>
        <v>10.170000000000002</v>
      </c>
      <c r="N10">
        <f t="shared" si="5"/>
        <v>7.1190000000000007</v>
      </c>
      <c r="O10">
        <f t="shared" si="6"/>
        <v>3.051000000000001</v>
      </c>
      <c r="P10">
        <f t="shared" si="7"/>
        <v>99.149999999999991</v>
      </c>
      <c r="Q10">
        <f t="shared" si="8"/>
        <v>35.595000000000006</v>
      </c>
      <c r="R10">
        <f t="shared" si="9"/>
        <v>15.255000000000006</v>
      </c>
    </row>
    <row r="11" spans="1:18" x14ac:dyDescent="0.25">
      <c r="A11" t="s">
        <v>28</v>
      </c>
      <c r="B11">
        <v>14</v>
      </c>
      <c r="C11">
        <v>0</v>
      </c>
      <c r="D11">
        <f t="shared" si="0"/>
        <v>14</v>
      </c>
      <c r="E11">
        <v>0</v>
      </c>
      <c r="F11">
        <f t="shared" si="1"/>
        <v>14</v>
      </c>
      <c r="G11">
        <v>14</v>
      </c>
      <c r="H11">
        <f t="shared" si="2"/>
        <v>0</v>
      </c>
      <c r="I11" s="1"/>
      <c r="J11">
        <f t="shared" si="3"/>
        <v>0</v>
      </c>
      <c r="K11">
        <v>14.69</v>
      </c>
      <c r="L11">
        <v>27</v>
      </c>
      <c r="M11">
        <f t="shared" si="4"/>
        <v>12.31</v>
      </c>
      <c r="N11">
        <f t="shared" si="5"/>
        <v>8.6169999999999991</v>
      </c>
      <c r="O11">
        <f t="shared" si="6"/>
        <v>3.6930000000000014</v>
      </c>
      <c r="P11">
        <f t="shared" si="7"/>
        <v>0</v>
      </c>
      <c r="Q11">
        <f t="shared" si="8"/>
        <v>0</v>
      </c>
      <c r="R11">
        <f t="shared" si="9"/>
        <v>0</v>
      </c>
    </row>
    <row r="12" spans="1:18" x14ac:dyDescent="0.25">
      <c r="A12" t="s">
        <v>29</v>
      </c>
      <c r="B12">
        <v>35</v>
      </c>
      <c r="C12">
        <v>0</v>
      </c>
      <c r="D12">
        <f t="shared" si="0"/>
        <v>35</v>
      </c>
      <c r="E12">
        <v>1</v>
      </c>
      <c r="F12">
        <f t="shared" si="1"/>
        <v>34</v>
      </c>
      <c r="G12">
        <v>33</v>
      </c>
      <c r="H12">
        <f t="shared" si="2"/>
        <v>-1</v>
      </c>
      <c r="I12" s="1"/>
      <c r="J12">
        <f t="shared" si="3"/>
        <v>2</v>
      </c>
      <c r="K12">
        <v>8.81</v>
      </c>
      <c r="L12">
        <v>15</v>
      </c>
      <c r="M12">
        <f t="shared" si="4"/>
        <v>6.1899999999999995</v>
      </c>
      <c r="N12">
        <f t="shared" si="5"/>
        <v>4.3329999999999993</v>
      </c>
      <c r="O12">
        <f t="shared" si="6"/>
        <v>1.8570000000000002</v>
      </c>
      <c r="P12">
        <f t="shared" si="7"/>
        <v>17.62</v>
      </c>
      <c r="Q12">
        <f t="shared" si="8"/>
        <v>8.6659999999999986</v>
      </c>
      <c r="R12">
        <f t="shared" si="9"/>
        <v>3.7140000000000004</v>
      </c>
    </row>
    <row r="13" spans="1:18" x14ac:dyDescent="0.25">
      <c r="A13" t="s">
        <v>30</v>
      </c>
      <c r="B13">
        <v>9</v>
      </c>
      <c r="C13">
        <v>0</v>
      </c>
      <c r="D13">
        <f t="shared" si="0"/>
        <v>9</v>
      </c>
      <c r="E13">
        <v>0</v>
      </c>
      <c r="F13">
        <f t="shared" si="1"/>
        <v>9</v>
      </c>
      <c r="G13">
        <v>9</v>
      </c>
      <c r="H13">
        <f t="shared" si="2"/>
        <v>0</v>
      </c>
      <c r="I13" s="1"/>
      <c r="J13">
        <f t="shared" si="3"/>
        <v>0</v>
      </c>
      <c r="K13">
        <v>51.4</v>
      </c>
      <c r="L13">
        <v>75</v>
      </c>
      <c r="M13">
        <f t="shared" si="4"/>
        <v>23.6</v>
      </c>
      <c r="N13">
        <f t="shared" si="5"/>
        <v>16.52</v>
      </c>
      <c r="O13">
        <f t="shared" si="6"/>
        <v>7.0800000000000018</v>
      </c>
      <c r="P13">
        <f t="shared" si="7"/>
        <v>0</v>
      </c>
      <c r="Q13">
        <f t="shared" si="8"/>
        <v>0</v>
      </c>
      <c r="R13">
        <f t="shared" si="9"/>
        <v>0</v>
      </c>
    </row>
    <row r="14" spans="1:18" x14ac:dyDescent="0.25">
      <c r="A14" t="s">
        <v>31</v>
      </c>
      <c r="B14">
        <v>0</v>
      </c>
      <c r="C14">
        <f>30+60</f>
        <v>90</v>
      </c>
      <c r="D14">
        <f t="shared" si="0"/>
        <v>90</v>
      </c>
      <c r="E14">
        <v>28</v>
      </c>
      <c r="F14">
        <f t="shared" si="1"/>
        <v>62</v>
      </c>
      <c r="G14">
        <v>63</v>
      </c>
      <c r="H14">
        <f t="shared" si="2"/>
        <v>1</v>
      </c>
      <c r="I14" s="1"/>
      <c r="J14">
        <f t="shared" si="3"/>
        <v>27</v>
      </c>
      <c r="K14">
        <f>220.29/30</f>
        <v>7.343</v>
      </c>
      <c r="L14">
        <v>15</v>
      </c>
      <c r="M14">
        <f t="shared" si="4"/>
        <v>7.657</v>
      </c>
      <c r="N14">
        <f t="shared" si="5"/>
        <v>5.3598999999999997</v>
      </c>
      <c r="O14">
        <f t="shared" si="6"/>
        <v>2.2971000000000004</v>
      </c>
      <c r="P14">
        <f t="shared" si="7"/>
        <v>198.261</v>
      </c>
      <c r="Q14">
        <f t="shared" si="8"/>
        <v>144.71729999999999</v>
      </c>
      <c r="R14">
        <f t="shared" si="9"/>
        <v>62.02170000000001</v>
      </c>
    </row>
    <row r="15" spans="1:18" x14ac:dyDescent="0.25">
      <c r="A15" t="s">
        <v>32</v>
      </c>
      <c r="B15">
        <v>0</v>
      </c>
      <c r="C15">
        <f>20+10</f>
        <v>30</v>
      </c>
      <c r="D15">
        <f>+B15+C15</f>
        <v>30</v>
      </c>
      <c r="E15">
        <v>12</v>
      </c>
      <c r="F15">
        <f>+B15+C15-E15</f>
        <v>18</v>
      </c>
      <c r="G15">
        <v>16</v>
      </c>
      <c r="H15">
        <f>+G15-F15</f>
        <v>-2</v>
      </c>
      <c r="I15" s="1"/>
      <c r="J15">
        <f>+E15-H15</f>
        <v>14</v>
      </c>
      <c r="K15">
        <f>220.29/20</f>
        <v>11.0145</v>
      </c>
      <c r="L15">
        <v>20</v>
      </c>
      <c r="M15">
        <f>+L15-K15</f>
        <v>8.9855</v>
      </c>
      <c r="N15">
        <f>+M15*0.7</f>
        <v>6.2898499999999995</v>
      </c>
      <c r="O15">
        <f>+M15-N15</f>
        <v>2.6956500000000005</v>
      </c>
      <c r="P15">
        <f t="shared" si="7"/>
        <v>154.203</v>
      </c>
      <c r="Q15">
        <f t="shared" si="8"/>
        <v>88.057899999999989</v>
      </c>
      <c r="R15">
        <f t="shared" si="9"/>
        <v>37.739100000000008</v>
      </c>
    </row>
    <row r="16" spans="1:18" x14ac:dyDescent="0.25">
      <c r="A16" t="s">
        <v>33</v>
      </c>
      <c r="B16">
        <v>0</v>
      </c>
      <c r="C16">
        <v>18</v>
      </c>
      <c r="D16">
        <f t="shared" si="0"/>
        <v>18</v>
      </c>
      <c r="E16">
        <v>1</v>
      </c>
      <c r="F16">
        <f t="shared" si="1"/>
        <v>17</v>
      </c>
      <c r="G16">
        <v>13</v>
      </c>
      <c r="H16">
        <f t="shared" si="2"/>
        <v>-4</v>
      </c>
      <c r="I16" s="1"/>
      <c r="J16">
        <f t="shared" si="3"/>
        <v>5</v>
      </c>
      <c r="K16">
        <v>18.36</v>
      </c>
      <c r="L16">
        <v>27</v>
      </c>
      <c r="M16">
        <f t="shared" si="4"/>
        <v>8.64</v>
      </c>
      <c r="N16">
        <f t="shared" si="5"/>
        <v>6.048</v>
      </c>
      <c r="O16">
        <f t="shared" si="6"/>
        <v>2.5920000000000005</v>
      </c>
      <c r="P16">
        <f t="shared" si="7"/>
        <v>91.8</v>
      </c>
      <c r="Q16">
        <f t="shared" si="8"/>
        <v>30.240000000000002</v>
      </c>
      <c r="R16">
        <f t="shared" si="9"/>
        <v>12.960000000000003</v>
      </c>
    </row>
    <row r="17" spans="1:18" x14ac:dyDescent="0.25">
      <c r="A17" t="s">
        <v>34</v>
      </c>
      <c r="B17">
        <v>0</v>
      </c>
      <c r="C17">
        <v>12</v>
      </c>
      <c r="D17">
        <f>+B17+C17</f>
        <v>12</v>
      </c>
      <c r="E17">
        <v>0</v>
      </c>
      <c r="F17">
        <f>+B17+C17-E17</f>
        <v>12</v>
      </c>
      <c r="G17">
        <v>11</v>
      </c>
      <c r="H17">
        <f>+G17-F17</f>
        <v>-1</v>
      </c>
      <c r="I17" s="1"/>
      <c r="J17">
        <f>+E17-H17</f>
        <v>1</v>
      </c>
      <c r="K17">
        <f>484.64/12</f>
        <v>40.386666666666663</v>
      </c>
      <c r="L17">
        <v>75</v>
      </c>
      <c r="M17">
        <f>+L17-K17</f>
        <v>34.613333333333337</v>
      </c>
      <c r="N17">
        <f>+M17*0.7</f>
        <v>24.229333333333333</v>
      </c>
      <c r="O17">
        <f>+M17-N17</f>
        <v>10.384000000000004</v>
      </c>
      <c r="P17">
        <f t="shared" si="7"/>
        <v>40.386666666666663</v>
      </c>
      <c r="Q17">
        <f t="shared" si="8"/>
        <v>24.229333333333333</v>
      </c>
      <c r="R17">
        <f t="shared" si="9"/>
        <v>10.384000000000004</v>
      </c>
    </row>
    <row r="18" spans="1:18" x14ac:dyDescent="0.25">
      <c r="I18" s="1"/>
      <c r="P18" s="1">
        <f>SUM(P3:P17)</f>
        <v>2174.8506666666667</v>
      </c>
      <c r="Q18" s="1">
        <f>SUM(Q3:Q17)</f>
        <v>1173.3045333333334</v>
      </c>
      <c r="R18">
        <f>SUM(R3:R17)</f>
        <v>502.84480000000008</v>
      </c>
    </row>
    <row r="19" spans="1:18" x14ac:dyDescent="0.25">
      <c r="I19" s="1"/>
      <c r="P19">
        <v>-20</v>
      </c>
    </row>
    <row r="20" spans="1:18" x14ac:dyDescent="0.25">
      <c r="P20" s="1">
        <f>+P18+Q18+P19</f>
        <v>3328.1552000000001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G3" sqref="G3:G17"/>
    </sheetView>
  </sheetViews>
  <sheetFormatPr defaultColWidth="11.42578125" defaultRowHeight="15" x14ac:dyDescent="0.25"/>
  <cols>
    <col min="9" max="9" width="3.5703125" customWidth="1"/>
  </cols>
  <sheetData>
    <row r="1" spans="1:18" x14ac:dyDescent="0.25">
      <c r="A1" t="s">
        <v>0</v>
      </c>
      <c r="D1" t="s">
        <v>35</v>
      </c>
      <c r="P1" t="s">
        <v>1</v>
      </c>
      <c r="Q1" t="s">
        <v>2</v>
      </c>
      <c r="R1" t="s">
        <v>3</v>
      </c>
    </row>
    <row r="2" spans="1:1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/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5">
      <c r="A3" t="s">
        <v>20</v>
      </c>
      <c r="B3">
        <v>45</v>
      </c>
      <c r="C3">
        <v>0</v>
      </c>
      <c r="D3">
        <f>+B3+C3</f>
        <v>45</v>
      </c>
      <c r="E3">
        <v>0</v>
      </c>
      <c r="F3">
        <f>+B3+C3-E3</f>
        <v>45</v>
      </c>
      <c r="G3">
        <v>0</v>
      </c>
      <c r="H3">
        <f>+G3-F3</f>
        <v>-45</v>
      </c>
      <c r="I3" s="1"/>
      <c r="J3">
        <f>+D3-G3</f>
        <v>45</v>
      </c>
      <c r="K3">
        <v>4.41</v>
      </c>
      <c r="L3">
        <v>10</v>
      </c>
      <c r="M3">
        <f>+L3-K3</f>
        <v>5.59</v>
      </c>
      <c r="N3">
        <f>+M3*0.7</f>
        <v>3.9129999999999998</v>
      </c>
      <c r="O3">
        <f>+M3-N3</f>
        <v>1.677</v>
      </c>
      <c r="P3">
        <f>+J3*K3</f>
        <v>198.45000000000002</v>
      </c>
      <c r="Q3">
        <f>+J3*N3</f>
        <v>176.08499999999998</v>
      </c>
      <c r="R3">
        <f>+J3*O3</f>
        <v>75.465000000000003</v>
      </c>
    </row>
    <row r="4" spans="1:18" x14ac:dyDescent="0.25">
      <c r="A4" t="s">
        <v>21</v>
      </c>
      <c r="B4">
        <v>55</v>
      </c>
      <c r="C4">
        <v>0</v>
      </c>
      <c r="D4">
        <f t="shared" ref="D4:D16" si="0">+B4+C4</f>
        <v>55</v>
      </c>
      <c r="E4">
        <v>18</v>
      </c>
      <c r="F4">
        <f t="shared" ref="F4:F16" si="1">+B4+C4-E4</f>
        <v>37</v>
      </c>
      <c r="G4">
        <v>31</v>
      </c>
      <c r="H4">
        <f t="shared" ref="H4:H16" si="2">+G4-F4</f>
        <v>-6</v>
      </c>
      <c r="I4" s="1"/>
      <c r="J4">
        <f t="shared" ref="J4:J16" si="3">+E4-H4</f>
        <v>24</v>
      </c>
      <c r="K4">
        <v>7.34</v>
      </c>
      <c r="L4">
        <v>15</v>
      </c>
      <c r="M4">
        <f t="shared" ref="M4:M16" si="4">+L4-K4</f>
        <v>7.66</v>
      </c>
      <c r="N4">
        <f t="shared" ref="N4:N16" si="5">+M4*0.7</f>
        <v>5.3620000000000001</v>
      </c>
      <c r="O4">
        <f t="shared" ref="O4:O16" si="6">+M4-N4</f>
        <v>2.298</v>
      </c>
      <c r="P4">
        <f t="shared" ref="P4:P17" si="7">+J4*K4</f>
        <v>176.16</v>
      </c>
      <c r="Q4">
        <f t="shared" ref="Q4:Q17" si="8">+J4*N4</f>
        <v>128.68799999999999</v>
      </c>
      <c r="R4">
        <f t="shared" ref="R4:R17" si="9">+J4*O4</f>
        <v>55.152000000000001</v>
      </c>
    </row>
    <row r="5" spans="1:18" x14ac:dyDescent="0.25">
      <c r="A5" t="s">
        <v>22</v>
      </c>
      <c r="B5">
        <v>18</v>
      </c>
      <c r="C5">
        <v>0</v>
      </c>
      <c r="D5">
        <f t="shared" si="0"/>
        <v>18</v>
      </c>
      <c r="E5">
        <v>12</v>
      </c>
      <c r="F5">
        <f t="shared" si="1"/>
        <v>6</v>
      </c>
      <c r="G5">
        <v>3</v>
      </c>
      <c r="H5">
        <f t="shared" si="2"/>
        <v>-3</v>
      </c>
      <c r="I5" s="1"/>
      <c r="J5">
        <f t="shared" si="3"/>
        <v>15</v>
      </c>
      <c r="K5">
        <v>18.36</v>
      </c>
      <c r="L5">
        <v>27</v>
      </c>
      <c r="M5">
        <f t="shared" si="4"/>
        <v>8.64</v>
      </c>
      <c r="N5">
        <f t="shared" si="5"/>
        <v>6.048</v>
      </c>
      <c r="O5">
        <f t="shared" si="6"/>
        <v>2.5920000000000005</v>
      </c>
      <c r="P5">
        <f t="shared" si="7"/>
        <v>275.39999999999998</v>
      </c>
      <c r="Q5">
        <f t="shared" si="8"/>
        <v>90.72</v>
      </c>
      <c r="R5">
        <f t="shared" si="9"/>
        <v>38.88000000000001</v>
      </c>
    </row>
    <row r="6" spans="1:18" x14ac:dyDescent="0.25">
      <c r="A6" t="s">
        <v>23</v>
      </c>
      <c r="B6">
        <v>11</v>
      </c>
      <c r="C6">
        <v>0</v>
      </c>
      <c r="D6">
        <f t="shared" si="0"/>
        <v>11</v>
      </c>
      <c r="E6">
        <v>3</v>
      </c>
      <c r="F6">
        <f t="shared" si="1"/>
        <v>8</v>
      </c>
      <c r="G6">
        <v>0</v>
      </c>
      <c r="H6">
        <f t="shared" si="2"/>
        <v>-8</v>
      </c>
      <c r="I6" s="1"/>
      <c r="J6">
        <f t="shared" si="3"/>
        <v>11</v>
      </c>
      <c r="K6">
        <v>18.36</v>
      </c>
      <c r="L6">
        <v>27</v>
      </c>
      <c r="M6">
        <f t="shared" si="4"/>
        <v>8.64</v>
      </c>
      <c r="N6">
        <f t="shared" si="5"/>
        <v>6.048</v>
      </c>
      <c r="O6">
        <f t="shared" si="6"/>
        <v>2.5920000000000005</v>
      </c>
      <c r="P6">
        <f t="shared" si="7"/>
        <v>201.95999999999998</v>
      </c>
      <c r="Q6">
        <f t="shared" si="8"/>
        <v>66.528000000000006</v>
      </c>
      <c r="R6">
        <f t="shared" si="9"/>
        <v>28.512000000000008</v>
      </c>
    </row>
    <row r="7" spans="1:18" x14ac:dyDescent="0.25">
      <c r="A7" t="s">
        <v>24</v>
      </c>
      <c r="B7">
        <v>8</v>
      </c>
      <c r="C7">
        <v>0</v>
      </c>
      <c r="D7">
        <f t="shared" si="0"/>
        <v>8</v>
      </c>
      <c r="E7">
        <v>19</v>
      </c>
      <c r="F7">
        <f t="shared" si="1"/>
        <v>-11</v>
      </c>
      <c r="G7">
        <v>0</v>
      </c>
      <c r="H7">
        <f t="shared" si="2"/>
        <v>11</v>
      </c>
      <c r="I7" s="1"/>
      <c r="J7">
        <f t="shared" si="3"/>
        <v>8</v>
      </c>
      <c r="K7">
        <v>13.22</v>
      </c>
      <c r="L7">
        <v>20</v>
      </c>
      <c r="M7">
        <f t="shared" si="4"/>
        <v>6.7799999999999994</v>
      </c>
      <c r="N7">
        <f t="shared" si="5"/>
        <v>4.7459999999999996</v>
      </c>
      <c r="O7">
        <f t="shared" si="6"/>
        <v>2.0339999999999998</v>
      </c>
      <c r="P7">
        <f t="shared" si="7"/>
        <v>105.76</v>
      </c>
      <c r="Q7">
        <f t="shared" si="8"/>
        <v>37.967999999999996</v>
      </c>
      <c r="R7">
        <f t="shared" si="9"/>
        <v>16.271999999999998</v>
      </c>
    </row>
    <row r="8" spans="1:18" x14ac:dyDescent="0.25">
      <c r="A8" t="s">
        <v>25</v>
      </c>
      <c r="B8">
        <v>5</v>
      </c>
      <c r="C8">
        <v>0</v>
      </c>
      <c r="D8">
        <f t="shared" si="0"/>
        <v>5</v>
      </c>
      <c r="E8">
        <v>19</v>
      </c>
      <c r="F8">
        <f t="shared" si="1"/>
        <v>-14</v>
      </c>
      <c r="G8">
        <v>0</v>
      </c>
      <c r="H8">
        <f t="shared" si="2"/>
        <v>14</v>
      </c>
      <c r="I8" s="1"/>
      <c r="J8">
        <f t="shared" si="3"/>
        <v>5</v>
      </c>
      <c r="K8">
        <v>13.22</v>
      </c>
      <c r="L8">
        <v>20</v>
      </c>
      <c r="M8">
        <f t="shared" si="4"/>
        <v>6.7799999999999994</v>
      </c>
      <c r="N8">
        <f t="shared" si="5"/>
        <v>4.7459999999999996</v>
      </c>
      <c r="O8">
        <f t="shared" si="6"/>
        <v>2.0339999999999998</v>
      </c>
      <c r="P8">
        <f t="shared" si="7"/>
        <v>66.100000000000009</v>
      </c>
      <c r="Q8">
        <f t="shared" si="8"/>
        <v>23.729999999999997</v>
      </c>
      <c r="R8">
        <f t="shared" si="9"/>
        <v>10.169999999999998</v>
      </c>
    </row>
    <row r="9" spans="1:18" x14ac:dyDescent="0.25">
      <c r="A9" t="s">
        <v>26</v>
      </c>
      <c r="B9">
        <v>7</v>
      </c>
      <c r="C9">
        <v>0</v>
      </c>
      <c r="D9">
        <f t="shared" si="0"/>
        <v>7</v>
      </c>
      <c r="E9">
        <v>16</v>
      </c>
      <c r="F9">
        <f t="shared" si="1"/>
        <v>-9</v>
      </c>
      <c r="G9">
        <v>0</v>
      </c>
      <c r="H9">
        <f t="shared" si="2"/>
        <v>9</v>
      </c>
      <c r="I9" s="1"/>
      <c r="J9">
        <f t="shared" si="3"/>
        <v>7</v>
      </c>
      <c r="K9">
        <v>19.829999999999998</v>
      </c>
      <c r="L9">
        <v>30</v>
      </c>
      <c r="M9">
        <f t="shared" si="4"/>
        <v>10.170000000000002</v>
      </c>
      <c r="N9">
        <f t="shared" si="5"/>
        <v>7.1190000000000007</v>
      </c>
      <c r="O9">
        <f t="shared" si="6"/>
        <v>3.051000000000001</v>
      </c>
      <c r="P9">
        <f t="shared" si="7"/>
        <v>138.81</v>
      </c>
      <c r="Q9">
        <f t="shared" si="8"/>
        <v>49.833000000000006</v>
      </c>
      <c r="R9">
        <f t="shared" si="9"/>
        <v>21.357000000000006</v>
      </c>
    </row>
    <row r="10" spans="1:18" x14ac:dyDescent="0.25">
      <c r="A10" t="s">
        <v>27</v>
      </c>
      <c r="B10">
        <v>10</v>
      </c>
      <c r="C10">
        <v>0</v>
      </c>
      <c r="D10">
        <f t="shared" si="0"/>
        <v>10</v>
      </c>
      <c r="E10">
        <v>10</v>
      </c>
      <c r="F10">
        <f t="shared" si="1"/>
        <v>0</v>
      </c>
      <c r="G10">
        <v>0</v>
      </c>
      <c r="H10">
        <f t="shared" si="2"/>
        <v>0</v>
      </c>
      <c r="I10" s="1"/>
      <c r="J10">
        <f t="shared" si="3"/>
        <v>10</v>
      </c>
      <c r="K10">
        <v>19.829999999999998</v>
      </c>
      <c r="L10">
        <v>30</v>
      </c>
      <c r="M10">
        <f t="shared" si="4"/>
        <v>10.170000000000002</v>
      </c>
      <c r="N10">
        <f t="shared" si="5"/>
        <v>7.1190000000000007</v>
      </c>
      <c r="O10">
        <f t="shared" si="6"/>
        <v>3.051000000000001</v>
      </c>
      <c r="P10">
        <f t="shared" si="7"/>
        <v>198.29999999999998</v>
      </c>
      <c r="Q10">
        <f t="shared" si="8"/>
        <v>71.190000000000012</v>
      </c>
      <c r="R10">
        <f t="shared" si="9"/>
        <v>30.510000000000012</v>
      </c>
    </row>
    <row r="11" spans="1:18" x14ac:dyDescent="0.25">
      <c r="A11" t="s">
        <v>28</v>
      </c>
      <c r="B11">
        <v>14</v>
      </c>
      <c r="C11">
        <v>0</v>
      </c>
      <c r="D11">
        <f t="shared" si="0"/>
        <v>14</v>
      </c>
      <c r="E11">
        <v>0</v>
      </c>
      <c r="F11">
        <f t="shared" si="1"/>
        <v>14</v>
      </c>
      <c r="G11">
        <v>14</v>
      </c>
      <c r="H11">
        <f t="shared" si="2"/>
        <v>0</v>
      </c>
      <c r="I11" s="1"/>
      <c r="J11">
        <f t="shared" si="3"/>
        <v>0</v>
      </c>
      <c r="K11">
        <v>14.69</v>
      </c>
      <c r="L11">
        <v>27</v>
      </c>
      <c r="M11">
        <f t="shared" si="4"/>
        <v>12.31</v>
      </c>
      <c r="N11">
        <f t="shared" si="5"/>
        <v>8.6169999999999991</v>
      </c>
      <c r="O11">
        <f t="shared" si="6"/>
        <v>3.6930000000000014</v>
      </c>
      <c r="P11">
        <f t="shared" si="7"/>
        <v>0</v>
      </c>
      <c r="Q11">
        <f t="shared" si="8"/>
        <v>0</v>
      </c>
      <c r="R11">
        <f t="shared" si="9"/>
        <v>0</v>
      </c>
    </row>
    <row r="12" spans="1:18" x14ac:dyDescent="0.25">
      <c r="A12" t="s">
        <v>29</v>
      </c>
      <c r="B12">
        <v>33</v>
      </c>
      <c r="C12">
        <v>0</v>
      </c>
      <c r="D12">
        <f t="shared" si="0"/>
        <v>33</v>
      </c>
      <c r="E12">
        <v>1</v>
      </c>
      <c r="F12">
        <f t="shared" si="1"/>
        <v>32</v>
      </c>
      <c r="G12">
        <v>12</v>
      </c>
      <c r="H12">
        <f t="shared" si="2"/>
        <v>-20</v>
      </c>
      <c r="I12" s="1"/>
      <c r="J12">
        <f t="shared" si="3"/>
        <v>21</v>
      </c>
      <c r="K12">
        <v>8.81</v>
      </c>
      <c r="L12">
        <v>15</v>
      </c>
      <c r="M12">
        <f t="shared" si="4"/>
        <v>6.1899999999999995</v>
      </c>
      <c r="N12">
        <f t="shared" si="5"/>
        <v>4.3329999999999993</v>
      </c>
      <c r="O12">
        <f t="shared" si="6"/>
        <v>1.8570000000000002</v>
      </c>
      <c r="P12">
        <f t="shared" si="7"/>
        <v>185.01000000000002</v>
      </c>
      <c r="Q12">
        <f t="shared" si="8"/>
        <v>90.992999999999981</v>
      </c>
      <c r="R12">
        <f t="shared" si="9"/>
        <v>38.997000000000007</v>
      </c>
    </row>
    <row r="13" spans="1:18" x14ac:dyDescent="0.25">
      <c r="A13" t="s">
        <v>30</v>
      </c>
      <c r="B13">
        <v>9</v>
      </c>
      <c r="C13">
        <v>0</v>
      </c>
      <c r="D13">
        <f t="shared" si="0"/>
        <v>9</v>
      </c>
      <c r="E13">
        <v>0</v>
      </c>
      <c r="F13">
        <f t="shared" si="1"/>
        <v>9</v>
      </c>
      <c r="G13">
        <v>9</v>
      </c>
      <c r="H13">
        <f t="shared" si="2"/>
        <v>0</v>
      </c>
      <c r="I13" s="1"/>
      <c r="J13">
        <f t="shared" si="3"/>
        <v>0</v>
      </c>
      <c r="K13">
        <v>51.4</v>
      </c>
      <c r="L13">
        <v>75</v>
      </c>
      <c r="M13">
        <f t="shared" si="4"/>
        <v>23.6</v>
      </c>
      <c r="N13">
        <f t="shared" si="5"/>
        <v>16.52</v>
      </c>
      <c r="O13">
        <f t="shared" si="6"/>
        <v>7.0800000000000018</v>
      </c>
      <c r="P13">
        <f t="shared" si="7"/>
        <v>0</v>
      </c>
      <c r="Q13">
        <f t="shared" si="8"/>
        <v>0</v>
      </c>
      <c r="R13">
        <f t="shared" si="9"/>
        <v>0</v>
      </c>
    </row>
    <row r="14" spans="1:18" x14ac:dyDescent="0.25">
      <c r="A14" t="s">
        <v>31</v>
      </c>
      <c r="B14">
        <v>63</v>
      </c>
      <c r="C14">
        <v>0</v>
      </c>
      <c r="D14">
        <f t="shared" si="0"/>
        <v>63</v>
      </c>
      <c r="E14">
        <v>28</v>
      </c>
      <c r="F14">
        <f t="shared" si="1"/>
        <v>35</v>
      </c>
      <c r="G14">
        <v>0</v>
      </c>
      <c r="H14">
        <f t="shared" si="2"/>
        <v>-35</v>
      </c>
      <c r="I14" s="1"/>
      <c r="J14">
        <f t="shared" si="3"/>
        <v>63</v>
      </c>
      <c r="K14">
        <f>220.29/30</f>
        <v>7.343</v>
      </c>
      <c r="L14">
        <v>15</v>
      </c>
      <c r="M14">
        <f t="shared" si="4"/>
        <v>7.657</v>
      </c>
      <c r="N14">
        <f t="shared" si="5"/>
        <v>5.3598999999999997</v>
      </c>
      <c r="O14">
        <f t="shared" si="6"/>
        <v>2.2971000000000004</v>
      </c>
      <c r="P14">
        <f t="shared" si="7"/>
        <v>462.60899999999998</v>
      </c>
      <c r="Q14">
        <f t="shared" si="8"/>
        <v>337.6737</v>
      </c>
      <c r="R14">
        <f t="shared" si="9"/>
        <v>144.71730000000002</v>
      </c>
    </row>
    <row r="15" spans="1:18" x14ac:dyDescent="0.25">
      <c r="A15" t="s">
        <v>32</v>
      </c>
      <c r="B15">
        <v>16</v>
      </c>
      <c r="C15">
        <v>0</v>
      </c>
      <c r="D15">
        <f>+B15+C15</f>
        <v>16</v>
      </c>
      <c r="E15">
        <v>12</v>
      </c>
      <c r="F15">
        <f>+B15+C15-E15</f>
        <v>4</v>
      </c>
      <c r="G15">
        <v>0</v>
      </c>
      <c r="H15">
        <f>+G15-F15</f>
        <v>-4</v>
      </c>
      <c r="I15" s="1"/>
      <c r="J15">
        <f>+E15-H15</f>
        <v>16</v>
      </c>
      <c r="K15">
        <f>220.29/20</f>
        <v>11.0145</v>
      </c>
      <c r="L15">
        <v>20</v>
      </c>
      <c r="M15">
        <f>+L15-K15</f>
        <v>8.9855</v>
      </c>
      <c r="N15">
        <f>+M15*0.7</f>
        <v>6.2898499999999995</v>
      </c>
      <c r="O15">
        <f>+M15-N15</f>
        <v>2.6956500000000005</v>
      </c>
      <c r="P15">
        <f t="shared" si="7"/>
        <v>176.232</v>
      </c>
      <c r="Q15">
        <f t="shared" si="8"/>
        <v>100.63759999999999</v>
      </c>
      <c r="R15">
        <f t="shared" si="9"/>
        <v>43.130400000000009</v>
      </c>
    </row>
    <row r="16" spans="1:18" x14ac:dyDescent="0.25">
      <c r="A16" t="s">
        <v>33</v>
      </c>
      <c r="B16">
        <v>13</v>
      </c>
      <c r="C16">
        <v>0</v>
      </c>
      <c r="D16">
        <f t="shared" si="0"/>
        <v>13</v>
      </c>
      <c r="E16">
        <v>1</v>
      </c>
      <c r="F16">
        <f t="shared" si="1"/>
        <v>12</v>
      </c>
      <c r="G16">
        <v>0</v>
      </c>
      <c r="H16">
        <f t="shared" si="2"/>
        <v>-12</v>
      </c>
      <c r="I16" s="1"/>
      <c r="J16">
        <f t="shared" si="3"/>
        <v>13</v>
      </c>
      <c r="K16">
        <v>18.36</v>
      </c>
      <c r="L16">
        <v>27</v>
      </c>
      <c r="M16">
        <f t="shared" si="4"/>
        <v>8.64</v>
      </c>
      <c r="N16">
        <f t="shared" si="5"/>
        <v>6.048</v>
      </c>
      <c r="O16">
        <f t="shared" si="6"/>
        <v>2.5920000000000005</v>
      </c>
      <c r="P16">
        <f t="shared" si="7"/>
        <v>238.68</v>
      </c>
      <c r="Q16">
        <f t="shared" si="8"/>
        <v>78.623999999999995</v>
      </c>
      <c r="R16">
        <f t="shared" si="9"/>
        <v>33.696000000000005</v>
      </c>
    </row>
    <row r="17" spans="1:18" x14ac:dyDescent="0.25">
      <c r="A17" t="s">
        <v>34</v>
      </c>
      <c r="B17">
        <v>11</v>
      </c>
      <c r="C17">
        <v>0</v>
      </c>
      <c r="D17">
        <f>+B17+C17</f>
        <v>11</v>
      </c>
      <c r="E17">
        <v>0</v>
      </c>
      <c r="F17">
        <f>+B17+C17-E17</f>
        <v>11</v>
      </c>
      <c r="G17">
        <v>10</v>
      </c>
      <c r="H17">
        <f>+G17-F17</f>
        <v>-1</v>
      </c>
      <c r="I17" s="1"/>
      <c r="J17">
        <f>+E17-H17</f>
        <v>1</v>
      </c>
      <c r="K17">
        <f>484.64/12</f>
        <v>40.386666666666663</v>
      </c>
      <c r="L17">
        <v>75</v>
      </c>
      <c r="M17">
        <f>+L17-K17</f>
        <v>34.613333333333337</v>
      </c>
      <c r="N17">
        <f>+M17*0.7</f>
        <v>24.229333333333333</v>
      </c>
      <c r="O17">
        <f>+M17-N17</f>
        <v>10.384000000000004</v>
      </c>
      <c r="P17">
        <f t="shared" si="7"/>
        <v>40.386666666666663</v>
      </c>
      <c r="Q17">
        <f t="shared" si="8"/>
        <v>24.229333333333333</v>
      </c>
      <c r="R17">
        <f t="shared" si="9"/>
        <v>10.384000000000004</v>
      </c>
    </row>
    <row r="18" spans="1:18" x14ac:dyDescent="0.25">
      <c r="I18" s="1"/>
      <c r="P18" s="1">
        <f>SUM(P3:P17)</f>
        <v>2463.8576666666668</v>
      </c>
      <c r="Q18" s="1">
        <f>SUM(Q3:Q17)</f>
        <v>1276.8996333333334</v>
      </c>
      <c r="R18">
        <f>SUM(R3:R17)</f>
        <v>547.24270000000001</v>
      </c>
    </row>
    <row r="19" spans="1:18" x14ac:dyDescent="0.25">
      <c r="I19" s="1"/>
    </row>
    <row r="20" spans="1:18" x14ac:dyDescent="0.25">
      <c r="P20" s="1">
        <f>+P18+Q18+P19</f>
        <v>3740.7573000000002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9" sqref="C9"/>
    </sheetView>
  </sheetViews>
  <sheetFormatPr defaultColWidth="11.42578125" defaultRowHeight="15" x14ac:dyDescent="0.25"/>
  <cols>
    <col min="9" max="9" width="3.5703125" customWidth="1"/>
  </cols>
  <sheetData>
    <row r="1" spans="1:18" x14ac:dyDescent="0.25">
      <c r="A1" t="s">
        <v>0</v>
      </c>
      <c r="D1" t="s">
        <v>35</v>
      </c>
      <c r="P1" t="s">
        <v>1</v>
      </c>
      <c r="Q1" t="s">
        <v>2</v>
      </c>
      <c r="R1" t="s">
        <v>3</v>
      </c>
    </row>
    <row r="2" spans="1:1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/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5">
      <c r="A3" t="s">
        <v>20</v>
      </c>
      <c r="B3">
        <v>0</v>
      </c>
      <c r="C3">
        <v>180</v>
      </c>
      <c r="D3">
        <f>+B3+C3</f>
        <v>180</v>
      </c>
      <c r="F3">
        <f>+B3+C3-E3</f>
        <v>180</v>
      </c>
      <c r="G3">
        <v>53</v>
      </c>
      <c r="H3">
        <f>+G3-F3</f>
        <v>-127</v>
      </c>
      <c r="I3" s="1"/>
      <c r="J3">
        <f>+D3-G3</f>
        <v>127</v>
      </c>
      <c r="K3">
        <v>4.41</v>
      </c>
      <c r="L3">
        <v>10</v>
      </c>
      <c r="M3">
        <f>+L3-K3</f>
        <v>5.59</v>
      </c>
      <c r="N3">
        <f>+M3*0.7</f>
        <v>3.9129999999999998</v>
      </c>
      <c r="O3">
        <f>+M3-N3</f>
        <v>1.677</v>
      </c>
      <c r="P3">
        <f>+J3*K3</f>
        <v>560.07000000000005</v>
      </c>
      <c r="Q3">
        <f>+J3*N3</f>
        <v>496.95099999999996</v>
      </c>
      <c r="R3">
        <f>+J3*O3</f>
        <v>212.97900000000001</v>
      </c>
    </row>
    <row r="4" spans="1:18" x14ac:dyDescent="0.25">
      <c r="A4" t="s">
        <v>21</v>
      </c>
      <c r="B4">
        <v>31</v>
      </c>
      <c r="C4">
        <v>0</v>
      </c>
      <c r="D4">
        <f t="shared" ref="D4:D16" si="0">+B4+C4</f>
        <v>31</v>
      </c>
      <c r="F4">
        <f t="shared" ref="F4:F16" si="1">+B4+C4-E4</f>
        <v>31</v>
      </c>
      <c r="G4">
        <v>4</v>
      </c>
      <c r="H4">
        <f t="shared" ref="H4:H16" si="2">+G4-F4</f>
        <v>-27</v>
      </c>
      <c r="I4" s="1"/>
      <c r="J4">
        <f t="shared" ref="J4:J16" si="3">+E4-H4</f>
        <v>27</v>
      </c>
      <c r="K4">
        <v>7.34</v>
      </c>
      <c r="L4">
        <v>15</v>
      </c>
      <c r="M4">
        <f t="shared" ref="M4:M16" si="4">+L4-K4</f>
        <v>7.66</v>
      </c>
      <c r="N4">
        <f t="shared" ref="N4:N16" si="5">+M4*0.7</f>
        <v>5.3620000000000001</v>
      </c>
      <c r="O4">
        <f t="shared" ref="O4:O16" si="6">+M4-N4</f>
        <v>2.298</v>
      </c>
      <c r="P4">
        <f t="shared" ref="P4:P17" si="7">+J4*K4</f>
        <v>198.18</v>
      </c>
      <c r="Q4">
        <f t="shared" ref="Q4:Q17" si="8">+J4*N4</f>
        <v>144.774</v>
      </c>
      <c r="R4">
        <f t="shared" ref="R4:R17" si="9">+J4*O4</f>
        <v>62.045999999999999</v>
      </c>
    </row>
    <row r="5" spans="1:18" x14ac:dyDescent="0.25">
      <c r="A5" t="s">
        <v>22</v>
      </c>
      <c r="B5">
        <v>3</v>
      </c>
      <c r="C5">
        <v>18</v>
      </c>
      <c r="D5">
        <f t="shared" si="0"/>
        <v>21</v>
      </c>
      <c r="F5">
        <f t="shared" si="1"/>
        <v>21</v>
      </c>
      <c r="G5">
        <v>0</v>
      </c>
      <c r="H5">
        <f t="shared" si="2"/>
        <v>-21</v>
      </c>
      <c r="I5" s="1"/>
      <c r="J5">
        <f t="shared" si="3"/>
        <v>21</v>
      </c>
      <c r="K5">
        <v>18.36</v>
      </c>
      <c r="L5">
        <v>27</v>
      </c>
      <c r="M5">
        <f t="shared" si="4"/>
        <v>8.64</v>
      </c>
      <c r="N5">
        <f t="shared" si="5"/>
        <v>6.048</v>
      </c>
      <c r="O5">
        <f t="shared" si="6"/>
        <v>2.5920000000000005</v>
      </c>
      <c r="P5">
        <f t="shared" si="7"/>
        <v>385.56</v>
      </c>
      <c r="Q5">
        <f t="shared" si="8"/>
        <v>127.008</v>
      </c>
      <c r="R5">
        <f t="shared" si="9"/>
        <v>54.432000000000009</v>
      </c>
    </row>
    <row r="6" spans="1:18" x14ac:dyDescent="0.25">
      <c r="A6" t="s">
        <v>23</v>
      </c>
      <c r="B6">
        <v>0</v>
      </c>
      <c r="C6">
        <v>18</v>
      </c>
      <c r="D6">
        <f t="shared" si="0"/>
        <v>18</v>
      </c>
      <c r="F6">
        <f t="shared" si="1"/>
        <v>18</v>
      </c>
      <c r="G6">
        <v>0</v>
      </c>
      <c r="H6">
        <f t="shared" si="2"/>
        <v>-18</v>
      </c>
      <c r="I6" s="1"/>
      <c r="J6">
        <f t="shared" si="3"/>
        <v>18</v>
      </c>
      <c r="K6">
        <v>18.36</v>
      </c>
      <c r="L6">
        <v>27</v>
      </c>
      <c r="M6">
        <f t="shared" si="4"/>
        <v>8.64</v>
      </c>
      <c r="N6">
        <f t="shared" si="5"/>
        <v>6.048</v>
      </c>
      <c r="O6">
        <f t="shared" si="6"/>
        <v>2.5920000000000005</v>
      </c>
      <c r="P6">
        <f t="shared" si="7"/>
        <v>330.48</v>
      </c>
      <c r="Q6">
        <f t="shared" si="8"/>
        <v>108.864</v>
      </c>
      <c r="R6">
        <f t="shared" si="9"/>
        <v>46.656000000000006</v>
      </c>
    </row>
    <row r="7" spans="1:18" x14ac:dyDescent="0.25">
      <c r="A7" t="s">
        <v>24</v>
      </c>
      <c r="B7">
        <v>0</v>
      </c>
      <c r="C7">
        <v>48</v>
      </c>
      <c r="D7">
        <f t="shared" si="0"/>
        <v>48</v>
      </c>
      <c r="F7">
        <f t="shared" si="1"/>
        <v>48</v>
      </c>
      <c r="G7">
        <v>22</v>
      </c>
      <c r="H7">
        <f t="shared" si="2"/>
        <v>-26</v>
      </c>
      <c r="I7" s="1"/>
      <c r="J7">
        <f t="shared" si="3"/>
        <v>26</v>
      </c>
      <c r="K7">
        <v>13.22</v>
      </c>
      <c r="L7">
        <v>20</v>
      </c>
      <c r="M7">
        <f t="shared" si="4"/>
        <v>6.7799999999999994</v>
      </c>
      <c r="N7">
        <f t="shared" si="5"/>
        <v>4.7459999999999996</v>
      </c>
      <c r="O7">
        <f t="shared" si="6"/>
        <v>2.0339999999999998</v>
      </c>
      <c r="P7">
        <f t="shared" si="7"/>
        <v>343.72</v>
      </c>
      <c r="Q7">
        <f t="shared" si="8"/>
        <v>123.39599999999999</v>
      </c>
      <c r="R7">
        <f t="shared" si="9"/>
        <v>52.883999999999993</v>
      </c>
    </row>
    <row r="8" spans="1:18" x14ac:dyDescent="0.25">
      <c r="A8" t="s">
        <v>25</v>
      </c>
      <c r="B8">
        <v>0</v>
      </c>
      <c r="C8">
        <v>48</v>
      </c>
      <c r="D8">
        <f t="shared" si="0"/>
        <v>48</v>
      </c>
      <c r="F8">
        <f t="shared" si="1"/>
        <v>48</v>
      </c>
      <c r="G8">
        <v>12</v>
      </c>
      <c r="H8">
        <f t="shared" si="2"/>
        <v>-36</v>
      </c>
      <c r="I8" s="1"/>
      <c r="J8">
        <f t="shared" si="3"/>
        <v>36</v>
      </c>
      <c r="K8">
        <v>13.22</v>
      </c>
      <c r="L8">
        <v>20</v>
      </c>
      <c r="M8">
        <f t="shared" si="4"/>
        <v>6.7799999999999994</v>
      </c>
      <c r="N8">
        <f t="shared" si="5"/>
        <v>4.7459999999999996</v>
      </c>
      <c r="O8">
        <f t="shared" si="6"/>
        <v>2.0339999999999998</v>
      </c>
      <c r="P8">
        <f t="shared" si="7"/>
        <v>475.92</v>
      </c>
      <c r="Q8">
        <f t="shared" si="8"/>
        <v>170.85599999999999</v>
      </c>
      <c r="R8">
        <f t="shared" si="9"/>
        <v>73.22399999999999</v>
      </c>
    </row>
    <row r="9" spans="1:18" x14ac:dyDescent="0.25">
      <c r="A9" t="s">
        <v>26</v>
      </c>
      <c r="B9">
        <v>0</v>
      </c>
      <c r="C9">
        <v>0</v>
      </c>
      <c r="D9">
        <f t="shared" si="0"/>
        <v>0</v>
      </c>
      <c r="F9">
        <f t="shared" si="1"/>
        <v>0</v>
      </c>
      <c r="G9">
        <v>0</v>
      </c>
      <c r="H9">
        <f t="shared" si="2"/>
        <v>0</v>
      </c>
      <c r="I9" s="1"/>
      <c r="J9">
        <f t="shared" si="3"/>
        <v>0</v>
      </c>
      <c r="K9">
        <v>19.829999999999998</v>
      </c>
      <c r="L9">
        <v>30</v>
      </c>
      <c r="M9">
        <f t="shared" si="4"/>
        <v>10.170000000000002</v>
      </c>
      <c r="N9">
        <f t="shared" si="5"/>
        <v>7.1190000000000007</v>
      </c>
      <c r="O9">
        <f t="shared" si="6"/>
        <v>3.051000000000001</v>
      </c>
      <c r="P9">
        <f t="shared" si="7"/>
        <v>0</v>
      </c>
      <c r="Q9">
        <f t="shared" si="8"/>
        <v>0</v>
      </c>
      <c r="R9">
        <f t="shared" si="9"/>
        <v>0</v>
      </c>
    </row>
    <row r="10" spans="1:18" x14ac:dyDescent="0.25">
      <c r="A10" t="s">
        <v>27</v>
      </c>
      <c r="B10">
        <v>0</v>
      </c>
      <c r="C10">
        <v>0</v>
      </c>
      <c r="D10">
        <f t="shared" si="0"/>
        <v>0</v>
      </c>
      <c r="F10">
        <f t="shared" si="1"/>
        <v>0</v>
      </c>
      <c r="G10">
        <v>0</v>
      </c>
      <c r="H10">
        <f t="shared" si="2"/>
        <v>0</v>
      </c>
      <c r="I10" s="1"/>
      <c r="J10">
        <f t="shared" si="3"/>
        <v>0</v>
      </c>
      <c r="K10">
        <v>19.829999999999998</v>
      </c>
      <c r="L10">
        <v>30</v>
      </c>
      <c r="M10">
        <f t="shared" si="4"/>
        <v>10.170000000000002</v>
      </c>
      <c r="N10">
        <f t="shared" si="5"/>
        <v>7.1190000000000007</v>
      </c>
      <c r="O10">
        <f t="shared" si="6"/>
        <v>3.051000000000001</v>
      </c>
      <c r="P10">
        <f t="shared" si="7"/>
        <v>0</v>
      </c>
      <c r="Q10">
        <f t="shared" si="8"/>
        <v>0</v>
      </c>
      <c r="R10">
        <f t="shared" si="9"/>
        <v>0</v>
      </c>
    </row>
    <row r="11" spans="1:18" x14ac:dyDescent="0.25">
      <c r="A11" t="s">
        <v>28</v>
      </c>
      <c r="B11">
        <v>14</v>
      </c>
      <c r="C11">
        <v>0</v>
      </c>
      <c r="D11">
        <f t="shared" si="0"/>
        <v>14</v>
      </c>
      <c r="F11">
        <f t="shared" si="1"/>
        <v>14</v>
      </c>
      <c r="G11">
        <v>7</v>
      </c>
      <c r="H11">
        <f t="shared" si="2"/>
        <v>-7</v>
      </c>
      <c r="I11" s="1"/>
      <c r="J11">
        <f t="shared" si="3"/>
        <v>7</v>
      </c>
      <c r="K11">
        <v>14.69</v>
      </c>
      <c r="L11">
        <v>27</v>
      </c>
      <c r="M11">
        <f t="shared" si="4"/>
        <v>12.31</v>
      </c>
      <c r="N11">
        <f t="shared" si="5"/>
        <v>8.6169999999999991</v>
      </c>
      <c r="O11">
        <f t="shared" si="6"/>
        <v>3.6930000000000014</v>
      </c>
      <c r="P11">
        <f t="shared" si="7"/>
        <v>102.83</v>
      </c>
      <c r="Q11">
        <f t="shared" si="8"/>
        <v>60.318999999999996</v>
      </c>
      <c r="R11">
        <f t="shared" si="9"/>
        <v>25.85100000000001</v>
      </c>
    </row>
    <row r="12" spans="1:18" x14ac:dyDescent="0.25">
      <c r="A12" t="s">
        <v>29</v>
      </c>
      <c r="B12">
        <v>12</v>
      </c>
      <c r="C12">
        <v>0</v>
      </c>
      <c r="D12">
        <f t="shared" si="0"/>
        <v>12</v>
      </c>
      <c r="F12">
        <f t="shared" si="1"/>
        <v>12</v>
      </c>
      <c r="G12">
        <v>0</v>
      </c>
      <c r="H12">
        <f t="shared" si="2"/>
        <v>-12</v>
      </c>
      <c r="I12" s="1"/>
      <c r="J12">
        <f t="shared" si="3"/>
        <v>12</v>
      </c>
      <c r="K12">
        <v>8.81</v>
      </c>
      <c r="L12">
        <v>15</v>
      </c>
      <c r="M12">
        <f t="shared" si="4"/>
        <v>6.1899999999999995</v>
      </c>
      <c r="N12">
        <f t="shared" si="5"/>
        <v>4.3329999999999993</v>
      </c>
      <c r="O12">
        <f t="shared" si="6"/>
        <v>1.8570000000000002</v>
      </c>
      <c r="P12">
        <f t="shared" si="7"/>
        <v>105.72</v>
      </c>
      <c r="Q12">
        <f t="shared" si="8"/>
        <v>51.995999999999995</v>
      </c>
      <c r="R12">
        <f t="shared" si="9"/>
        <v>22.284000000000002</v>
      </c>
    </row>
    <row r="13" spans="1:18" x14ac:dyDescent="0.25">
      <c r="A13" t="s">
        <v>30</v>
      </c>
      <c r="B13">
        <v>9</v>
      </c>
      <c r="C13">
        <v>0</v>
      </c>
      <c r="D13">
        <f t="shared" si="0"/>
        <v>9</v>
      </c>
      <c r="F13">
        <f t="shared" si="1"/>
        <v>9</v>
      </c>
      <c r="G13">
        <v>6</v>
      </c>
      <c r="H13">
        <f t="shared" si="2"/>
        <v>-3</v>
      </c>
      <c r="I13" s="1"/>
      <c r="J13">
        <f t="shared" si="3"/>
        <v>3</v>
      </c>
      <c r="K13">
        <v>51.4</v>
      </c>
      <c r="L13">
        <v>75</v>
      </c>
      <c r="M13">
        <f t="shared" si="4"/>
        <v>23.6</v>
      </c>
      <c r="N13">
        <f t="shared" si="5"/>
        <v>16.52</v>
      </c>
      <c r="O13">
        <f t="shared" si="6"/>
        <v>7.0800000000000018</v>
      </c>
      <c r="P13">
        <f t="shared" si="7"/>
        <v>154.19999999999999</v>
      </c>
      <c r="Q13">
        <f t="shared" si="8"/>
        <v>49.56</v>
      </c>
      <c r="R13">
        <f t="shared" si="9"/>
        <v>21.240000000000006</v>
      </c>
    </row>
    <row r="14" spans="1:18" x14ac:dyDescent="0.25">
      <c r="A14" t="s">
        <v>31</v>
      </c>
      <c r="B14">
        <v>0</v>
      </c>
      <c r="C14">
        <v>60</v>
      </c>
      <c r="D14">
        <f t="shared" si="0"/>
        <v>60</v>
      </c>
      <c r="F14">
        <f t="shared" si="1"/>
        <v>60</v>
      </c>
      <c r="G14">
        <v>0</v>
      </c>
      <c r="H14">
        <f t="shared" si="2"/>
        <v>-60</v>
      </c>
      <c r="I14" s="1"/>
      <c r="J14">
        <f t="shared" si="3"/>
        <v>60</v>
      </c>
      <c r="K14">
        <f>220.29/30</f>
        <v>7.343</v>
      </c>
      <c r="L14">
        <v>15</v>
      </c>
      <c r="M14">
        <f t="shared" si="4"/>
        <v>7.657</v>
      </c>
      <c r="N14">
        <f t="shared" si="5"/>
        <v>5.3598999999999997</v>
      </c>
      <c r="O14">
        <f t="shared" si="6"/>
        <v>2.2971000000000004</v>
      </c>
      <c r="P14">
        <f t="shared" si="7"/>
        <v>440.58</v>
      </c>
      <c r="Q14">
        <f t="shared" si="8"/>
        <v>321.59399999999999</v>
      </c>
      <c r="R14">
        <f t="shared" si="9"/>
        <v>137.82600000000002</v>
      </c>
    </row>
    <row r="15" spans="1:18" x14ac:dyDescent="0.25">
      <c r="A15" t="s">
        <v>32</v>
      </c>
      <c r="B15">
        <v>0</v>
      </c>
      <c r="C15">
        <v>0</v>
      </c>
      <c r="D15">
        <f>+B15+C15</f>
        <v>0</v>
      </c>
      <c r="F15">
        <f>+B15+C15-E15</f>
        <v>0</v>
      </c>
      <c r="G15">
        <v>0</v>
      </c>
      <c r="H15">
        <f>+G15-F15</f>
        <v>0</v>
      </c>
      <c r="I15" s="1"/>
      <c r="J15">
        <f>+E15-H15</f>
        <v>0</v>
      </c>
      <c r="K15">
        <f>220.29/20</f>
        <v>11.0145</v>
      </c>
      <c r="L15">
        <v>20</v>
      </c>
      <c r="M15">
        <f>+L15-K15</f>
        <v>8.9855</v>
      </c>
      <c r="N15">
        <f>+M15*0.7</f>
        <v>6.2898499999999995</v>
      </c>
      <c r="O15">
        <f>+M15-N15</f>
        <v>2.6956500000000005</v>
      </c>
      <c r="P15">
        <f t="shared" si="7"/>
        <v>0</v>
      </c>
      <c r="Q15">
        <f t="shared" si="8"/>
        <v>0</v>
      </c>
      <c r="R15">
        <f t="shared" si="9"/>
        <v>0</v>
      </c>
    </row>
    <row r="16" spans="1:18" x14ac:dyDescent="0.25">
      <c r="A16" t="s">
        <v>33</v>
      </c>
      <c r="B16">
        <v>0</v>
      </c>
      <c r="C16">
        <v>18</v>
      </c>
      <c r="D16">
        <f t="shared" si="0"/>
        <v>18</v>
      </c>
      <c r="F16">
        <f t="shared" si="1"/>
        <v>18</v>
      </c>
      <c r="G16">
        <v>0</v>
      </c>
      <c r="H16">
        <f t="shared" si="2"/>
        <v>-18</v>
      </c>
      <c r="I16" s="1"/>
      <c r="J16">
        <f t="shared" si="3"/>
        <v>18</v>
      </c>
      <c r="K16">
        <v>18.36</v>
      </c>
      <c r="L16">
        <v>27</v>
      </c>
      <c r="M16">
        <f t="shared" si="4"/>
        <v>8.64</v>
      </c>
      <c r="N16">
        <f t="shared" si="5"/>
        <v>6.048</v>
      </c>
      <c r="O16">
        <f t="shared" si="6"/>
        <v>2.5920000000000005</v>
      </c>
      <c r="P16">
        <f t="shared" si="7"/>
        <v>330.48</v>
      </c>
      <c r="Q16">
        <f t="shared" si="8"/>
        <v>108.864</v>
      </c>
      <c r="R16">
        <f t="shared" si="9"/>
        <v>46.656000000000006</v>
      </c>
    </row>
    <row r="17" spans="1:18" x14ac:dyDescent="0.25">
      <c r="A17" t="s">
        <v>34</v>
      </c>
      <c r="B17">
        <v>10</v>
      </c>
      <c r="C17">
        <v>0</v>
      </c>
      <c r="D17">
        <f>+B17+C17</f>
        <v>10</v>
      </c>
      <c r="F17">
        <f>+B17+C17-E17</f>
        <v>10</v>
      </c>
      <c r="G17">
        <v>8</v>
      </c>
      <c r="H17">
        <f>+G17-F17</f>
        <v>-2</v>
      </c>
      <c r="I17" s="1"/>
      <c r="J17">
        <f>+E17-H17</f>
        <v>2</v>
      </c>
      <c r="K17">
        <f>484.64/12</f>
        <v>40.386666666666663</v>
      </c>
      <c r="L17">
        <v>75</v>
      </c>
      <c r="M17">
        <f>+L17-K17</f>
        <v>34.613333333333337</v>
      </c>
      <c r="N17">
        <f>+M17*0.7</f>
        <v>24.229333333333333</v>
      </c>
      <c r="O17">
        <f>+M17-N17</f>
        <v>10.384000000000004</v>
      </c>
      <c r="P17">
        <f t="shared" si="7"/>
        <v>80.773333333333326</v>
      </c>
      <c r="Q17">
        <f t="shared" si="8"/>
        <v>48.458666666666666</v>
      </c>
      <c r="R17">
        <f t="shared" si="9"/>
        <v>20.768000000000008</v>
      </c>
    </row>
    <row r="18" spans="1:18" x14ac:dyDescent="0.25">
      <c r="A18" s="2"/>
      <c r="I18" s="1"/>
      <c r="P18" s="1">
        <f>SUM(P3:P17)</f>
        <v>3508.5133333333329</v>
      </c>
      <c r="Q18" s="1">
        <f>SUM(Q3:Q17)</f>
        <v>1812.6406666666667</v>
      </c>
      <c r="R18">
        <f>SUM(R3:R17)</f>
        <v>776.84600000000023</v>
      </c>
    </row>
    <row r="19" spans="1:18" x14ac:dyDescent="0.25">
      <c r="I19" s="1"/>
    </row>
    <row r="20" spans="1:18" x14ac:dyDescent="0.25">
      <c r="P20" s="1">
        <f>+P18+Q18+P19</f>
        <v>5321.1539999999995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250116</vt:lpstr>
      <vt:lpstr>210316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Lorena Abatidaga</cp:lastModifiedBy>
  <dcterms:created xsi:type="dcterms:W3CDTF">2016-01-06T01:14:45Z</dcterms:created>
  <dcterms:modified xsi:type="dcterms:W3CDTF">2016-03-22T00:59:26Z</dcterms:modified>
</cp:coreProperties>
</file>