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4.xml" ContentType="application/vnd.openxmlformats-officedocument.drawing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5.xml" ContentType="application/vnd.openxmlformats-officedocument.drawing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6.xml" ContentType="application/vnd.openxmlformats-officedocument.drawing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7.xml" ContentType="application/vnd.openxmlformats-officedocument.drawing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8.xml" ContentType="application/vnd.openxmlformats-officedocument.drawing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4bf2af71bbc2e43/Documentos/GitHub/industrial-stats/excel-R/"/>
    </mc:Choice>
  </mc:AlternateContent>
  <xr:revisionPtr revIDLastSave="2116" documentId="8_{CCF87F97-1121-4769-B3F8-9616DC188CFF}" xr6:coauthVersionLast="47" xr6:coauthVersionMax="47" xr10:uidLastSave="{E243CEE7-B15C-40E0-9347-3A38B0FF630B}"/>
  <bookViews>
    <workbookView xWindow="35970" yWindow="780" windowWidth="20160" windowHeight="18615" activeTab="3" xr2:uid="{9855935C-5D8F-409E-B6B8-3F51092B48DC}"/>
  </bookViews>
  <sheets>
    <sheet name="Grupo" sheetId="4" r:id="rId1"/>
    <sheet name="Aula1" sheetId="18" r:id="rId2"/>
    <sheet name="Aula1 (puntos)" sheetId="5" r:id="rId3"/>
    <sheet name="Histograma usando TD" sheetId="19" r:id="rId4"/>
    <sheet name="Aula1 (variacion)" sheetId="6" r:id="rId5"/>
    <sheet name="Aula1 diferentes valores " sheetId="20" r:id="rId6"/>
    <sheet name="Aula1 diferentes valores graf" sheetId="21" r:id="rId7"/>
    <sheet name="Aula1 diferentes valores gr (2)" sheetId="24" r:id="rId8"/>
    <sheet name="Aula1 mediana" sheetId="25" r:id="rId9"/>
    <sheet name="distancia a la media" sheetId="22" r:id="rId10"/>
    <sheet name="Muestra aleatoria" sheetId="27" r:id="rId11"/>
    <sheet name="distancia a la media (2)" sheetId="23" r:id="rId12"/>
    <sheet name="Aula2" sheetId="7" r:id="rId13"/>
    <sheet name="Aula3" sheetId="9" r:id="rId14"/>
    <sheet name="Aula4" sheetId="10" r:id="rId15"/>
    <sheet name="Total (1)" sheetId="14" r:id="rId16"/>
    <sheet name="Total (2)" sheetId="15" r:id="rId17"/>
    <sheet name="Total" sheetId="11" r:id="rId18"/>
    <sheet name="Total_BD" sheetId="16" r:id="rId19"/>
    <sheet name="Total_BD_2" sheetId="28" r:id="rId20"/>
    <sheet name="Hoja1" sheetId="17" r:id="rId21"/>
  </sheets>
  <definedNames>
    <definedName name="_xlchart.v1.0" hidden="1">'Aula1 (puntos)'!$B$20:$B$30</definedName>
    <definedName name="_xlchart.v1.1" hidden="1">'Aula1 (puntos)'!$B$20:$B$30</definedName>
    <definedName name="solver_adj" localSheetId="5" hidden="1">'Aula1 diferentes valores '!$B$2,'Aula1 diferentes valores '!$B$12</definedName>
    <definedName name="solver_cvg" localSheetId="5" hidden="1">0.0001</definedName>
    <definedName name="solver_drv" localSheetId="5" hidden="1">2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'Aula1 diferentes valores '!$B$13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1</definedName>
    <definedName name="solver_nod" localSheetId="5" hidden="1">2147483647</definedName>
    <definedName name="solver_num" localSheetId="5" hidden="1">1</definedName>
    <definedName name="solver_nwt" localSheetId="5" hidden="1">1</definedName>
    <definedName name="solver_opt" localSheetId="5" hidden="1">'Aula1 diferentes valores '!$B$14</definedName>
    <definedName name="solver_pre" localSheetId="5" hidden="1">0.000001</definedName>
    <definedName name="solver_rbv" localSheetId="5" hidden="1">2</definedName>
    <definedName name="solver_rel1" localSheetId="5" hidden="1">2</definedName>
    <definedName name="solver_rhs1" localSheetId="5" hidden="1">149.54545</definedName>
    <definedName name="solver_rlx" localSheetId="5" hidden="1">2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5" hidden="1">3</definedName>
    <definedName name="solver_val" localSheetId="5" hidden="1">11.04835</definedName>
    <definedName name="solver_ver" localSheetId="5" hidden="1">3</definedName>
  </definedNames>
  <calcPr calcId="191029"/>
  <pivotCaches>
    <pivotCache cacheId="0" r:id="rId2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27" l="1"/>
  <c r="C24" i="25"/>
  <c r="C23" i="25"/>
  <c r="C22" i="25"/>
  <c r="C21" i="25"/>
  <c r="C20" i="25"/>
  <c r="C19" i="25"/>
  <c r="C18" i="25"/>
  <c r="C17" i="25"/>
  <c r="C16" i="25"/>
  <c r="C15" i="25"/>
  <c r="C14" i="25"/>
  <c r="B4" i="25"/>
  <c r="B3" i="25"/>
  <c r="B4" i="24"/>
  <c r="B5" i="24" s="1"/>
  <c r="B6" i="24" s="1"/>
  <c r="B7" i="24" s="1"/>
  <c r="B8" i="24" s="1"/>
  <c r="B9" i="24" s="1"/>
  <c r="B10" i="24" s="1"/>
  <c r="B11" i="24" s="1"/>
  <c r="B3" i="24"/>
  <c r="C24" i="24"/>
  <c r="C23" i="24"/>
  <c r="C22" i="24"/>
  <c r="C21" i="24"/>
  <c r="C20" i="24"/>
  <c r="C19" i="24"/>
  <c r="C18" i="24"/>
  <c r="C17" i="24"/>
  <c r="C16" i="24"/>
  <c r="C15" i="24"/>
  <c r="C14" i="24"/>
  <c r="C13" i="20"/>
  <c r="B3" i="20"/>
  <c r="D33" i="20"/>
  <c r="B33" i="20"/>
  <c r="J13" i="23"/>
  <c r="F13" i="23"/>
  <c r="B13" i="23"/>
  <c r="B14" i="23"/>
  <c r="B15" i="23"/>
  <c r="J15" i="23"/>
  <c r="F15" i="23"/>
  <c r="J14" i="23"/>
  <c r="F14" i="23"/>
  <c r="K12" i="23"/>
  <c r="L12" i="23" s="1"/>
  <c r="M12" i="23" s="1"/>
  <c r="G12" i="23"/>
  <c r="H12" i="23" s="1"/>
  <c r="I12" i="23" s="1"/>
  <c r="C12" i="23"/>
  <c r="D12" i="23" s="1"/>
  <c r="E12" i="23" s="1"/>
  <c r="K11" i="23"/>
  <c r="L11" i="23" s="1"/>
  <c r="M11" i="23" s="1"/>
  <c r="G11" i="23"/>
  <c r="H11" i="23" s="1"/>
  <c r="I11" i="23" s="1"/>
  <c r="C11" i="23"/>
  <c r="D11" i="23" s="1"/>
  <c r="E11" i="23" s="1"/>
  <c r="K10" i="23"/>
  <c r="L10" i="23" s="1"/>
  <c r="M10" i="23" s="1"/>
  <c r="G10" i="23"/>
  <c r="H10" i="23" s="1"/>
  <c r="I10" i="23" s="1"/>
  <c r="C10" i="23"/>
  <c r="D10" i="23" s="1"/>
  <c r="E10" i="23" s="1"/>
  <c r="K9" i="23"/>
  <c r="L9" i="23" s="1"/>
  <c r="M9" i="23" s="1"/>
  <c r="G9" i="23"/>
  <c r="H9" i="23" s="1"/>
  <c r="I9" i="23" s="1"/>
  <c r="C9" i="23"/>
  <c r="D9" i="23" s="1"/>
  <c r="E9" i="23" s="1"/>
  <c r="K8" i="23"/>
  <c r="L8" i="23" s="1"/>
  <c r="M8" i="23" s="1"/>
  <c r="G8" i="23"/>
  <c r="H8" i="23" s="1"/>
  <c r="I8" i="23" s="1"/>
  <c r="C8" i="23"/>
  <c r="D8" i="23" s="1"/>
  <c r="E8" i="23" s="1"/>
  <c r="K7" i="23"/>
  <c r="L7" i="23" s="1"/>
  <c r="M7" i="23" s="1"/>
  <c r="G7" i="23"/>
  <c r="H7" i="23" s="1"/>
  <c r="I7" i="23" s="1"/>
  <c r="C7" i="23"/>
  <c r="D7" i="23" s="1"/>
  <c r="E7" i="23" s="1"/>
  <c r="K6" i="23"/>
  <c r="L6" i="23" s="1"/>
  <c r="M6" i="23" s="1"/>
  <c r="G6" i="23"/>
  <c r="H6" i="23" s="1"/>
  <c r="I6" i="23" s="1"/>
  <c r="C6" i="23"/>
  <c r="D6" i="23" s="1"/>
  <c r="E6" i="23" s="1"/>
  <c r="K5" i="23"/>
  <c r="L5" i="23" s="1"/>
  <c r="M5" i="23" s="1"/>
  <c r="G5" i="23"/>
  <c r="H5" i="23" s="1"/>
  <c r="I5" i="23" s="1"/>
  <c r="C5" i="23"/>
  <c r="D5" i="23" s="1"/>
  <c r="E5" i="23" s="1"/>
  <c r="K4" i="23"/>
  <c r="L4" i="23" s="1"/>
  <c r="M4" i="23" s="1"/>
  <c r="G4" i="23"/>
  <c r="H4" i="23" s="1"/>
  <c r="I4" i="23" s="1"/>
  <c r="C4" i="23"/>
  <c r="D4" i="23" s="1"/>
  <c r="E4" i="23" s="1"/>
  <c r="K3" i="23"/>
  <c r="L3" i="23" s="1"/>
  <c r="M3" i="23" s="1"/>
  <c r="G3" i="23"/>
  <c r="H3" i="23" s="1"/>
  <c r="I3" i="23" s="1"/>
  <c r="C3" i="23"/>
  <c r="D3" i="23" s="1"/>
  <c r="E3" i="23" s="1"/>
  <c r="K2" i="23"/>
  <c r="L2" i="23" s="1"/>
  <c r="M2" i="23" s="1"/>
  <c r="G2" i="23"/>
  <c r="H2" i="23" s="1"/>
  <c r="I2" i="23" s="1"/>
  <c r="C2" i="23"/>
  <c r="D2" i="23" s="1"/>
  <c r="E2" i="23" s="1"/>
  <c r="L14" i="22"/>
  <c r="L12" i="22"/>
  <c r="L11" i="22"/>
  <c r="L10" i="22"/>
  <c r="L9" i="22"/>
  <c r="L8" i="22"/>
  <c r="L7" i="22"/>
  <c r="L6" i="22"/>
  <c r="L5" i="22"/>
  <c r="L4" i="22"/>
  <c r="L3" i="22"/>
  <c r="L2" i="22"/>
  <c r="H14" i="22"/>
  <c r="H12" i="22"/>
  <c r="H11" i="22"/>
  <c r="H10" i="22"/>
  <c r="H9" i="22"/>
  <c r="H8" i="22"/>
  <c r="H7" i="22"/>
  <c r="H6" i="22"/>
  <c r="H5" i="22"/>
  <c r="H4" i="22"/>
  <c r="H3" i="22"/>
  <c r="H2" i="22"/>
  <c r="D14" i="22"/>
  <c r="D12" i="22"/>
  <c r="D11" i="22"/>
  <c r="D10" i="22"/>
  <c r="D9" i="22"/>
  <c r="D8" i="22"/>
  <c r="D7" i="22"/>
  <c r="D6" i="22"/>
  <c r="D5" i="22"/>
  <c r="D4" i="22"/>
  <c r="D3" i="22"/>
  <c r="D2" i="22"/>
  <c r="K12" i="22"/>
  <c r="K11" i="22"/>
  <c r="K10" i="22"/>
  <c r="K9" i="22"/>
  <c r="K8" i="22"/>
  <c r="K7" i="22"/>
  <c r="K6" i="22"/>
  <c r="K5" i="22"/>
  <c r="K4" i="22"/>
  <c r="K3" i="22"/>
  <c r="K2" i="22"/>
  <c r="G12" i="22"/>
  <c r="G11" i="22"/>
  <c r="G10" i="22"/>
  <c r="G9" i="22"/>
  <c r="G8" i="22"/>
  <c r="G7" i="22"/>
  <c r="G6" i="22"/>
  <c r="G5" i="22"/>
  <c r="G4" i="22"/>
  <c r="G3" i="22"/>
  <c r="G2" i="22"/>
  <c r="C12" i="22"/>
  <c r="C11" i="22"/>
  <c r="C10" i="22"/>
  <c r="C9" i="22"/>
  <c r="C8" i="22"/>
  <c r="C7" i="22"/>
  <c r="C6" i="22"/>
  <c r="C5" i="22"/>
  <c r="C4" i="22"/>
  <c r="C3" i="22"/>
  <c r="C2" i="22"/>
  <c r="C36" i="21"/>
  <c r="C35" i="21"/>
  <c r="C34" i="21"/>
  <c r="C33" i="21"/>
  <c r="C32" i="21"/>
  <c r="C31" i="21"/>
  <c r="C30" i="21"/>
  <c r="C29" i="21"/>
  <c r="C28" i="21"/>
  <c r="C27" i="21"/>
  <c r="C26" i="21"/>
  <c r="D31" i="20"/>
  <c r="C24" i="21"/>
  <c r="C23" i="21"/>
  <c r="C22" i="21"/>
  <c r="C21" i="21"/>
  <c r="C20" i="21"/>
  <c r="C19" i="21"/>
  <c r="C18" i="21"/>
  <c r="C17" i="21"/>
  <c r="C16" i="21"/>
  <c r="C15" i="21"/>
  <c r="C14" i="21"/>
  <c r="C12" i="21"/>
  <c r="C11" i="21"/>
  <c r="C10" i="21"/>
  <c r="C9" i="21"/>
  <c r="C8" i="21"/>
  <c r="C7" i="21"/>
  <c r="C6" i="21"/>
  <c r="C5" i="21"/>
  <c r="C4" i="21"/>
  <c r="C3" i="21"/>
  <c r="C2" i="21"/>
  <c r="B31" i="20"/>
  <c r="C48" i="14"/>
  <c r="C47" i="14"/>
  <c r="C46" i="14"/>
  <c r="C45" i="14"/>
  <c r="C44" i="14"/>
  <c r="C43" i="14"/>
  <c r="C42" i="14"/>
  <c r="C41" i="14"/>
  <c r="C40" i="14"/>
  <c r="C39" i="14"/>
  <c r="C38" i="14"/>
  <c r="C30" i="5"/>
  <c r="C29" i="5"/>
  <c r="C28" i="5"/>
  <c r="C27" i="5"/>
  <c r="C26" i="5"/>
  <c r="C25" i="5"/>
  <c r="C24" i="5"/>
  <c r="C23" i="5"/>
  <c r="C22" i="5"/>
  <c r="C21" i="5"/>
  <c r="C20" i="5"/>
  <c r="F30" i="5"/>
  <c r="F29" i="5"/>
  <c r="F28" i="5"/>
  <c r="F27" i="5"/>
  <c r="F26" i="5"/>
  <c r="F25" i="5"/>
  <c r="F24" i="5"/>
  <c r="F23" i="5"/>
  <c r="F22" i="5"/>
  <c r="F21" i="5"/>
  <c r="F20" i="5"/>
  <c r="G16" i="11"/>
  <c r="E16" i="11"/>
  <c r="D16" i="11"/>
  <c r="C16" i="11"/>
  <c r="B16" i="11"/>
  <c r="F16" i="11" s="1"/>
  <c r="C22" i="11"/>
  <c r="C20" i="11"/>
  <c r="G15" i="11"/>
  <c r="B22" i="11" s="1"/>
  <c r="E15" i="11"/>
  <c r="D15" i="11"/>
  <c r="C15" i="11"/>
  <c r="B15" i="11"/>
  <c r="B5" i="25" l="1"/>
  <c r="B6" i="25" s="1"/>
  <c r="B7" i="25" s="1"/>
  <c r="B8" i="25" s="1"/>
  <c r="B9" i="25" s="1"/>
  <c r="B10" i="25" s="1"/>
  <c r="B11" i="25" s="1"/>
  <c r="C5" i="25"/>
  <c r="C3" i="24"/>
  <c r="C11" i="24"/>
  <c r="C9" i="24"/>
  <c r="C4" i="24"/>
  <c r="C12" i="24"/>
  <c r="C10" i="24"/>
  <c r="C2" i="24"/>
  <c r="C6" i="24"/>
  <c r="C7" i="24"/>
  <c r="B4" i="20"/>
  <c r="B5" i="20" s="1"/>
  <c r="B6" i="20" s="1"/>
  <c r="B7" i="20" s="1"/>
  <c r="B8" i="20" s="1"/>
  <c r="B9" i="20" s="1"/>
  <c r="B10" i="20" s="1"/>
  <c r="B11" i="20" s="1"/>
  <c r="E13" i="23"/>
  <c r="I13" i="23"/>
  <c r="I15" i="23" s="1"/>
  <c r="M13" i="23"/>
  <c r="M15" i="23" s="1"/>
  <c r="H13" i="23"/>
  <c r="D13" i="23"/>
  <c r="L13" i="23"/>
  <c r="B21" i="11"/>
  <c r="D29" i="5"/>
  <c r="E29" i="5" s="1"/>
  <c r="D30" i="5"/>
  <c r="E30" i="5" s="1"/>
  <c r="D24" i="5"/>
  <c r="E24" i="5" s="1"/>
  <c r="D25" i="5"/>
  <c r="D26" i="5"/>
  <c r="E26" i="5" s="1"/>
  <c r="E25" i="5"/>
  <c r="D27" i="5"/>
  <c r="E27" i="5" s="1"/>
  <c r="D22" i="5"/>
  <c r="E22" i="5" s="1"/>
  <c r="D20" i="5"/>
  <c r="E20" i="5" s="1"/>
  <c r="D28" i="5"/>
  <c r="E28" i="5" s="1"/>
  <c r="D23" i="5"/>
  <c r="D21" i="5"/>
  <c r="E21" i="5" s="1"/>
  <c r="E23" i="5"/>
  <c r="C21" i="11"/>
  <c r="D21" i="11" s="1"/>
  <c r="B20" i="11"/>
  <c r="D20" i="11" s="1"/>
  <c r="D22" i="11"/>
  <c r="B14" i="11"/>
  <c r="C14" i="11"/>
  <c r="D14" i="11"/>
  <c r="E14" i="11"/>
  <c r="C12" i="10"/>
  <c r="C11" i="10"/>
  <c r="C10" i="10"/>
  <c r="C9" i="10"/>
  <c r="C8" i="10"/>
  <c r="C7" i="10"/>
  <c r="C6" i="10"/>
  <c r="C5" i="10"/>
  <c r="C4" i="10"/>
  <c r="C3" i="10"/>
  <c r="C2" i="10"/>
  <c r="C12" i="7"/>
  <c r="C11" i="7"/>
  <c r="C10" i="7"/>
  <c r="C9" i="7"/>
  <c r="C8" i="7"/>
  <c r="C7" i="7"/>
  <c r="C6" i="7"/>
  <c r="C5" i="7"/>
  <c r="C4" i="7"/>
  <c r="C3" i="7"/>
  <c r="C2" i="7"/>
  <c r="C12" i="6"/>
  <c r="C11" i="6"/>
  <c r="C10" i="6"/>
  <c r="C9" i="6"/>
  <c r="C8" i="6"/>
  <c r="C7" i="6"/>
  <c r="C6" i="6"/>
  <c r="C5" i="6"/>
  <c r="C4" i="6"/>
  <c r="C3" i="6"/>
  <c r="C2" i="6"/>
  <c r="B48" i="15"/>
  <c r="B47" i="15"/>
  <c r="B46" i="15"/>
  <c r="B45" i="15"/>
  <c r="B44" i="15"/>
  <c r="B43" i="15"/>
  <c r="B42" i="15"/>
  <c r="B41" i="15"/>
  <c r="B40" i="15"/>
  <c r="B39" i="15"/>
  <c r="B38" i="15"/>
  <c r="B36" i="15"/>
  <c r="B35" i="15"/>
  <c r="B34" i="15"/>
  <c r="B33" i="15"/>
  <c r="B32" i="15"/>
  <c r="B31" i="15"/>
  <c r="B30" i="15"/>
  <c r="B29" i="15"/>
  <c r="B28" i="15"/>
  <c r="B27" i="15"/>
  <c r="B26" i="15"/>
  <c r="B24" i="15"/>
  <c r="B23" i="15"/>
  <c r="B22" i="15"/>
  <c r="B21" i="15"/>
  <c r="B20" i="15"/>
  <c r="B19" i="15"/>
  <c r="B18" i="15"/>
  <c r="B17" i="15"/>
  <c r="B16" i="15"/>
  <c r="B15" i="15"/>
  <c r="B14" i="15"/>
  <c r="B12" i="15"/>
  <c r="B11" i="15"/>
  <c r="B10" i="15"/>
  <c r="B9" i="15"/>
  <c r="B8" i="15"/>
  <c r="B7" i="15"/>
  <c r="B6" i="15"/>
  <c r="B5" i="15"/>
  <c r="B4" i="15"/>
  <c r="B3" i="15"/>
  <c r="B2" i="15"/>
  <c r="C36" i="14"/>
  <c r="C35" i="14"/>
  <c r="C34" i="14"/>
  <c r="C33" i="14"/>
  <c r="C32" i="14"/>
  <c r="C31" i="14"/>
  <c r="C30" i="14"/>
  <c r="C29" i="14"/>
  <c r="C28" i="14"/>
  <c r="C27" i="14"/>
  <c r="C26" i="14"/>
  <c r="C12" i="9"/>
  <c r="C11" i="9"/>
  <c r="C10" i="9"/>
  <c r="C9" i="9"/>
  <c r="C8" i="9"/>
  <c r="C7" i="9"/>
  <c r="C6" i="9"/>
  <c r="C5" i="9"/>
  <c r="C4" i="9"/>
  <c r="C3" i="9"/>
  <c r="C2" i="9"/>
  <c r="C12" i="14"/>
  <c r="C11" i="14"/>
  <c r="C10" i="14"/>
  <c r="C9" i="14"/>
  <c r="C8" i="14"/>
  <c r="C7" i="14"/>
  <c r="C6" i="14"/>
  <c r="C5" i="14"/>
  <c r="C4" i="14"/>
  <c r="C3" i="14"/>
  <c r="C2" i="14"/>
  <c r="C3" i="25" l="1"/>
  <c r="C10" i="25"/>
  <c r="C6" i="25"/>
  <c r="C2" i="25"/>
  <c r="C8" i="25"/>
  <c r="C4" i="25"/>
  <c r="C11" i="25"/>
  <c r="C9" i="25"/>
  <c r="C7" i="25"/>
  <c r="C12" i="25"/>
  <c r="B13" i="20"/>
  <c r="C5" i="24"/>
  <c r="C8" i="24"/>
  <c r="B14" i="20"/>
  <c r="C31" i="20"/>
  <c r="C33" i="20"/>
  <c r="E20" i="11"/>
  <c r="F20" i="11" s="1"/>
  <c r="G14" i="11"/>
  <c r="E17" i="11" s="1"/>
  <c r="H6" i="15"/>
  <c r="I6" i="15"/>
  <c r="H5" i="15"/>
  <c r="I5" i="15"/>
  <c r="H4" i="15"/>
  <c r="I4" i="15"/>
  <c r="I3" i="15"/>
  <c r="H3" i="15"/>
  <c r="C41" i="15"/>
  <c r="C43" i="15"/>
  <c r="C42" i="15"/>
  <c r="C38" i="15"/>
  <c r="C44" i="15"/>
  <c r="C45" i="15"/>
  <c r="C46" i="15"/>
  <c r="C39" i="15"/>
  <c r="C47" i="15"/>
  <c r="C40" i="15"/>
  <c r="C48" i="15"/>
  <c r="C29" i="15"/>
  <c r="C31" i="15"/>
  <c r="C30" i="15"/>
  <c r="C26" i="15"/>
  <c r="C32" i="15"/>
  <c r="C33" i="15"/>
  <c r="C34" i="15"/>
  <c r="C27" i="15"/>
  <c r="C35" i="15"/>
  <c r="C28" i="15"/>
  <c r="C36" i="15"/>
  <c r="C17" i="15"/>
  <c r="C19" i="15"/>
  <c r="C18" i="15"/>
  <c r="C14" i="15"/>
  <c r="C20" i="15"/>
  <c r="C21" i="15"/>
  <c r="C22" i="15"/>
  <c r="C15" i="15"/>
  <c r="C23" i="15"/>
  <c r="C16" i="15"/>
  <c r="C24" i="15"/>
  <c r="C6" i="15"/>
  <c r="C10" i="15"/>
  <c r="C12" i="15"/>
  <c r="C8" i="15"/>
  <c r="C4" i="15"/>
  <c r="C9" i="15"/>
  <c r="C2" i="15"/>
  <c r="C5" i="15"/>
  <c r="C11" i="15"/>
  <c r="C3" i="15"/>
  <c r="C7" i="15"/>
  <c r="B17" i="11" l="1"/>
  <c r="D17" i="11"/>
  <c r="C17" i="11"/>
</calcChain>
</file>

<file path=xl/sharedStrings.xml><?xml version="1.0" encoding="utf-8"?>
<sst xmlns="http://schemas.openxmlformats.org/spreadsheetml/2006/main" count="261" uniqueCount="70">
  <si>
    <t>altura media</t>
  </si>
  <si>
    <t>desv tipica</t>
  </si>
  <si>
    <t>Luis</t>
  </si>
  <si>
    <t>Ana</t>
  </si>
  <si>
    <t>Iván</t>
  </si>
  <si>
    <t>Lucía</t>
  </si>
  <si>
    <t>Jessica</t>
  </si>
  <si>
    <t>Antonio</t>
  </si>
  <si>
    <t>Mikel</t>
  </si>
  <si>
    <t>Marta</t>
  </si>
  <si>
    <t>Carmen</t>
  </si>
  <si>
    <t>Javier</t>
  </si>
  <si>
    <t>María</t>
  </si>
  <si>
    <t>Promedio</t>
  </si>
  <si>
    <t>altura (cm)</t>
  </si>
  <si>
    <t>aula4</t>
  </si>
  <si>
    <t>aula1</t>
  </si>
  <si>
    <t>aula2</t>
  </si>
  <si>
    <t>aula3</t>
  </si>
  <si>
    <t>aula</t>
  </si>
  <si>
    <t>Teórico</t>
  </si>
  <si>
    <t>real (muestra)</t>
  </si>
  <si>
    <t>SS</t>
  </si>
  <si>
    <t>Aula</t>
  </si>
  <si>
    <t>Total</t>
  </si>
  <si>
    <t>gl</t>
  </si>
  <si>
    <t>MS</t>
  </si>
  <si>
    <t>F</t>
  </si>
  <si>
    <t>prob</t>
  </si>
  <si>
    <t>efectos</t>
  </si>
  <si>
    <t>media grupo</t>
  </si>
  <si>
    <t>var</t>
  </si>
  <si>
    <t>id</t>
  </si>
  <si>
    <t>rango</t>
  </si>
  <si>
    <t>datos</t>
  </si>
  <si>
    <t>percentil</t>
  </si>
  <si>
    <t>z</t>
  </si>
  <si>
    <t>Residuos</t>
  </si>
  <si>
    <t>Etiquetas de fila</t>
  </si>
  <si>
    <t>Total general</t>
  </si>
  <si>
    <t>135-144</t>
  </si>
  <si>
    <t>145-154</t>
  </si>
  <si>
    <t>155-164</t>
  </si>
  <si>
    <t>165-175</t>
  </si>
  <si>
    <t>Valor medio</t>
  </si>
  <si>
    <t>altura
(datos originales)</t>
  </si>
  <si>
    <t>altura media
caso 2</t>
  </si>
  <si>
    <t>altura media
caso 1</t>
  </si>
  <si>
    <t>media del grupo</t>
  </si>
  <si>
    <t>diferencia</t>
  </si>
  <si>
    <t>diferencia^2</t>
  </si>
  <si>
    <t>Varianza</t>
  </si>
  <si>
    <t>Desviación típica</t>
  </si>
  <si>
    <t>DT</t>
  </si>
  <si>
    <t>DesvT</t>
  </si>
  <si>
    <t>Ejecutar SOLVER</t>
  </si>
  <si>
    <t>numeros
aleatorios</t>
  </si>
  <si>
    <t>altura
(cm)</t>
  </si>
  <si>
    <t>58</t>
  </si>
  <si>
    <t>005</t>
  </si>
  <si>
    <t>5</t>
  </si>
  <si>
    <t>analista1</t>
  </si>
  <si>
    <t>analista2</t>
  </si>
  <si>
    <t>analista3</t>
  </si>
  <si>
    <t>altura_cm</t>
  </si>
  <si>
    <t>Stem plot</t>
  </si>
  <si>
    <t>23449</t>
  </si>
  <si>
    <t>nombre</t>
  </si>
  <si>
    <t>frec rel</t>
  </si>
  <si>
    <t>frec 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</si>
</sst>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/>
    <xf numFmtId="2" fontId="0" fillId="0" borderId="1" xfId="0" applyNumberFormat="1" applyBorder="1"/>
    <xf numFmtId="0" fontId="0" fillId="0" borderId="0" xfId="0" applyAlignment="1">
      <alignment horizontal="center" vertical="center" wrapText="1"/>
    </xf>
    <xf numFmtId="2" fontId="0" fillId="0" borderId="2" xfId="0" applyNumberFormat="1" applyBorder="1"/>
    <xf numFmtId="0" fontId="0" fillId="0" borderId="2" xfId="0" applyBorder="1"/>
    <xf numFmtId="2" fontId="0" fillId="0" borderId="3" xfId="0" applyNumberFormat="1" applyBorder="1"/>
    <xf numFmtId="0" fontId="0" fillId="0" borderId="3" xfId="0" applyBorder="1"/>
    <xf numFmtId="0" fontId="1" fillId="0" borderId="3" xfId="0" applyFont="1" applyBorder="1" applyAlignment="1">
      <alignment horizontal="center" vertical="center" wrapText="1"/>
    </xf>
    <xf numFmtId="2" fontId="0" fillId="0" borderId="6" xfId="0" applyNumberFormat="1" applyBorder="1"/>
    <xf numFmtId="2" fontId="0" fillId="0" borderId="4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0" fillId="0" borderId="9" xfId="0" applyBorder="1"/>
    <xf numFmtId="0" fontId="0" fillId="0" borderId="10" xfId="0" applyBorder="1"/>
    <xf numFmtId="0" fontId="1" fillId="0" borderId="7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2" fontId="0" fillId="0" borderId="5" xfId="0" applyNumberFormat="1" applyBorder="1"/>
    <xf numFmtId="2" fontId="0" fillId="0" borderId="10" xfId="0" applyNumberFormat="1" applyBorder="1"/>
    <xf numFmtId="0" fontId="0" fillId="2" borderId="0" xfId="0" applyFill="1"/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quotePrefix="1"/>
    <xf numFmtId="0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3">
    <dxf>
      <alignment horizontal="center"/>
    </dxf>
    <dxf>
      <numFmt numFmtId="165" formatCode="0.0%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Grupo!$B$1</c:f>
              <c:strCache>
                <c:ptCount val="1"/>
                <c:pt idx="0">
                  <c:v>altura_cm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bg1"/>
              </a:solidFill>
              <a:ln w="12700">
                <a:solidFill>
                  <a:schemeClr val="bg1"/>
                </a:solidFill>
              </a:ln>
              <a:effectLst/>
            </c:spPr>
          </c:marker>
          <c:cat>
            <c:strRef>
              <c:f>Grupo!$A$2:$A$12</c:f>
              <c:strCache>
                <c:ptCount val="11"/>
                <c:pt idx="0">
                  <c:v>Luis</c:v>
                </c:pt>
                <c:pt idx="1">
                  <c:v>Ana</c:v>
                </c:pt>
                <c:pt idx="2">
                  <c:v>Iván</c:v>
                </c:pt>
                <c:pt idx="3">
                  <c:v>Lucía</c:v>
                </c:pt>
                <c:pt idx="4">
                  <c:v>Jessica</c:v>
                </c:pt>
                <c:pt idx="5">
                  <c:v>Antonio</c:v>
                </c:pt>
                <c:pt idx="6">
                  <c:v>Mikel</c:v>
                </c:pt>
                <c:pt idx="7">
                  <c:v>Marta</c:v>
                </c:pt>
                <c:pt idx="8">
                  <c:v>Carmen</c:v>
                </c:pt>
                <c:pt idx="9">
                  <c:v>Javier</c:v>
                </c:pt>
                <c:pt idx="10">
                  <c:v>María</c:v>
                </c:pt>
              </c:strCache>
            </c:strRef>
          </c:cat>
          <c:val>
            <c:numRef>
              <c:f>Grupo!$B$2:$B$12</c:f>
              <c:numCache>
                <c:formatCode>General</c:formatCode>
                <c:ptCount val="11"/>
                <c:pt idx="0">
                  <c:v>153</c:v>
                </c:pt>
                <c:pt idx="1">
                  <c:v>135</c:v>
                </c:pt>
                <c:pt idx="2">
                  <c:v>140</c:v>
                </c:pt>
                <c:pt idx="3">
                  <c:v>140</c:v>
                </c:pt>
                <c:pt idx="4">
                  <c:v>175</c:v>
                </c:pt>
                <c:pt idx="5">
                  <c:v>138</c:v>
                </c:pt>
                <c:pt idx="6">
                  <c:v>145</c:v>
                </c:pt>
                <c:pt idx="7">
                  <c:v>154</c:v>
                </c:pt>
                <c:pt idx="8">
                  <c:v>152</c:v>
                </c:pt>
                <c:pt idx="9">
                  <c:v>159</c:v>
                </c:pt>
                <c:pt idx="1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C9-4B23-A804-CAF003A43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889343"/>
        <c:axId val="1083887263"/>
      </c:lineChart>
      <c:catAx>
        <c:axId val="10838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7263"/>
        <c:crosses val="autoZero"/>
        <c:auto val="1"/>
        <c:lblAlgn val="ctr"/>
        <c:lblOffset val="100"/>
        <c:noMultiLvlLbl val="0"/>
      </c:catAx>
      <c:valAx>
        <c:axId val="1083887263"/>
        <c:scaling>
          <c:orientation val="minMax"/>
          <c:max val="180"/>
          <c:min val="0"/>
        </c:scaling>
        <c:delete val="1"/>
        <c:axPos val="l"/>
        <c:numFmt formatCode="General" sourceLinked="1"/>
        <c:majorTickMark val="none"/>
        <c:minorTickMark val="none"/>
        <c:tickLblPos val="nextTo"/>
        <c:crossAx val="108388934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'Aula1 mediana'!$B$1</c:f>
              <c:strCache>
                <c:ptCount val="1"/>
                <c:pt idx="0">
                  <c:v>altura (cm)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'Aula1 mediana'!$A$2:$A$24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cat>
          <c:val>
            <c:numRef>
              <c:f>'Aula1 mediana'!$B$2:$B$24</c:f>
              <c:numCache>
                <c:formatCode>0.00</c:formatCode>
                <c:ptCount val="23"/>
                <c:pt idx="0">
                  <c:v>146.05165427755563</c:v>
                </c:pt>
                <c:pt idx="1">
                  <c:v>146.05165427755563</c:v>
                </c:pt>
                <c:pt idx="2">
                  <c:v>146.05165427755563</c:v>
                </c:pt>
                <c:pt idx="3">
                  <c:v>146.05165427755563</c:v>
                </c:pt>
                <c:pt idx="4">
                  <c:v>146.05165427755563</c:v>
                </c:pt>
                <c:pt idx="5">
                  <c:v>146.05165427755563</c:v>
                </c:pt>
                <c:pt idx="6">
                  <c:v>146.05165427755563</c:v>
                </c:pt>
                <c:pt idx="7">
                  <c:v>146.05165427755563</c:v>
                </c:pt>
                <c:pt idx="8">
                  <c:v>146.05165427755563</c:v>
                </c:pt>
                <c:pt idx="9">
                  <c:v>146.05165427755563</c:v>
                </c:pt>
                <c:pt idx="10">
                  <c:v>184.48339622444365</c:v>
                </c:pt>
                <c:pt idx="12" formatCode="General">
                  <c:v>135</c:v>
                </c:pt>
                <c:pt idx="13" formatCode="General">
                  <c:v>138</c:v>
                </c:pt>
                <c:pt idx="14" formatCode="General">
                  <c:v>140</c:v>
                </c:pt>
                <c:pt idx="15" formatCode="General">
                  <c:v>140</c:v>
                </c:pt>
                <c:pt idx="16" formatCode="General">
                  <c:v>145</c:v>
                </c:pt>
                <c:pt idx="17" formatCode="General">
                  <c:v>152</c:v>
                </c:pt>
                <c:pt idx="18" formatCode="General">
                  <c:v>153</c:v>
                </c:pt>
                <c:pt idx="19" formatCode="General">
                  <c:v>154</c:v>
                </c:pt>
                <c:pt idx="20" formatCode="General">
                  <c:v>154</c:v>
                </c:pt>
                <c:pt idx="21" formatCode="General">
                  <c:v>159</c:v>
                </c:pt>
                <c:pt idx="22" formatCode="General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72-445B-9887-DE4A44B8F90F}"/>
            </c:ext>
          </c:extLst>
        </c:ser>
        <c:ser>
          <c:idx val="1"/>
          <c:order val="1"/>
          <c:tx>
            <c:strRef>
              <c:f>'Aula1 mediana'!$C$1</c:f>
              <c:strCache>
                <c:ptCount val="1"/>
                <c:pt idx="0">
                  <c:v>altura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'Aula1 mediana'!$A$2:$A$24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cat>
          <c:val>
            <c:numRef>
              <c:f>'Aula1 mediana'!$C$2:$C$24</c:f>
              <c:numCache>
                <c:formatCode>0.00</c:formatCode>
                <c:ptCount val="23"/>
                <c:pt idx="0">
                  <c:v>149.54544899999999</c:v>
                </c:pt>
                <c:pt idx="1">
                  <c:v>149.54544899999999</c:v>
                </c:pt>
                <c:pt idx="2">
                  <c:v>149.54544899999999</c:v>
                </c:pt>
                <c:pt idx="3">
                  <c:v>149.54544899999999</c:v>
                </c:pt>
                <c:pt idx="4">
                  <c:v>149.54544899999999</c:v>
                </c:pt>
                <c:pt idx="5">
                  <c:v>149.54544899999999</c:v>
                </c:pt>
                <c:pt idx="6">
                  <c:v>149.54544899999999</c:v>
                </c:pt>
                <c:pt idx="7">
                  <c:v>149.54544899999999</c:v>
                </c:pt>
                <c:pt idx="8">
                  <c:v>149.54544899999999</c:v>
                </c:pt>
                <c:pt idx="9">
                  <c:v>149.54544899999999</c:v>
                </c:pt>
                <c:pt idx="10">
                  <c:v>149.54544899999999</c:v>
                </c:pt>
                <c:pt idx="12">
                  <c:v>149.54545454545453</c:v>
                </c:pt>
                <c:pt idx="13">
                  <c:v>149.54545454545453</c:v>
                </c:pt>
                <c:pt idx="14">
                  <c:v>149.54545454545453</c:v>
                </c:pt>
                <c:pt idx="15">
                  <c:v>149.54545454545453</c:v>
                </c:pt>
                <c:pt idx="16">
                  <c:v>149.54545454545453</c:v>
                </c:pt>
                <c:pt idx="17">
                  <c:v>149.54545454545453</c:v>
                </c:pt>
                <c:pt idx="18">
                  <c:v>149.54545454545453</c:v>
                </c:pt>
                <c:pt idx="19">
                  <c:v>149.54545454545453</c:v>
                </c:pt>
                <c:pt idx="20">
                  <c:v>149.54545454545453</c:v>
                </c:pt>
                <c:pt idx="21">
                  <c:v>149.54545454545453</c:v>
                </c:pt>
                <c:pt idx="22">
                  <c:v>149.54545454545453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72-445B-9887-DE4A44B8F9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accent1"/>
              </a:solidFill>
              <a:prstDash val="sysDash"/>
              <a:round/>
            </a:ln>
            <a:effectLst/>
          </c:spPr>
        </c:hiLowLines>
        <c:marker val="1"/>
        <c:smooth val="0"/>
        <c:axId val="1083889343"/>
        <c:axId val="1083887263"/>
      </c:lineChart>
      <c:catAx>
        <c:axId val="10838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7263"/>
        <c:crosses val="autoZero"/>
        <c:auto val="1"/>
        <c:lblAlgn val="ctr"/>
        <c:lblOffset val="100"/>
        <c:noMultiLvlLbl val="0"/>
      </c:catAx>
      <c:valAx>
        <c:axId val="1083887263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Aula2!$B$1</c:f>
              <c:strCache>
                <c:ptCount val="1"/>
                <c:pt idx="0">
                  <c:v>altura (cm)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Aula2!$A$2:$A$12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Aula2!$B$2:$B$12</c:f>
              <c:numCache>
                <c:formatCode>General</c:formatCode>
                <c:ptCount val="11"/>
                <c:pt idx="0">
                  <c:v>140</c:v>
                </c:pt>
                <c:pt idx="1">
                  <c:v>177</c:v>
                </c:pt>
                <c:pt idx="2">
                  <c:v>153</c:v>
                </c:pt>
                <c:pt idx="3">
                  <c:v>162</c:v>
                </c:pt>
                <c:pt idx="4">
                  <c:v>184</c:v>
                </c:pt>
                <c:pt idx="5">
                  <c:v>174</c:v>
                </c:pt>
                <c:pt idx="6">
                  <c:v>190</c:v>
                </c:pt>
                <c:pt idx="7">
                  <c:v>144</c:v>
                </c:pt>
                <c:pt idx="8">
                  <c:v>150</c:v>
                </c:pt>
                <c:pt idx="9">
                  <c:v>160</c:v>
                </c:pt>
                <c:pt idx="1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4-4FBF-B1B7-44103C794F74}"/>
            </c:ext>
          </c:extLst>
        </c:ser>
        <c:ser>
          <c:idx val="1"/>
          <c:order val="1"/>
          <c:tx>
            <c:strRef>
              <c:f>Aula2!$C$1</c:f>
              <c:strCache>
                <c:ptCount val="1"/>
                <c:pt idx="0">
                  <c:v>altura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Aula2!$A$2:$A$12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Aula2!$C$2:$C$12</c:f>
              <c:numCache>
                <c:formatCode>0.00</c:formatCode>
                <c:ptCount val="11"/>
                <c:pt idx="0">
                  <c:v>163.90909090909091</c:v>
                </c:pt>
                <c:pt idx="1">
                  <c:v>163.90909090909091</c:v>
                </c:pt>
                <c:pt idx="2">
                  <c:v>163.90909090909091</c:v>
                </c:pt>
                <c:pt idx="3">
                  <c:v>163.90909090909091</c:v>
                </c:pt>
                <c:pt idx="4">
                  <c:v>163.90909090909091</c:v>
                </c:pt>
                <c:pt idx="5">
                  <c:v>163.90909090909091</c:v>
                </c:pt>
                <c:pt idx="6">
                  <c:v>163.90909090909091</c:v>
                </c:pt>
                <c:pt idx="7">
                  <c:v>163.90909090909091</c:v>
                </c:pt>
                <c:pt idx="8">
                  <c:v>163.90909090909091</c:v>
                </c:pt>
                <c:pt idx="9">
                  <c:v>163.90909090909091</c:v>
                </c:pt>
                <c:pt idx="10">
                  <c:v>163.90909090909091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4-4FBF-B1B7-44103C794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accent1"/>
              </a:solidFill>
              <a:prstDash val="sysDash"/>
              <a:round/>
            </a:ln>
            <a:effectLst/>
          </c:spPr>
        </c:hiLowLines>
        <c:marker val="1"/>
        <c:smooth val="0"/>
        <c:axId val="1083889343"/>
        <c:axId val="1083887263"/>
      </c:lineChart>
      <c:catAx>
        <c:axId val="10838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7263"/>
        <c:crosses val="autoZero"/>
        <c:auto val="1"/>
        <c:lblAlgn val="ctr"/>
        <c:lblOffset val="100"/>
        <c:noMultiLvlLbl val="0"/>
      </c:catAx>
      <c:valAx>
        <c:axId val="1083887263"/>
        <c:scaling>
          <c:orientation val="minMax"/>
          <c:min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Aula3!$B$1</c:f>
              <c:strCache>
                <c:ptCount val="1"/>
                <c:pt idx="0">
                  <c:v>altura (cm)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Aula3!$A$2:$A$12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Aula3!$B$2:$B$12</c:f>
              <c:numCache>
                <c:formatCode>General</c:formatCode>
                <c:ptCount val="11"/>
                <c:pt idx="0">
                  <c:v>155</c:v>
                </c:pt>
                <c:pt idx="1">
                  <c:v>167</c:v>
                </c:pt>
                <c:pt idx="2">
                  <c:v>153</c:v>
                </c:pt>
                <c:pt idx="3">
                  <c:v>164</c:v>
                </c:pt>
                <c:pt idx="4">
                  <c:v>155</c:v>
                </c:pt>
                <c:pt idx="5">
                  <c:v>160</c:v>
                </c:pt>
                <c:pt idx="6">
                  <c:v>160</c:v>
                </c:pt>
                <c:pt idx="7">
                  <c:v>200</c:v>
                </c:pt>
                <c:pt idx="8">
                  <c:v>184</c:v>
                </c:pt>
                <c:pt idx="9">
                  <c:v>191</c:v>
                </c:pt>
                <c:pt idx="1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A-4D0F-B187-02FA63C4B8E9}"/>
            </c:ext>
          </c:extLst>
        </c:ser>
        <c:ser>
          <c:idx val="1"/>
          <c:order val="1"/>
          <c:tx>
            <c:strRef>
              <c:f>Aula3!$C$1</c:f>
              <c:strCache>
                <c:ptCount val="1"/>
                <c:pt idx="0">
                  <c:v>altura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Aula3!$A$2:$A$12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Aula3!$C$2:$C$12</c:f>
              <c:numCache>
                <c:formatCode>0.00</c:formatCode>
                <c:ptCount val="11"/>
                <c:pt idx="0">
                  <c:v>167</c:v>
                </c:pt>
                <c:pt idx="1">
                  <c:v>167</c:v>
                </c:pt>
                <c:pt idx="2">
                  <c:v>167</c:v>
                </c:pt>
                <c:pt idx="3">
                  <c:v>167</c:v>
                </c:pt>
                <c:pt idx="4">
                  <c:v>167</c:v>
                </c:pt>
                <c:pt idx="5">
                  <c:v>167</c:v>
                </c:pt>
                <c:pt idx="6">
                  <c:v>167</c:v>
                </c:pt>
                <c:pt idx="7">
                  <c:v>167</c:v>
                </c:pt>
                <c:pt idx="8">
                  <c:v>167</c:v>
                </c:pt>
                <c:pt idx="9">
                  <c:v>167</c:v>
                </c:pt>
                <c:pt idx="10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AA-4D0F-B187-02FA63C4B8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accent1"/>
              </a:solidFill>
              <a:prstDash val="sysDash"/>
              <a:round/>
            </a:ln>
            <a:effectLst/>
          </c:spPr>
        </c:hiLowLines>
        <c:marker val="1"/>
        <c:smooth val="0"/>
        <c:axId val="1083889343"/>
        <c:axId val="1083887263"/>
      </c:lineChart>
      <c:catAx>
        <c:axId val="10838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7263"/>
        <c:crosses val="autoZero"/>
        <c:auto val="1"/>
        <c:lblAlgn val="ctr"/>
        <c:lblOffset val="100"/>
        <c:noMultiLvlLbl val="0"/>
      </c:catAx>
      <c:valAx>
        <c:axId val="1083887263"/>
        <c:scaling>
          <c:orientation val="minMax"/>
          <c:min val="1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Aula4!$B$1</c:f>
              <c:strCache>
                <c:ptCount val="1"/>
                <c:pt idx="0">
                  <c:v>altura (cm)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Aula4!$A$2:$A$12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Aula4!$B$2:$B$12</c:f>
              <c:numCache>
                <c:formatCode>General</c:formatCode>
                <c:ptCount val="11"/>
                <c:pt idx="0">
                  <c:v>164</c:v>
                </c:pt>
                <c:pt idx="1">
                  <c:v>172</c:v>
                </c:pt>
                <c:pt idx="2">
                  <c:v>168</c:v>
                </c:pt>
                <c:pt idx="3">
                  <c:v>171</c:v>
                </c:pt>
                <c:pt idx="4">
                  <c:v>169</c:v>
                </c:pt>
                <c:pt idx="5">
                  <c:v>166</c:v>
                </c:pt>
                <c:pt idx="6">
                  <c:v>166</c:v>
                </c:pt>
                <c:pt idx="7">
                  <c:v>164</c:v>
                </c:pt>
                <c:pt idx="8">
                  <c:v>173</c:v>
                </c:pt>
                <c:pt idx="9">
                  <c:v>171</c:v>
                </c:pt>
                <c:pt idx="1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66-404C-A99D-2724DF06D8FA}"/>
            </c:ext>
          </c:extLst>
        </c:ser>
        <c:ser>
          <c:idx val="1"/>
          <c:order val="1"/>
          <c:tx>
            <c:strRef>
              <c:f>Aula4!$C$1</c:f>
              <c:strCache>
                <c:ptCount val="1"/>
                <c:pt idx="0">
                  <c:v>altura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Aula4!$A$2:$A$12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Aula4!$C$2:$C$12</c:f>
              <c:numCache>
                <c:formatCode>0.00</c:formatCode>
                <c:ptCount val="11"/>
                <c:pt idx="0">
                  <c:v>167.63636363636363</c:v>
                </c:pt>
                <c:pt idx="1">
                  <c:v>167.63636363636363</c:v>
                </c:pt>
                <c:pt idx="2">
                  <c:v>167.63636363636363</c:v>
                </c:pt>
                <c:pt idx="3">
                  <c:v>167.63636363636363</c:v>
                </c:pt>
                <c:pt idx="4">
                  <c:v>167.63636363636363</c:v>
                </c:pt>
                <c:pt idx="5">
                  <c:v>167.63636363636363</c:v>
                </c:pt>
                <c:pt idx="6">
                  <c:v>167.63636363636363</c:v>
                </c:pt>
                <c:pt idx="7">
                  <c:v>167.63636363636363</c:v>
                </c:pt>
                <c:pt idx="8">
                  <c:v>167.63636363636363</c:v>
                </c:pt>
                <c:pt idx="9">
                  <c:v>167.63636363636363</c:v>
                </c:pt>
                <c:pt idx="10">
                  <c:v>167.63636363636363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66-404C-A99D-2724DF06D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accent1"/>
              </a:solidFill>
              <a:prstDash val="sysDash"/>
              <a:round/>
            </a:ln>
            <a:effectLst/>
          </c:spPr>
        </c:hiLowLines>
        <c:marker val="1"/>
        <c:smooth val="0"/>
        <c:axId val="1083889343"/>
        <c:axId val="1083887263"/>
      </c:lineChart>
      <c:catAx>
        <c:axId val="10838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7263"/>
        <c:crosses val="autoZero"/>
        <c:auto val="1"/>
        <c:lblAlgn val="ctr"/>
        <c:lblOffset val="100"/>
        <c:noMultiLvlLbl val="0"/>
      </c:catAx>
      <c:valAx>
        <c:axId val="1083887263"/>
        <c:scaling>
          <c:orientation val="minMax"/>
          <c:min val="1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(1)'!$B$1</c:f>
              <c:strCache>
                <c:ptCount val="1"/>
                <c:pt idx="0">
                  <c:v>altura (cm)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'Total (1)'!$A$2:$A$48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</c:numCache>
            </c:numRef>
          </c:cat>
          <c:val>
            <c:numRef>
              <c:f>'Total (1)'!$B$2:$B$48</c:f>
              <c:numCache>
                <c:formatCode>General</c:formatCode>
                <c:ptCount val="47"/>
                <c:pt idx="0">
                  <c:v>153</c:v>
                </c:pt>
                <c:pt idx="1">
                  <c:v>135</c:v>
                </c:pt>
                <c:pt idx="2">
                  <c:v>140</c:v>
                </c:pt>
                <c:pt idx="3">
                  <c:v>140</c:v>
                </c:pt>
                <c:pt idx="4">
                  <c:v>175</c:v>
                </c:pt>
                <c:pt idx="5">
                  <c:v>138</c:v>
                </c:pt>
                <c:pt idx="6">
                  <c:v>145</c:v>
                </c:pt>
                <c:pt idx="7">
                  <c:v>154</c:v>
                </c:pt>
                <c:pt idx="8">
                  <c:v>152</c:v>
                </c:pt>
                <c:pt idx="9">
                  <c:v>159</c:v>
                </c:pt>
                <c:pt idx="10">
                  <c:v>154</c:v>
                </c:pt>
                <c:pt idx="12">
                  <c:v>140</c:v>
                </c:pt>
                <c:pt idx="13">
                  <c:v>177</c:v>
                </c:pt>
                <c:pt idx="14">
                  <c:v>153</c:v>
                </c:pt>
                <c:pt idx="15">
                  <c:v>162</c:v>
                </c:pt>
                <c:pt idx="16">
                  <c:v>184</c:v>
                </c:pt>
                <c:pt idx="17">
                  <c:v>174</c:v>
                </c:pt>
                <c:pt idx="18">
                  <c:v>190</c:v>
                </c:pt>
                <c:pt idx="19">
                  <c:v>144</c:v>
                </c:pt>
                <c:pt idx="20">
                  <c:v>150</c:v>
                </c:pt>
                <c:pt idx="21">
                  <c:v>160</c:v>
                </c:pt>
                <c:pt idx="22">
                  <c:v>169</c:v>
                </c:pt>
                <c:pt idx="24">
                  <c:v>155</c:v>
                </c:pt>
                <c:pt idx="25">
                  <c:v>167</c:v>
                </c:pt>
                <c:pt idx="26">
                  <c:v>153</c:v>
                </c:pt>
                <c:pt idx="27">
                  <c:v>164</c:v>
                </c:pt>
                <c:pt idx="28">
                  <c:v>155</c:v>
                </c:pt>
                <c:pt idx="29">
                  <c:v>160</c:v>
                </c:pt>
                <c:pt idx="30">
                  <c:v>160</c:v>
                </c:pt>
                <c:pt idx="31">
                  <c:v>200</c:v>
                </c:pt>
                <c:pt idx="32">
                  <c:v>184</c:v>
                </c:pt>
                <c:pt idx="33">
                  <c:v>191</c:v>
                </c:pt>
                <c:pt idx="34">
                  <c:v>148</c:v>
                </c:pt>
                <c:pt idx="36">
                  <c:v>164</c:v>
                </c:pt>
                <c:pt idx="37">
                  <c:v>172</c:v>
                </c:pt>
                <c:pt idx="38">
                  <c:v>168</c:v>
                </c:pt>
                <c:pt idx="39">
                  <c:v>171</c:v>
                </c:pt>
                <c:pt idx="40">
                  <c:v>169</c:v>
                </c:pt>
                <c:pt idx="41">
                  <c:v>166</c:v>
                </c:pt>
                <c:pt idx="42">
                  <c:v>166</c:v>
                </c:pt>
                <c:pt idx="43">
                  <c:v>164</c:v>
                </c:pt>
                <c:pt idx="44">
                  <c:v>173</c:v>
                </c:pt>
                <c:pt idx="45">
                  <c:v>171</c:v>
                </c:pt>
                <c:pt idx="46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D0-4CF1-A8D5-A57B44883167}"/>
            </c:ext>
          </c:extLst>
        </c:ser>
        <c:ser>
          <c:idx val="1"/>
          <c:order val="1"/>
          <c:tx>
            <c:strRef>
              <c:f>'Total (1)'!$C$1</c:f>
              <c:strCache>
                <c:ptCount val="1"/>
                <c:pt idx="0">
                  <c:v>altura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'Total (1)'!$A$2:$A$48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</c:numCache>
            </c:numRef>
          </c:cat>
          <c:val>
            <c:numRef>
              <c:f>'Total (1)'!$C$2:$C$48</c:f>
              <c:numCache>
                <c:formatCode>0.00</c:formatCode>
                <c:ptCount val="47"/>
                <c:pt idx="0">
                  <c:v>149.54545454545453</c:v>
                </c:pt>
                <c:pt idx="1">
                  <c:v>149.54545454545453</c:v>
                </c:pt>
                <c:pt idx="2">
                  <c:v>149.54545454545453</c:v>
                </c:pt>
                <c:pt idx="3">
                  <c:v>149.54545454545453</c:v>
                </c:pt>
                <c:pt idx="4">
                  <c:v>149.54545454545453</c:v>
                </c:pt>
                <c:pt idx="5">
                  <c:v>149.54545454545453</c:v>
                </c:pt>
                <c:pt idx="6">
                  <c:v>149.54545454545453</c:v>
                </c:pt>
                <c:pt idx="7">
                  <c:v>149.54545454545453</c:v>
                </c:pt>
                <c:pt idx="8">
                  <c:v>149.54545454545453</c:v>
                </c:pt>
                <c:pt idx="9">
                  <c:v>149.54545454545453</c:v>
                </c:pt>
                <c:pt idx="10">
                  <c:v>149.54545454545453</c:v>
                </c:pt>
                <c:pt idx="12">
                  <c:v>160.18181818181819</c:v>
                </c:pt>
                <c:pt idx="13">
                  <c:v>160.18181818181819</c:v>
                </c:pt>
                <c:pt idx="14">
                  <c:v>160.18181818181819</c:v>
                </c:pt>
                <c:pt idx="15">
                  <c:v>160.18181818181819</c:v>
                </c:pt>
                <c:pt idx="16">
                  <c:v>160.18181818181819</c:v>
                </c:pt>
                <c:pt idx="17">
                  <c:v>160.18181818181819</c:v>
                </c:pt>
                <c:pt idx="18">
                  <c:v>160.18181818181819</c:v>
                </c:pt>
                <c:pt idx="19">
                  <c:v>160.18181818181819</c:v>
                </c:pt>
                <c:pt idx="20">
                  <c:v>160.18181818181819</c:v>
                </c:pt>
                <c:pt idx="21">
                  <c:v>160.18181818181819</c:v>
                </c:pt>
                <c:pt idx="22">
                  <c:v>160.18181818181819</c:v>
                </c:pt>
                <c:pt idx="24">
                  <c:v>167</c:v>
                </c:pt>
                <c:pt idx="25">
                  <c:v>167</c:v>
                </c:pt>
                <c:pt idx="26">
                  <c:v>167</c:v>
                </c:pt>
                <c:pt idx="27">
                  <c:v>167</c:v>
                </c:pt>
                <c:pt idx="28">
                  <c:v>167</c:v>
                </c:pt>
                <c:pt idx="29">
                  <c:v>167</c:v>
                </c:pt>
                <c:pt idx="30">
                  <c:v>167</c:v>
                </c:pt>
                <c:pt idx="31">
                  <c:v>167</c:v>
                </c:pt>
                <c:pt idx="32">
                  <c:v>167</c:v>
                </c:pt>
                <c:pt idx="33">
                  <c:v>167</c:v>
                </c:pt>
                <c:pt idx="34">
                  <c:v>167</c:v>
                </c:pt>
                <c:pt idx="36">
                  <c:v>167.63636363636363</c:v>
                </c:pt>
                <c:pt idx="37">
                  <c:v>167.63636363636363</c:v>
                </c:pt>
                <c:pt idx="38">
                  <c:v>167.63636363636363</c:v>
                </c:pt>
                <c:pt idx="39">
                  <c:v>167.63636363636363</c:v>
                </c:pt>
                <c:pt idx="40">
                  <c:v>167.63636363636363</c:v>
                </c:pt>
                <c:pt idx="41">
                  <c:v>167.63636363636363</c:v>
                </c:pt>
                <c:pt idx="42">
                  <c:v>167.63636363636363</c:v>
                </c:pt>
                <c:pt idx="43">
                  <c:v>167.63636363636363</c:v>
                </c:pt>
                <c:pt idx="44">
                  <c:v>167.63636363636363</c:v>
                </c:pt>
                <c:pt idx="45">
                  <c:v>167.63636363636363</c:v>
                </c:pt>
                <c:pt idx="46">
                  <c:v>167.63636363636363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D0-4CF1-A8D5-A57B44883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accent1"/>
              </a:solidFill>
              <a:prstDash val="sysDash"/>
              <a:round/>
            </a:ln>
            <a:effectLst/>
          </c:spPr>
        </c:hiLowLines>
        <c:marker val="1"/>
        <c:smooth val="0"/>
        <c:axId val="1083889343"/>
        <c:axId val="1083887263"/>
      </c:lineChart>
      <c:catAx>
        <c:axId val="10838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7263"/>
        <c:crosses val="autoZero"/>
        <c:auto val="1"/>
        <c:lblAlgn val="ctr"/>
        <c:lblOffset val="100"/>
        <c:noMultiLvlLbl val="0"/>
      </c:catAx>
      <c:valAx>
        <c:axId val="1083887263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'Total (2)'!$B$1</c:f>
              <c:strCache>
                <c:ptCount val="1"/>
                <c:pt idx="0">
                  <c:v>altura (cm)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'Total (2)'!$A$2:$A$48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</c:numCache>
            </c:numRef>
          </c:cat>
          <c:val>
            <c:numRef>
              <c:f>'Total (2)'!$B$2:$B$48</c:f>
              <c:numCache>
                <c:formatCode>General</c:formatCode>
                <c:ptCount val="47"/>
                <c:pt idx="0">
                  <c:v>162</c:v>
                </c:pt>
                <c:pt idx="1">
                  <c:v>150</c:v>
                </c:pt>
                <c:pt idx="2">
                  <c:v>147</c:v>
                </c:pt>
                <c:pt idx="3">
                  <c:v>155</c:v>
                </c:pt>
                <c:pt idx="4">
                  <c:v>159</c:v>
                </c:pt>
                <c:pt idx="5">
                  <c:v>150</c:v>
                </c:pt>
                <c:pt idx="6">
                  <c:v>148</c:v>
                </c:pt>
                <c:pt idx="7">
                  <c:v>163</c:v>
                </c:pt>
                <c:pt idx="8">
                  <c:v>158</c:v>
                </c:pt>
                <c:pt idx="9">
                  <c:v>161</c:v>
                </c:pt>
                <c:pt idx="10">
                  <c:v>150</c:v>
                </c:pt>
                <c:pt idx="12">
                  <c:v>151</c:v>
                </c:pt>
                <c:pt idx="13">
                  <c:v>144</c:v>
                </c:pt>
                <c:pt idx="14">
                  <c:v>158</c:v>
                </c:pt>
                <c:pt idx="15">
                  <c:v>157</c:v>
                </c:pt>
                <c:pt idx="16">
                  <c:v>179</c:v>
                </c:pt>
                <c:pt idx="17">
                  <c:v>150</c:v>
                </c:pt>
                <c:pt idx="18">
                  <c:v>183</c:v>
                </c:pt>
                <c:pt idx="19">
                  <c:v>140</c:v>
                </c:pt>
                <c:pt idx="20">
                  <c:v>162</c:v>
                </c:pt>
                <c:pt idx="21">
                  <c:v>176</c:v>
                </c:pt>
                <c:pt idx="22">
                  <c:v>141</c:v>
                </c:pt>
                <c:pt idx="24">
                  <c:v>193</c:v>
                </c:pt>
                <c:pt idx="25">
                  <c:v>163</c:v>
                </c:pt>
                <c:pt idx="26">
                  <c:v>169</c:v>
                </c:pt>
                <c:pt idx="27">
                  <c:v>155</c:v>
                </c:pt>
                <c:pt idx="28">
                  <c:v>171</c:v>
                </c:pt>
                <c:pt idx="29">
                  <c:v>171</c:v>
                </c:pt>
                <c:pt idx="30">
                  <c:v>184</c:v>
                </c:pt>
                <c:pt idx="31">
                  <c:v>176</c:v>
                </c:pt>
                <c:pt idx="32">
                  <c:v>164</c:v>
                </c:pt>
                <c:pt idx="33">
                  <c:v>188</c:v>
                </c:pt>
                <c:pt idx="34">
                  <c:v>140</c:v>
                </c:pt>
                <c:pt idx="36">
                  <c:v>158</c:v>
                </c:pt>
                <c:pt idx="37">
                  <c:v>165</c:v>
                </c:pt>
                <c:pt idx="38">
                  <c:v>157</c:v>
                </c:pt>
                <c:pt idx="39">
                  <c:v>179</c:v>
                </c:pt>
                <c:pt idx="40">
                  <c:v>165</c:v>
                </c:pt>
                <c:pt idx="41">
                  <c:v>156</c:v>
                </c:pt>
                <c:pt idx="42">
                  <c:v>163</c:v>
                </c:pt>
                <c:pt idx="43">
                  <c:v>164</c:v>
                </c:pt>
                <c:pt idx="44">
                  <c:v>172</c:v>
                </c:pt>
                <c:pt idx="45">
                  <c:v>166</c:v>
                </c:pt>
                <c:pt idx="46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CC-42F0-8E2D-16815429BFB2}"/>
            </c:ext>
          </c:extLst>
        </c:ser>
        <c:ser>
          <c:idx val="1"/>
          <c:order val="1"/>
          <c:tx>
            <c:strRef>
              <c:f>'Total (2)'!$C$1</c:f>
              <c:strCache>
                <c:ptCount val="1"/>
                <c:pt idx="0">
                  <c:v>altura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'Total (2)'!$A$2:$A$48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6">
                  <c:v>34</c:v>
                </c:pt>
                <c:pt idx="37">
                  <c:v>35</c:v>
                </c:pt>
                <c:pt idx="38">
                  <c:v>36</c:v>
                </c:pt>
                <c:pt idx="39">
                  <c:v>37</c:v>
                </c:pt>
                <c:pt idx="40">
                  <c:v>38</c:v>
                </c:pt>
                <c:pt idx="41">
                  <c:v>39</c:v>
                </c:pt>
                <c:pt idx="42">
                  <c:v>40</c:v>
                </c:pt>
                <c:pt idx="43">
                  <c:v>41</c:v>
                </c:pt>
                <c:pt idx="44">
                  <c:v>42</c:v>
                </c:pt>
                <c:pt idx="45">
                  <c:v>43</c:v>
                </c:pt>
                <c:pt idx="46">
                  <c:v>44</c:v>
                </c:pt>
              </c:numCache>
            </c:numRef>
          </c:cat>
          <c:val>
            <c:numRef>
              <c:f>'Total (2)'!$C$2:$C$48</c:f>
              <c:numCache>
                <c:formatCode>0.00</c:formatCode>
                <c:ptCount val="47"/>
                <c:pt idx="0">
                  <c:v>154.81818181818181</c:v>
                </c:pt>
                <c:pt idx="1">
                  <c:v>154.81818181818181</c:v>
                </c:pt>
                <c:pt idx="2">
                  <c:v>154.81818181818181</c:v>
                </c:pt>
                <c:pt idx="3">
                  <c:v>154.81818181818181</c:v>
                </c:pt>
                <c:pt idx="4">
                  <c:v>154.81818181818181</c:v>
                </c:pt>
                <c:pt idx="5">
                  <c:v>154.81818181818181</c:v>
                </c:pt>
                <c:pt idx="6">
                  <c:v>154.81818181818181</c:v>
                </c:pt>
                <c:pt idx="7">
                  <c:v>154.81818181818181</c:v>
                </c:pt>
                <c:pt idx="8">
                  <c:v>154.81818181818181</c:v>
                </c:pt>
                <c:pt idx="9">
                  <c:v>154.81818181818181</c:v>
                </c:pt>
                <c:pt idx="10">
                  <c:v>154.81818181818181</c:v>
                </c:pt>
                <c:pt idx="12">
                  <c:v>158.27272727272728</c:v>
                </c:pt>
                <c:pt idx="13">
                  <c:v>158.27272727272728</c:v>
                </c:pt>
                <c:pt idx="14">
                  <c:v>158.27272727272728</c:v>
                </c:pt>
                <c:pt idx="15">
                  <c:v>158.27272727272728</c:v>
                </c:pt>
                <c:pt idx="16">
                  <c:v>158.27272727272728</c:v>
                </c:pt>
                <c:pt idx="17">
                  <c:v>158.27272727272728</c:v>
                </c:pt>
                <c:pt idx="18">
                  <c:v>158.27272727272728</c:v>
                </c:pt>
                <c:pt idx="19">
                  <c:v>158.27272727272728</c:v>
                </c:pt>
                <c:pt idx="20">
                  <c:v>158.27272727272728</c:v>
                </c:pt>
                <c:pt idx="21">
                  <c:v>158.27272727272728</c:v>
                </c:pt>
                <c:pt idx="22">
                  <c:v>158.27272727272728</c:v>
                </c:pt>
                <c:pt idx="24">
                  <c:v>170.36363636363637</c:v>
                </c:pt>
                <c:pt idx="25">
                  <c:v>170.36363636363637</c:v>
                </c:pt>
                <c:pt idx="26">
                  <c:v>170.36363636363637</c:v>
                </c:pt>
                <c:pt idx="27">
                  <c:v>170.36363636363637</c:v>
                </c:pt>
                <c:pt idx="28">
                  <c:v>170.36363636363637</c:v>
                </c:pt>
                <c:pt idx="29">
                  <c:v>170.36363636363637</c:v>
                </c:pt>
                <c:pt idx="30">
                  <c:v>170.36363636363637</c:v>
                </c:pt>
                <c:pt idx="31">
                  <c:v>170.36363636363637</c:v>
                </c:pt>
                <c:pt idx="32">
                  <c:v>170.36363636363637</c:v>
                </c:pt>
                <c:pt idx="33">
                  <c:v>170.36363636363637</c:v>
                </c:pt>
                <c:pt idx="34">
                  <c:v>170.36363636363637</c:v>
                </c:pt>
                <c:pt idx="36">
                  <c:v>164.54545454545453</c:v>
                </c:pt>
                <c:pt idx="37">
                  <c:v>164.54545454545453</c:v>
                </c:pt>
                <c:pt idx="38">
                  <c:v>164.54545454545453</c:v>
                </c:pt>
                <c:pt idx="39">
                  <c:v>164.54545454545453</c:v>
                </c:pt>
                <c:pt idx="40">
                  <c:v>164.54545454545453</c:v>
                </c:pt>
                <c:pt idx="41">
                  <c:v>164.54545454545453</c:v>
                </c:pt>
                <c:pt idx="42">
                  <c:v>164.54545454545453</c:v>
                </c:pt>
                <c:pt idx="43">
                  <c:v>164.54545454545453</c:v>
                </c:pt>
                <c:pt idx="44">
                  <c:v>164.54545454545453</c:v>
                </c:pt>
                <c:pt idx="45">
                  <c:v>164.54545454545453</c:v>
                </c:pt>
                <c:pt idx="46">
                  <c:v>164.54545454545453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CC-42F0-8E2D-16815429BF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accent1"/>
              </a:solidFill>
              <a:prstDash val="sysDash"/>
              <a:round/>
            </a:ln>
            <a:effectLst/>
          </c:spPr>
        </c:hiLowLines>
        <c:marker val="1"/>
        <c:smooth val="0"/>
        <c:axId val="1083889343"/>
        <c:axId val="1083887263"/>
      </c:lineChart>
      <c:catAx>
        <c:axId val="10838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7263"/>
        <c:crosses val="autoZero"/>
        <c:auto val="1"/>
        <c:lblAlgn val="ctr"/>
        <c:lblOffset val="100"/>
        <c:noMultiLvlLbl val="0"/>
      </c:catAx>
      <c:valAx>
        <c:axId val="1083887263"/>
        <c:scaling>
          <c:orientation val="minMax"/>
          <c:min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Total!$A$17</c:f>
              <c:strCache>
                <c:ptCount val="1"/>
                <c:pt idx="0">
                  <c:v>efectos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Total!$B$1:$E$1</c:f>
              <c:strCache>
                <c:ptCount val="4"/>
                <c:pt idx="0">
                  <c:v>aula1</c:v>
                </c:pt>
                <c:pt idx="1">
                  <c:v>aula2</c:v>
                </c:pt>
                <c:pt idx="2">
                  <c:v>aula3</c:v>
                </c:pt>
                <c:pt idx="3">
                  <c:v>aula4</c:v>
                </c:pt>
              </c:strCache>
            </c:strRef>
          </c:cat>
          <c:val>
            <c:numRef>
              <c:f>Total!$B$17:$E$17</c:f>
              <c:numCache>
                <c:formatCode>0.00</c:formatCode>
                <c:ptCount val="4"/>
                <c:pt idx="0">
                  <c:v>-12.47727272727272</c:v>
                </c:pt>
                <c:pt idx="1">
                  <c:v>1.8863636363636545</c:v>
                </c:pt>
                <c:pt idx="2">
                  <c:v>4.9772727272727479</c:v>
                </c:pt>
                <c:pt idx="3">
                  <c:v>5.613636363636374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7-41E0-A635-A287E5FD08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383392959"/>
        <c:axId val="1383390879"/>
      </c:barChart>
      <c:catAx>
        <c:axId val="138339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3390879"/>
        <c:crosses val="autoZero"/>
        <c:auto val="1"/>
        <c:lblAlgn val="ctr"/>
        <c:lblOffset val="100"/>
        <c:noMultiLvlLbl val="0"/>
      </c:catAx>
      <c:valAx>
        <c:axId val="138339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8339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Altura(cm)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Total!$B$1</c:f>
              <c:strCache>
                <c:ptCount val="1"/>
                <c:pt idx="0">
                  <c:v>aula1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Total!$A$2:$A$12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Total!$B$2:$B$12</c:f>
              <c:numCache>
                <c:formatCode>General</c:formatCode>
                <c:ptCount val="11"/>
                <c:pt idx="0">
                  <c:v>153</c:v>
                </c:pt>
                <c:pt idx="1">
                  <c:v>135</c:v>
                </c:pt>
                <c:pt idx="2">
                  <c:v>140</c:v>
                </c:pt>
                <c:pt idx="3">
                  <c:v>140</c:v>
                </c:pt>
                <c:pt idx="4">
                  <c:v>175</c:v>
                </c:pt>
                <c:pt idx="5">
                  <c:v>138</c:v>
                </c:pt>
                <c:pt idx="6">
                  <c:v>145</c:v>
                </c:pt>
                <c:pt idx="7">
                  <c:v>154</c:v>
                </c:pt>
                <c:pt idx="8">
                  <c:v>152</c:v>
                </c:pt>
                <c:pt idx="9">
                  <c:v>159</c:v>
                </c:pt>
                <c:pt idx="1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CF-40A8-BD5E-154D78C94F01}"/>
            </c:ext>
          </c:extLst>
        </c:ser>
        <c:ser>
          <c:idx val="1"/>
          <c:order val="1"/>
          <c:tx>
            <c:strRef>
              <c:f>Total!$C$1</c:f>
              <c:strCache>
                <c:ptCount val="1"/>
                <c:pt idx="0">
                  <c:v>aula2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Total!$A$2:$A$12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Total!$C$2:$C$12</c:f>
              <c:numCache>
                <c:formatCode>General</c:formatCode>
                <c:ptCount val="11"/>
                <c:pt idx="0">
                  <c:v>140</c:v>
                </c:pt>
                <c:pt idx="1">
                  <c:v>177</c:v>
                </c:pt>
                <c:pt idx="2">
                  <c:v>153</c:v>
                </c:pt>
                <c:pt idx="3">
                  <c:v>162</c:v>
                </c:pt>
                <c:pt idx="4">
                  <c:v>184</c:v>
                </c:pt>
                <c:pt idx="5">
                  <c:v>174</c:v>
                </c:pt>
                <c:pt idx="6">
                  <c:v>190</c:v>
                </c:pt>
                <c:pt idx="7">
                  <c:v>144</c:v>
                </c:pt>
                <c:pt idx="8">
                  <c:v>150</c:v>
                </c:pt>
                <c:pt idx="9">
                  <c:v>160</c:v>
                </c:pt>
                <c:pt idx="10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CF-40A8-BD5E-154D78C94F01}"/>
            </c:ext>
          </c:extLst>
        </c:ser>
        <c:ser>
          <c:idx val="2"/>
          <c:order val="2"/>
          <c:tx>
            <c:strRef>
              <c:f>Total!$D$1</c:f>
              <c:strCache>
                <c:ptCount val="1"/>
                <c:pt idx="0">
                  <c:v>aula3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Total!$A$2:$A$12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Total!$D$2:$D$12</c:f>
              <c:numCache>
                <c:formatCode>General</c:formatCode>
                <c:ptCount val="11"/>
                <c:pt idx="0">
                  <c:v>155</c:v>
                </c:pt>
                <c:pt idx="1">
                  <c:v>167</c:v>
                </c:pt>
                <c:pt idx="2">
                  <c:v>153</c:v>
                </c:pt>
                <c:pt idx="3">
                  <c:v>164</c:v>
                </c:pt>
                <c:pt idx="4">
                  <c:v>155</c:v>
                </c:pt>
                <c:pt idx="5">
                  <c:v>160</c:v>
                </c:pt>
                <c:pt idx="6">
                  <c:v>160</c:v>
                </c:pt>
                <c:pt idx="7">
                  <c:v>200</c:v>
                </c:pt>
                <c:pt idx="8">
                  <c:v>184</c:v>
                </c:pt>
                <c:pt idx="9">
                  <c:v>191</c:v>
                </c:pt>
                <c:pt idx="10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CF-40A8-BD5E-154D78C94F01}"/>
            </c:ext>
          </c:extLst>
        </c:ser>
        <c:ser>
          <c:idx val="3"/>
          <c:order val="3"/>
          <c:tx>
            <c:strRef>
              <c:f>Total!$E$1</c:f>
              <c:strCache>
                <c:ptCount val="1"/>
                <c:pt idx="0">
                  <c:v>aula4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Total!$A$2:$A$12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</c:numCache>
            </c:numRef>
          </c:cat>
          <c:val>
            <c:numRef>
              <c:f>Total!$E$2:$E$12</c:f>
              <c:numCache>
                <c:formatCode>General</c:formatCode>
                <c:ptCount val="11"/>
                <c:pt idx="0">
                  <c:v>164</c:v>
                </c:pt>
                <c:pt idx="1">
                  <c:v>172</c:v>
                </c:pt>
                <c:pt idx="2">
                  <c:v>168</c:v>
                </c:pt>
                <c:pt idx="3">
                  <c:v>171</c:v>
                </c:pt>
                <c:pt idx="4">
                  <c:v>169</c:v>
                </c:pt>
                <c:pt idx="5">
                  <c:v>166</c:v>
                </c:pt>
                <c:pt idx="6">
                  <c:v>166</c:v>
                </c:pt>
                <c:pt idx="7">
                  <c:v>164</c:v>
                </c:pt>
                <c:pt idx="8">
                  <c:v>173</c:v>
                </c:pt>
                <c:pt idx="9">
                  <c:v>171</c:v>
                </c:pt>
                <c:pt idx="10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CF-40A8-BD5E-154D78C94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279807"/>
        <c:axId val="2145283551"/>
      </c:lineChart>
      <c:catAx>
        <c:axId val="214527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5283551"/>
        <c:crosses val="autoZero"/>
        <c:auto val="1"/>
        <c:lblAlgn val="ctr"/>
        <c:lblOffset val="100"/>
        <c:noMultiLvlLbl val="0"/>
      </c:catAx>
      <c:valAx>
        <c:axId val="2145283551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527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Altura(cm)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Total!$A$2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Total!$B$1:$E$1</c:f>
              <c:strCache>
                <c:ptCount val="4"/>
                <c:pt idx="0">
                  <c:v>aula1</c:v>
                </c:pt>
                <c:pt idx="1">
                  <c:v>aula2</c:v>
                </c:pt>
                <c:pt idx="2">
                  <c:v>aula3</c:v>
                </c:pt>
                <c:pt idx="3">
                  <c:v>aula4</c:v>
                </c:pt>
              </c:strCache>
            </c:strRef>
          </c:cat>
          <c:val>
            <c:numRef>
              <c:f>Total!$B$2:$E$2</c:f>
              <c:numCache>
                <c:formatCode>General</c:formatCode>
                <c:ptCount val="4"/>
                <c:pt idx="0">
                  <c:v>153</c:v>
                </c:pt>
                <c:pt idx="1">
                  <c:v>140</c:v>
                </c:pt>
                <c:pt idx="2">
                  <c:v>155</c:v>
                </c:pt>
                <c:pt idx="3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5-43FA-886F-6C7C8C29CCE9}"/>
            </c:ext>
          </c:extLst>
        </c:ser>
        <c:ser>
          <c:idx val="1"/>
          <c:order val="1"/>
          <c:tx>
            <c:strRef>
              <c:f>Total!$A$3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Total!$B$1:$E$1</c:f>
              <c:strCache>
                <c:ptCount val="4"/>
                <c:pt idx="0">
                  <c:v>aula1</c:v>
                </c:pt>
                <c:pt idx="1">
                  <c:v>aula2</c:v>
                </c:pt>
                <c:pt idx="2">
                  <c:v>aula3</c:v>
                </c:pt>
                <c:pt idx="3">
                  <c:v>aula4</c:v>
                </c:pt>
              </c:strCache>
            </c:strRef>
          </c:cat>
          <c:val>
            <c:numRef>
              <c:f>Total!$B$3:$E$3</c:f>
              <c:numCache>
                <c:formatCode>General</c:formatCode>
                <c:ptCount val="4"/>
                <c:pt idx="0">
                  <c:v>135</c:v>
                </c:pt>
                <c:pt idx="1">
                  <c:v>177</c:v>
                </c:pt>
                <c:pt idx="2">
                  <c:v>167</c:v>
                </c:pt>
                <c:pt idx="3">
                  <c:v>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5-43FA-886F-6C7C8C29CCE9}"/>
            </c:ext>
          </c:extLst>
        </c:ser>
        <c:ser>
          <c:idx val="2"/>
          <c:order val="2"/>
          <c:tx>
            <c:strRef>
              <c:f>Total!$A$4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Total!$B$1:$E$1</c:f>
              <c:strCache>
                <c:ptCount val="4"/>
                <c:pt idx="0">
                  <c:v>aula1</c:v>
                </c:pt>
                <c:pt idx="1">
                  <c:v>aula2</c:v>
                </c:pt>
                <c:pt idx="2">
                  <c:v>aula3</c:v>
                </c:pt>
                <c:pt idx="3">
                  <c:v>aula4</c:v>
                </c:pt>
              </c:strCache>
            </c:strRef>
          </c:cat>
          <c:val>
            <c:numRef>
              <c:f>Total!$B$4:$E$4</c:f>
              <c:numCache>
                <c:formatCode>General</c:formatCode>
                <c:ptCount val="4"/>
                <c:pt idx="0">
                  <c:v>140</c:v>
                </c:pt>
                <c:pt idx="1">
                  <c:v>153</c:v>
                </c:pt>
                <c:pt idx="2">
                  <c:v>153</c:v>
                </c:pt>
                <c:pt idx="3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45-43FA-886F-6C7C8C29CCE9}"/>
            </c:ext>
          </c:extLst>
        </c:ser>
        <c:ser>
          <c:idx val="3"/>
          <c:order val="3"/>
          <c:tx>
            <c:strRef>
              <c:f>Total!$A$5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Total!$B$1:$E$1</c:f>
              <c:strCache>
                <c:ptCount val="4"/>
                <c:pt idx="0">
                  <c:v>aula1</c:v>
                </c:pt>
                <c:pt idx="1">
                  <c:v>aula2</c:v>
                </c:pt>
                <c:pt idx="2">
                  <c:v>aula3</c:v>
                </c:pt>
                <c:pt idx="3">
                  <c:v>aula4</c:v>
                </c:pt>
              </c:strCache>
            </c:strRef>
          </c:cat>
          <c:val>
            <c:numRef>
              <c:f>Total!$B$5:$E$5</c:f>
              <c:numCache>
                <c:formatCode>General</c:formatCode>
                <c:ptCount val="4"/>
                <c:pt idx="0">
                  <c:v>140</c:v>
                </c:pt>
                <c:pt idx="1">
                  <c:v>162</c:v>
                </c:pt>
                <c:pt idx="2">
                  <c:v>164</c:v>
                </c:pt>
                <c:pt idx="3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45-43FA-886F-6C7C8C29CCE9}"/>
            </c:ext>
          </c:extLst>
        </c:ser>
        <c:ser>
          <c:idx val="4"/>
          <c:order val="4"/>
          <c:tx>
            <c:strRef>
              <c:f>Total!$A$6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Total!$B$1:$E$1</c:f>
              <c:strCache>
                <c:ptCount val="4"/>
                <c:pt idx="0">
                  <c:v>aula1</c:v>
                </c:pt>
                <c:pt idx="1">
                  <c:v>aula2</c:v>
                </c:pt>
                <c:pt idx="2">
                  <c:v>aula3</c:v>
                </c:pt>
                <c:pt idx="3">
                  <c:v>aula4</c:v>
                </c:pt>
              </c:strCache>
            </c:strRef>
          </c:cat>
          <c:val>
            <c:numRef>
              <c:f>Total!$B$6:$E$6</c:f>
              <c:numCache>
                <c:formatCode>General</c:formatCode>
                <c:ptCount val="4"/>
                <c:pt idx="0">
                  <c:v>175</c:v>
                </c:pt>
                <c:pt idx="1">
                  <c:v>184</c:v>
                </c:pt>
                <c:pt idx="2">
                  <c:v>155</c:v>
                </c:pt>
                <c:pt idx="3">
                  <c:v>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6F45-43FA-886F-6C7C8C29CCE9}"/>
            </c:ext>
          </c:extLst>
        </c:ser>
        <c:ser>
          <c:idx val="5"/>
          <c:order val="5"/>
          <c:tx>
            <c:strRef>
              <c:f>Total!$A$7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Total!$B$1:$E$1</c:f>
              <c:strCache>
                <c:ptCount val="4"/>
                <c:pt idx="0">
                  <c:v>aula1</c:v>
                </c:pt>
                <c:pt idx="1">
                  <c:v>aula2</c:v>
                </c:pt>
                <c:pt idx="2">
                  <c:v>aula3</c:v>
                </c:pt>
                <c:pt idx="3">
                  <c:v>aula4</c:v>
                </c:pt>
              </c:strCache>
            </c:strRef>
          </c:cat>
          <c:val>
            <c:numRef>
              <c:f>Total!$B$7:$E$7</c:f>
              <c:numCache>
                <c:formatCode>General</c:formatCode>
                <c:ptCount val="4"/>
                <c:pt idx="0">
                  <c:v>138</c:v>
                </c:pt>
                <c:pt idx="1">
                  <c:v>174</c:v>
                </c:pt>
                <c:pt idx="2">
                  <c:v>160</c:v>
                </c:pt>
                <c:pt idx="3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6F45-43FA-886F-6C7C8C29CCE9}"/>
            </c:ext>
          </c:extLst>
        </c:ser>
        <c:ser>
          <c:idx val="6"/>
          <c:order val="6"/>
          <c:tx>
            <c:strRef>
              <c:f>Total!$A$8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Total!$B$1:$E$1</c:f>
              <c:strCache>
                <c:ptCount val="4"/>
                <c:pt idx="0">
                  <c:v>aula1</c:v>
                </c:pt>
                <c:pt idx="1">
                  <c:v>aula2</c:v>
                </c:pt>
                <c:pt idx="2">
                  <c:v>aula3</c:v>
                </c:pt>
                <c:pt idx="3">
                  <c:v>aula4</c:v>
                </c:pt>
              </c:strCache>
            </c:strRef>
          </c:cat>
          <c:val>
            <c:numRef>
              <c:f>Total!$B$8:$E$8</c:f>
              <c:numCache>
                <c:formatCode>General</c:formatCode>
                <c:ptCount val="4"/>
                <c:pt idx="0">
                  <c:v>145</c:v>
                </c:pt>
                <c:pt idx="1">
                  <c:v>190</c:v>
                </c:pt>
                <c:pt idx="2">
                  <c:v>160</c:v>
                </c:pt>
                <c:pt idx="3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F45-43FA-886F-6C7C8C29CCE9}"/>
            </c:ext>
          </c:extLst>
        </c:ser>
        <c:ser>
          <c:idx val="7"/>
          <c:order val="7"/>
          <c:tx>
            <c:strRef>
              <c:f>Total!$A$9</c:f>
              <c:strCache>
                <c:ptCount val="1"/>
                <c:pt idx="0">
                  <c:v>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Total!$B$1:$E$1</c:f>
              <c:strCache>
                <c:ptCount val="4"/>
                <c:pt idx="0">
                  <c:v>aula1</c:v>
                </c:pt>
                <c:pt idx="1">
                  <c:v>aula2</c:v>
                </c:pt>
                <c:pt idx="2">
                  <c:v>aula3</c:v>
                </c:pt>
                <c:pt idx="3">
                  <c:v>aula4</c:v>
                </c:pt>
              </c:strCache>
            </c:strRef>
          </c:cat>
          <c:val>
            <c:numRef>
              <c:f>Total!$B$9:$E$9</c:f>
              <c:numCache>
                <c:formatCode>General</c:formatCode>
                <c:ptCount val="4"/>
                <c:pt idx="0">
                  <c:v>154</c:v>
                </c:pt>
                <c:pt idx="1">
                  <c:v>144</c:v>
                </c:pt>
                <c:pt idx="2">
                  <c:v>200</c:v>
                </c:pt>
                <c:pt idx="3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6F45-43FA-886F-6C7C8C29CCE9}"/>
            </c:ext>
          </c:extLst>
        </c:ser>
        <c:ser>
          <c:idx val="8"/>
          <c:order val="8"/>
          <c:tx>
            <c:strRef>
              <c:f>Total!$A$10</c:f>
              <c:strCache>
                <c:ptCount val="1"/>
                <c:pt idx="0">
                  <c:v>9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Total!$B$1:$E$1</c:f>
              <c:strCache>
                <c:ptCount val="4"/>
                <c:pt idx="0">
                  <c:v>aula1</c:v>
                </c:pt>
                <c:pt idx="1">
                  <c:v>aula2</c:v>
                </c:pt>
                <c:pt idx="2">
                  <c:v>aula3</c:v>
                </c:pt>
                <c:pt idx="3">
                  <c:v>aula4</c:v>
                </c:pt>
              </c:strCache>
            </c:strRef>
          </c:cat>
          <c:val>
            <c:numRef>
              <c:f>Total!$B$10:$E$10</c:f>
              <c:numCache>
                <c:formatCode>General</c:formatCode>
                <c:ptCount val="4"/>
                <c:pt idx="0">
                  <c:v>152</c:v>
                </c:pt>
                <c:pt idx="1">
                  <c:v>150</c:v>
                </c:pt>
                <c:pt idx="2">
                  <c:v>184</c:v>
                </c:pt>
                <c:pt idx="3">
                  <c:v>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6F45-43FA-886F-6C7C8C29CCE9}"/>
            </c:ext>
          </c:extLst>
        </c:ser>
        <c:ser>
          <c:idx val="9"/>
          <c:order val="9"/>
          <c:tx>
            <c:strRef>
              <c:f>Total!$A$11</c:f>
              <c:strCache>
                <c:ptCount val="1"/>
                <c:pt idx="0">
                  <c:v>10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Total!$B$1:$E$1</c:f>
              <c:strCache>
                <c:ptCount val="4"/>
                <c:pt idx="0">
                  <c:v>aula1</c:v>
                </c:pt>
                <c:pt idx="1">
                  <c:v>aula2</c:v>
                </c:pt>
                <c:pt idx="2">
                  <c:v>aula3</c:v>
                </c:pt>
                <c:pt idx="3">
                  <c:v>aula4</c:v>
                </c:pt>
              </c:strCache>
            </c:strRef>
          </c:cat>
          <c:val>
            <c:numRef>
              <c:f>Total!$B$11:$E$11</c:f>
              <c:numCache>
                <c:formatCode>General</c:formatCode>
                <c:ptCount val="4"/>
                <c:pt idx="0">
                  <c:v>159</c:v>
                </c:pt>
                <c:pt idx="1">
                  <c:v>160</c:v>
                </c:pt>
                <c:pt idx="2">
                  <c:v>191</c:v>
                </c:pt>
                <c:pt idx="3">
                  <c:v>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6F45-43FA-886F-6C7C8C29CCE9}"/>
            </c:ext>
          </c:extLst>
        </c:ser>
        <c:ser>
          <c:idx val="10"/>
          <c:order val="10"/>
          <c:tx>
            <c:strRef>
              <c:f>Total!$A$12</c:f>
              <c:strCache>
                <c:ptCount val="1"/>
                <c:pt idx="0">
                  <c:v>11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Total!$B$1:$E$1</c:f>
              <c:strCache>
                <c:ptCount val="4"/>
                <c:pt idx="0">
                  <c:v>aula1</c:v>
                </c:pt>
                <c:pt idx="1">
                  <c:v>aula2</c:v>
                </c:pt>
                <c:pt idx="2">
                  <c:v>aula3</c:v>
                </c:pt>
                <c:pt idx="3">
                  <c:v>aula4</c:v>
                </c:pt>
              </c:strCache>
            </c:strRef>
          </c:cat>
          <c:val>
            <c:numRef>
              <c:f>Total!$B$12:$E$12</c:f>
              <c:numCache>
                <c:formatCode>General</c:formatCode>
                <c:ptCount val="4"/>
                <c:pt idx="0">
                  <c:v>154</c:v>
                </c:pt>
                <c:pt idx="1">
                  <c:v>169</c:v>
                </c:pt>
                <c:pt idx="2">
                  <c:v>148</c:v>
                </c:pt>
                <c:pt idx="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6F45-43FA-886F-6C7C8C29C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5279807"/>
        <c:axId val="2145283551"/>
      </c:lineChart>
      <c:catAx>
        <c:axId val="214527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5283551"/>
        <c:crosses val="autoZero"/>
        <c:auto val="1"/>
        <c:lblAlgn val="ctr"/>
        <c:lblOffset val="100"/>
        <c:noMultiLvlLbl val="0"/>
      </c:catAx>
      <c:valAx>
        <c:axId val="2145283551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45279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3.4703737254082177E-2"/>
          <c:y val="0.17352046783625732"/>
          <c:w val="0.94169744268692079"/>
          <c:h val="0.71794962471796286"/>
        </c:manualLayout>
      </c:layout>
      <c:lineChart>
        <c:grouping val="standard"/>
        <c:varyColors val="0"/>
        <c:ser>
          <c:idx val="0"/>
          <c:order val="0"/>
          <c:tx>
            <c:strRef>
              <c:f>Aula1!$B$1</c:f>
              <c:strCache>
                <c:ptCount val="1"/>
                <c:pt idx="0">
                  <c:v>altura (cm)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Aula1!$A$2:$A$12</c:f>
              <c:strCache>
                <c:ptCount val="11"/>
                <c:pt idx="0">
                  <c:v>Luis</c:v>
                </c:pt>
                <c:pt idx="1">
                  <c:v>Ana</c:v>
                </c:pt>
                <c:pt idx="2">
                  <c:v>Iván</c:v>
                </c:pt>
                <c:pt idx="3">
                  <c:v>Lucía</c:v>
                </c:pt>
                <c:pt idx="4">
                  <c:v>Jessica</c:v>
                </c:pt>
                <c:pt idx="5">
                  <c:v>Antonio</c:v>
                </c:pt>
                <c:pt idx="6">
                  <c:v>Mikel</c:v>
                </c:pt>
                <c:pt idx="7">
                  <c:v>Marta</c:v>
                </c:pt>
                <c:pt idx="8">
                  <c:v>Carmen</c:v>
                </c:pt>
                <c:pt idx="9">
                  <c:v>Javier</c:v>
                </c:pt>
                <c:pt idx="10">
                  <c:v>María</c:v>
                </c:pt>
              </c:strCache>
            </c:strRef>
          </c:cat>
          <c:val>
            <c:numRef>
              <c:f>Aula1!$B$2:$B$12</c:f>
              <c:numCache>
                <c:formatCode>General</c:formatCode>
                <c:ptCount val="11"/>
                <c:pt idx="0">
                  <c:v>153</c:v>
                </c:pt>
                <c:pt idx="1">
                  <c:v>135</c:v>
                </c:pt>
                <c:pt idx="2">
                  <c:v>140</c:v>
                </c:pt>
                <c:pt idx="3">
                  <c:v>140</c:v>
                </c:pt>
                <c:pt idx="4">
                  <c:v>175</c:v>
                </c:pt>
                <c:pt idx="5">
                  <c:v>138</c:v>
                </c:pt>
                <c:pt idx="6">
                  <c:v>145</c:v>
                </c:pt>
                <c:pt idx="7">
                  <c:v>154</c:v>
                </c:pt>
                <c:pt idx="8">
                  <c:v>152</c:v>
                </c:pt>
                <c:pt idx="9">
                  <c:v>159</c:v>
                </c:pt>
                <c:pt idx="1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F8-45C0-ABB7-BB4AEB127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889343"/>
        <c:axId val="1083887263"/>
      </c:lineChart>
      <c:catAx>
        <c:axId val="10838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7263"/>
        <c:crosses val="autoZero"/>
        <c:auto val="1"/>
        <c:lblAlgn val="ctr"/>
        <c:lblOffset val="100"/>
        <c:noMultiLvlLbl val="0"/>
      </c:catAx>
      <c:valAx>
        <c:axId val="1083887263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'Aula1 (puntos)'!$B$1</c:f>
              <c:strCache>
                <c:ptCount val="1"/>
                <c:pt idx="0">
                  <c:v>altura (cm)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'Aula1 (puntos)'!$A$2:$A$12</c:f>
              <c:strCache>
                <c:ptCount val="11"/>
                <c:pt idx="0">
                  <c:v>Luis</c:v>
                </c:pt>
                <c:pt idx="1">
                  <c:v>Ana</c:v>
                </c:pt>
                <c:pt idx="2">
                  <c:v>Iván</c:v>
                </c:pt>
                <c:pt idx="3">
                  <c:v>Lucía</c:v>
                </c:pt>
                <c:pt idx="4">
                  <c:v>Jessica</c:v>
                </c:pt>
                <c:pt idx="5">
                  <c:v>Antonio</c:v>
                </c:pt>
                <c:pt idx="6">
                  <c:v>Mikel</c:v>
                </c:pt>
                <c:pt idx="7">
                  <c:v>Marta</c:v>
                </c:pt>
                <c:pt idx="8">
                  <c:v>Carmen</c:v>
                </c:pt>
                <c:pt idx="9">
                  <c:v>Javier</c:v>
                </c:pt>
                <c:pt idx="10">
                  <c:v>María</c:v>
                </c:pt>
              </c:strCache>
            </c:strRef>
          </c:cat>
          <c:val>
            <c:numRef>
              <c:f>'Aula1 (puntos)'!$B$2:$B$12</c:f>
              <c:numCache>
                <c:formatCode>General</c:formatCode>
                <c:ptCount val="11"/>
                <c:pt idx="0">
                  <c:v>153</c:v>
                </c:pt>
                <c:pt idx="1">
                  <c:v>135</c:v>
                </c:pt>
                <c:pt idx="2">
                  <c:v>140</c:v>
                </c:pt>
                <c:pt idx="3">
                  <c:v>140</c:v>
                </c:pt>
                <c:pt idx="4">
                  <c:v>175</c:v>
                </c:pt>
                <c:pt idx="5">
                  <c:v>138</c:v>
                </c:pt>
                <c:pt idx="6">
                  <c:v>145</c:v>
                </c:pt>
                <c:pt idx="7">
                  <c:v>154</c:v>
                </c:pt>
                <c:pt idx="8">
                  <c:v>152</c:v>
                </c:pt>
                <c:pt idx="9">
                  <c:v>159</c:v>
                </c:pt>
                <c:pt idx="1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09-4F64-BBE4-616671C57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3889343"/>
        <c:axId val="1083887263"/>
      </c:lineChart>
      <c:catAx>
        <c:axId val="10838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7263"/>
        <c:crosses val="autoZero"/>
        <c:auto val="1"/>
        <c:lblAlgn val="ctr"/>
        <c:lblOffset val="100"/>
        <c:noMultiLvlLbl val="0"/>
      </c:catAx>
      <c:valAx>
        <c:axId val="1083887263"/>
        <c:scaling>
          <c:orientation val="minMax"/>
          <c:max val="18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Q-Q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'Aula1 (puntos)'!$E$20:$E$30</c:f>
              <c:numCache>
                <c:formatCode>General</c:formatCode>
                <c:ptCount val="11"/>
                <c:pt idx="0">
                  <c:v>-1.6906216295848977</c:v>
                </c:pt>
                <c:pt idx="1">
                  <c:v>-1.096803562093513</c:v>
                </c:pt>
                <c:pt idx="2">
                  <c:v>-0.74785859476330196</c:v>
                </c:pt>
                <c:pt idx="3">
                  <c:v>-0.74785859476330196</c:v>
                </c:pt>
                <c:pt idx="4">
                  <c:v>-0.22988411757923208</c:v>
                </c:pt>
                <c:pt idx="5">
                  <c:v>0</c:v>
                </c:pt>
                <c:pt idx="6">
                  <c:v>0.22988411757923222</c:v>
                </c:pt>
                <c:pt idx="7">
                  <c:v>0.47278912099226728</c:v>
                </c:pt>
                <c:pt idx="8">
                  <c:v>0.47278912099226728</c:v>
                </c:pt>
                <c:pt idx="9">
                  <c:v>1.096803562093513</c:v>
                </c:pt>
                <c:pt idx="10">
                  <c:v>1.6906216295848984</c:v>
                </c:pt>
              </c:numCache>
            </c:numRef>
          </c:xVal>
          <c:yVal>
            <c:numRef>
              <c:f>'Aula1 (puntos)'!$F$20:$F$30</c:f>
              <c:numCache>
                <c:formatCode>General</c:formatCode>
                <c:ptCount val="11"/>
                <c:pt idx="0">
                  <c:v>135</c:v>
                </c:pt>
                <c:pt idx="1">
                  <c:v>138</c:v>
                </c:pt>
                <c:pt idx="2">
                  <c:v>140</c:v>
                </c:pt>
                <c:pt idx="3">
                  <c:v>140</c:v>
                </c:pt>
                <c:pt idx="4">
                  <c:v>145</c:v>
                </c:pt>
                <c:pt idx="5">
                  <c:v>152</c:v>
                </c:pt>
                <c:pt idx="6">
                  <c:v>153</c:v>
                </c:pt>
                <c:pt idx="7">
                  <c:v>154</c:v>
                </c:pt>
                <c:pt idx="8">
                  <c:v>154</c:v>
                </c:pt>
                <c:pt idx="9">
                  <c:v>159</c:v>
                </c:pt>
                <c:pt idx="10">
                  <c:v>175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3D-45F9-BCDA-3423668B4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9554528"/>
        <c:axId val="599550784"/>
      </c:scatterChart>
      <c:valAx>
        <c:axId val="59955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9550784"/>
        <c:crosses val="autoZero"/>
        <c:crossBetween val="midCat"/>
      </c:valAx>
      <c:valAx>
        <c:axId val="599550784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99554528"/>
        <c:crossesAt val="-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[dibujos_varianza.xlsx]Histograma usando TD!TablaDinámica2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'Histograma usando TD'!$G$3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'Histograma usando TD'!$F$4:$F$8</c:f>
              <c:strCache>
                <c:ptCount val="4"/>
                <c:pt idx="0">
                  <c:v>135-144</c:v>
                </c:pt>
                <c:pt idx="1">
                  <c:v>145-154</c:v>
                </c:pt>
                <c:pt idx="2">
                  <c:v>155-164</c:v>
                </c:pt>
                <c:pt idx="3">
                  <c:v>165-175</c:v>
                </c:pt>
              </c:strCache>
            </c:strRef>
          </c:cat>
          <c:val>
            <c:numRef>
              <c:f>'Histograma usando TD'!$G$4:$G$8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DA-41DC-A4EF-367F082439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8"/>
        <c:axId val="1990197263"/>
        <c:axId val="1990216463"/>
      </c:barChart>
      <c:catAx>
        <c:axId val="1990197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0216463"/>
        <c:crosses val="autoZero"/>
        <c:auto val="1"/>
        <c:lblAlgn val="ctr"/>
        <c:lblOffset val="100"/>
        <c:noMultiLvlLbl val="0"/>
      </c:catAx>
      <c:valAx>
        <c:axId val="199021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90197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'Aula1 (variacion)'!$B$1</c:f>
              <c:strCache>
                <c:ptCount val="1"/>
                <c:pt idx="0">
                  <c:v>altura (cm)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cat>
            <c:strRef>
              <c:f>'Aula1 (variacion)'!$A$2:$A$12</c:f>
              <c:strCache>
                <c:ptCount val="11"/>
                <c:pt idx="0">
                  <c:v>Luis</c:v>
                </c:pt>
                <c:pt idx="1">
                  <c:v>Ana</c:v>
                </c:pt>
                <c:pt idx="2">
                  <c:v>Iván</c:v>
                </c:pt>
                <c:pt idx="3">
                  <c:v>Lucía</c:v>
                </c:pt>
                <c:pt idx="4">
                  <c:v>Jessica</c:v>
                </c:pt>
                <c:pt idx="5">
                  <c:v>Antonio</c:v>
                </c:pt>
                <c:pt idx="6">
                  <c:v>Mikel</c:v>
                </c:pt>
                <c:pt idx="7">
                  <c:v>Marta</c:v>
                </c:pt>
                <c:pt idx="8">
                  <c:v>Carmen</c:v>
                </c:pt>
                <c:pt idx="9">
                  <c:v>Javier</c:v>
                </c:pt>
                <c:pt idx="10">
                  <c:v>María</c:v>
                </c:pt>
              </c:strCache>
            </c:strRef>
          </c:cat>
          <c:val>
            <c:numRef>
              <c:f>'Aula1 (variacion)'!$B$2:$B$12</c:f>
              <c:numCache>
                <c:formatCode>General</c:formatCode>
                <c:ptCount val="11"/>
                <c:pt idx="0">
                  <c:v>153</c:v>
                </c:pt>
                <c:pt idx="1">
                  <c:v>135</c:v>
                </c:pt>
                <c:pt idx="2">
                  <c:v>140</c:v>
                </c:pt>
                <c:pt idx="3">
                  <c:v>140</c:v>
                </c:pt>
                <c:pt idx="4">
                  <c:v>175</c:v>
                </c:pt>
                <c:pt idx="5">
                  <c:v>138</c:v>
                </c:pt>
                <c:pt idx="6">
                  <c:v>145</c:v>
                </c:pt>
                <c:pt idx="7">
                  <c:v>154</c:v>
                </c:pt>
                <c:pt idx="8">
                  <c:v>152</c:v>
                </c:pt>
                <c:pt idx="9">
                  <c:v>159</c:v>
                </c:pt>
                <c:pt idx="1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12-4C9F-A140-45BCA986201C}"/>
            </c:ext>
          </c:extLst>
        </c:ser>
        <c:ser>
          <c:idx val="3"/>
          <c:order val="1"/>
          <c:tx>
            <c:strRef>
              <c:f>'Aula1 (variacion)'!$C$1</c:f>
              <c:strCache>
                <c:ptCount val="1"/>
                <c:pt idx="0">
                  <c:v>altura media</c:v>
                </c:pt>
              </c:strCache>
            </c:strRef>
          </c:tx>
          <c:cat>
            <c:strRef>
              <c:f>'Aula1 (variacion)'!$A$2:$A$12</c:f>
              <c:strCache>
                <c:ptCount val="11"/>
                <c:pt idx="0">
                  <c:v>Luis</c:v>
                </c:pt>
                <c:pt idx="1">
                  <c:v>Ana</c:v>
                </c:pt>
                <c:pt idx="2">
                  <c:v>Iván</c:v>
                </c:pt>
                <c:pt idx="3">
                  <c:v>Lucía</c:v>
                </c:pt>
                <c:pt idx="4">
                  <c:v>Jessica</c:v>
                </c:pt>
                <c:pt idx="5">
                  <c:v>Antonio</c:v>
                </c:pt>
                <c:pt idx="6">
                  <c:v>Mikel</c:v>
                </c:pt>
                <c:pt idx="7">
                  <c:v>Marta</c:v>
                </c:pt>
                <c:pt idx="8">
                  <c:v>Carmen</c:v>
                </c:pt>
                <c:pt idx="9">
                  <c:v>Javier</c:v>
                </c:pt>
                <c:pt idx="10">
                  <c:v>María</c:v>
                </c:pt>
              </c:strCache>
            </c:strRef>
          </c:cat>
          <c:val>
            <c:numRef>
              <c:f>'Aula1 (variacion)'!$C$2:$C$12</c:f>
              <c:numCache>
                <c:formatCode>0.00</c:formatCode>
                <c:ptCount val="11"/>
                <c:pt idx="0">
                  <c:v>149.54545454545453</c:v>
                </c:pt>
                <c:pt idx="1">
                  <c:v>149.54545454545453</c:v>
                </c:pt>
                <c:pt idx="2">
                  <c:v>149.54545454545453</c:v>
                </c:pt>
                <c:pt idx="3">
                  <c:v>149.54545454545453</c:v>
                </c:pt>
                <c:pt idx="4">
                  <c:v>149.54545454545453</c:v>
                </c:pt>
                <c:pt idx="5">
                  <c:v>149.54545454545453</c:v>
                </c:pt>
                <c:pt idx="6">
                  <c:v>149.54545454545453</c:v>
                </c:pt>
                <c:pt idx="7">
                  <c:v>149.54545454545453</c:v>
                </c:pt>
                <c:pt idx="8">
                  <c:v>149.54545454545453</c:v>
                </c:pt>
                <c:pt idx="9">
                  <c:v>149.54545454545453</c:v>
                </c:pt>
                <c:pt idx="10">
                  <c:v>149.54545454545453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12-4C9F-A140-45BCA986201C}"/>
            </c:ext>
          </c:extLst>
        </c:ser>
        <c:ser>
          <c:idx val="0"/>
          <c:order val="2"/>
          <c:tx>
            <c:strRef>
              <c:f>'Aula1 (variacion)'!$B$1</c:f>
              <c:strCache>
                <c:ptCount val="1"/>
                <c:pt idx="0">
                  <c:v>altura (cm)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strRef>
              <c:f>'Aula1 (variacion)'!$A$2:$A$12</c:f>
              <c:strCache>
                <c:ptCount val="11"/>
                <c:pt idx="0">
                  <c:v>Luis</c:v>
                </c:pt>
                <c:pt idx="1">
                  <c:v>Ana</c:v>
                </c:pt>
                <c:pt idx="2">
                  <c:v>Iván</c:v>
                </c:pt>
                <c:pt idx="3">
                  <c:v>Lucía</c:v>
                </c:pt>
                <c:pt idx="4">
                  <c:v>Jessica</c:v>
                </c:pt>
                <c:pt idx="5">
                  <c:v>Antonio</c:v>
                </c:pt>
                <c:pt idx="6">
                  <c:v>Mikel</c:v>
                </c:pt>
                <c:pt idx="7">
                  <c:v>Marta</c:v>
                </c:pt>
                <c:pt idx="8">
                  <c:v>Carmen</c:v>
                </c:pt>
                <c:pt idx="9">
                  <c:v>Javier</c:v>
                </c:pt>
                <c:pt idx="10">
                  <c:v>María</c:v>
                </c:pt>
              </c:strCache>
            </c:strRef>
          </c:cat>
          <c:val>
            <c:numRef>
              <c:f>'Aula1 (variacion)'!$B$2:$B$12</c:f>
              <c:numCache>
                <c:formatCode>General</c:formatCode>
                <c:ptCount val="11"/>
                <c:pt idx="0">
                  <c:v>153</c:v>
                </c:pt>
                <c:pt idx="1">
                  <c:v>135</c:v>
                </c:pt>
                <c:pt idx="2">
                  <c:v>140</c:v>
                </c:pt>
                <c:pt idx="3">
                  <c:v>140</c:v>
                </c:pt>
                <c:pt idx="4">
                  <c:v>175</c:v>
                </c:pt>
                <c:pt idx="5">
                  <c:v>138</c:v>
                </c:pt>
                <c:pt idx="6">
                  <c:v>145</c:v>
                </c:pt>
                <c:pt idx="7">
                  <c:v>154</c:v>
                </c:pt>
                <c:pt idx="8">
                  <c:v>152</c:v>
                </c:pt>
                <c:pt idx="9">
                  <c:v>159</c:v>
                </c:pt>
                <c:pt idx="10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12-4C9F-A140-45BCA986201C}"/>
            </c:ext>
          </c:extLst>
        </c:ser>
        <c:ser>
          <c:idx val="1"/>
          <c:order val="3"/>
          <c:tx>
            <c:strRef>
              <c:f>'Aula1 (variacion)'!$C$1</c:f>
              <c:strCache>
                <c:ptCount val="1"/>
                <c:pt idx="0">
                  <c:v>altura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'Aula1 (variacion)'!$A$2:$A$12</c:f>
              <c:strCache>
                <c:ptCount val="11"/>
                <c:pt idx="0">
                  <c:v>Luis</c:v>
                </c:pt>
                <c:pt idx="1">
                  <c:v>Ana</c:v>
                </c:pt>
                <c:pt idx="2">
                  <c:v>Iván</c:v>
                </c:pt>
                <c:pt idx="3">
                  <c:v>Lucía</c:v>
                </c:pt>
                <c:pt idx="4">
                  <c:v>Jessica</c:v>
                </c:pt>
                <c:pt idx="5">
                  <c:v>Antonio</c:v>
                </c:pt>
                <c:pt idx="6">
                  <c:v>Mikel</c:v>
                </c:pt>
                <c:pt idx="7">
                  <c:v>Marta</c:v>
                </c:pt>
                <c:pt idx="8">
                  <c:v>Carmen</c:v>
                </c:pt>
                <c:pt idx="9">
                  <c:v>Javier</c:v>
                </c:pt>
                <c:pt idx="10">
                  <c:v>María</c:v>
                </c:pt>
              </c:strCache>
            </c:strRef>
          </c:cat>
          <c:val>
            <c:numRef>
              <c:f>'Aula1 (variacion)'!$C$2:$C$12</c:f>
              <c:numCache>
                <c:formatCode>0.00</c:formatCode>
                <c:ptCount val="11"/>
                <c:pt idx="0">
                  <c:v>149.54545454545453</c:v>
                </c:pt>
                <c:pt idx="1">
                  <c:v>149.54545454545453</c:v>
                </c:pt>
                <c:pt idx="2">
                  <c:v>149.54545454545453</c:v>
                </c:pt>
                <c:pt idx="3">
                  <c:v>149.54545454545453</c:v>
                </c:pt>
                <c:pt idx="4">
                  <c:v>149.54545454545453</c:v>
                </c:pt>
                <c:pt idx="5">
                  <c:v>149.54545454545453</c:v>
                </c:pt>
                <c:pt idx="6">
                  <c:v>149.54545454545453</c:v>
                </c:pt>
                <c:pt idx="7">
                  <c:v>149.54545454545453</c:v>
                </c:pt>
                <c:pt idx="8">
                  <c:v>149.54545454545453</c:v>
                </c:pt>
                <c:pt idx="9">
                  <c:v>149.54545454545453</c:v>
                </c:pt>
                <c:pt idx="10">
                  <c:v>149.54545454545453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12-4C9F-A140-45BCA9862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accent1"/>
              </a:solidFill>
              <a:prstDash val="sysDash"/>
              <a:round/>
            </a:ln>
            <a:effectLst/>
          </c:spPr>
        </c:hiLowLines>
        <c:marker val="1"/>
        <c:smooth val="0"/>
        <c:axId val="1083889343"/>
        <c:axId val="1083887263"/>
      </c:lineChart>
      <c:catAx>
        <c:axId val="10838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7263"/>
        <c:crosses val="autoZero"/>
        <c:auto val="1"/>
        <c:lblAlgn val="ctr"/>
        <c:lblOffset val="100"/>
        <c:noMultiLvlLbl val="0"/>
      </c:catAx>
      <c:valAx>
        <c:axId val="1083887263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9343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'Aula1 diferentes valores graf'!$B$1</c:f>
              <c:strCache>
                <c:ptCount val="1"/>
                <c:pt idx="0">
                  <c:v>altura (cm)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'Aula1 diferentes valores graf'!$A$2:$A$36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</c:numCache>
            </c:numRef>
          </c:cat>
          <c:val>
            <c:numRef>
              <c:f>'Aula1 diferentes valores graf'!$B$2:$B$36</c:f>
              <c:numCache>
                <c:formatCode>General</c:formatCode>
                <c:ptCount val="35"/>
                <c:pt idx="0">
                  <c:v>149.54545454545453</c:v>
                </c:pt>
                <c:pt idx="1">
                  <c:v>149.54545454545453</c:v>
                </c:pt>
                <c:pt idx="2">
                  <c:v>149.54545454545453</c:v>
                </c:pt>
                <c:pt idx="3">
                  <c:v>149.54545454545453</c:v>
                </c:pt>
                <c:pt idx="4">
                  <c:v>149.54545454545453</c:v>
                </c:pt>
                <c:pt idx="5">
                  <c:v>149.54545454545453</c:v>
                </c:pt>
                <c:pt idx="6">
                  <c:v>149.54545454545453</c:v>
                </c:pt>
                <c:pt idx="7">
                  <c:v>149.54545454545453</c:v>
                </c:pt>
                <c:pt idx="8">
                  <c:v>149.54545454545453</c:v>
                </c:pt>
                <c:pt idx="9">
                  <c:v>149.54545454545453</c:v>
                </c:pt>
                <c:pt idx="10">
                  <c:v>149.54545454545453</c:v>
                </c:pt>
                <c:pt idx="12">
                  <c:v>143.5</c:v>
                </c:pt>
                <c:pt idx="13">
                  <c:v>143.5</c:v>
                </c:pt>
                <c:pt idx="14">
                  <c:v>143.5</c:v>
                </c:pt>
                <c:pt idx="15">
                  <c:v>143.5</c:v>
                </c:pt>
                <c:pt idx="16">
                  <c:v>143.5</c:v>
                </c:pt>
                <c:pt idx="17">
                  <c:v>143.5</c:v>
                </c:pt>
                <c:pt idx="18">
                  <c:v>143.5</c:v>
                </c:pt>
                <c:pt idx="19">
                  <c:v>143.5</c:v>
                </c:pt>
                <c:pt idx="20">
                  <c:v>143.5</c:v>
                </c:pt>
                <c:pt idx="21">
                  <c:v>143.5</c:v>
                </c:pt>
                <c:pt idx="22">
                  <c:v>210</c:v>
                </c:pt>
                <c:pt idx="24">
                  <c:v>153</c:v>
                </c:pt>
                <c:pt idx="25">
                  <c:v>135</c:v>
                </c:pt>
                <c:pt idx="26">
                  <c:v>140</c:v>
                </c:pt>
                <c:pt idx="27">
                  <c:v>140</c:v>
                </c:pt>
                <c:pt idx="28">
                  <c:v>175</c:v>
                </c:pt>
                <c:pt idx="29">
                  <c:v>138</c:v>
                </c:pt>
                <c:pt idx="30">
                  <c:v>145</c:v>
                </c:pt>
                <c:pt idx="31">
                  <c:v>154</c:v>
                </c:pt>
                <c:pt idx="32">
                  <c:v>152</c:v>
                </c:pt>
                <c:pt idx="33">
                  <c:v>159</c:v>
                </c:pt>
                <c:pt idx="34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7-4F66-9CBF-856D9569A238}"/>
            </c:ext>
          </c:extLst>
        </c:ser>
        <c:ser>
          <c:idx val="1"/>
          <c:order val="1"/>
          <c:tx>
            <c:strRef>
              <c:f>'Aula1 diferentes valores graf'!$C$1</c:f>
              <c:strCache>
                <c:ptCount val="1"/>
                <c:pt idx="0">
                  <c:v>altura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'Aula1 diferentes valores graf'!$A$2:$A$36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</c:numCache>
            </c:numRef>
          </c:cat>
          <c:val>
            <c:numRef>
              <c:f>'Aula1 diferentes valores graf'!$C$2:$C$36</c:f>
              <c:numCache>
                <c:formatCode>0.00</c:formatCode>
                <c:ptCount val="35"/>
                <c:pt idx="0">
                  <c:v>149.54545454545453</c:v>
                </c:pt>
                <c:pt idx="1">
                  <c:v>149.54545454545453</c:v>
                </c:pt>
                <c:pt idx="2">
                  <c:v>149.54545454545453</c:v>
                </c:pt>
                <c:pt idx="3">
                  <c:v>149.54545454545453</c:v>
                </c:pt>
                <c:pt idx="4">
                  <c:v>149.54545454545453</c:v>
                </c:pt>
                <c:pt idx="5">
                  <c:v>149.54545454545453</c:v>
                </c:pt>
                <c:pt idx="6">
                  <c:v>149.54545454545453</c:v>
                </c:pt>
                <c:pt idx="7">
                  <c:v>149.54545454545453</c:v>
                </c:pt>
                <c:pt idx="8">
                  <c:v>149.54545454545453</c:v>
                </c:pt>
                <c:pt idx="9">
                  <c:v>149.54545454545453</c:v>
                </c:pt>
                <c:pt idx="10">
                  <c:v>149.54545454545453</c:v>
                </c:pt>
                <c:pt idx="12">
                  <c:v>149.54545454545453</c:v>
                </c:pt>
                <c:pt idx="13">
                  <c:v>149.54545454545453</c:v>
                </c:pt>
                <c:pt idx="14">
                  <c:v>149.54545454545453</c:v>
                </c:pt>
                <c:pt idx="15">
                  <c:v>149.54545454545453</c:v>
                </c:pt>
                <c:pt idx="16">
                  <c:v>149.54545454545453</c:v>
                </c:pt>
                <c:pt idx="17">
                  <c:v>149.54545454545453</c:v>
                </c:pt>
                <c:pt idx="18">
                  <c:v>149.54545454545453</c:v>
                </c:pt>
                <c:pt idx="19">
                  <c:v>149.54545454545453</c:v>
                </c:pt>
                <c:pt idx="20">
                  <c:v>149.54545454545453</c:v>
                </c:pt>
                <c:pt idx="21">
                  <c:v>149.54545454545453</c:v>
                </c:pt>
                <c:pt idx="22">
                  <c:v>149.54545454545453</c:v>
                </c:pt>
                <c:pt idx="24">
                  <c:v>149.54545454545453</c:v>
                </c:pt>
                <c:pt idx="25">
                  <c:v>149.54545454545453</c:v>
                </c:pt>
                <c:pt idx="26">
                  <c:v>149.54545454545453</c:v>
                </c:pt>
                <c:pt idx="27">
                  <c:v>149.54545454545453</c:v>
                </c:pt>
                <c:pt idx="28">
                  <c:v>149.54545454545453</c:v>
                </c:pt>
                <c:pt idx="29">
                  <c:v>149.54545454545453</c:v>
                </c:pt>
                <c:pt idx="30">
                  <c:v>149.54545454545453</c:v>
                </c:pt>
                <c:pt idx="31">
                  <c:v>149.54545454545453</c:v>
                </c:pt>
                <c:pt idx="32">
                  <c:v>149.54545454545453</c:v>
                </c:pt>
                <c:pt idx="33">
                  <c:v>149.54545454545453</c:v>
                </c:pt>
                <c:pt idx="34">
                  <c:v>149.54545454545453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97-4F66-9CBF-856D9569A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accent1"/>
              </a:solidFill>
              <a:prstDash val="sysDash"/>
              <a:round/>
            </a:ln>
            <a:effectLst/>
          </c:spPr>
        </c:hiLowLines>
        <c:marker val="1"/>
        <c:smooth val="0"/>
        <c:axId val="1083889343"/>
        <c:axId val="1083887263"/>
      </c:lineChart>
      <c:catAx>
        <c:axId val="10838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7263"/>
        <c:crosses val="autoZero"/>
        <c:auto val="1"/>
        <c:lblAlgn val="ctr"/>
        <c:lblOffset val="100"/>
        <c:noMultiLvlLbl val="0"/>
      </c:catAx>
      <c:valAx>
        <c:axId val="1083887263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'Aula1 diferentes valores graf'!$B$1</c:f>
              <c:strCache>
                <c:ptCount val="1"/>
                <c:pt idx="0">
                  <c:v>altura (cm)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'Aula1 diferentes valores graf'!$A$2:$A$36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</c:numCache>
            </c:numRef>
          </c:cat>
          <c:val>
            <c:numRef>
              <c:f>'Aula1 diferentes valores graf'!$B$2:$B$36</c:f>
              <c:numCache>
                <c:formatCode>General</c:formatCode>
                <c:ptCount val="35"/>
                <c:pt idx="0">
                  <c:v>149.54545454545453</c:v>
                </c:pt>
                <c:pt idx="1">
                  <c:v>149.54545454545453</c:v>
                </c:pt>
                <c:pt idx="2">
                  <c:v>149.54545454545453</c:v>
                </c:pt>
                <c:pt idx="3">
                  <c:v>149.54545454545453</c:v>
                </c:pt>
                <c:pt idx="4">
                  <c:v>149.54545454545453</c:v>
                </c:pt>
                <c:pt idx="5">
                  <c:v>149.54545454545453</c:v>
                </c:pt>
                <c:pt idx="6">
                  <c:v>149.54545454545453</c:v>
                </c:pt>
                <c:pt idx="7">
                  <c:v>149.54545454545453</c:v>
                </c:pt>
                <c:pt idx="8">
                  <c:v>149.54545454545453</c:v>
                </c:pt>
                <c:pt idx="9">
                  <c:v>149.54545454545453</c:v>
                </c:pt>
                <c:pt idx="10">
                  <c:v>149.54545454545453</c:v>
                </c:pt>
                <c:pt idx="12">
                  <c:v>143.5</c:v>
                </c:pt>
                <c:pt idx="13">
                  <c:v>143.5</c:v>
                </c:pt>
                <c:pt idx="14">
                  <c:v>143.5</c:v>
                </c:pt>
                <c:pt idx="15">
                  <c:v>143.5</c:v>
                </c:pt>
                <c:pt idx="16">
                  <c:v>143.5</c:v>
                </c:pt>
                <c:pt idx="17">
                  <c:v>143.5</c:v>
                </c:pt>
                <c:pt idx="18">
                  <c:v>143.5</c:v>
                </c:pt>
                <c:pt idx="19">
                  <c:v>143.5</c:v>
                </c:pt>
                <c:pt idx="20">
                  <c:v>143.5</c:v>
                </c:pt>
                <c:pt idx="21">
                  <c:v>143.5</c:v>
                </c:pt>
                <c:pt idx="22">
                  <c:v>210</c:v>
                </c:pt>
                <c:pt idx="24">
                  <c:v>153</c:v>
                </c:pt>
                <c:pt idx="25">
                  <c:v>135</c:v>
                </c:pt>
                <c:pt idx="26">
                  <c:v>140</c:v>
                </c:pt>
                <c:pt idx="27">
                  <c:v>140</c:v>
                </c:pt>
                <c:pt idx="28">
                  <c:v>175</c:v>
                </c:pt>
                <c:pt idx="29">
                  <c:v>138</c:v>
                </c:pt>
                <c:pt idx="30">
                  <c:v>145</c:v>
                </c:pt>
                <c:pt idx="31">
                  <c:v>154</c:v>
                </c:pt>
                <c:pt idx="32">
                  <c:v>152</c:v>
                </c:pt>
                <c:pt idx="33">
                  <c:v>159</c:v>
                </c:pt>
                <c:pt idx="34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A9-4AFE-BB1C-19DAEB26F225}"/>
            </c:ext>
          </c:extLst>
        </c:ser>
        <c:ser>
          <c:idx val="1"/>
          <c:order val="1"/>
          <c:tx>
            <c:strRef>
              <c:f>'Aula1 diferentes valores graf'!$C$1</c:f>
              <c:strCache>
                <c:ptCount val="1"/>
                <c:pt idx="0">
                  <c:v>altura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'Aula1 diferentes valores graf'!$A$2:$A$36</c:f>
              <c:numCache>
                <c:formatCode>General</c:formatCode>
                <c:ptCount val="3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5</c:v>
                </c:pt>
                <c:pt idx="29">
                  <c:v>6</c:v>
                </c:pt>
                <c:pt idx="30">
                  <c:v>7</c:v>
                </c:pt>
                <c:pt idx="31">
                  <c:v>8</c:v>
                </c:pt>
                <c:pt idx="32">
                  <c:v>9</c:v>
                </c:pt>
                <c:pt idx="33">
                  <c:v>10</c:v>
                </c:pt>
                <c:pt idx="34">
                  <c:v>11</c:v>
                </c:pt>
              </c:numCache>
            </c:numRef>
          </c:cat>
          <c:val>
            <c:numRef>
              <c:f>'Aula1 diferentes valores graf'!$C$2:$C$36</c:f>
              <c:numCache>
                <c:formatCode>0.00</c:formatCode>
                <c:ptCount val="35"/>
                <c:pt idx="0">
                  <c:v>149.54545454545453</c:v>
                </c:pt>
                <c:pt idx="1">
                  <c:v>149.54545454545453</c:v>
                </c:pt>
                <c:pt idx="2">
                  <c:v>149.54545454545453</c:v>
                </c:pt>
                <c:pt idx="3">
                  <c:v>149.54545454545453</c:v>
                </c:pt>
                <c:pt idx="4">
                  <c:v>149.54545454545453</c:v>
                </c:pt>
                <c:pt idx="5">
                  <c:v>149.54545454545453</c:v>
                </c:pt>
                <c:pt idx="6">
                  <c:v>149.54545454545453</c:v>
                </c:pt>
                <c:pt idx="7">
                  <c:v>149.54545454545453</c:v>
                </c:pt>
                <c:pt idx="8">
                  <c:v>149.54545454545453</c:v>
                </c:pt>
                <c:pt idx="9">
                  <c:v>149.54545454545453</c:v>
                </c:pt>
                <c:pt idx="10">
                  <c:v>149.54545454545453</c:v>
                </c:pt>
                <c:pt idx="12">
                  <c:v>149.54545454545453</c:v>
                </c:pt>
                <c:pt idx="13">
                  <c:v>149.54545454545453</c:v>
                </c:pt>
                <c:pt idx="14">
                  <c:v>149.54545454545453</c:v>
                </c:pt>
                <c:pt idx="15">
                  <c:v>149.54545454545453</c:v>
                </c:pt>
                <c:pt idx="16">
                  <c:v>149.54545454545453</c:v>
                </c:pt>
                <c:pt idx="17">
                  <c:v>149.54545454545453</c:v>
                </c:pt>
                <c:pt idx="18">
                  <c:v>149.54545454545453</c:v>
                </c:pt>
                <c:pt idx="19">
                  <c:v>149.54545454545453</c:v>
                </c:pt>
                <c:pt idx="20">
                  <c:v>149.54545454545453</c:v>
                </c:pt>
                <c:pt idx="21">
                  <c:v>149.54545454545453</c:v>
                </c:pt>
                <c:pt idx="22">
                  <c:v>149.54545454545453</c:v>
                </c:pt>
                <c:pt idx="24">
                  <c:v>149.54545454545453</c:v>
                </c:pt>
                <c:pt idx="25">
                  <c:v>149.54545454545453</c:v>
                </c:pt>
                <c:pt idx="26">
                  <c:v>149.54545454545453</c:v>
                </c:pt>
                <c:pt idx="27">
                  <c:v>149.54545454545453</c:v>
                </c:pt>
                <c:pt idx="28">
                  <c:v>149.54545454545453</c:v>
                </c:pt>
                <c:pt idx="29">
                  <c:v>149.54545454545453</c:v>
                </c:pt>
                <c:pt idx="30">
                  <c:v>149.54545454545453</c:v>
                </c:pt>
                <c:pt idx="31">
                  <c:v>149.54545454545453</c:v>
                </c:pt>
                <c:pt idx="32">
                  <c:v>149.54545454545453</c:v>
                </c:pt>
                <c:pt idx="33">
                  <c:v>149.54545454545453</c:v>
                </c:pt>
                <c:pt idx="34">
                  <c:v>149.54545454545453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A9-4AFE-BB1C-19DAEB26F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accent1"/>
              </a:solidFill>
              <a:prstDash val="sysDash"/>
              <a:round/>
            </a:ln>
            <a:effectLst/>
          </c:spPr>
        </c:hiLowLines>
        <c:marker val="1"/>
        <c:smooth val="0"/>
        <c:axId val="1083889343"/>
        <c:axId val="1083887263"/>
      </c:lineChart>
      <c:catAx>
        <c:axId val="10838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7263"/>
        <c:crosses val="autoZero"/>
        <c:auto val="1"/>
        <c:lblAlgn val="ctr"/>
        <c:lblOffset val="100"/>
        <c:noMultiLvlLbl val="0"/>
      </c:catAx>
      <c:valAx>
        <c:axId val="1083887263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'Aula1 diferentes valores gr (2)'!$B$1</c:f>
              <c:strCache>
                <c:ptCount val="1"/>
                <c:pt idx="0">
                  <c:v>altura (cm)</c:v>
                </c:pt>
              </c:strCache>
            </c:strRef>
          </c:tx>
          <c:spPr>
            <a:ln w="28575" cap="rnd">
              <a:solidFill>
                <a:schemeClr val="bg1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cat>
            <c:numRef>
              <c:f>'Aula1 diferentes valores gr (2)'!$A$2:$A$24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cat>
          <c:val>
            <c:numRef>
              <c:f>'Aula1 diferentes valores gr (2)'!$B$2:$B$24</c:f>
              <c:numCache>
                <c:formatCode>0.00</c:formatCode>
                <c:ptCount val="23"/>
                <c:pt idx="0">
                  <c:v>146.05165427755563</c:v>
                </c:pt>
                <c:pt idx="1">
                  <c:v>146.05165427755563</c:v>
                </c:pt>
                <c:pt idx="2">
                  <c:v>146.05165427755563</c:v>
                </c:pt>
                <c:pt idx="3">
                  <c:v>146.05165427755563</c:v>
                </c:pt>
                <c:pt idx="4">
                  <c:v>146.05165427755563</c:v>
                </c:pt>
                <c:pt idx="5">
                  <c:v>146.05165427755563</c:v>
                </c:pt>
                <c:pt idx="6">
                  <c:v>146.05165427755563</c:v>
                </c:pt>
                <c:pt idx="7">
                  <c:v>146.05165427755563</c:v>
                </c:pt>
                <c:pt idx="8">
                  <c:v>146.05165427755563</c:v>
                </c:pt>
                <c:pt idx="9">
                  <c:v>146.05165427755563</c:v>
                </c:pt>
                <c:pt idx="10">
                  <c:v>184.48339622444365</c:v>
                </c:pt>
                <c:pt idx="12" formatCode="General">
                  <c:v>153</c:v>
                </c:pt>
                <c:pt idx="13" formatCode="General">
                  <c:v>135</c:v>
                </c:pt>
                <c:pt idx="14" formatCode="General">
                  <c:v>140</c:v>
                </c:pt>
                <c:pt idx="15" formatCode="General">
                  <c:v>140</c:v>
                </c:pt>
                <c:pt idx="16" formatCode="General">
                  <c:v>175</c:v>
                </c:pt>
                <c:pt idx="17" formatCode="General">
                  <c:v>138</c:v>
                </c:pt>
                <c:pt idx="18" formatCode="General">
                  <c:v>145</c:v>
                </c:pt>
                <c:pt idx="19" formatCode="General">
                  <c:v>154</c:v>
                </c:pt>
                <c:pt idx="20" formatCode="General">
                  <c:v>152</c:v>
                </c:pt>
                <c:pt idx="21" formatCode="General">
                  <c:v>159</c:v>
                </c:pt>
                <c:pt idx="22" formatCode="General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26-451B-B7A8-1F157C7902B0}"/>
            </c:ext>
          </c:extLst>
        </c:ser>
        <c:ser>
          <c:idx val="1"/>
          <c:order val="1"/>
          <c:tx>
            <c:strRef>
              <c:f>'Aula1 diferentes valores gr (2)'!$C$1</c:f>
              <c:strCache>
                <c:ptCount val="1"/>
                <c:pt idx="0">
                  <c:v>altura media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'Aula1 diferentes valores gr (2)'!$A$2:$A$24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2">
                  <c:v>1</c:v>
                </c:pt>
                <c:pt idx="13">
                  <c:v>2</c:v>
                </c:pt>
                <c:pt idx="14">
                  <c:v>3</c:v>
                </c:pt>
                <c:pt idx="15">
                  <c:v>4</c:v>
                </c:pt>
                <c:pt idx="16">
                  <c:v>5</c:v>
                </c:pt>
                <c:pt idx="17">
                  <c:v>6</c:v>
                </c:pt>
                <c:pt idx="18">
                  <c:v>7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11</c:v>
                </c:pt>
              </c:numCache>
            </c:numRef>
          </c:cat>
          <c:val>
            <c:numRef>
              <c:f>'Aula1 diferentes valores gr (2)'!$C$2:$C$24</c:f>
              <c:numCache>
                <c:formatCode>0.00</c:formatCode>
                <c:ptCount val="23"/>
                <c:pt idx="0">
                  <c:v>149.54544899999999</c:v>
                </c:pt>
                <c:pt idx="1">
                  <c:v>149.54544899999999</c:v>
                </c:pt>
                <c:pt idx="2">
                  <c:v>149.54544899999999</c:v>
                </c:pt>
                <c:pt idx="3">
                  <c:v>149.54544899999999</c:v>
                </c:pt>
                <c:pt idx="4">
                  <c:v>149.54544899999999</c:v>
                </c:pt>
                <c:pt idx="5">
                  <c:v>149.54544899999999</c:v>
                </c:pt>
                <c:pt idx="6">
                  <c:v>149.54544899999999</c:v>
                </c:pt>
                <c:pt idx="7">
                  <c:v>149.54544899999999</c:v>
                </c:pt>
                <c:pt idx="8">
                  <c:v>149.54544899999999</c:v>
                </c:pt>
                <c:pt idx="9">
                  <c:v>149.54544899999999</c:v>
                </c:pt>
                <c:pt idx="10">
                  <c:v>149.54544899999999</c:v>
                </c:pt>
                <c:pt idx="12">
                  <c:v>149.54545454545453</c:v>
                </c:pt>
                <c:pt idx="13">
                  <c:v>149.54545454545453</c:v>
                </c:pt>
                <c:pt idx="14">
                  <c:v>149.54545454545453</c:v>
                </c:pt>
                <c:pt idx="15">
                  <c:v>149.54545454545453</c:v>
                </c:pt>
                <c:pt idx="16">
                  <c:v>149.54545454545453</c:v>
                </c:pt>
                <c:pt idx="17">
                  <c:v>149.54545454545453</c:v>
                </c:pt>
                <c:pt idx="18">
                  <c:v>149.54545454545453</c:v>
                </c:pt>
                <c:pt idx="19">
                  <c:v>149.54545454545453</c:v>
                </c:pt>
                <c:pt idx="20">
                  <c:v>149.54545454545453</c:v>
                </c:pt>
                <c:pt idx="21">
                  <c:v>149.54545454545453</c:v>
                </c:pt>
                <c:pt idx="22">
                  <c:v>149.54545454545453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26-451B-B7A8-1F157C790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accent1"/>
              </a:solidFill>
              <a:prstDash val="sysDash"/>
              <a:round/>
            </a:ln>
            <a:effectLst/>
          </c:spPr>
        </c:hiLowLines>
        <c:marker val="1"/>
        <c:smooth val="0"/>
        <c:axId val="1083889343"/>
        <c:axId val="1083887263"/>
      </c:lineChart>
      <c:catAx>
        <c:axId val="1083889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7263"/>
        <c:crosses val="autoZero"/>
        <c:auto val="1"/>
        <c:lblAlgn val="ctr"/>
        <c:lblOffset val="100"/>
        <c:noMultiLvlLbl val="0"/>
      </c:catAx>
      <c:valAx>
        <c:axId val="1083887263"/>
        <c:scaling>
          <c:orientation val="minMax"/>
          <c:min val="1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83889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Histograma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Histograma</a:t>
          </a:r>
        </a:p>
      </cx:txPr>
    </cx:title>
    <cx:plotArea>
      <cx:plotAreaRegion>
        <cx:series layoutId="clusteredColumn" uniqueId="{8DCCF494-1298-41F9-A7BF-B9AE81D3B84E}">
          <cx:dataId val="0"/>
          <cx:layoutPr>
            <cx:binning intervalClosed="r">
              <cx:binSize val="18"/>
            </cx:binning>
          </cx:layoutPr>
        </cx:series>
      </cx:plotAreaRegion>
      <cx:axis id="0">
        <cx:catScaling gapWidth="0.0500000007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Diagrama de caja (boxplot)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s-E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Diagrama de caja (boxplot)</a:t>
          </a:r>
        </a:p>
      </cx:txPr>
    </cx:title>
    <cx:plotArea>
      <cx:plotAreaRegion>
        <cx:series layoutId="boxWhisker" uniqueId="{D9F1D998-C8E7-4A92-9374-FC97F0D14825}">
          <cx:dataId val="0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 min="130"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svg"/><Relationship Id="rId18" Type="http://schemas.openxmlformats.org/officeDocument/2006/relationships/image" Target="../media/image17.png"/><Relationship Id="rId26" Type="http://schemas.openxmlformats.org/officeDocument/2006/relationships/image" Target="../media/image25.png"/><Relationship Id="rId3" Type="http://schemas.openxmlformats.org/officeDocument/2006/relationships/image" Target="../media/image2.svg"/><Relationship Id="rId21" Type="http://schemas.openxmlformats.org/officeDocument/2006/relationships/image" Target="../media/image20.svg"/><Relationship Id="rId7" Type="http://schemas.openxmlformats.org/officeDocument/2006/relationships/image" Target="../media/image6.svg"/><Relationship Id="rId12" Type="http://schemas.openxmlformats.org/officeDocument/2006/relationships/image" Target="../media/image11.png"/><Relationship Id="rId17" Type="http://schemas.openxmlformats.org/officeDocument/2006/relationships/image" Target="../media/image16.svg"/><Relationship Id="rId25" Type="http://schemas.openxmlformats.org/officeDocument/2006/relationships/image" Target="../media/image24.pn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24" Type="http://schemas.openxmlformats.org/officeDocument/2006/relationships/image" Target="../media/image23.png"/><Relationship Id="rId5" Type="http://schemas.openxmlformats.org/officeDocument/2006/relationships/image" Target="../media/image4.svg"/><Relationship Id="rId15" Type="http://schemas.openxmlformats.org/officeDocument/2006/relationships/image" Target="../media/image14.svg"/><Relationship Id="rId23" Type="http://schemas.openxmlformats.org/officeDocument/2006/relationships/image" Target="../media/image22.svg"/><Relationship Id="rId10" Type="http://schemas.openxmlformats.org/officeDocument/2006/relationships/image" Target="../media/image9.png"/><Relationship Id="rId19" Type="http://schemas.openxmlformats.org/officeDocument/2006/relationships/image" Target="../media/image18.svg"/><Relationship Id="rId4" Type="http://schemas.openxmlformats.org/officeDocument/2006/relationships/image" Target="../media/image3.png"/><Relationship Id="rId9" Type="http://schemas.openxmlformats.org/officeDocument/2006/relationships/image" Target="../media/image8.svg"/><Relationship Id="rId14" Type="http://schemas.openxmlformats.org/officeDocument/2006/relationships/image" Target="../media/image13.png"/><Relationship Id="rId22" Type="http://schemas.openxmlformats.org/officeDocument/2006/relationships/image" Target="../media/image2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1.png"/><Relationship Id="rId2" Type="http://schemas.openxmlformats.org/officeDocument/2006/relationships/image" Target="../media/image30.png"/><Relationship Id="rId1" Type="http://schemas.openxmlformats.org/officeDocument/2006/relationships/chart" Target="../charts/chart16.xml"/><Relationship Id="rId6" Type="http://schemas.openxmlformats.org/officeDocument/2006/relationships/chart" Target="../charts/chart18.xml"/><Relationship Id="rId5" Type="http://schemas.openxmlformats.org/officeDocument/2006/relationships/image" Target="../media/image32.png"/><Relationship Id="rId4" Type="http://schemas.openxmlformats.org/officeDocument/2006/relationships/chart" Target="../charts/chart17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svg"/><Relationship Id="rId18" Type="http://schemas.openxmlformats.org/officeDocument/2006/relationships/image" Target="../media/image17.png"/><Relationship Id="rId3" Type="http://schemas.openxmlformats.org/officeDocument/2006/relationships/image" Target="../media/image2.svg"/><Relationship Id="rId21" Type="http://schemas.openxmlformats.org/officeDocument/2006/relationships/image" Target="../media/image20.svg"/><Relationship Id="rId7" Type="http://schemas.openxmlformats.org/officeDocument/2006/relationships/image" Target="../media/image6.svg"/><Relationship Id="rId12" Type="http://schemas.openxmlformats.org/officeDocument/2006/relationships/image" Target="../media/image11.png"/><Relationship Id="rId17" Type="http://schemas.openxmlformats.org/officeDocument/2006/relationships/image" Target="../media/image16.svg"/><Relationship Id="rId2" Type="http://schemas.openxmlformats.org/officeDocument/2006/relationships/image" Target="../media/image1.png"/><Relationship Id="rId16" Type="http://schemas.openxmlformats.org/officeDocument/2006/relationships/image" Target="../media/image15.png"/><Relationship Id="rId20" Type="http://schemas.openxmlformats.org/officeDocument/2006/relationships/image" Target="../media/image19.png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11" Type="http://schemas.openxmlformats.org/officeDocument/2006/relationships/image" Target="../media/image10.svg"/><Relationship Id="rId24" Type="http://schemas.openxmlformats.org/officeDocument/2006/relationships/image" Target="../media/image26.png"/><Relationship Id="rId5" Type="http://schemas.openxmlformats.org/officeDocument/2006/relationships/image" Target="../media/image4.svg"/><Relationship Id="rId15" Type="http://schemas.openxmlformats.org/officeDocument/2006/relationships/image" Target="../media/image14.svg"/><Relationship Id="rId23" Type="http://schemas.openxmlformats.org/officeDocument/2006/relationships/image" Target="../media/image22.svg"/><Relationship Id="rId10" Type="http://schemas.openxmlformats.org/officeDocument/2006/relationships/image" Target="../media/image9.png"/><Relationship Id="rId19" Type="http://schemas.openxmlformats.org/officeDocument/2006/relationships/image" Target="../media/image18.svg"/><Relationship Id="rId4" Type="http://schemas.openxmlformats.org/officeDocument/2006/relationships/image" Target="../media/image3.png"/><Relationship Id="rId9" Type="http://schemas.openxmlformats.org/officeDocument/2006/relationships/image" Target="../media/image8.svg"/><Relationship Id="rId14" Type="http://schemas.openxmlformats.org/officeDocument/2006/relationships/image" Target="../media/image13.png"/><Relationship Id="rId22" Type="http://schemas.openxmlformats.org/officeDocument/2006/relationships/image" Target="../media/image21.png"/></Relationships>
</file>

<file path=xl/drawings/_rels/drawing3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microsoft.com/office/2014/relationships/chartEx" Target="../charts/chartEx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4" Type="http://schemas.openxmlformats.org/officeDocument/2006/relationships/image" Target="../media/image2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697230</xdr:colOff>
      <xdr:row>1</xdr:row>
      <xdr:rowOff>57150</xdr:rowOff>
    </xdr:from>
    <xdr:to>
      <xdr:col>13</xdr:col>
      <xdr:colOff>609600</xdr:colOff>
      <xdr:row>16</xdr:row>
      <xdr:rowOff>57150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3EDCB45-FA63-4B90-B72E-9BFEE5159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258585</xdr:colOff>
      <xdr:row>3</xdr:row>
      <xdr:rowOff>38517</xdr:rowOff>
    </xdr:from>
    <xdr:to>
      <xdr:col>14</xdr:col>
      <xdr:colOff>2657</xdr:colOff>
      <xdr:row>14</xdr:row>
      <xdr:rowOff>144705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9D444029-5F97-7D4A-E279-AF176EB101E7}"/>
            </a:ext>
          </a:extLst>
        </xdr:cNvPr>
        <xdr:cNvGrpSpPr/>
      </xdr:nvGrpSpPr>
      <xdr:grpSpPr>
        <a:xfrm>
          <a:off x="2628405" y="581442"/>
          <a:ext cx="8442302" cy="2095008"/>
          <a:chOff x="2731275" y="602397"/>
          <a:chExt cx="8428967" cy="2096913"/>
        </a:xfrm>
      </xdr:grpSpPr>
      <xdr:pic>
        <xdr:nvPicPr>
          <xdr:cNvPr id="3" name="Gráfico 2" descr="Niño con cabello rizado">
            <a:extLst>
              <a:ext uri="{FF2B5EF4-FFF2-40B4-BE49-F238E27FC236}">
                <a16:creationId xmlns:a16="http://schemas.microsoft.com/office/drawing/2014/main" id="{70C1A678-E569-4C01-B5E4-B6A5041F9A4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7170938" y="942975"/>
            <a:ext cx="649088" cy="1741170"/>
          </a:xfrm>
          <a:prstGeom prst="rect">
            <a:avLst/>
          </a:prstGeom>
        </xdr:spPr>
      </xdr:pic>
      <xdr:pic>
        <xdr:nvPicPr>
          <xdr:cNvPr id="4" name="Gráfico 3" descr="Chico con mochila">
            <a:extLst>
              <a:ext uri="{FF2B5EF4-FFF2-40B4-BE49-F238E27FC236}">
                <a16:creationId xmlns:a16="http://schemas.microsoft.com/office/drawing/2014/main" id="{137EFC9C-983C-45A0-AD91-C0AA7C449D8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380783" y="1025417"/>
            <a:ext cx="753442" cy="1644900"/>
          </a:xfrm>
          <a:prstGeom prst="rect">
            <a:avLst/>
          </a:prstGeom>
        </xdr:spPr>
      </xdr:pic>
      <xdr:pic>
        <xdr:nvPicPr>
          <xdr:cNvPr id="5" name="Gráfico 4" descr="Chica con mochila">
            <a:extLst>
              <a:ext uri="{FF2B5EF4-FFF2-40B4-BE49-F238E27FC236}">
                <a16:creationId xmlns:a16="http://schemas.microsoft.com/office/drawing/2014/main" id="{020DD7EB-84BE-490C-89E1-29CCBA0DC09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3415957" y="971399"/>
            <a:ext cx="698843" cy="1715567"/>
          </a:xfrm>
          <a:prstGeom prst="rect">
            <a:avLst/>
          </a:prstGeom>
        </xdr:spPr>
      </xdr:pic>
      <xdr:pic>
        <xdr:nvPicPr>
          <xdr:cNvPr id="6" name="Gráfico 5" descr="Chica con collar">
            <a:extLst>
              <a:ext uri="{FF2B5EF4-FFF2-40B4-BE49-F238E27FC236}">
                <a16:creationId xmlns:a16="http://schemas.microsoft.com/office/drawing/2014/main" id="{A0579333-1B55-43AB-992C-F481AEC2714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5012008" y="942975"/>
            <a:ext cx="512492" cy="1710788"/>
          </a:xfrm>
          <a:prstGeom prst="rect">
            <a:avLst/>
          </a:prstGeom>
        </xdr:spPr>
      </xdr:pic>
      <xdr:pic>
        <xdr:nvPicPr>
          <xdr:cNvPr id="7" name="Gráfico 6" descr="Hombre con collar">
            <a:extLst>
              <a:ext uri="{FF2B5EF4-FFF2-40B4-BE49-F238E27FC236}">
                <a16:creationId xmlns:a16="http://schemas.microsoft.com/office/drawing/2014/main" id="{2423EE33-3E1D-4AD6-BE7E-141BF03393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4198545" y="897322"/>
            <a:ext cx="811605" cy="1801988"/>
          </a:xfrm>
          <a:prstGeom prst="rect">
            <a:avLst/>
          </a:prstGeom>
        </xdr:spPr>
      </xdr:pic>
      <xdr:pic>
        <xdr:nvPicPr>
          <xdr:cNvPr id="8" name="Gráfico 7" descr="Mujer con camisa de lunares">
            <a:extLst>
              <a:ext uri="{FF2B5EF4-FFF2-40B4-BE49-F238E27FC236}">
                <a16:creationId xmlns:a16="http://schemas.microsoft.com/office/drawing/2014/main" id="{6E27B4A8-069F-472A-85A6-EC8B045DF0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7928040" y="854623"/>
            <a:ext cx="568260" cy="1815618"/>
          </a:xfrm>
          <a:prstGeom prst="rect">
            <a:avLst/>
          </a:prstGeom>
        </xdr:spPr>
      </xdr:pic>
      <xdr:pic>
        <xdr:nvPicPr>
          <xdr:cNvPr id="9" name="Gráfico 8" descr="Mujer con cinta en el pelo">
            <a:extLst>
              <a:ext uri="{FF2B5EF4-FFF2-40B4-BE49-F238E27FC236}">
                <a16:creationId xmlns:a16="http://schemas.microsoft.com/office/drawing/2014/main" id="{B48392B4-2CDB-482C-86AB-038C5B3AC7D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>
            <a:off x="10067924" y="819150"/>
            <a:ext cx="1092318" cy="1863930"/>
          </a:xfrm>
          <a:prstGeom prst="rect">
            <a:avLst/>
          </a:prstGeom>
        </xdr:spPr>
      </xdr:pic>
      <xdr:pic>
        <xdr:nvPicPr>
          <xdr:cNvPr id="10" name="Gráfico 9" descr="Mujer con pelo afro">
            <a:extLst>
              <a:ext uri="{FF2B5EF4-FFF2-40B4-BE49-F238E27FC236}">
                <a16:creationId xmlns:a16="http://schemas.microsoft.com/office/drawing/2014/main" id="{405C6A5F-1487-4186-8E80-AF0F9236A5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7"/>
              </a:ext>
            </a:extLst>
          </a:blip>
          <a:stretch>
            <a:fillRect/>
          </a:stretch>
        </xdr:blipFill>
        <xdr:spPr>
          <a:xfrm>
            <a:off x="5724525" y="602397"/>
            <a:ext cx="581025" cy="2047459"/>
          </a:xfrm>
          <a:prstGeom prst="rect">
            <a:avLst/>
          </a:prstGeom>
        </xdr:spPr>
      </xdr:pic>
      <xdr:pic>
        <xdr:nvPicPr>
          <xdr:cNvPr id="11" name="Gráfico 10" descr="Hombre con un polo">
            <a:extLst>
              <a:ext uri="{FF2B5EF4-FFF2-40B4-BE49-F238E27FC236}">
                <a16:creationId xmlns:a16="http://schemas.microsoft.com/office/drawing/2014/main" id="{7C24DD18-9723-4D7B-80D6-2B9EE8DED01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9"/>
              </a:ext>
            </a:extLst>
          </a:blip>
          <a:stretch>
            <a:fillRect/>
          </a:stretch>
        </xdr:blipFill>
        <xdr:spPr>
          <a:xfrm>
            <a:off x="9439276" y="752475"/>
            <a:ext cx="608574" cy="1912620"/>
          </a:xfrm>
          <a:prstGeom prst="rect">
            <a:avLst/>
          </a:prstGeom>
        </xdr:spPr>
      </xdr:pic>
      <xdr:pic>
        <xdr:nvPicPr>
          <xdr:cNvPr id="12" name="Gráfico 11" descr="Un hombre saludando">
            <a:extLst>
              <a:ext uri="{FF2B5EF4-FFF2-40B4-BE49-F238E27FC236}">
                <a16:creationId xmlns:a16="http://schemas.microsoft.com/office/drawing/2014/main" id="{14F29014-36DA-47B8-A132-EB3A8EDA912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1"/>
              </a:ext>
            </a:extLst>
          </a:blip>
          <a:stretch>
            <a:fillRect/>
          </a:stretch>
        </xdr:blipFill>
        <xdr:spPr>
          <a:xfrm>
            <a:off x="2731275" y="830580"/>
            <a:ext cx="659625" cy="1835926"/>
          </a:xfrm>
          <a:prstGeom prst="rect">
            <a:avLst/>
          </a:prstGeom>
        </xdr:spPr>
      </xdr:pic>
      <xdr:pic>
        <xdr:nvPicPr>
          <xdr:cNvPr id="13" name="Gráfico 12" descr="Mujer levantando el dedo">
            <a:extLst>
              <a:ext uri="{FF2B5EF4-FFF2-40B4-BE49-F238E27FC236}">
                <a16:creationId xmlns:a16="http://schemas.microsoft.com/office/drawing/2014/main" id="{88E6A57E-C92F-4FFF-A025-0D05183C8F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8607417" y="819150"/>
            <a:ext cx="927205" cy="181927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285750</xdr:colOff>
      <xdr:row>33</xdr:row>
      <xdr:rowOff>131445</xdr:rowOff>
    </xdr:from>
    <xdr:to>
      <xdr:col>2</xdr:col>
      <xdr:colOff>324076</xdr:colOff>
      <xdr:row>41</xdr:row>
      <xdr:rowOff>104973</xdr:rowOff>
    </xdr:to>
    <xdr:pic>
      <xdr:nvPicPr>
        <xdr:cNvPr id="22" name="Imagen 21" descr="Tabla&#10;&#10;Descripción generada automáticamente">
          <a:extLst>
            <a:ext uri="{FF2B5EF4-FFF2-40B4-BE49-F238E27FC236}">
              <a16:creationId xmlns:a16="http://schemas.microsoft.com/office/drawing/2014/main" id="{58192C11-5F30-9E60-FDC1-877753AA45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285750" y="6103620"/>
          <a:ext cx="1619476" cy="1421328"/>
        </a:xfrm>
        <a:prstGeom prst="rect">
          <a:avLst/>
        </a:prstGeom>
      </xdr:spPr>
    </xdr:pic>
    <xdr:clientData/>
  </xdr:twoCellAnchor>
  <xdr:twoCellAnchor editAs="oneCell">
    <xdr:from>
      <xdr:col>2</xdr:col>
      <xdr:colOff>600075</xdr:colOff>
      <xdr:row>33</xdr:row>
      <xdr:rowOff>171450</xdr:rowOff>
    </xdr:from>
    <xdr:to>
      <xdr:col>5</xdr:col>
      <xdr:colOff>65027</xdr:colOff>
      <xdr:row>43</xdr:row>
      <xdr:rowOff>40239</xdr:rowOff>
    </xdr:to>
    <xdr:pic>
      <xdr:nvPicPr>
        <xdr:cNvPr id="25" name="Imagen 24" descr="Tabla, Excel&#10;&#10;Descripción generada automáticamente">
          <a:extLst>
            <a:ext uri="{FF2B5EF4-FFF2-40B4-BE49-F238E27FC236}">
              <a16:creationId xmlns:a16="http://schemas.microsoft.com/office/drawing/2014/main" id="{DA3B085F-81AA-D6C6-8D02-A112680B1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2181225" y="6143625"/>
          <a:ext cx="1836677" cy="1678539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17</xdr:row>
      <xdr:rowOff>47625</xdr:rowOff>
    </xdr:from>
    <xdr:to>
      <xdr:col>4</xdr:col>
      <xdr:colOff>227041</xdr:colOff>
      <xdr:row>32</xdr:row>
      <xdr:rowOff>19425</xdr:rowOff>
    </xdr:to>
    <xdr:pic>
      <xdr:nvPicPr>
        <xdr:cNvPr id="26" name="Imagen 25" descr="Interfaz de usuario gráfica, Aplicación, Tabla, Excel&#10;&#10;Descripción generada automáticamente">
          <a:extLst>
            <a:ext uri="{FF2B5EF4-FFF2-40B4-BE49-F238E27FC236}">
              <a16:creationId xmlns:a16="http://schemas.microsoft.com/office/drawing/2014/main" id="{53965045-8C49-92D1-1C21-72FA22885D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914400" y="3124200"/>
          <a:ext cx="2474941" cy="268642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752475</xdr:colOff>
      <xdr:row>0</xdr:row>
      <xdr:rowOff>0</xdr:rowOff>
    </xdr:from>
    <xdr:to>
      <xdr:col>14</xdr:col>
      <xdr:colOff>664845</xdr:colOff>
      <xdr:row>14</xdr:row>
      <xdr:rowOff>169545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8B98214-5BB7-45A8-9D72-8FB28BAEE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0.04973</cdr:x>
      <cdr:y>0.10556</cdr:y>
    </cdr:from>
    <cdr:to>
      <cdr:x>0.22657</cdr:x>
      <cdr:y>0.37298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C257FAEB-EB6C-7F7D-E7E6-0CFD9B72A067}"/>
            </a:ext>
          </a:extLst>
        </cdr:cNvPr>
        <cdr:cNvSpPr txBox="1"/>
      </cdr:nvSpPr>
      <cdr:spPr>
        <a:xfrm xmlns:a="http://schemas.openxmlformats.org/drawingml/2006/main">
          <a:off x="428625" y="285750"/>
          <a:ext cx="152400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  <cdr:relSizeAnchor xmlns:cdr="http://schemas.openxmlformats.org/drawingml/2006/chartDrawing">
    <cdr:from>
      <cdr:x>0.06742</cdr:x>
      <cdr:y>0.14778</cdr:y>
    </cdr:from>
    <cdr:to>
      <cdr:x>0.24358</cdr:x>
      <cdr:y>0.31316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2B804588-FCD1-0928-6DAD-9E28306BE123}"/>
            </a:ext>
          </a:extLst>
        </cdr:cNvPr>
        <cdr:cNvSpPr txBox="1"/>
      </cdr:nvSpPr>
      <cdr:spPr>
        <a:xfrm xmlns:a="http://schemas.openxmlformats.org/drawingml/2006/main">
          <a:off x="580527" y="399478"/>
          <a:ext cx="1516878" cy="44705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>
              <a:latin typeface="MS Reference Sans Serif" panose="020B0604030504040204" pitchFamily="34" charset="0"/>
            </a:rPr>
            <a:t>mediana = 146,05</a:t>
          </a:r>
        </a:p>
      </cdr:txBody>
    </cdr:sp>
  </cdr:relSizeAnchor>
  <cdr:relSizeAnchor xmlns:cdr="http://schemas.openxmlformats.org/drawingml/2006/chartDrawing">
    <cdr:from>
      <cdr:x>0.55647</cdr:x>
      <cdr:y>0.13132</cdr:y>
    </cdr:from>
    <cdr:to>
      <cdr:x>0.73994</cdr:x>
      <cdr:y>0.2967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872C2F1F-DAC0-9210-3F0B-4225C571274C}"/>
            </a:ext>
          </a:extLst>
        </cdr:cNvPr>
        <cdr:cNvSpPr txBox="1"/>
      </cdr:nvSpPr>
      <cdr:spPr>
        <a:xfrm xmlns:a="http://schemas.openxmlformats.org/drawingml/2006/main">
          <a:off x="4793660" y="355484"/>
          <a:ext cx="1580469" cy="447684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latin typeface="MS Reference Sans Serif" panose="020B0604030504040204" pitchFamily="34" charset="0"/>
            </a:rPr>
            <a:t>mediana= 145</a:t>
          </a:r>
          <a:endParaRPr lang="es-ES" sz="1100"/>
        </a:p>
      </cdr:txBody>
    </cdr:sp>
  </cdr:relSizeAnchor>
  <cdr:relSizeAnchor xmlns:cdr="http://schemas.openxmlformats.org/drawingml/2006/chartDrawing">
    <cdr:from>
      <cdr:x>0.21156</cdr:x>
      <cdr:y>0.27563</cdr:y>
    </cdr:from>
    <cdr:to>
      <cdr:x>0.28078</cdr:x>
      <cdr:y>0.55853</cdr:y>
    </cdr:to>
    <cdr:cxnSp macro="">
      <cdr:nvCxnSpPr>
        <cdr:cNvPr id="4" name="Conector recto 3">
          <a:extLst xmlns:a="http://schemas.openxmlformats.org/drawingml/2006/main">
            <a:ext uri="{FF2B5EF4-FFF2-40B4-BE49-F238E27FC236}">
              <a16:creationId xmlns:a16="http://schemas.microsoft.com/office/drawing/2014/main" id="{215FEDA6-85BF-4B09-92E9-5485E12D3089}"/>
            </a:ext>
          </a:extLst>
        </cdr:cNvPr>
        <cdr:cNvCxnSpPr/>
      </cdr:nvCxnSpPr>
      <cdr:spPr>
        <a:xfrm xmlns:a="http://schemas.openxmlformats.org/drawingml/2006/main">
          <a:off x="1822450" y="746125"/>
          <a:ext cx="596265" cy="765810"/>
        </a:xfrm>
        <a:prstGeom xmlns:a="http://schemas.openxmlformats.org/drawingml/2006/main" prst="line">
          <a:avLst/>
        </a:prstGeom>
        <a:ln xmlns:a="http://schemas.openxmlformats.org/drawingml/2006/main" w="38100" cap="flat" cmpd="sng" algn="ctr">
          <a:solidFill>
            <a:srgbClr val="C00000"/>
          </a:solidFill>
          <a:prstDash val="solid"/>
          <a:round/>
          <a:headEnd type="none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0.6848</cdr:x>
      <cdr:y>0.251</cdr:y>
    </cdr:from>
    <cdr:to>
      <cdr:x>0.75402</cdr:x>
      <cdr:y>0.5339</cdr:y>
    </cdr:to>
    <cdr:cxnSp macro="">
      <cdr:nvCxnSpPr>
        <cdr:cNvPr id="6" name="Conector recto 5">
          <a:extLst xmlns:a="http://schemas.openxmlformats.org/drawingml/2006/main">
            <a:ext uri="{FF2B5EF4-FFF2-40B4-BE49-F238E27FC236}">
              <a16:creationId xmlns:a16="http://schemas.microsoft.com/office/drawing/2014/main" id="{215FEDA6-85BF-4B09-92E9-5485E12D3089}"/>
            </a:ext>
          </a:extLst>
        </cdr:cNvPr>
        <cdr:cNvCxnSpPr/>
      </cdr:nvCxnSpPr>
      <cdr:spPr>
        <a:xfrm xmlns:a="http://schemas.openxmlformats.org/drawingml/2006/main">
          <a:off x="5899150" y="679450"/>
          <a:ext cx="596265" cy="765810"/>
        </a:xfrm>
        <a:prstGeom xmlns:a="http://schemas.openxmlformats.org/drawingml/2006/main" prst="line">
          <a:avLst/>
        </a:prstGeom>
        <a:ln xmlns:a="http://schemas.openxmlformats.org/drawingml/2006/main" w="38100" cap="flat" cmpd="sng" algn="ctr">
          <a:solidFill>
            <a:srgbClr val="C00000"/>
          </a:solidFill>
          <a:prstDash val="solid"/>
          <a:round/>
          <a:headEnd type="none" w="med" len="med"/>
          <a:tailEnd type="arrow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777240</xdr:colOff>
      <xdr:row>1</xdr:row>
      <xdr:rowOff>0</xdr:rowOff>
    </xdr:from>
    <xdr:to>
      <xdr:col>11</xdr:col>
      <xdr:colOff>95250</xdr:colOff>
      <xdr:row>6</xdr:row>
      <xdr:rowOff>9525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9BD7CC28-30AA-BB7A-DA1F-B9E899469627}"/>
            </a:ext>
          </a:extLst>
        </xdr:cNvPr>
        <xdr:cNvSpPr/>
      </xdr:nvSpPr>
      <xdr:spPr>
        <a:xfrm>
          <a:off x="5977890" y="361950"/>
          <a:ext cx="1461135" cy="914400"/>
        </a:xfrm>
        <a:prstGeom prst="rect">
          <a:avLst/>
        </a:prstGeom>
        <a:noFill/>
        <a:ln w="254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152400</xdr:colOff>
      <xdr:row>1</xdr:row>
      <xdr:rowOff>72390</xdr:rowOff>
    </xdr:from>
    <xdr:to>
      <xdr:col>7</xdr:col>
      <xdr:colOff>152400</xdr:colOff>
      <xdr:row>11</xdr:row>
      <xdr:rowOff>123825</xdr:rowOff>
    </xdr:to>
    <xdr:cxnSp macro="">
      <xdr:nvCxnSpPr>
        <xdr:cNvPr id="4" name="Conector recto de flecha 3">
          <a:extLst>
            <a:ext uri="{FF2B5EF4-FFF2-40B4-BE49-F238E27FC236}">
              <a16:creationId xmlns:a16="http://schemas.microsoft.com/office/drawing/2014/main" id="{86E9A021-0D13-1060-9B5F-79D632630120}"/>
            </a:ext>
          </a:extLst>
        </xdr:cNvPr>
        <xdr:cNvCxnSpPr/>
      </xdr:nvCxnSpPr>
      <xdr:spPr>
        <a:xfrm>
          <a:off x="7267575" y="253365"/>
          <a:ext cx="0" cy="1861185"/>
        </a:xfrm>
        <a:prstGeom prst="straightConnector1">
          <a:avLst/>
        </a:prstGeom>
        <a:ln w="3810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266700</xdr:colOff>
      <xdr:row>3</xdr:row>
      <xdr:rowOff>38100</xdr:rowOff>
    </xdr:from>
    <xdr:to>
      <xdr:col>1</xdr:col>
      <xdr:colOff>748665</xdr:colOff>
      <xdr:row>7</xdr:row>
      <xdr:rowOff>112395</xdr:rowOff>
    </xdr:to>
    <xdr:sp macro="" textlink="">
      <xdr:nvSpPr>
        <xdr:cNvPr id="6" name="Flecha: a la derecha 5">
          <a:extLst>
            <a:ext uri="{FF2B5EF4-FFF2-40B4-BE49-F238E27FC236}">
              <a16:creationId xmlns:a16="http://schemas.microsoft.com/office/drawing/2014/main" id="{0F6340BE-E11F-85BB-A632-DDE7AEE39284}"/>
            </a:ext>
          </a:extLst>
        </xdr:cNvPr>
        <xdr:cNvSpPr/>
      </xdr:nvSpPr>
      <xdr:spPr>
        <a:xfrm>
          <a:off x="828675" y="762000"/>
          <a:ext cx="481965" cy="79819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ES" sz="2400" b="1"/>
            <a:t>1</a:t>
          </a:r>
        </a:p>
      </xdr:txBody>
    </xdr:sp>
    <xdr:clientData/>
  </xdr:twoCellAnchor>
  <xdr:twoCellAnchor>
    <xdr:from>
      <xdr:col>4</xdr:col>
      <xdr:colOff>253365</xdr:colOff>
      <xdr:row>3</xdr:row>
      <xdr:rowOff>53340</xdr:rowOff>
    </xdr:from>
    <xdr:to>
      <xdr:col>4</xdr:col>
      <xdr:colOff>731520</xdr:colOff>
      <xdr:row>7</xdr:row>
      <xdr:rowOff>129540</xdr:rowOff>
    </xdr:to>
    <xdr:sp macro="" textlink="">
      <xdr:nvSpPr>
        <xdr:cNvPr id="7" name="Flecha: a la derecha 6">
          <a:extLst>
            <a:ext uri="{FF2B5EF4-FFF2-40B4-BE49-F238E27FC236}">
              <a16:creationId xmlns:a16="http://schemas.microsoft.com/office/drawing/2014/main" id="{F5EF19B9-2A4B-485A-BA39-66B19247D483}"/>
            </a:ext>
          </a:extLst>
        </xdr:cNvPr>
        <xdr:cNvSpPr/>
      </xdr:nvSpPr>
      <xdr:spPr>
        <a:xfrm>
          <a:off x="3187065" y="777240"/>
          <a:ext cx="478155" cy="8001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ES" sz="2400" b="1"/>
            <a:t>2</a:t>
          </a:r>
        </a:p>
      </xdr:txBody>
    </xdr:sp>
    <xdr:clientData/>
  </xdr:twoCellAnchor>
  <xdr:twoCellAnchor>
    <xdr:from>
      <xdr:col>4</xdr:col>
      <xdr:colOff>249555</xdr:colOff>
      <xdr:row>3</xdr:row>
      <xdr:rowOff>37147</xdr:rowOff>
    </xdr:from>
    <xdr:to>
      <xdr:col>4</xdr:col>
      <xdr:colOff>739140</xdr:colOff>
      <xdr:row>7</xdr:row>
      <xdr:rowOff>113347</xdr:rowOff>
    </xdr:to>
    <xdr:sp macro="" textlink="">
      <xdr:nvSpPr>
        <xdr:cNvPr id="8" name="Flecha: a la derecha 7">
          <a:extLst>
            <a:ext uri="{FF2B5EF4-FFF2-40B4-BE49-F238E27FC236}">
              <a16:creationId xmlns:a16="http://schemas.microsoft.com/office/drawing/2014/main" id="{871FF2E0-2085-4636-8307-72DBD0C65EA3}"/>
            </a:ext>
          </a:extLst>
        </xdr:cNvPr>
        <xdr:cNvSpPr/>
      </xdr:nvSpPr>
      <xdr:spPr>
        <a:xfrm>
          <a:off x="2954655" y="761047"/>
          <a:ext cx="489585" cy="8001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ES" sz="2400" b="1"/>
            <a:t>2</a:t>
          </a:r>
        </a:p>
      </xdr:txBody>
    </xdr:sp>
    <xdr:clientData/>
  </xdr:twoCellAnchor>
  <xdr:twoCellAnchor>
    <xdr:from>
      <xdr:col>8</xdr:col>
      <xdr:colOff>217170</xdr:colOff>
      <xdr:row>3</xdr:row>
      <xdr:rowOff>37147</xdr:rowOff>
    </xdr:from>
    <xdr:to>
      <xdr:col>8</xdr:col>
      <xdr:colOff>702945</xdr:colOff>
      <xdr:row>7</xdr:row>
      <xdr:rowOff>113347</xdr:rowOff>
    </xdr:to>
    <xdr:sp macro="" textlink="">
      <xdr:nvSpPr>
        <xdr:cNvPr id="9" name="Flecha: a la derecha 8">
          <a:extLst>
            <a:ext uri="{FF2B5EF4-FFF2-40B4-BE49-F238E27FC236}">
              <a16:creationId xmlns:a16="http://schemas.microsoft.com/office/drawing/2014/main" id="{327F908D-0766-421D-AEB9-EB5C9FABED1D}"/>
            </a:ext>
          </a:extLst>
        </xdr:cNvPr>
        <xdr:cNvSpPr/>
      </xdr:nvSpPr>
      <xdr:spPr>
        <a:xfrm>
          <a:off x="5417820" y="761047"/>
          <a:ext cx="485775" cy="8001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ES" sz="2400" b="1"/>
            <a:t>3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175260</xdr:colOff>
      <xdr:row>0</xdr:row>
      <xdr:rowOff>125730</xdr:rowOff>
    </xdr:from>
    <xdr:to>
      <xdr:col>14</xdr:col>
      <xdr:colOff>91440</xdr:colOff>
      <xdr:row>15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9BBEA1-A0CB-4A02-9633-1CEF05F546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175260</xdr:colOff>
      <xdr:row>0</xdr:row>
      <xdr:rowOff>125730</xdr:rowOff>
    </xdr:from>
    <xdr:to>
      <xdr:col>14</xdr:col>
      <xdr:colOff>85725</xdr:colOff>
      <xdr:row>15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0B79377-0033-4E64-AE78-CB033D603A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175260</xdr:colOff>
      <xdr:row>0</xdr:row>
      <xdr:rowOff>125730</xdr:rowOff>
    </xdr:from>
    <xdr:to>
      <xdr:col>14</xdr:col>
      <xdr:colOff>91440</xdr:colOff>
      <xdr:row>15</xdr:row>
      <xdr:rowOff>129540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FB96FF-FC40-463A-9F04-2BD37F29E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175260</xdr:colOff>
      <xdr:row>0</xdr:row>
      <xdr:rowOff>179070</xdr:rowOff>
    </xdr:from>
    <xdr:to>
      <xdr:col>15</xdr:col>
      <xdr:colOff>91440</xdr:colOff>
      <xdr:row>15</xdr:row>
      <xdr:rowOff>169545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9DF57CE-0120-491F-855F-3F56820460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784860</xdr:colOff>
      <xdr:row>7</xdr:row>
      <xdr:rowOff>41910</xdr:rowOff>
    </xdr:from>
    <xdr:to>
      <xdr:col>14</xdr:col>
      <xdr:colOff>701040</xdr:colOff>
      <xdr:row>22</xdr:row>
      <xdr:rowOff>53340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2E80B9-609D-4AB3-A350-093E248FAD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22</xdr:row>
      <xdr:rowOff>137160</xdr:rowOff>
    </xdr:from>
    <xdr:to>
      <xdr:col>5</xdr:col>
      <xdr:colOff>91440</xdr:colOff>
      <xdr:row>37</xdr:row>
      <xdr:rowOff>163830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61A96D-AF5F-A84A-94E8-6A9C7CFBDC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781050</xdr:colOff>
      <xdr:row>12</xdr:row>
      <xdr:rowOff>9525</xdr:rowOff>
    </xdr:from>
    <xdr:to>
      <xdr:col>15</xdr:col>
      <xdr:colOff>437080</xdr:colOff>
      <xdr:row>16</xdr:row>
      <xdr:rowOff>177290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944DBE6-1F34-055B-88E6-2ED397F26E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29250" y="2181225"/>
          <a:ext cx="5980630" cy="891665"/>
        </a:xfrm>
        <a:prstGeom prst="rect">
          <a:avLst/>
        </a:prstGeom>
      </xdr:spPr>
    </xdr:pic>
    <xdr:clientData/>
  </xdr:twoCellAnchor>
  <xdr:twoCellAnchor editAs="oneCell">
    <xdr:from>
      <xdr:col>8</xdr:col>
      <xdr:colOff>28575</xdr:colOff>
      <xdr:row>18</xdr:row>
      <xdr:rowOff>28575</xdr:rowOff>
    </xdr:from>
    <xdr:to>
      <xdr:col>15</xdr:col>
      <xdr:colOff>16011</xdr:colOff>
      <xdr:row>24</xdr:row>
      <xdr:rowOff>148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FC910BE-733C-C0FE-9DDD-C5D42D82D9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7350" y="3286125"/>
          <a:ext cx="5521461" cy="1057423"/>
        </a:xfrm>
        <a:prstGeom prst="rect">
          <a:avLst/>
        </a:prstGeom>
      </xdr:spPr>
    </xdr:pic>
    <xdr:clientData/>
  </xdr:twoCellAnchor>
  <xdr:twoCellAnchor>
    <xdr:from>
      <xdr:col>5</xdr:col>
      <xdr:colOff>396240</xdr:colOff>
      <xdr:row>0</xdr:row>
      <xdr:rowOff>29527</xdr:rowOff>
    </xdr:from>
    <xdr:to>
      <xdr:col>9</xdr:col>
      <xdr:colOff>419100</xdr:colOff>
      <xdr:row>11</xdr:row>
      <xdr:rowOff>133350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271B5F3-3B95-2C11-0302-A01B97CF41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0</xdr:colOff>
      <xdr:row>24</xdr:row>
      <xdr:rowOff>0</xdr:rowOff>
    </xdr:from>
    <xdr:to>
      <xdr:col>12</xdr:col>
      <xdr:colOff>181442</xdr:colOff>
      <xdr:row>37</xdr:row>
      <xdr:rowOff>95592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396259B7-97E7-CCD2-1307-5794924FAD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38775" y="4343400"/>
          <a:ext cx="3343742" cy="2448267"/>
        </a:xfrm>
        <a:prstGeom prst="rect">
          <a:avLst/>
        </a:prstGeom>
      </xdr:spPr>
    </xdr:pic>
    <xdr:clientData/>
  </xdr:twoCellAnchor>
  <xdr:twoCellAnchor>
    <xdr:from>
      <xdr:col>9</xdr:col>
      <xdr:colOff>453390</xdr:colOff>
      <xdr:row>0</xdr:row>
      <xdr:rowOff>1905</xdr:rowOff>
    </xdr:from>
    <xdr:to>
      <xdr:col>13</xdr:col>
      <xdr:colOff>512445</xdr:colOff>
      <xdr:row>11</xdr:row>
      <xdr:rowOff>105728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F5BF5C3-0555-41E3-8DB7-DFBA6B6E1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744855</xdr:colOff>
      <xdr:row>0</xdr:row>
      <xdr:rowOff>20955</xdr:rowOff>
    </xdr:from>
    <xdr:to>
      <xdr:col>13</xdr:col>
      <xdr:colOff>666750</xdr:colOff>
      <xdr:row>15</xdr:row>
      <xdr:rowOff>17145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385A5FA-DAA9-4C2D-ABFB-4A4EA6A6D9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313830</xdr:colOff>
      <xdr:row>3</xdr:row>
      <xdr:rowOff>0</xdr:rowOff>
    </xdr:from>
    <xdr:to>
      <xdr:col>13</xdr:col>
      <xdr:colOff>791328</xdr:colOff>
      <xdr:row>14</xdr:row>
      <xdr:rowOff>24690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009EB2EF-7D7C-4EC1-AF46-F3C25B57F60A}"/>
            </a:ext>
          </a:extLst>
        </xdr:cNvPr>
        <xdr:cNvGrpSpPr/>
      </xdr:nvGrpSpPr>
      <xdr:grpSpPr>
        <a:xfrm>
          <a:off x="2687460" y="542925"/>
          <a:ext cx="8379438" cy="2011605"/>
          <a:chOff x="2677982" y="599081"/>
          <a:chExt cx="8394877" cy="2100229"/>
        </a:xfrm>
      </xdr:grpSpPr>
      <xdr:pic>
        <xdr:nvPicPr>
          <xdr:cNvPr id="4" name="Gráfico 3" descr="Niño con cabello rizado">
            <a:extLst>
              <a:ext uri="{FF2B5EF4-FFF2-40B4-BE49-F238E27FC236}">
                <a16:creationId xmlns:a16="http://schemas.microsoft.com/office/drawing/2014/main" id="{44DFB2DE-3FC8-10FC-E9C9-D5A0669BE8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3"/>
              </a:ext>
            </a:extLst>
          </a:blip>
          <a:stretch>
            <a:fillRect/>
          </a:stretch>
        </xdr:blipFill>
        <xdr:spPr>
          <a:xfrm>
            <a:off x="7170938" y="942975"/>
            <a:ext cx="649088" cy="1741170"/>
          </a:xfrm>
          <a:prstGeom prst="rect">
            <a:avLst/>
          </a:prstGeom>
        </xdr:spPr>
      </xdr:pic>
      <xdr:pic>
        <xdr:nvPicPr>
          <xdr:cNvPr id="5" name="Gráfico 4" descr="Chico con mochila">
            <a:extLst>
              <a:ext uri="{FF2B5EF4-FFF2-40B4-BE49-F238E27FC236}">
                <a16:creationId xmlns:a16="http://schemas.microsoft.com/office/drawing/2014/main" id="{C955F29E-1B4F-5C62-8A3D-D188B8543E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5"/>
              </a:ext>
            </a:extLst>
          </a:blip>
          <a:stretch>
            <a:fillRect/>
          </a:stretch>
        </xdr:blipFill>
        <xdr:spPr>
          <a:xfrm>
            <a:off x="6327490" y="998433"/>
            <a:ext cx="753442" cy="1679325"/>
          </a:xfrm>
          <a:prstGeom prst="rect">
            <a:avLst/>
          </a:prstGeom>
        </xdr:spPr>
      </xdr:pic>
      <xdr:pic>
        <xdr:nvPicPr>
          <xdr:cNvPr id="6" name="Gráfico 5" descr="Chica con mochila">
            <a:extLst>
              <a:ext uri="{FF2B5EF4-FFF2-40B4-BE49-F238E27FC236}">
                <a16:creationId xmlns:a16="http://schemas.microsoft.com/office/drawing/2014/main" id="{BB59E788-6626-8CF7-D9FB-D349DCD8C80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3415957" y="1008352"/>
            <a:ext cx="698843" cy="1678615"/>
          </a:xfrm>
          <a:prstGeom prst="rect">
            <a:avLst/>
          </a:prstGeom>
        </xdr:spPr>
      </xdr:pic>
      <xdr:pic>
        <xdr:nvPicPr>
          <xdr:cNvPr id="7" name="Gráfico 6" descr="Chica con collar">
            <a:extLst>
              <a:ext uri="{FF2B5EF4-FFF2-40B4-BE49-F238E27FC236}">
                <a16:creationId xmlns:a16="http://schemas.microsoft.com/office/drawing/2014/main" id="{1C5011AA-2649-EBEE-36D1-E7654F9CDC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9"/>
              </a:ext>
            </a:extLst>
          </a:blip>
          <a:stretch>
            <a:fillRect/>
          </a:stretch>
        </xdr:blipFill>
        <xdr:spPr>
          <a:xfrm>
            <a:off x="5012008" y="942975"/>
            <a:ext cx="512492" cy="1710788"/>
          </a:xfrm>
          <a:prstGeom prst="rect">
            <a:avLst/>
          </a:prstGeom>
        </xdr:spPr>
      </xdr:pic>
      <xdr:pic>
        <xdr:nvPicPr>
          <xdr:cNvPr id="8" name="Gráfico 7" descr="Hombre con collar">
            <a:extLst>
              <a:ext uri="{FF2B5EF4-FFF2-40B4-BE49-F238E27FC236}">
                <a16:creationId xmlns:a16="http://schemas.microsoft.com/office/drawing/2014/main" id="{9577CC45-BCD3-D42A-D935-A6B8E917545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1"/>
              </a:ext>
            </a:extLst>
          </a:blip>
          <a:stretch>
            <a:fillRect/>
          </a:stretch>
        </xdr:blipFill>
        <xdr:spPr>
          <a:xfrm>
            <a:off x="4198545" y="956263"/>
            <a:ext cx="811605" cy="1743047"/>
          </a:xfrm>
          <a:prstGeom prst="rect">
            <a:avLst/>
          </a:prstGeom>
        </xdr:spPr>
      </xdr:pic>
      <xdr:pic>
        <xdr:nvPicPr>
          <xdr:cNvPr id="9" name="Gráfico 8" descr="Mujer con camisa de lunares">
            <a:extLst>
              <a:ext uri="{FF2B5EF4-FFF2-40B4-BE49-F238E27FC236}">
                <a16:creationId xmlns:a16="http://schemas.microsoft.com/office/drawing/2014/main" id="{1A19ECD3-883E-C168-B80E-7917F8F8CC5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3"/>
              </a:ext>
            </a:extLst>
          </a:blip>
          <a:stretch>
            <a:fillRect/>
          </a:stretch>
        </xdr:blipFill>
        <xdr:spPr>
          <a:xfrm>
            <a:off x="7928040" y="814878"/>
            <a:ext cx="568260" cy="1855363"/>
          </a:xfrm>
          <a:prstGeom prst="rect">
            <a:avLst/>
          </a:prstGeom>
        </xdr:spPr>
      </xdr:pic>
      <xdr:pic>
        <xdr:nvPicPr>
          <xdr:cNvPr id="10" name="Gráfico 9" descr="Mujer con cinta en el pelo">
            <a:extLst>
              <a:ext uri="{FF2B5EF4-FFF2-40B4-BE49-F238E27FC236}">
                <a16:creationId xmlns:a16="http://schemas.microsoft.com/office/drawing/2014/main" id="{94D07BCE-4974-AC40-71D8-590CCF9BA6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5"/>
              </a:ext>
            </a:extLst>
          </a:blip>
          <a:stretch>
            <a:fillRect/>
          </a:stretch>
        </xdr:blipFill>
        <xdr:spPr>
          <a:xfrm>
            <a:off x="9981248" y="796489"/>
            <a:ext cx="1091611" cy="1863929"/>
          </a:xfrm>
          <a:prstGeom prst="rect">
            <a:avLst/>
          </a:prstGeom>
        </xdr:spPr>
      </xdr:pic>
      <xdr:pic>
        <xdr:nvPicPr>
          <xdr:cNvPr id="11" name="Gráfico 10" descr="Mujer con pelo afro">
            <a:extLst>
              <a:ext uri="{FF2B5EF4-FFF2-40B4-BE49-F238E27FC236}">
                <a16:creationId xmlns:a16="http://schemas.microsoft.com/office/drawing/2014/main" id="{54F9FD0F-FF5D-F2EF-344E-6D3DB01480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7"/>
              </a:ext>
            </a:extLst>
          </a:blip>
          <a:stretch>
            <a:fillRect/>
          </a:stretch>
        </xdr:blipFill>
        <xdr:spPr>
          <a:xfrm>
            <a:off x="5724525" y="599081"/>
            <a:ext cx="581025" cy="2050774"/>
          </a:xfrm>
          <a:prstGeom prst="rect">
            <a:avLst/>
          </a:prstGeom>
        </xdr:spPr>
      </xdr:pic>
      <xdr:pic>
        <xdr:nvPicPr>
          <xdr:cNvPr id="12" name="Gráfico 11" descr="Hombre con un polo">
            <a:extLst>
              <a:ext uri="{FF2B5EF4-FFF2-40B4-BE49-F238E27FC236}">
                <a16:creationId xmlns:a16="http://schemas.microsoft.com/office/drawing/2014/main" id="{F374CEA4-2D72-CB6F-DC80-C9ABC44D27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8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19"/>
              </a:ext>
            </a:extLst>
          </a:blip>
          <a:stretch>
            <a:fillRect/>
          </a:stretch>
        </xdr:blipFill>
        <xdr:spPr>
          <a:xfrm>
            <a:off x="9391619" y="752475"/>
            <a:ext cx="608574" cy="1912620"/>
          </a:xfrm>
          <a:prstGeom prst="rect">
            <a:avLst/>
          </a:prstGeom>
        </xdr:spPr>
      </xdr:pic>
      <xdr:pic>
        <xdr:nvPicPr>
          <xdr:cNvPr id="13" name="Gráfico 12" descr="Un hombre saludando">
            <a:extLst>
              <a:ext uri="{FF2B5EF4-FFF2-40B4-BE49-F238E27FC236}">
                <a16:creationId xmlns:a16="http://schemas.microsoft.com/office/drawing/2014/main" id="{1D6AEAC4-4F8B-405F-2F4E-9BBA75A832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0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1"/>
              </a:ext>
            </a:extLst>
          </a:blip>
          <a:stretch>
            <a:fillRect/>
          </a:stretch>
        </xdr:blipFill>
        <xdr:spPr>
          <a:xfrm>
            <a:off x="2677982" y="806252"/>
            <a:ext cx="659625" cy="1830488"/>
          </a:xfrm>
          <a:prstGeom prst="rect">
            <a:avLst/>
          </a:prstGeom>
        </xdr:spPr>
      </xdr:pic>
      <xdr:pic>
        <xdr:nvPicPr>
          <xdr:cNvPr id="14" name="Gráfico 13" descr="Mujer levantando el dedo">
            <a:extLst>
              <a:ext uri="{FF2B5EF4-FFF2-40B4-BE49-F238E27FC236}">
                <a16:creationId xmlns:a16="http://schemas.microsoft.com/office/drawing/2014/main" id="{5E4C6A25-03CC-77E9-4A2D-C87CB5D1F2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2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23"/>
              </a:ext>
            </a:extLst>
          </a:blip>
          <a:stretch>
            <a:fillRect/>
          </a:stretch>
        </xdr:blipFill>
        <xdr:spPr>
          <a:xfrm>
            <a:off x="8607417" y="819150"/>
            <a:ext cx="927205" cy="1819274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0</xdr:colOff>
      <xdr:row>16</xdr:row>
      <xdr:rowOff>171450</xdr:rowOff>
    </xdr:from>
    <xdr:to>
      <xdr:col>14</xdr:col>
      <xdr:colOff>470240</xdr:colOff>
      <xdr:row>34</xdr:row>
      <xdr:rowOff>44252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D470E2C-4D5B-E84D-62D4-45FD9A955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3067050"/>
          <a:ext cx="11538290" cy="31303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754380</xdr:colOff>
      <xdr:row>0</xdr:row>
      <xdr:rowOff>171450</xdr:rowOff>
    </xdr:from>
    <xdr:to>
      <xdr:col>13</xdr:col>
      <xdr:colOff>666750</xdr:colOff>
      <xdr:row>15</xdr:row>
      <xdr:rowOff>167640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4ED28D-4E53-4A6D-AA1B-74912CD73D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47625</xdr:colOff>
      <xdr:row>17</xdr:row>
      <xdr:rowOff>9525</xdr:rowOff>
    </xdr:from>
    <xdr:to>
      <xdr:col>10</xdr:col>
      <xdr:colOff>444818</xdr:colOff>
      <xdr:row>32</xdr:row>
      <xdr:rowOff>63818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2DF8BA4-B142-453F-A6C2-764A4C3B61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762000</xdr:colOff>
      <xdr:row>17</xdr:row>
      <xdr:rowOff>0</xdr:rowOff>
    </xdr:from>
    <xdr:to>
      <xdr:col>14</xdr:col>
      <xdr:colOff>295275</xdr:colOff>
      <xdr:row>31</xdr:row>
      <xdr:rowOff>174308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911DA1AA-EE42-43D5-AED7-A0A39918DA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667750" y="3076575"/>
              <a:ext cx="2693670" cy="270414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14</xdr:col>
      <xdr:colOff>571501</xdr:colOff>
      <xdr:row>17</xdr:row>
      <xdr:rowOff>30480</xdr:rowOff>
    </xdr:from>
    <xdr:to>
      <xdr:col>17</xdr:col>
      <xdr:colOff>377191</xdr:colOff>
      <xdr:row>32</xdr:row>
      <xdr:rowOff>2858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B4BDF019-71FB-401E-9132-D327834FCD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39551" y="3105150"/>
              <a:ext cx="2177415" cy="26889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15240</xdr:rowOff>
    </xdr:from>
    <xdr:to>
      <xdr:col>3</xdr:col>
      <xdr:colOff>739596</xdr:colOff>
      <xdr:row>21</xdr:row>
      <xdr:rowOff>135549</xdr:rowOff>
    </xdr:to>
    <xdr:pic>
      <xdr:nvPicPr>
        <xdr:cNvPr id="3" name="Imagen 2" descr="Tabla, Excel&#10;&#10;Descripción generada automáticamente">
          <a:extLst>
            <a:ext uri="{FF2B5EF4-FFF2-40B4-BE49-F238E27FC236}">
              <a16:creationId xmlns:a16="http://schemas.microsoft.com/office/drawing/2014/main" id="{72A9DA52-CC7A-2DBF-7F71-8BEFBA9261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24990"/>
          <a:ext cx="3273246" cy="2111034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24</xdr:row>
      <xdr:rowOff>28575</xdr:rowOff>
    </xdr:from>
    <xdr:to>
      <xdr:col>4</xdr:col>
      <xdr:colOff>288140</xdr:colOff>
      <xdr:row>36</xdr:row>
      <xdr:rowOff>93657</xdr:rowOff>
    </xdr:to>
    <xdr:pic>
      <xdr:nvPicPr>
        <xdr:cNvPr id="5" name="Imagen 4" descr="Interfaz de usuario gráfica, Aplicación, Tabla, Excel&#10;&#10;Descripción generada automáticamente">
          <a:extLst>
            <a:ext uri="{FF2B5EF4-FFF2-40B4-BE49-F238E27FC236}">
              <a16:creationId xmlns:a16="http://schemas.microsoft.com/office/drawing/2014/main" id="{95960766-8FC9-0D85-6517-93C0D63C0B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0" y="4371975"/>
          <a:ext cx="3479015" cy="2236782"/>
        </a:xfrm>
        <a:prstGeom prst="rect">
          <a:avLst/>
        </a:prstGeom>
      </xdr:spPr>
    </xdr:pic>
    <xdr:clientData/>
  </xdr:twoCellAnchor>
  <xdr:twoCellAnchor>
    <xdr:from>
      <xdr:col>5</xdr:col>
      <xdr:colOff>15240</xdr:colOff>
      <xdr:row>9</xdr:row>
      <xdr:rowOff>48577</xdr:rowOff>
    </xdr:from>
    <xdr:to>
      <xdr:col>9</xdr:col>
      <xdr:colOff>733425</xdr:colOff>
      <xdr:row>24</xdr:row>
      <xdr:rowOff>73342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7ED92EC-9F27-38A5-A584-7AD266390E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5</xdr:col>
      <xdr:colOff>0</xdr:colOff>
      <xdr:row>26</xdr:row>
      <xdr:rowOff>0</xdr:rowOff>
    </xdr:from>
    <xdr:to>
      <xdr:col>9</xdr:col>
      <xdr:colOff>737571</xdr:colOff>
      <xdr:row>41</xdr:row>
      <xdr:rowOff>34909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A9DA3976-7F49-9A3B-E9E9-FCF353DD65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124325" y="4705350"/>
          <a:ext cx="3871296" cy="274953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160020</xdr:colOff>
      <xdr:row>0</xdr:row>
      <xdr:rowOff>55245</xdr:rowOff>
    </xdr:from>
    <xdr:to>
      <xdr:col>14</xdr:col>
      <xdr:colOff>78105</xdr:colOff>
      <xdr:row>15</xdr:row>
      <xdr:rowOff>59055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33EC93B-FBDC-4D51-A45B-68FCB7F1B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175260</xdr:colOff>
      <xdr:row>0</xdr:row>
      <xdr:rowOff>179070</xdr:rowOff>
    </xdr:from>
    <xdr:to>
      <xdr:col>15</xdr:col>
      <xdr:colOff>91440</xdr:colOff>
      <xdr:row>15</xdr:row>
      <xdr:rowOff>169545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9D954A4-F0AB-4443-973C-3031B9054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18</xdr:row>
      <xdr:rowOff>0</xdr:rowOff>
    </xdr:from>
    <xdr:to>
      <xdr:col>14</xdr:col>
      <xdr:colOff>714375</xdr:colOff>
      <xdr:row>32</xdr:row>
      <xdr:rowOff>177165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3727618-DAFF-4DEA-85B5-A438EC9497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0.04973</cdr:x>
      <cdr:y>0.10556</cdr:y>
    </cdr:from>
    <cdr:to>
      <cdr:x>0.22657</cdr:x>
      <cdr:y>0.37298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C257FAEB-EB6C-7F7D-E7E6-0CFD9B72A067}"/>
            </a:ext>
          </a:extLst>
        </cdr:cNvPr>
        <cdr:cNvSpPr txBox="1"/>
      </cdr:nvSpPr>
      <cdr:spPr>
        <a:xfrm xmlns:a="http://schemas.openxmlformats.org/drawingml/2006/main">
          <a:off x="428625" y="285750"/>
          <a:ext cx="152400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  <cdr:relSizeAnchor xmlns:cdr="http://schemas.openxmlformats.org/drawingml/2006/chartDrawing">
    <cdr:from>
      <cdr:x>0.06742</cdr:x>
      <cdr:y>0.14778</cdr:y>
    </cdr:from>
    <cdr:to>
      <cdr:x>0.23099</cdr:x>
      <cdr:y>0.31316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2B804588-FCD1-0928-6DAD-9E28306BE123}"/>
            </a:ext>
          </a:extLst>
        </cdr:cNvPr>
        <cdr:cNvSpPr txBox="1"/>
      </cdr:nvSpPr>
      <cdr:spPr>
        <a:xfrm xmlns:a="http://schemas.openxmlformats.org/drawingml/2006/main">
          <a:off x="581025" y="400050"/>
          <a:ext cx="1409700" cy="4476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>
              <a:latin typeface="MS Reference Sans Serif" panose="020B0604030504040204" pitchFamily="34" charset="0"/>
            </a:rPr>
            <a:t> = 149,55</a:t>
          </a:r>
        </a:p>
        <a:p xmlns:a="http://schemas.openxmlformats.org/drawingml/2006/main">
          <a:r>
            <a:rPr lang="es-ES" sz="1100">
              <a:latin typeface="MS Reference Sans Serif" panose="020B0604030504040204" pitchFamily="34" charset="0"/>
            </a:rPr>
            <a:t>s = 0</a:t>
          </a:r>
          <a:endParaRPr lang="es-ES" sz="1100"/>
        </a:p>
      </cdr:txBody>
    </cdr:sp>
  </cdr:relSizeAnchor>
  <cdr:relSizeAnchor xmlns:cdr="http://schemas.openxmlformats.org/drawingml/2006/chartDrawing">
    <cdr:from>
      <cdr:x>0.35846</cdr:x>
      <cdr:y>0.15599</cdr:y>
    </cdr:from>
    <cdr:to>
      <cdr:x>0.52203</cdr:x>
      <cdr:y>0.32137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872C2F1F-DAC0-9210-3F0B-4225C571274C}"/>
            </a:ext>
          </a:extLst>
        </cdr:cNvPr>
        <cdr:cNvSpPr txBox="1"/>
      </cdr:nvSpPr>
      <cdr:spPr>
        <a:xfrm xmlns:a="http://schemas.openxmlformats.org/drawingml/2006/main">
          <a:off x="3089275" y="422275"/>
          <a:ext cx="1409700" cy="4476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latin typeface="MS Reference Sans Serif" panose="020B0604030504040204" pitchFamily="34" charset="0"/>
            </a:rPr>
            <a:t> = 149,55</a:t>
          </a:r>
        </a:p>
        <a:p xmlns:a="http://schemas.openxmlformats.org/drawingml/2006/main">
          <a:r>
            <a:rPr lang="es-ES" sz="1100">
              <a:latin typeface="MS Reference Sans Serif" panose="020B0604030504040204" pitchFamily="34" charset="0"/>
            </a:rPr>
            <a:t>s = 19,12</a:t>
          </a:r>
          <a:endParaRPr lang="es-ES" sz="1100"/>
        </a:p>
      </cdr:txBody>
    </cdr:sp>
  </cdr:relSizeAnchor>
  <cdr:relSizeAnchor xmlns:cdr="http://schemas.openxmlformats.org/drawingml/2006/chartDrawing">
    <cdr:from>
      <cdr:x>0.69887</cdr:x>
      <cdr:y>0.15599</cdr:y>
    </cdr:from>
    <cdr:to>
      <cdr:x>0.86244</cdr:x>
      <cdr:y>0.32137</cdr:y>
    </cdr:to>
    <cdr:sp macro="" textlink="">
      <cdr:nvSpPr>
        <cdr:cNvPr id="6" name="CuadroTexto 1">
          <a:extLst xmlns:a="http://schemas.openxmlformats.org/drawingml/2006/main">
            <a:ext uri="{FF2B5EF4-FFF2-40B4-BE49-F238E27FC236}">
              <a16:creationId xmlns:a16="http://schemas.microsoft.com/office/drawing/2014/main" id="{DB3FCA70-3BB4-1365-183A-4F55338B85A8}"/>
            </a:ext>
          </a:extLst>
        </cdr:cNvPr>
        <cdr:cNvSpPr txBox="1"/>
      </cdr:nvSpPr>
      <cdr:spPr>
        <a:xfrm xmlns:a="http://schemas.openxmlformats.org/drawingml/2006/main">
          <a:off x="6022975" y="422275"/>
          <a:ext cx="1409700" cy="44767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latin typeface="MS Reference Sans Serif" panose="020B0604030504040204" pitchFamily="34" charset="0"/>
            </a:rPr>
            <a:t> = 149,55</a:t>
          </a:r>
        </a:p>
        <a:p xmlns:a="http://schemas.openxmlformats.org/drawingml/2006/main">
          <a:r>
            <a:rPr lang="es-ES" sz="1100">
              <a:latin typeface="MS Reference Sans Serif" panose="020B0604030504040204" pitchFamily="34" charset="0"/>
            </a:rPr>
            <a:t>s = 11,05</a:t>
          </a:r>
          <a:endParaRPr lang="es-E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752475</xdr:colOff>
      <xdr:row>0</xdr:row>
      <xdr:rowOff>0</xdr:rowOff>
    </xdr:from>
    <xdr:to>
      <xdr:col>14</xdr:col>
      <xdr:colOff>668655</xdr:colOff>
      <xdr:row>14</xdr:row>
      <xdr:rowOff>173355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67DC13C-2F84-4EA2-9F03-8925352CA9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0.04973</cdr:x>
      <cdr:y>0.10556</cdr:y>
    </cdr:from>
    <cdr:to>
      <cdr:x>0.22657</cdr:x>
      <cdr:y>0.37298</cdr:y>
    </cdr:to>
    <cdr:sp macro="" textlink="">
      <cdr:nvSpPr>
        <cdr:cNvPr id="2" name="CuadroTexto 1">
          <a:extLst xmlns:a="http://schemas.openxmlformats.org/drawingml/2006/main">
            <a:ext uri="{FF2B5EF4-FFF2-40B4-BE49-F238E27FC236}">
              <a16:creationId xmlns:a16="http://schemas.microsoft.com/office/drawing/2014/main" id="{C257FAEB-EB6C-7F7D-E7E6-0CFD9B72A067}"/>
            </a:ext>
          </a:extLst>
        </cdr:cNvPr>
        <cdr:cNvSpPr txBox="1"/>
      </cdr:nvSpPr>
      <cdr:spPr>
        <a:xfrm xmlns:a="http://schemas.openxmlformats.org/drawingml/2006/main">
          <a:off x="428625" y="285750"/>
          <a:ext cx="1524000" cy="7239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s-ES" sz="1100"/>
        </a:p>
      </cdr:txBody>
    </cdr:sp>
  </cdr:relSizeAnchor>
  <cdr:relSizeAnchor xmlns:cdr="http://schemas.openxmlformats.org/drawingml/2006/chartDrawing">
    <cdr:from>
      <cdr:x>0.06742</cdr:x>
      <cdr:y>0.14778</cdr:y>
    </cdr:from>
    <cdr:to>
      <cdr:x>0.19602</cdr:x>
      <cdr:y>0.31316</cdr:y>
    </cdr:to>
    <cdr:sp macro="" textlink="">
      <cdr:nvSpPr>
        <cdr:cNvPr id="3" name="CuadroTexto 2">
          <a:extLst xmlns:a="http://schemas.openxmlformats.org/drawingml/2006/main">
            <a:ext uri="{FF2B5EF4-FFF2-40B4-BE49-F238E27FC236}">
              <a16:creationId xmlns:a16="http://schemas.microsoft.com/office/drawing/2014/main" id="{2B804588-FCD1-0928-6DAD-9E28306BE123}"/>
            </a:ext>
          </a:extLst>
        </cdr:cNvPr>
        <cdr:cNvSpPr txBox="1"/>
      </cdr:nvSpPr>
      <cdr:spPr>
        <a:xfrm xmlns:a="http://schemas.openxmlformats.org/drawingml/2006/main">
          <a:off x="580527" y="399478"/>
          <a:ext cx="1107303" cy="44705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s-ES" sz="1100">
              <a:latin typeface="MS Reference Sans Serif" panose="020B0604030504040204" pitchFamily="34" charset="0"/>
            </a:rPr>
            <a:t> = 149,55</a:t>
          </a:r>
        </a:p>
        <a:p xmlns:a="http://schemas.openxmlformats.org/drawingml/2006/main">
          <a:r>
            <a:rPr lang="es-ES" sz="1100">
              <a:latin typeface="MS Reference Sans Serif" panose="020B0604030504040204" pitchFamily="34" charset="0"/>
            </a:rPr>
            <a:t>s = 11,05</a:t>
          </a:r>
          <a:endParaRPr lang="es-ES" sz="1100"/>
        </a:p>
      </cdr:txBody>
    </cdr:sp>
  </cdr:relSizeAnchor>
  <cdr:relSizeAnchor xmlns:cdr="http://schemas.openxmlformats.org/drawingml/2006/chartDrawing">
    <cdr:from>
      <cdr:x>0.55647</cdr:x>
      <cdr:y>0.13132</cdr:y>
    </cdr:from>
    <cdr:to>
      <cdr:x>0.67721</cdr:x>
      <cdr:y>0.2967</cdr:y>
    </cdr:to>
    <cdr:sp macro="" textlink="">
      <cdr:nvSpPr>
        <cdr:cNvPr id="5" name="CuadroTexto 1">
          <a:extLst xmlns:a="http://schemas.openxmlformats.org/drawingml/2006/main">
            <a:ext uri="{FF2B5EF4-FFF2-40B4-BE49-F238E27FC236}">
              <a16:creationId xmlns:a16="http://schemas.microsoft.com/office/drawing/2014/main" id="{872C2F1F-DAC0-9210-3F0B-4225C571274C}"/>
            </a:ext>
          </a:extLst>
        </cdr:cNvPr>
        <cdr:cNvSpPr txBox="1"/>
      </cdr:nvSpPr>
      <cdr:spPr>
        <a:xfrm xmlns:a="http://schemas.openxmlformats.org/drawingml/2006/main">
          <a:off x="4791531" y="354996"/>
          <a:ext cx="1039674" cy="44705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s-ES" sz="1100">
              <a:latin typeface="MS Reference Sans Serif" panose="020B0604030504040204" pitchFamily="34" charset="0"/>
            </a:rPr>
            <a:t> = 149,55</a:t>
          </a:r>
        </a:p>
        <a:p xmlns:a="http://schemas.openxmlformats.org/drawingml/2006/main">
          <a:r>
            <a:rPr lang="es-ES" sz="1100">
              <a:latin typeface="MS Reference Sans Serif" panose="020B0604030504040204" pitchFamily="34" charset="0"/>
            </a:rPr>
            <a:t>s = 11,05</a:t>
          </a:r>
          <a:endParaRPr lang="es-ES" sz="1100"/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an Riera" refreshedDate="45460.840346296296" createdVersion="8" refreshedVersion="8" minRefreshableVersion="3" recordCount="11" xr:uid="{C2F65DC3-B3CB-4556-B54E-D152D6B44A41}">
  <cacheSource type="worksheet">
    <worksheetSource ref="B1:B12" sheet="Aula1 (puntos)"/>
  </cacheSource>
  <cacheFields count="1">
    <cacheField name="altura (cm)" numFmtId="0">
      <sharedItems containsSemiMixedTypes="0" containsString="0" containsNumber="1" containsInteger="1" minValue="135" maxValue="175" count="9">
        <n v="153"/>
        <n v="135"/>
        <n v="140"/>
        <n v="175"/>
        <n v="138"/>
        <n v="145"/>
        <n v="154"/>
        <n v="152"/>
        <n v="159"/>
      </sharedItems>
      <fieldGroup base="0">
        <rangePr startNum="135" endNum="175" groupInterval="10"/>
        <groupItems count="6">
          <s v="&lt;135"/>
          <s v="135-144"/>
          <s v="145-154"/>
          <s v="155-164"/>
          <s v="165-175"/>
          <s v="&gt;17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</r>
  <r>
    <x v="1"/>
  </r>
  <r>
    <x v="2"/>
  </r>
  <r>
    <x v="2"/>
  </r>
  <r>
    <x v="3"/>
  </r>
  <r>
    <x v="4"/>
  </r>
  <r>
    <x v="5"/>
  </r>
  <r>
    <x v="6"/>
  </r>
  <r>
    <x v="7"/>
  </r>
  <r>
    <x v="8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84C78E-287A-477C-B853-3933A7752BBC}" name="TablaDinámica2" cacheId="0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11">
  <location ref="F3:G8" firstHeaderRow="1" firstDataRow="1" firstDataCol="1"/>
  <pivotFields count="1">
    <pivotField axis="axisRow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frec abs" fld="0" subtotal="count" baseField="0" baseItem="0"/>
  </dataFields>
  <formats count="1">
    <format dxfId="0">
      <pivotArea dataOnly="0" labelOnly="1" outline="0" fieldPosition="0">
        <references count="1">
          <reference field="4294967294" count="1">
            <x v="0"/>
          </reference>
        </references>
      </pivotArea>
    </format>
  </format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9E6F7C-F988-4690-B581-36E84051B815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A3:C8" firstHeaderRow="0" firstDataRow="1" firstDataCol="1"/>
  <pivotFields count="1">
    <pivotField axis="axisRow" dataField="1" showAll="0">
      <items count="7">
        <item x="0"/>
        <item x="1"/>
        <item x="2"/>
        <item x="3"/>
        <item x="4"/>
        <item x="5"/>
        <item t="default"/>
      </items>
    </pivotField>
  </pivotFields>
  <rowFields count="1">
    <field x="0"/>
  </rowFields>
  <rowItems count="5"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frec abs" fld="0" subtotal="count" baseField="0" baseItem="0"/>
    <dataField name="frec rel" fld="0" subtotal="count" showDataAs="percentOfCol" baseField="0" baseItem="1" numFmtId="165"/>
  </dataFields>
  <formats count="2"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fieldPosition="0">
        <references count="1">
          <reference field="4294967294" count="1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75D96-1BEA-4282-85D5-9E08F175C55B}">
  <dimension ref="A1:M29"/>
  <sheetViews>
    <sheetView workbookViewId="0">
      <selection activeCell="A15" sqref="A15"/>
    </sheetView>
  </sheetViews>
  <sheetFormatPr baseColWidth="10" defaultRowHeight="14.4" x14ac:dyDescent="0.3"/>
  <sheetData>
    <row r="1" spans="1:2" x14ac:dyDescent="0.3">
      <c r="A1" t="s">
        <v>67</v>
      </c>
      <c r="B1" s="2" t="s">
        <v>64</v>
      </c>
    </row>
    <row r="2" spans="1:2" x14ac:dyDescent="0.3">
      <c r="A2" t="s">
        <v>2</v>
      </c>
      <c r="B2">
        <v>153</v>
      </c>
    </row>
    <row r="3" spans="1:2" x14ac:dyDescent="0.3">
      <c r="A3" t="s">
        <v>3</v>
      </c>
      <c r="B3">
        <v>135</v>
      </c>
    </row>
    <row r="4" spans="1:2" x14ac:dyDescent="0.3">
      <c r="A4" t="s">
        <v>4</v>
      </c>
      <c r="B4">
        <v>140</v>
      </c>
    </row>
    <row r="5" spans="1:2" x14ac:dyDescent="0.3">
      <c r="A5" t="s">
        <v>5</v>
      </c>
      <c r="B5">
        <v>140</v>
      </c>
    </row>
    <row r="6" spans="1:2" x14ac:dyDescent="0.3">
      <c r="A6" t="s">
        <v>6</v>
      </c>
      <c r="B6">
        <v>175</v>
      </c>
    </row>
    <row r="7" spans="1:2" x14ac:dyDescent="0.3">
      <c r="A7" t="s">
        <v>7</v>
      </c>
      <c r="B7">
        <v>138</v>
      </c>
    </row>
    <row r="8" spans="1:2" x14ac:dyDescent="0.3">
      <c r="A8" t="s">
        <v>8</v>
      </c>
      <c r="B8">
        <v>145</v>
      </c>
    </row>
    <row r="9" spans="1:2" x14ac:dyDescent="0.3">
      <c r="A9" t="s">
        <v>9</v>
      </c>
      <c r="B9">
        <v>154</v>
      </c>
    </row>
    <row r="10" spans="1:2" x14ac:dyDescent="0.3">
      <c r="A10" t="s">
        <v>10</v>
      </c>
      <c r="B10">
        <v>152</v>
      </c>
    </row>
    <row r="11" spans="1:2" x14ac:dyDescent="0.3">
      <c r="A11" t="s">
        <v>11</v>
      </c>
      <c r="B11">
        <v>159</v>
      </c>
    </row>
    <row r="12" spans="1:2" x14ac:dyDescent="0.3">
      <c r="A12" t="s">
        <v>12</v>
      </c>
      <c r="B12">
        <v>154</v>
      </c>
    </row>
    <row r="20" spans="7:13" x14ac:dyDescent="0.3">
      <c r="G20" t="s">
        <v>65</v>
      </c>
    </row>
    <row r="21" spans="7:13" x14ac:dyDescent="0.3">
      <c r="G21" s="17">
        <v>13</v>
      </c>
      <c r="H21" s="27" t="s">
        <v>58</v>
      </c>
    </row>
    <row r="22" spans="7:13" x14ac:dyDescent="0.3">
      <c r="G22" s="17">
        <v>14</v>
      </c>
      <c r="H22" s="27" t="s">
        <v>59</v>
      </c>
    </row>
    <row r="23" spans="7:13" x14ac:dyDescent="0.3">
      <c r="G23" s="17">
        <v>15</v>
      </c>
      <c r="H23" s="27" t="s">
        <v>66</v>
      </c>
      <c r="K23">
        <v>9</v>
      </c>
    </row>
    <row r="24" spans="7:13" x14ac:dyDescent="0.3">
      <c r="G24" s="17">
        <v>16</v>
      </c>
      <c r="K24">
        <v>5</v>
      </c>
    </row>
    <row r="25" spans="7:13" x14ac:dyDescent="0.3">
      <c r="G25" s="17">
        <v>17</v>
      </c>
      <c r="H25" s="27" t="s">
        <v>60</v>
      </c>
      <c r="K25">
        <v>4</v>
      </c>
    </row>
    <row r="26" spans="7:13" x14ac:dyDescent="0.3">
      <c r="J26">
        <v>5</v>
      </c>
      <c r="K26">
        <v>4</v>
      </c>
    </row>
    <row r="27" spans="7:13" x14ac:dyDescent="0.3">
      <c r="I27">
        <v>8</v>
      </c>
      <c r="J27">
        <v>0</v>
      </c>
      <c r="K27">
        <v>3</v>
      </c>
    </row>
    <row r="28" spans="7:13" x14ac:dyDescent="0.3">
      <c r="I28" s="11">
        <v>5</v>
      </c>
      <c r="J28" s="11">
        <v>0</v>
      </c>
      <c r="K28" s="11">
        <v>2</v>
      </c>
      <c r="L28" s="11"/>
      <c r="M28" s="11">
        <v>5</v>
      </c>
    </row>
    <row r="29" spans="7:13" x14ac:dyDescent="0.3">
      <c r="I29">
        <v>130</v>
      </c>
      <c r="J29">
        <v>140</v>
      </c>
      <c r="K29">
        <v>150</v>
      </c>
      <c r="L29">
        <v>160</v>
      </c>
      <c r="M29">
        <v>170</v>
      </c>
    </row>
  </sheetData>
  <sortState xmlns:xlrd2="http://schemas.microsoft.com/office/spreadsheetml/2017/richdata2" ref="B20:D30">
    <sortCondition ref="B20:B30"/>
  </sortState>
  <pageMargins left="0.7" right="0.7" top="0.75" bottom="0.75" header="0.3" footer="0.3"/>
  <ignoredErrors>
    <ignoredError sqref="H21:H23 H25" numberStoredAsText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A2D7F-761F-4A6F-93D0-59C8B1E57CD3}">
  <dimension ref="A1:L24"/>
  <sheetViews>
    <sheetView workbookViewId="0">
      <selection activeCell="F16" sqref="F16"/>
    </sheetView>
  </sheetViews>
  <sheetFormatPr baseColWidth="10" defaultRowHeight="14.4" x14ac:dyDescent="0.3"/>
  <cols>
    <col min="5" max="5" width="4.44140625" customWidth="1"/>
    <col min="9" max="9" width="5" customWidth="1"/>
  </cols>
  <sheetData>
    <row r="1" spans="1:12" ht="43.2" x14ac:dyDescent="0.3">
      <c r="B1" s="7" t="s">
        <v>47</v>
      </c>
      <c r="C1" s="7" t="s">
        <v>48</v>
      </c>
      <c r="D1" s="7" t="s">
        <v>49</v>
      </c>
      <c r="F1" s="7" t="s">
        <v>46</v>
      </c>
      <c r="G1" s="7" t="s">
        <v>48</v>
      </c>
      <c r="H1" s="7" t="s">
        <v>49</v>
      </c>
      <c r="J1" s="7" t="s">
        <v>45</v>
      </c>
      <c r="K1" s="7" t="s">
        <v>48</v>
      </c>
      <c r="L1" s="7" t="s">
        <v>49</v>
      </c>
    </row>
    <row r="2" spans="1:12" x14ac:dyDescent="0.3">
      <c r="A2">
        <v>1</v>
      </c>
      <c r="B2">
        <v>149.54545454545453</v>
      </c>
      <c r="C2" s="1">
        <f>AVERAGE($B$2:$B$12)</f>
        <v>149.54545454545453</v>
      </c>
      <c r="D2" s="1">
        <f>B2-C2</f>
        <v>0</v>
      </c>
      <c r="F2">
        <v>143.5</v>
      </c>
      <c r="G2" s="1">
        <f t="shared" ref="G2:G12" si="0">AVERAGE($F$2:$F$12)</f>
        <v>149.54545454545453</v>
      </c>
      <c r="H2" s="1">
        <f>F2-G2</f>
        <v>-6.0454545454545325</v>
      </c>
      <c r="J2">
        <v>153</v>
      </c>
      <c r="K2" s="1">
        <f t="shared" ref="K2:K12" si="1">AVERAGE($J$2:$J$12)</f>
        <v>149.54545454545453</v>
      </c>
      <c r="L2" s="1">
        <f>J2-K2</f>
        <v>3.4545454545454675</v>
      </c>
    </row>
    <row r="3" spans="1:12" x14ac:dyDescent="0.3">
      <c r="A3">
        <v>2</v>
      </c>
      <c r="B3">
        <v>149.54545454545453</v>
      </c>
      <c r="C3" s="1">
        <f t="shared" ref="C3:C12" si="2">AVERAGE($B$2:$B$12)</f>
        <v>149.54545454545453</v>
      </c>
      <c r="D3" s="1">
        <f t="shared" ref="D3:D12" si="3">B3-C3</f>
        <v>0</v>
      </c>
      <c r="F3">
        <v>143.5</v>
      </c>
      <c r="G3" s="1">
        <f t="shared" si="0"/>
        <v>149.54545454545453</v>
      </c>
      <c r="H3" s="1">
        <f t="shared" ref="H3:H12" si="4">F3-G3</f>
        <v>-6.0454545454545325</v>
      </c>
      <c r="J3">
        <v>135</v>
      </c>
      <c r="K3" s="1">
        <f t="shared" si="1"/>
        <v>149.54545454545453</v>
      </c>
      <c r="L3" s="1">
        <f t="shared" ref="L3:L12" si="5">J3-K3</f>
        <v>-14.545454545454533</v>
      </c>
    </row>
    <row r="4" spans="1:12" x14ac:dyDescent="0.3">
      <c r="A4">
        <v>3</v>
      </c>
      <c r="B4">
        <v>149.54545454545453</v>
      </c>
      <c r="C4" s="1">
        <f t="shared" si="2"/>
        <v>149.54545454545453</v>
      </c>
      <c r="D4" s="1">
        <f t="shared" si="3"/>
        <v>0</v>
      </c>
      <c r="F4">
        <v>143.5</v>
      </c>
      <c r="G4" s="1">
        <f t="shared" si="0"/>
        <v>149.54545454545453</v>
      </c>
      <c r="H4" s="1">
        <f t="shared" si="4"/>
        <v>-6.0454545454545325</v>
      </c>
      <c r="J4">
        <v>140</v>
      </c>
      <c r="K4" s="1">
        <f t="shared" si="1"/>
        <v>149.54545454545453</v>
      </c>
      <c r="L4" s="1">
        <f t="shared" si="5"/>
        <v>-9.5454545454545325</v>
      </c>
    </row>
    <row r="5" spans="1:12" x14ac:dyDescent="0.3">
      <c r="A5">
        <v>4</v>
      </c>
      <c r="B5">
        <v>149.54545454545453</v>
      </c>
      <c r="C5" s="1">
        <f t="shared" si="2"/>
        <v>149.54545454545453</v>
      </c>
      <c r="D5" s="1">
        <f t="shared" si="3"/>
        <v>0</v>
      </c>
      <c r="F5">
        <v>143.5</v>
      </c>
      <c r="G5" s="1">
        <f t="shared" si="0"/>
        <v>149.54545454545453</v>
      </c>
      <c r="H5" s="1">
        <f t="shared" si="4"/>
        <v>-6.0454545454545325</v>
      </c>
      <c r="J5">
        <v>140</v>
      </c>
      <c r="K5" s="1">
        <f t="shared" si="1"/>
        <v>149.54545454545453</v>
      </c>
      <c r="L5" s="1">
        <f t="shared" si="5"/>
        <v>-9.5454545454545325</v>
      </c>
    </row>
    <row r="6" spans="1:12" x14ac:dyDescent="0.3">
      <c r="A6">
        <v>5</v>
      </c>
      <c r="B6">
        <v>149.54545454545453</v>
      </c>
      <c r="C6" s="1">
        <f t="shared" si="2"/>
        <v>149.54545454545453</v>
      </c>
      <c r="D6" s="1">
        <f t="shared" si="3"/>
        <v>0</v>
      </c>
      <c r="F6">
        <v>143.5</v>
      </c>
      <c r="G6" s="1">
        <f t="shared" si="0"/>
        <v>149.54545454545453</v>
      </c>
      <c r="H6" s="1">
        <f t="shared" si="4"/>
        <v>-6.0454545454545325</v>
      </c>
      <c r="J6">
        <v>175</v>
      </c>
      <c r="K6" s="1">
        <f t="shared" si="1"/>
        <v>149.54545454545453</v>
      </c>
      <c r="L6" s="1">
        <f t="shared" si="5"/>
        <v>25.454545454545467</v>
      </c>
    </row>
    <row r="7" spans="1:12" x14ac:dyDescent="0.3">
      <c r="A7">
        <v>6</v>
      </c>
      <c r="B7">
        <v>149.54545454545453</v>
      </c>
      <c r="C7" s="1">
        <f t="shared" si="2"/>
        <v>149.54545454545453</v>
      </c>
      <c r="D7" s="1">
        <f t="shared" si="3"/>
        <v>0</v>
      </c>
      <c r="F7">
        <v>143.5</v>
      </c>
      <c r="G7" s="1">
        <f t="shared" si="0"/>
        <v>149.54545454545453</v>
      </c>
      <c r="H7" s="1">
        <f t="shared" si="4"/>
        <v>-6.0454545454545325</v>
      </c>
      <c r="J7">
        <v>138</v>
      </c>
      <c r="K7" s="1">
        <f t="shared" si="1"/>
        <v>149.54545454545453</v>
      </c>
      <c r="L7" s="1">
        <f t="shared" si="5"/>
        <v>-11.545454545454533</v>
      </c>
    </row>
    <row r="8" spans="1:12" x14ac:dyDescent="0.3">
      <c r="A8">
        <v>7</v>
      </c>
      <c r="B8">
        <v>149.54545454545453</v>
      </c>
      <c r="C8" s="1">
        <f t="shared" si="2"/>
        <v>149.54545454545453</v>
      </c>
      <c r="D8" s="1">
        <f t="shared" si="3"/>
        <v>0</v>
      </c>
      <c r="F8">
        <v>143.5</v>
      </c>
      <c r="G8" s="1">
        <f t="shared" si="0"/>
        <v>149.54545454545453</v>
      </c>
      <c r="H8" s="1">
        <f t="shared" si="4"/>
        <v>-6.0454545454545325</v>
      </c>
      <c r="J8">
        <v>145</v>
      </c>
      <c r="K8" s="1">
        <f t="shared" si="1"/>
        <v>149.54545454545453</v>
      </c>
      <c r="L8" s="1">
        <f t="shared" si="5"/>
        <v>-4.5454545454545325</v>
      </c>
    </row>
    <row r="9" spans="1:12" x14ac:dyDescent="0.3">
      <c r="A9">
        <v>8</v>
      </c>
      <c r="B9">
        <v>149.54545454545453</v>
      </c>
      <c r="C9" s="1">
        <f t="shared" si="2"/>
        <v>149.54545454545453</v>
      </c>
      <c r="D9" s="1">
        <f t="shared" si="3"/>
        <v>0</v>
      </c>
      <c r="F9">
        <v>143.5</v>
      </c>
      <c r="G9" s="1">
        <f t="shared" si="0"/>
        <v>149.54545454545453</v>
      </c>
      <c r="H9" s="1">
        <f t="shared" si="4"/>
        <v>-6.0454545454545325</v>
      </c>
      <c r="J9">
        <v>154</v>
      </c>
      <c r="K9" s="1">
        <f t="shared" si="1"/>
        <v>149.54545454545453</v>
      </c>
      <c r="L9" s="1">
        <f t="shared" si="5"/>
        <v>4.4545454545454675</v>
      </c>
    </row>
    <row r="10" spans="1:12" x14ac:dyDescent="0.3">
      <c r="A10">
        <v>9</v>
      </c>
      <c r="B10">
        <v>149.54545454545453</v>
      </c>
      <c r="C10" s="1">
        <f t="shared" si="2"/>
        <v>149.54545454545453</v>
      </c>
      <c r="D10" s="1">
        <f t="shared" si="3"/>
        <v>0</v>
      </c>
      <c r="F10">
        <v>143.5</v>
      </c>
      <c r="G10" s="1">
        <f t="shared" si="0"/>
        <v>149.54545454545453</v>
      </c>
      <c r="H10" s="1">
        <f t="shared" si="4"/>
        <v>-6.0454545454545325</v>
      </c>
      <c r="J10">
        <v>152</v>
      </c>
      <c r="K10" s="1">
        <f t="shared" si="1"/>
        <v>149.54545454545453</v>
      </c>
      <c r="L10" s="1">
        <f t="shared" si="5"/>
        <v>2.4545454545454675</v>
      </c>
    </row>
    <row r="11" spans="1:12" x14ac:dyDescent="0.3">
      <c r="A11">
        <v>10</v>
      </c>
      <c r="B11">
        <v>149.54545454545453</v>
      </c>
      <c r="C11" s="1">
        <f t="shared" si="2"/>
        <v>149.54545454545453</v>
      </c>
      <c r="D11" s="1">
        <f t="shared" si="3"/>
        <v>0</v>
      </c>
      <c r="F11">
        <v>143.5</v>
      </c>
      <c r="G11" s="1">
        <f t="shared" si="0"/>
        <v>149.54545454545453</v>
      </c>
      <c r="H11" s="1">
        <f t="shared" si="4"/>
        <v>-6.0454545454545325</v>
      </c>
      <c r="J11">
        <v>159</v>
      </c>
      <c r="K11" s="1">
        <f t="shared" si="1"/>
        <v>149.54545454545453</v>
      </c>
      <c r="L11" s="1">
        <f t="shared" si="5"/>
        <v>9.4545454545454675</v>
      </c>
    </row>
    <row r="12" spans="1:12" x14ac:dyDescent="0.3">
      <c r="A12">
        <v>11</v>
      </c>
      <c r="B12">
        <v>149.54545454545453</v>
      </c>
      <c r="C12" s="1">
        <f t="shared" si="2"/>
        <v>149.54545454545453</v>
      </c>
      <c r="D12" s="1">
        <f t="shared" si="3"/>
        <v>0</v>
      </c>
      <c r="F12">
        <v>210</v>
      </c>
      <c r="G12" s="1">
        <f t="shared" si="0"/>
        <v>149.54545454545453</v>
      </c>
      <c r="H12" s="1">
        <f t="shared" si="4"/>
        <v>60.454545454545467</v>
      </c>
      <c r="J12">
        <v>154</v>
      </c>
      <c r="K12" s="1">
        <f t="shared" si="1"/>
        <v>149.54545454545453</v>
      </c>
      <c r="L12" s="1">
        <f t="shared" si="5"/>
        <v>4.4545454545454675</v>
      </c>
    </row>
    <row r="13" spans="1:12" x14ac:dyDescent="0.3">
      <c r="C13" s="1"/>
    </row>
    <row r="14" spans="1:12" x14ac:dyDescent="0.3">
      <c r="C14" s="6" t="s">
        <v>13</v>
      </c>
      <c r="D14" s="6">
        <f>AVERAGE(D2:D12)</f>
        <v>0</v>
      </c>
      <c r="G14" s="5" t="s">
        <v>13</v>
      </c>
      <c r="H14" s="6">
        <f>AVERAGE(H2:H12)</f>
        <v>1.2918958832001821E-14</v>
      </c>
      <c r="K14" s="5" t="s">
        <v>13</v>
      </c>
      <c r="L14" s="6">
        <f>AVERAGE(L2:L12)</f>
        <v>1.2918958832001821E-14</v>
      </c>
    </row>
    <row r="15" spans="1:12" x14ac:dyDescent="0.3">
      <c r="C15" s="1"/>
    </row>
    <row r="16" spans="1:12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1" spans="3:3" x14ac:dyDescent="0.3">
      <c r="C21" s="1"/>
    </row>
    <row r="22" spans="3:3" x14ac:dyDescent="0.3">
      <c r="C22" s="1"/>
    </row>
    <row r="23" spans="3:3" x14ac:dyDescent="0.3">
      <c r="C23" s="1"/>
    </row>
    <row r="24" spans="3:3" x14ac:dyDescent="0.3">
      <c r="C24" s="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DD623-5294-4EF6-9D0C-4878FA670A98}">
  <dimension ref="A1:K12"/>
  <sheetViews>
    <sheetView workbookViewId="0">
      <selection activeCell="L16" sqref="L16"/>
    </sheetView>
  </sheetViews>
  <sheetFormatPr baseColWidth="10" defaultRowHeight="14.4" x14ac:dyDescent="0.3"/>
  <cols>
    <col min="1" max="1" width="8.21875" customWidth="1"/>
    <col min="3" max="3" width="8.21875" customWidth="1"/>
    <col min="6" max="6" width="8.21875" customWidth="1"/>
    <col min="8" max="8" width="5.109375" customWidth="1"/>
    <col min="10" max="10" width="8.21875" customWidth="1"/>
  </cols>
  <sheetData>
    <row r="1" spans="1:11" ht="28.8" x14ac:dyDescent="0.3">
      <c r="A1" s="25" t="s">
        <v>57</v>
      </c>
      <c r="B1" s="26"/>
      <c r="C1" s="25" t="s">
        <v>57</v>
      </c>
      <c r="D1" s="25" t="s">
        <v>56</v>
      </c>
      <c r="E1" s="11"/>
      <c r="F1" s="25" t="s">
        <v>57</v>
      </c>
      <c r="G1" s="25" t="s">
        <v>56</v>
      </c>
      <c r="H1" s="11"/>
      <c r="I1" s="11"/>
      <c r="J1" s="25" t="s">
        <v>57</v>
      </c>
      <c r="K1" s="25" t="s">
        <v>56</v>
      </c>
    </row>
    <row r="2" spans="1:11" x14ac:dyDescent="0.3">
      <c r="A2">
        <v>135</v>
      </c>
      <c r="C2">
        <v>135</v>
      </c>
      <c r="D2">
        <f ca="1">RAND()</f>
        <v>4.1315619805766701E-2</v>
      </c>
      <c r="F2">
        <v>154</v>
      </c>
      <c r="G2">
        <v>0.10829073304788628</v>
      </c>
      <c r="J2">
        <v>154</v>
      </c>
      <c r="K2">
        <v>0.10829073304788628</v>
      </c>
    </row>
    <row r="3" spans="1:11" x14ac:dyDescent="0.3">
      <c r="A3">
        <v>138</v>
      </c>
      <c r="C3">
        <v>138</v>
      </c>
      <c r="D3">
        <v>0.88391405398866629</v>
      </c>
      <c r="F3">
        <v>152</v>
      </c>
      <c r="G3">
        <v>0.17055999404342703</v>
      </c>
      <c r="J3">
        <v>152</v>
      </c>
      <c r="K3">
        <v>0.17055999404342703</v>
      </c>
    </row>
    <row r="4" spans="1:11" x14ac:dyDescent="0.3">
      <c r="A4">
        <v>140</v>
      </c>
      <c r="C4">
        <v>140</v>
      </c>
      <c r="D4">
        <v>0.82283889459052462</v>
      </c>
      <c r="F4">
        <v>153</v>
      </c>
      <c r="G4">
        <v>0.25148815003097758</v>
      </c>
      <c r="J4">
        <v>153</v>
      </c>
      <c r="K4">
        <v>0.25148815003097758</v>
      </c>
    </row>
    <row r="5" spans="1:11" x14ac:dyDescent="0.3">
      <c r="A5">
        <v>140</v>
      </c>
      <c r="C5">
        <v>140</v>
      </c>
      <c r="D5">
        <v>0.35246970353343621</v>
      </c>
      <c r="F5">
        <v>140</v>
      </c>
      <c r="G5">
        <v>0.35246970353343621</v>
      </c>
      <c r="J5">
        <v>140</v>
      </c>
      <c r="K5">
        <v>0.35246970353343621</v>
      </c>
    </row>
    <row r="6" spans="1:11" x14ac:dyDescent="0.3">
      <c r="A6">
        <v>145</v>
      </c>
      <c r="C6">
        <v>145</v>
      </c>
      <c r="D6">
        <v>0.73073492115012262</v>
      </c>
      <c r="F6">
        <v>154</v>
      </c>
      <c r="G6">
        <v>0.48435635200583205</v>
      </c>
      <c r="J6">
        <v>154</v>
      </c>
      <c r="K6">
        <v>0.48435635200583205</v>
      </c>
    </row>
    <row r="7" spans="1:11" x14ac:dyDescent="0.3">
      <c r="A7">
        <v>152</v>
      </c>
      <c r="C7">
        <v>152</v>
      </c>
      <c r="D7">
        <v>0.17055999404342703</v>
      </c>
      <c r="F7">
        <v>159</v>
      </c>
      <c r="G7">
        <v>0.60492822862872608</v>
      </c>
      <c r="J7">
        <v>159</v>
      </c>
      <c r="K7">
        <v>0.60492822862872608</v>
      </c>
    </row>
    <row r="8" spans="1:11" x14ac:dyDescent="0.3">
      <c r="A8">
        <v>153</v>
      </c>
      <c r="C8">
        <v>153</v>
      </c>
      <c r="D8">
        <v>0.25148815003097758</v>
      </c>
      <c r="F8">
        <v>145</v>
      </c>
      <c r="G8">
        <v>0.73073492115012262</v>
      </c>
      <c r="J8">
        <v>145</v>
      </c>
      <c r="K8">
        <v>0.73073492115012262</v>
      </c>
    </row>
    <row r="9" spans="1:11" x14ac:dyDescent="0.3">
      <c r="A9">
        <v>154</v>
      </c>
      <c r="C9">
        <v>154</v>
      </c>
      <c r="D9">
        <v>0.10829073304788628</v>
      </c>
      <c r="F9">
        <v>135</v>
      </c>
      <c r="G9">
        <v>0.77267345601966975</v>
      </c>
      <c r="J9">
        <v>135</v>
      </c>
      <c r="K9">
        <v>0.77267345601966975</v>
      </c>
    </row>
    <row r="10" spans="1:11" x14ac:dyDescent="0.3">
      <c r="A10">
        <v>154</v>
      </c>
      <c r="C10">
        <v>154</v>
      </c>
      <c r="D10">
        <v>0.48435635200583205</v>
      </c>
      <c r="F10">
        <v>140</v>
      </c>
      <c r="G10">
        <v>0.82283889459052462</v>
      </c>
      <c r="J10">
        <v>140</v>
      </c>
      <c r="K10">
        <v>0.82283889459052462</v>
      </c>
    </row>
    <row r="11" spans="1:11" x14ac:dyDescent="0.3">
      <c r="A11">
        <v>159</v>
      </c>
      <c r="C11">
        <v>159</v>
      </c>
      <c r="D11">
        <v>0.60492822862872608</v>
      </c>
      <c r="F11">
        <v>138</v>
      </c>
      <c r="G11">
        <v>0.88391405398866629</v>
      </c>
      <c r="J11">
        <v>138</v>
      </c>
      <c r="K11">
        <v>0.88391405398866629</v>
      </c>
    </row>
    <row r="12" spans="1:11" x14ac:dyDescent="0.3">
      <c r="A12" s="11">
        <v>175</v>
      </c>
      <c r="B12" s="11"/>
      <c r="C12" s="11">
        <v>175</v>
      </c>
      <c r="D12" s="11">
        <v>0.98331745774859169</v>
      </c>
      <c r="E12" s="11"/>
      <c r="F12" s="11">
        <v>175</v>
      </c>
      <c r="G12" s="11">
        <v>0.98331745774859169</v>
      </c>
      <c r="H12" s="11"/>
      <c r="I12" s="11"/>
      <c r="J12" s="11">
        <v>175</v>
      </c>
      <c r="K12" s="11">
        <v>0.98331745774859169</v>
      </c>
    </row>
  </sheetData>
  <sortState xmlns:xlrd2="http://schemas.microsoft.com/office/spreadsheetml/2017/richdata2" ref="F2:G12">
    <sortCondition ref="G2:G12"/>
  </sortState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F6996C-1D3B-44B0-9006-B30B3EF5F298}">
  <dimension ref="A1:M23"/>
  <sheetViews>
    <sheetView workbookViewId="0">
      <selection activeCell="F14" sqref="F14"/>
    </sheetView>
  </sheetViews>
  <sheetFormatPr baseColWidth="10" defaultRowHeight="14.4" x14ac:dyDescent="0.3"/>
  <cols>
    <col min="1" max="1" width="15.6640625" customWidth="1"/>
    <col min="5" max="5" width="9.44140625" customWidth="1"/>
  </cols>
  <sheetData>
    <row r="1" spans="1:13" ht="43.2" x14ac:dyDescent="0.3">
      <c r="A1" s="12"/>
      <c r="B1" s="19" t="s">
        <v>47</v>
      </c>
      <c r="C1" s="20" t="s">
        <v>48</v>
      </c>
      <c r="D1" s="20" t="s">
        <v>49</v>
      </c>
      <c r="E1" s="21" t="s">
        <v>50</v>
      </c>
      <c r="F1" s="19" t="s">
        <v>46</v>
      </c>
      <c r="G1" s="20" t="s">
        <v>48</v>
      </c>
      <c r="H1" s="20" t="s">
        <v>49</v>
      </c>
      <c r="I1" s="21" t="s">
        <v>50</v>
      </c>
      <c r="J1" s="19" t="s">
        <v>45</v>
      </c>
      <c r="K1" s="20" t="s">
        <v>48</v>
      </c>
      <c r="L1" s="20" t="s">
        <v>49</v>
      </c>
      <c r="M1" s="21" t="s">
        <v>50</v>
      </c>
    </row>
    <row r="2" spans="1:13" x14ac:dyDescent="0.3">
      <c r="A2">
        <v>1</v>
      </c>
      <c r="B2" s="13">
        <v>149.54545454545453</v>
      </c>
      <c r="C2" s="8">
        <f>AVERAGE($B$2:$B$12)</f>
        <v>149.54545454545453</v>
      </c>
      <c r="D2" s="8">
        <f>B2-C2</f>
        <v>0</v>
      </c>
      <c r="E2" s="15">
        <f>D2^2</f>
        <v>0</v>
      </c>
      <c r="F2" s="22">
        <v>143.5</v>
      </c>
      <c r="G2" s="1">
        <f t="shared" ref="G2:G12" si="0">AVERAGE($F$2:$F$12)</f>
        <v>149.54545454545453</v>
      </c>
      <c r="H2" s="1">
        <f>F2-G2</f>
        <v>-6.0454545454545325</v>
      </c>
      <c r="I2" s="16">
        <f>H2^2</f>
        <v>36.547520661156867</v>
      </c>
      <c r="J2" s="22">
        <v>153</v>
      </c>
      <c r="K2" s="1">
        <f t="shared" ref="K2:K12" si="1">AVERAGE($J$2:$J$12)</f>
        <v>149.54545454545453</v>
      </c>
      <c r="L2" s="1">
        <f>J2-K2</f>
        <v>3.4545454545454675</v>
      </c>
      <c r="M2" s="16">
        <f>L2^2</f>
        <v>11.93388429752075</v>
      </c>
    </row>
    <row r="3" spans="1:13" x14ac:dyDescent="0.3">
      <c r="A3">
        <v>2</v>
      </c>
      <c r="B3" s="22">
        <v>149.54545454545453</v>
      </c>
      <c r="C3" s="1">
        <f t="shared" ref="C3:C12" si="2">AVERAGE($B$2:$B$12)</f>
        <v>149.54545454545453</v>
      </c>
      <c r="D3" s="1">
        <f t="shared" ref="D3:D12" si="3">B3-C3</f>
        <v>0</v>
      </c>
      <c r="E3" s="16">
        <f t="shared" ref="E3:E12" si="4">D3^2</f>
        <v>0</v>
      </c>
      <c r="F3" s="22">
        <v>143.5</v>
      </c>
      <c r="G3" s="1">
        <f t="shared" si="0"/>
        <v>149.54545454545453</v>
      </c>
      <c r="H3" s="1">
        <f t="shared" ref="H3:H12" si="5">F3-G3</f>
        <v>-6.0454545454545325</v>
      </c>
      <c r="I3" s="16">
        <f t="shared" ref="I3:I12" si="6">H3^2</f>
        <v>36.547520661156867</v>
      </c>
      <c r="J3" s="22">
        <v>135</v>
      </c>
      <c r="K3" s="1">
        <f t="shared" si="1"/>
        <v>149.54545454545453</v>
      </c>
      <c r="L3" s="1">
        <f t="shared" ref="L3:L12" si="7">J3-K3</f>
        <v>-14.545454545454533</v>
      </c>
      <c r="M3" s="16">
        <f t="shared" ref="M3:M12" si="8">L3^2</f>
        <v>211.57024793388393</v>
      </c>
    </row>
    <row r="4" spans="1:13" x14ac:dyDescent="0.3">
      <c r="A4">
        <v>3</v>
      </c>
      <c r="B4" s="22">
        <v>149.54545454545453</v>
      </c>
      <c r="C4" s="1">
        <f t="shared" si="2"/>
        <v>149.54545454545453</v>
      </c>
      <c r="D4" s="1">
        <f t="shared" si="3"/>
        <v>0</v>
      </c>
      <c r="E4" s="16">
        <f t="shared" si="4"/>
        <v>0</v>
      </c>
      <c r="F4" s="22">
        <v>143.5</v>
      </c>
      <c r="G4" s="1">
        <f t="shared" si="0"/>
        <v>149.54545454545453</v>
      </c>
      <c r="H4" s="1">
        <f t="shared" si="5"/>
        <v>-6.0454545454545325</v>
      </c>
      <c r="I4" s="16">
        <f t="shared" si="6"/>
        <v>36.547520661156867</v>
      </c>
      <c r="J4" s="22">
        <v>140</v>
      </c>
      <c r="K4" s="1">
        <f t="shared" si="1"/>
        <v>149.54545454545453</v>
      </c>
      <c r="L4" s="1">
        <f t="shared" si="7"/>
        <v>-9.5454545454545325</v>
      </c>
      <c r="M4" s="16">
        <f t="shared" si="8"/>
        <v>91.115702479338594</v>
      </c>
    </row>
    <row r="5" spans="1:13" x14ac:dyDescent="0.3">
      <c r="A5">
        <v>4</v>
      </c>
      <c r="B5" s="22">
        <v>149.54545454545453</v>
      </c>
      <c r="C5" s="1">
        <f t="shared" si="2"/>
        <v>149.54545454545453</v>
      </c>
      <c r="D5" s="1">
        <f t="shared" si="3"/>
        <v>0</v>
      </c>
      <c r="E5" s="16">
        <f t="shared" si="4"/>
        <v>0</v>
      </c>
      <c r="F5" s="22">
        <v>143.5</v>
      </c>
      <c r="G5" s="1">
        <f t="shared" si="0"/>
        <v>149.54545454545453</v>
      </c>
      <c r="H5" s="1">
        <f t="shared" si="5"/>
        <v>-6.0454545454545325</v>
      </c>
      <c r="I5" s="16">
        <f t="shared" si="6"/>
        <v>36.547520661156867</v>
      </c>
      <c r="J5" s="22">
        <v>140</v>
      </c>
      <c r="K5" s="1">
        <f t="shared" si="1"/>
        <v>149.54545454545453</v>
      </c>
      <c r="L5" s="1">
        <f t="shared" si="7"/>
        <v>-9.5454545454545325</v>
      </c>
      <c r="M5" s="16">
        <f t="shared" si="8"/>
        <v>91.115702479338594</v>
      </c>
    </row>
    <row r="6" spans="1:13" x14ac:dyDescent="0.3">
      <c r="A6">
        <v>5</v>
      </c>
      <c r="B6" s="22">
        <v>149.54545454545453</v>
      </c>
      <c r="C6" s="1">
        <f t="shared" si="2"/>
        <v>149.54545454545453</v>
      </c>
      <c r="D6" s="1">
        <f t="shared" si="3"/>
        <v>0</v>
      </c>
      <c r="E6" s="16">
        <f t="shared" si="4"/>
        <v>0</v>
      </c>
      <c r="F6" s="22">
        <v>143.5</v>
      </c>
      <c r="G6" s="1">
        <f t="shared" si="0"/>
        <v>149.54545454545453</v>
      </c>
      <c r="H6" s="1">
        <f t="shared" si="5"/>
        <v>-6.0454545454545325</v>
      </c>
      <c r="I6" s="16">
        <f t="shared" si="6"/>
        <v>36.547520661156867</v>
      </c>
      <c r="J6" s="22">
        <v>175</v>
      </c>
      <c r="K6" s="1">
        <f t="shared" si="1"/>
        <v>149.54545454545453</v>
      </c>
      <c r="L6" s="1">
        <f t="shared" si="7"/>
        <v>25.454545454545467</v>
      </c>
      <c r="M6" s="16">
        <f t="shared" si="8"/>
        <v>647.93388429752133</v>
      </c>
    </row>
    <row r="7" spans="1:13" x14ac:dyDescent="0.3">
      <c r="A7">
        <v>6</v>
      </c>
      <c r="B7" s="22">
        <v>149.54545454545453</v>
      </c>
      <c r="C7" s="1">
        <f t="shared" si="2"/>
        <v>149.54545454545453</v>
      </c>
      <c r="D7" s="1">
        <f t="shared" si="3"/>
        <v>0</v>
      </c>
      <c r="E7" s="16">
        <f t="shared" si="4"/>
        <v>0</v>
      </c>
      <c r="F7" s="22">
        <v>143.5</v>
      </c>
      <c r="G7" s="1">
        <f t="shared" si="0"/>
        <v>149.54545454545453</v>
      </c>
      <c r="H7" s="1">
        <f t="shared" si="5"/>
        <v>-6.0454545454545325</v>
      </c>
      <c r="I7" s="16">
        <f t="shared" si="6"/>
        <v>36.547520661156867</v>
      </c>
      <c r="J7" s="22">
        <v>138</v>
      </c>
      <c r="K7" s="1">
        <f t="shared" si="1"/>
        <v>149.54545454545453</v>
      </c>
      <c r="L7" s="1">
        <f t="shared" si="7"/>
        <v>-11.545454545454533</v>
      </c>
      <c r="M7" s="16">
        <f t="shared" si="8"/>
        <v>133.29752066115674</v>
      </c>
    </row>
    <row r="8" spans="1:13" x14ac:dyDescent="0.3">
      <c r="A8">
        <v>7</v>
      </c>
      <c r="B8" s="22">
        <v>149.54545454545453</v>
      </c>
      <c r="C8" s="1">
        <f t="shared" si="2"/>
        <v>149.54545454545453</v>
      </c>
      <c r="D8" s="1">
        <f t="shared" si="3"/>
        <v>0</v>
      </c>
      <c r="E8" s="16">
        <f t="shared" si="4"/>
        <v>0</v>
      </c>
      <c r="F8" s="22">
        <v>143.5</v>
      </c>
      <c r="G8" s="1">
        <f t="shared" si="0"/>
        <v>149.54545454545453</v>
      </c>
      <c r="H8" s="1">
        <f t="shared" si="5"/>
        <v>-6.0454545454545325</v>
      </c>
      <c r="I8" s="16">
        <f t="shared" si="6"/>
        <v>36.547520661156867</v>
      </c>
      <c r="J8" s="22">
        <v>145</v>
      </c>
      <c r="K8" s="1">
        <f t="shared" si="1"/>
        <v>149.54545454545453</v>
      </c>
      <c r="L8" s="1">
        <f t="shared" si="7"/>
        <v>-4.5454545454545325</v>
      </c>
      <c r="M8" s="16">
        <f t="shared" si="8"/>
        <v>20.661157024793273</v>
      </c>
    </row>
    <row r="9" spans="1:13" x14ac:dyDescent="0.3">
      <c r="A9">
        <v>8</v>
      </c>
      <c r="B9" s="22">
        <v>149.54545454545453</v>
      </c>
      <c r="C9" s="1">
        <f t="shared" si="2"/>
        <v>149.54545454545453</v>
      </c>
      <c r="D9" s="1">
        <f t="shared" si="3"/>
        <v>0</v>
      </c>
      <c r="E9" s="16">
        <f t="shared" si="4"/>
        <v>0</v>
      </c>
      <c r="F9" s="22">
        <v>143.5</v>
      </c>
      <c r="G9" s="1">
        <f t="shared" si="0"/>
        <v>149.54545454545453</v>
      </c>
      <c r="H9" s="1">
        <f t="shared" si="5"/>
        <v>-6.0454545454545325</v>
      </c>
      <c r="I9" s="16">
        <f t="shared" si="6"/>
        <v>36.547520661156867</v>
      </c>
      <c r="J9" s="22">
        <v>154</v>
      </c>
      <c r="K9" s="1">
        <f t="shared" si="1"/>
        <v>149.54545454545453</v>
      </c>
      <c r="L9" s="1">
        <f t="shared" si="7"/>
        <v>4.4545454545454675</v>
      </c>
      <c r="M9" s="16">
        <f t="shared" si="8"/>
        <v>19.842975206611687</v>
      </c>
    </row>
    <row r="10" spans="1:13" x14ac:dyDescent="0.3">
      <c r="A10">
        <v>9</v>
      </c>
      <c r="B10" s="22">
        <v>149.54545454545453</v>
      </c>
      <c r="C10" s="1">
        <f t="shared" si="2"/>
        <v>149.54545454545453</v>
      </c>
      <c r="D10" s="1">
        <f t="shared" si="3"/>
        <v>0</v>
      </c>
      <c r="E10" s="16">
        <f t="shared" si="4"/>
        <v>0</v>
      </c>
      <c r="F10" s="22">
        <v>143.5</v>
      </c>
      <c r="G10" s="1">
        <f t="shared" si="0"/>
        <v>149.54545454545453</v>
      </c>
      <c r="H10" s="1">
        <f t="shared" si="5"/>
        <v>-6.0454545454545325</v>
      </c>
      <c r="I10" s="16">
        <f t="shared" si="6"/>
        <v>36.547520661156867</v>
      </c>
      <c r="J10" s="22">
        <v>152</v>
      </c>
      <c r="K10" s="1">
        <f t="shared" si="1"/>
        <v>149.54545454545453</v>
      </c>
      <c r="L10" s="1">
        <f t="shared" si="7"/>
        <v>2.4545454545454675</v>
      </c>
      <c r="M10" s="16">
        <f t="shared" si="8"/>
        <v>6.0247933884298153</v>
      </c>
    </row>
    <row r="11" spans="1:13" x14ac:dyDescent="0.3">
      <c r="A11">
        <v>10</v>
      </c>
      <c r="B11" s="22">
        <v>149.54545454545453</v>
      </c>
      <c r="C11" s="1">
        <f t="shared" si="2"/>
        <v>149.54545454545453</v>
      </c>
      <c r="D11" s="1">
        <f t="shared" si="3"/>
        <v>0</v>
      </c>
      <c r="E11" s="16">
        <f t="shared" si="4"/>
        <v>0</v>
      </c>
      <c r="F11" s="22">
        <v>143.5</v>
      </c>
      <c r="G11" s="1">
        <f t="shared" si="0"/>
        <v>149.54545454545453</v>
      </c>
      <c r="H11" s="1">
        <f t="shared" si="5"/>
        <v>-6.0454545454545325</v>
      </c>
      <c r="I11" s="16">
        <f t="shared" si="6"/>
        <v>36.547520661156867</v>
      </c>
      <c r="J11" s="22">
        <v>159</v>
      </c>
      <c r="K11" s="1">
        <f t="shared" si="1"/>
        <v>149.54545454545453</v>
      </c>
      <c r="L11" s="1">
        <f t="shared" si="7"/>
        <v>9.4545454545454675</v>
      </c>
      <c r="M11" s="16">
        <f t="shared" si="8"/>
        <v>89.388429752066358</v>
      </c>
    </row>
    <row r="12" spans="1:13" x14ac:dyDescent="0.3">
      <c r="A12">
        <v>11</v>
      </c>
      <c r="B12" s="22">
        <v>149.54545454545453</v>
      </c>
      <c r="C12" s="1">
        <f t="shared" si="2"/>
        <v>149.54545454545453</v>
      </c>
      <c r="D12" s="1">
        <f t="shared" si="3"/>
        <v>0</v>
      </c>
      <c r="E12" s="16">
        <f t="shared" si="4"/>
        <v>0</v>
      </c>
      <c r="F12" s="22">
        <v>210</v>
      </c>
      <c r="G12" s="1">
        <f t="shared" si="0"/>
        <v>149.54545454545453</v>
      </c>
      <c r="H12" s="1">
        <f t="shared" si="5"/>
        <v>60.454545454545467</v>
      </c>
      <c r="I12" s="16">
        <f t="shared" si="6"/>
        <v>3654.7520661157041</v>
      </c>
      <c r="J12" s="22">
        <v>154</v>
      </c>
      <c r="K12" s="1">
        <f t="shared" si="1"/>
        <v>149.54545454545453</v>
      </c>
      <c r="L12" s="1">
        <f t="shared" si="7"/>
        <v>4.4545454545454675</v>
      </c>
      <c r="M12" s="16">
        <f t="shared" si="8"/>
        <v>19.842975206611687</v>
      </c>
    </row>
    <row r="13" spans="1:13" x14ac:dyDescent="0.3">
      <c r="A13" s="8" t="s">
        <v>13</v>
      </c>
      <c r="B13" s="13">
        <f>AVERAGE(B2:B12)</f>
        <v>149.54545454545453</v>
      </c>
      <c r="C13" s="9"/>
      <c r="D13" s="8">
        <f>AVERAGE(D2:D12)</f>
        <v>0</v>
      </c>
      <c r="E13" s="15">
        <f>AVERAGE(E2:E12)</f>
        <v>0</v>
      </c>
      <c r="F13" s="13">
        <f>AVERAGE(F2:F12)</f>
        <v>149.54545454545453</v>
      </c>
      <c r="G13" s="9"/>
      <c r="H13" s="8">
        <f>AVERAGE(H2:H12)</f>
        <v>1.2918958832001821E-14</v>
      </c>
      <c r="I13" s="15">
        <f>AVERAGE(I2:I12)</f>
        <v>365.47520661157023</v>
      </c>
      <c r="J13" s="13">
        <f>AVERAGE(J2:J12)</f>
        <v>149.54545454545453</v>
      </c>
      <c r="K13" s="9"/>
      <c r="L13" s="8">
        <f>AVERAGE(L2:L12)</f>
        <v>1.2918958832001821E-14</v>
      </c>
      <c r="M13" s="15">
        <f>AVERAGE(M2:M12)</f>
        <v>122.06611570247937</v>
      </c>
    </row>
    <row r="14" spans="1:13" x14ac:dyDescent="0.3">
      <c r="A14" s="1" t="s">
        <v>51</v>
      </c>
      <c r="B14" s="22">
        <f>_xlfn.VAR.P(B2:B12)</f>
        <v>0</v>
      </c>
      <c r="E14" s="17"/>
      <c r="F14" s="22">
        <f>_xlfn.VAR.P(F2:F12)</f>
        <v>365.47520661157023</v>
      </c>
      <c r="I14" s="17"/>
      <c r="J14" s="22">
        <f>_xlfn.VAR.P(J2:J12)</f>
        <v>122.06611570247937</v>
      </c>
      <c r="M14" s="17"/>
    </row>
    <row r="15" spans="1:13" x14ac:dyDescent="0.3">
      <c r="A15" s="11" t="s">
        <v>52</v>
      </c>
      <c r="B15" s="14">
        <f>_xlfn.STDEV.P(B2:B12)</f>
        <v>0</v>
      </c>
      <c r="C15" s="10"/>
      <c r="D15" s="11"/>
      <c r="E15" s="18"/>
      <c r="F15" s="14">
        <f>_xlfn.STDEV.P(F2:F12)</f>
        <v>19.117405854654294</v>
      </c>
      <c r="G15" s="11"/>
      <c r="H15" s="11"/>
      <c r="I15" s="23">
        <f>SQRT(I13)</f>
        <v>19.117405854654294</v>
      </c>
      <c r="J15" s="14">
        <f>_xlfn.STDEV.P(J2:J12)</f>
        <v>11.04835352903225</v>
      </c>
      <c r="K15" s="11"/>
      <c r="L15" s="11"/>
      <c r="M15" s="23">
        <f>SQRT(M13)</f>
        <v>11.04835352903225</v>
      </c>
    </row>
    <row r="16" spans="1:13" x14ac:dyDescent="0.3">
      <c r="C16" s="1"/>
    </row>
    <row r="17" spans="3:3" x14ac:dyDescent="0.3">
      <c r="C17" s="1"/>
    </row>
    <row r="18" spans="3:3" x14ac:dyDescent="0.3">
      <c r="C18" s="1"/>
    </row>
    <row r="19" spans="3:3" x14ac:dyDescent="0.3">
      <c r="C19" s="1"/>
    </row>
    <row r="20" spans="3:3" x14ac:dyDescent="0.3">
      <c r="C20" s="1"/>
    </row>
    <row r="21" spans="3:3" x14ac:dyDescent="0.3">
      <c r="C21" s="1"/>
    </row>
    <row r="22" spans="3:3" x14ac:dyDescent="0.3">
      <c r="C22" s="1"/>
    </row>
    <row r="23" spans="3:3" x14ac:dyDescent="0.3">
      <c r="C23" s="1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9DBFAF-408F-46C5-93DE-3076B15BB787}">
  <dimension ref="A1:C14"/>
  <sheetViews>
    <sheetView workbookViewId="0">
      <selection activeCell="C7" sqref="C7"/>
    </sheetView>
  </sheetViews>
  <sheetFormatPr baseColWidth="10" defaultRowHeight="14.4" x14ac:dyDescent="0.3"/>
  <sheetData>
    <row r="1" spans="1:3" x14ac:dyDescent="0.3">
      <c r="B1" t="s">
        <v>14</v>
      </c>
      <c r="C1" t="s">
        <v>0</v>
      </c>
    </row>
    <row r="2" spans="1:3" x14ac:dyDescent="0.3">
      <c r="A2">
        <v>1</v>
      </c>
      <c r="B2">
        <v>140</v>
      </c>
      <c r="C2" s="1">
        <f>AVERAGE(B$2:B$12)</f>
        <v>163.90909090909091</v>
      </c>
    </row>
    <row r="3" spans="1:3" x14ac:dyDescent="0.3">
      <c r="A3">
        <v>2</v>
      </c>
      <c r="B3">
        <v>177</v>
      </c>
      <c r="C3" s="1">
        <f t="shared" ref="C3:C12" si="0">AVERAGE(B$2:B$12)</f>
        <v>163.90909090909091</v>
      </c>
    </row>
    <row r="4" spans="1:3" x14ac:dyDescent="0.3">
      <c r="A4">
        <v>3</v>
      </c>
      <c r="B4">
        <v>153</v>
      </c>
      <c r="C4" s="1">
        <f t="shared" si="0"/>
        <v>163.90909090909091</v>
      </c>
    </row>
    <row r="5" spans="1:3" x14ac:dyDescent="0.3">
      <c r="A5">
        <v>4</v>
      </c>
      <c r="B5">
        <v>162</v>
      </c>
      <c r="C5" s="1">
        <f t="shared" si="0"/>
        <v>163.90909090909091</v>
      </c>
    </row>
    <row r="6" spans="1:3" x14ac:dyDescent="0.3">
      <c r="A6">
        <v>5</v>
      </c>
      <c r="B6">
        <v>184</v>
      </c>
      <c r="C6" s="1">
        <f t="shared" si="0"/>
        <v>163.90909090909091</v>
      </c>
    </row>
    <row r="7" spans="1:3" x14ac:dyDescent="0.3">
      <c r="A7">
        <v>6</v>
      </c>
      <c r="B7">
        <v>174</v>
      </c>
      <c r="C7" s="1">
        <f t="shared" si="0"/>
        <v>163.90909090909091</v>
      </c>
    </row>
    <row r="8" spans="1:3" x14ac:dyDescent="0.3">
      <c r="A8">
        <v>7</v>
      </c>
      <c r="B8">
        <v>190</v>
      </c>
      <c r="C8" s="1">
        <f t="shared" si="0"/>
        <v>163.90909090909091</v>
      </c>
    </row>
    <row r="9" spans="1:3" x14ac:dyDescent="0.3">
      <c r="A9">
        <v>8</v>
      </c>
      <c r="B9">
        <v>144</v>
      </c>
      <c r="C9" s="1">
        <f t="shared" si="0"/>
        <v>163.90909090909091</v>
      </c>
    </row>
    <row r="10" spans="1:3" x14ac:dyDescent="0.3">
      <c r="A10">
        <v>9</v>
      </c>
      <c r="B10">
        <v>150</v>
      </c>
      <c r="C10" s="1">
        <f t="shared" si="0"/>
        <v>163.90909090909091</v>
      </c>
    </row>
    <row r="11" spans="1:3" x14ac:dyDescent="0.3">
      <c r="A11">
        <v>10</v>
      </c>
      <c r="B11">
        <v>160</v>
      </c>
      <c r="C11" s="1">
        <f t="shared" si="0"/>
        <v>163.90909090909091</v>
      </c>
    </row>
    <row r="12" spans="1:3" x14ac:dyDescent="0.3">
      <c r="A12">
        <v>11</v>
      </c>
      <c r="B12">
        <v>169</v>
      </c>
      <c r="C12" s="1">
        <f t="shared" si="0"/>
        <v>163.90909090909091</v>
      </c>
    </row>
    <row r="14" spans="1:3" x14ac:dyDescent="0.3">
      <c r="B14" s="1"/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7EC8A-AD30-425D-B2FD-22E61978E5B2}">
  <dimension ref="A1:C14"/>
  <sheetViews>
    <sheetView workbookViewId="0">
      <selection activeCell="F21" sqref="F21"/>
    </sheetView>
  </sheetViews>
  <sheetFormatPr baseColWidth="10" defaultRowHeight="14.4" x14ac:dyDescent="0.3"/>
  <sheetData>
    <row r="1" spans="1:3" x14ac:dyDescent="0.3">
      <c r="B1" t="s">
        <v>14</v>
      </c>
      <c r="C1" t="s">
        <v>0</v>
      </c>
    </row>
    <row r="2" spans="1:3" x14ac:dyDescent="0.3">
      <c r="A2">
        <v>1</v>
      </c>
      <c r="B2">
        <v>155</v>
      </c>
      <c r="C2" s="1">
        <f>AVERAGE($B$2:$B$12)</f>
        <v>167</v>
      </c>
    </row>
    <row r="3" spans="1:3" x14ac:dyDescent="0.3">
      <c r="A3">
        <v>2</v>
      </c>
      <c r="B3">
        <v>167</v>
      </c>
      <c r="C3" s="1">
        <f t="shared" ref="C3:C12" si="0">AVERAGE($B$2:$B$12)</f>
        <v>167</v>
      </c>
    </row>
    <row r="4" spans="1:3" x14ac:dyDescent="0.3">
      <c r="A4">
        <v>3</v>
      </c>
      <c r="B4">
        <v>153</v>
      </c>
      <c r="C4" s="1">
        <f t="shared" si="0"/>
        <v>167</v>
      </c>
    </row>
    <row r="5" spans="1:3" x14ac:dyDescent="0.3">
      <c r="A5">
        <v>4</v>
      </c>
      <c r="B5">
        <v>164</v>
      </c>
      <c r="C5" s="1">
        <f t="shared" si="0"/>
        <v>167</v>
      </c>
    </row>
    <row r="6" spans="1:3" x14ac:dyDescent="0.3">
      <c r="A6">
        <v>5</v>
      </c>
      <c r="B6">
        <v>155</v>
      </c>
      <c r="C6" s="1">
        <f t="shared" si="0"/>
        <v>167</v>
      </c>
    </row>
    <row r="7" spans="1:3" x14ac:dyDescent="0.3">
      <c r="A7">
        <v>6</v>
      </c>
      <c r="B7">
        <v>160</v>
      </c>
      <c r="C7" s="1">
        <f t="shared" si="0"/>
        <v>167</v>
      </c>
    </row>
    <row r="8" spans="1:3" x14ac:dyDescent="0.3">
      <c r="A8">
        <v>7</v>
      </c>
      <c r="B8">
        <v>160</v>
      </c>
      <c r="C8" s="1">
        <f t="shared" si="0"/>
        <v>167</v>
      </c>
    </row>
    <row r="9" spans="1:3" x14ac:dyDescent="0.3">
      <c r="A9">
        <v>8</v>
      </c>
      <c r="B9">
        <v>200</v>
      </c>
      <c r="C9" s="1">
        <f t="shared" si="0"/>
        <v>167</v>
      </c>
    </row>
    <row r="10" spans="1:3" x14ac:dyDescent="0.3">
      <c r="A10">
        <v>9</v>
      </c>
      <c r="B10">
        <v>184</v>
      </c>
      <c r="C10" s="1">
        <f t="shared" si="0"/>
        <v>167</v>
      </c>
    </row>
    <row r="11" spans="1:3" x14ac:dyDescent="0.3">
      <c r="A11">
        <v>10</v>
      </c>
      <c r="B11">
        <v>191</v>
      </c>
      <c r="C11" s="1">
        <f t="shared" si="0"/>
        <v>167</v>
      </c>
    </row>
    <row r="12" spans="1:3" x14ac:dyDescent="0.3">
      <c r="A12">
        <v>11</v>
      </c>
      <c r="B12">
        <v>148</v>
      </c>
      <c r="C12" s="1">
        <f t="shared" si="0"/>
        <v>167</v>
      </c>
    </row>
    <row r="14" spans="1:3" x14ac:dyDescent="0.3">
      <c r="B14" s="1"/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BDF14-BB8C-4F65-AE5D-02570BA4327C}">
  <dimension ref="A1:C14"/>
  <sheetViews>
    <sheetView topLeftCell="B1" workbookViewId="0">
      <selection activeCell="G26" sqref="G26"/>
    </sheetView>
  </sheetViews>
  <sheetFormatPr baseColWidth="10" defaultRowHeight="14.4" x14ac:dyDescent="0.3"/>
  <sheetData>
    <row r="1" spans="1:3" x14ac:dyDescent="0.3">
      <c r="B1" t="s">
        <v>14</v>
      </c>
      <c r="C1" t="s">
        <v>0</v>
      </c>
    </row>
    <row r="2" spans="1:3" x14ac:dyDescent="0.3">
      <c r="A2">
        <v>1</v>
      </c>
      <c r="B2">
        <v>164</v>
      </c>
      <c r="C2" s="1">
        <f>AVERAGE(B$2:B$12)</f>
        <v>167.63636363636363</v>
      </c>
    </row>
    <row r="3" spans="1:3" x14ac:dyDescent="0.3">
      <c r="A3">
        <v>2</v>
      </c>
      <c r="B3">
        <v>172</v>
      </c>
      <c r="C3" s="1">
        <f t="shared" ref="C3:C12" si="0">AVERAGE(B$2:B$12)</f>
        <v>167.63636363636363</v>
      </c>
    </row>
    <row r="4" spans="1:3" x14ac:dyDescent="0.3">
      <c r="A4">
        <v>3</v>
      </c>
      <c r="B4">
        <v>168</v>
      </c>
      <c r="C4" s="1">
        <f t="shared" si="0"/>
        <v>167.63636363636363</v>
      </c>
    </row>
    <row r="5" spans="1:3" x14ac:dyDescent="0.3">
      <c r="A5">
        <v>4</v>
      </c>
      <c r="B5">
        <v>171</v>
      </c>
      <c r="C5" s="1">
        <f t="shared" si="0"/>
        <v>167.63636363636363</v>
      </c>
    </row>
    <row r="6" spans="1:3" x14ac:dyDescent="0.3">
      <c r="A6">
        <v>5</v>
      </c>
      <c r="B6">
        <v>169</v>
      </c>
      <c r="C6" s="1">
        <f t="shared" si="0"/>
        <v>167.63636363636363</v>
      </c>
    </row>
    <row r="7" spans="1:3" x14ac:dyDescent="0.3">
      <c r="A7">
        <v>6</v>
      </c>
      <c r="B7">
        <v>166</v>
      </c>
      <c r="C7" s="1">
        <f t="shared" si="0"/>
        <v>167.63636363636363</v>
      </c>
    </row>
    <row r="8" spans="1:3" x14ac:dyDescent="0.3">
      <c r="A8">
        <v>7</v>
      </c>
      <c r="B8">
        <v>166</v>
      </c>
      <c r="C8" s="1">
        <f t="shared" si="0"/>
        <v>167.63636363636363</v>
      </c>
    </row>
    <row r="9" spans="1:3" x14ac:dyDescent="0.3">
      <c r="A9">
        <v>8</v>
      </c>
      <c r="B9">
        <v>164</v>
      </c>
      <c r="C9" s="1">
        <f t="shared" si="0"/>
        <v>167.63636363636363</v>
      </c>
    </row>
    <row r="10" spans="1:3" x14ac:dyDescent="0.3">
      <c r="A10">
        <v>9</v>
      </c>
      <c r="B10">
        <v>173</v>
      </c>
      <c r="C10" s="1">
        <f t="shared" si="0"/>
        <v>167.63636363636363</v>
      </c>
    </row>
    <row r="11" spans="1:3" x14ac:dyDescent="0.3">
      <c r="A11">
        <v>10</v>
      </c>
      <c r="B11">
        <v>171</v>
      </c>
      <c r="C11" s="1">
        <f t="shared" si="0"/>
        <v>167.63636363636363</v>
      </c>
    </row>
    <row r="12" spans="1:3" x14ac:dyDescent="0.3">
      <c r="A12">
        <v>11</v>
      </c>
      <c r="B12">
        <v>160</v>
      </c>
      <c r="C12" s="1">
        <f t="shared" si="0"/>
        <v>167.63636363636363</v>
      </c>
    </row>
    <row r="14" spans="1:3" x14ac:dyDescent="0.3">
      <c r="B14" s="1"/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58E88-A5D3-4E5C-9C81-C2969D2F6BBE}">
  <dimension ref="A1:D48"/>
  <sheetViews>
    <sheetView workbookViewId="0">
      <selection activeCell="I29" sqref="I29"/>
    </sheetView>
  </sheetViews>
  <sheetFormatPr baseColWidth="10" defaultRowHeight="14.4" x14ac:dyDescent="0.3"/>
  <sheetData>
    <row r="1" spans="1:4" x14ac:dyDescent="0.3">
      <c r="B1" t="s">
        <v>14</v>
      </c>
      <c r="C1" t="s">
        <v>0</v>
      </c>
      <c r="D1" t="s">
        <v>19</v>
      </c>
    </row>
    <row r="2" spans="1:4" x14ac:dyDescent="0.3">
      <c r="A2">
        <v>1</v>
      </c>
      <c r="B2">
        <v>153</v>
      </c>
      <c r="C2" s="1">
        <f>AVERAGE($B$2:$B$12)</f>
        <v>149.54545454545453</v>
      </c>
      <c r="D2" t="s">
        <v>16</v>
      </c>
    </row>
    <row r="3" spans="1:4" x14ac:dyDescent="0.3">
      <c r="A3">
        <v>2</v>
      </c>
      <c r="B3">
        <v>135</v>
      </c>
      <c r="C3" s="1">
        <f t="shared" ref="C3:C12" si="0">AVERAGE($B$2:$B$12)</f>
        <v>149.54545454545453</v>
      </c>
      <c r="D3" t="s">
        <v>16</v>
      </c>
    </row>
    <row r="4" spans="1:4" x14ac:dyDescent="0.3">
      <c r="A4">
        <v>3</v>
      </c>
      <c r="B4">
        <v>140</v>
      </c>
      <c r="C4" s="1">
        <f t="shared" si="0"/>
        <v>149.54545454545453</v>
      </c>
      <c r="D4" t="s">
        <v>16</v>
      </c>
    </row>
    <row r="5" spans="1:4" x14ac:dyDescent="0.3">
      <c r="A5">
        <v>4</v>
      </c>
      <c r="B5">
        <v>140</v>
      </c>
      <c r="C5" s="1">
        <f t="shared" si="0"/>
        <v>149.54545454545453</v>
      </c>
      <c r="D5" t="s">
        <v>16</v>
      </c>
    </row>
    <row r="6" spans="1:4" x14ac:dyDescent="0.3">
      <c r="A6">
        <v>5</v>
      </c>
      <c r="B6">
        <v>175</v>
      </c>
      <c r="C6" s="1">
        <f t="shared" si="0"/>
        <v>149.54545454545453</v>
      </c>
      <c r="D6" t="s">
        <v>16</v>
      </c>
    </row>
    <row r="7" spans="1:4" x14ac:dyDescent="0.3">
      <c r="A7">
        <v>6</v>
      </c>
      <c r="B7">
        <v>138</v>
      </c>
      <c r="C7" s="1">
        <f t="shared" si="0"/>
        <v>149.54545454545453</v>
      </c>
      <c r="D7" t="s">
        <v>16</v>
      </c>
    </row>
    <row r="8" spans="1:4" x14ac:dyDescent="0.3">
      <c r="A8">
        <v>7</v>
      </c>
      <c r="B8">
        <v>145</v>
      </c>
      <c r="C8" s="1">
        <f t="shared" si="0"/>
        <v>149.54545454545453</v>
      </c>
      <c r="D8" t="s">
        <v>16</v>
      </c>
    </row>
    <row r="9" spans="1:4" x14ac:dyDescent="0.3">
      <c r="A9">
        <v>8</v>
      </c>
      <c r="B9">
        <v>154</v>
      </c>
      <c r="C9" s="1">
        <f t="shared" si="0"/>
        <v>149.54545454545453</v>
      </c>
      <c r="D9" t="s">
        <v>16</v>
      </c>
    </row>
    <row r="10" spans="1:4" x14ac:dyDescent="0.3">
      <c r="A10">
        <v>9</v>
      </c>
      <c r="B10">
        <v>152</v>
      </c>
      <c r="C10" s="1">
        <f t="shared" si="0"/>
        <v>149.54545454545453</v>
      </c>
      <c r="D10" t="s">
        <v>16</v>
      </c>
    </row>
    <row r="11" spans="1:4" x14ac:dyDescent="0.3">
      <c r="A11">
        <v>10</v>
      </c>
      <c r="B11">
        <v>159</v>
      </c>
      <c r="C11" s="1">
        <f t="shared" si="0"/>
        <v>149.54545454545453</v>
      </c>
      <c r="D11" t="s">
        <v>16</v>
      </c>
    </row>
    <row r="12" spans="1:4" x14ac:dyDescent="0.3">
      <c r="A12">
        <v>11</v>
      </c>
      <c r="B12">
        <v>154</v>
      </c>
      <c r="C12" s="1">
        <f t="shared" si="0"/>
        <v>149.54545454545453</v>
      </c>
      <c r="D12" t="s">
        <v>16</v>
      </c>
    </row>
    <row r="13" spans="1:4" x14ac:dyDescent="0.3">
      <c r="C13" s="1"/>
    </row>
    <row r="14" spans="1:4" x14ac:dyDescent="0.3">
      <c r="A14">
        <v>12</v>
      </c>
      <c r="B14">
        <v>140</v>
      </c>
      <c r="C14" s="1">
        <v>160.18181818181819</v>
      </c>
      <c r="D14" t="s">
        <v>17</v>
      </c>
    </row>
    <row r="15" spans="1:4" x14ac:dyDescent="0.3">
      <c r="A15">
        <v>13</v>
      </c>
      <c r="B15">
        <v>177</v>
      </c>
      <c r="C15" s="1">
        <v>160.18181818181819</v>
      </c>
      <c r="D15" t="s">
        <v>17</v>
      </c>
    </row>
    <row r="16" spans="1:4" x14ac:dyDescent="0.3">
      <c r="A16">
        <v>14</v>
      </c>
      <c r="B16">
        <v>153</v>
      </c>
      <c r="C16" s="1">
        <v>160.18181818181819</v>
      </c>
      <c r="D16" t="s">
        <v>17</v>
      </c>
    </row>
    <row r="17" spans="1:4" x14ac:dyDescent="0.3">
      <c r="A17">
        <v>15</v>
      </c>
      <c r="B17">
        <v>162</v>
      </c>
      <c r="C17" s="1">
        <v>160.18181818181819</v>
      </c>
      <c r="D17" t="s">
        <v>17</v>
      </c>
    </row>
    <row r="18" spans="1:4" x14ac:dyDescent="0.3">
      <c r="A18">
        <v>16</v>
      </c>
      <c r="B18">
        <v>184</v>
      </c>
      <c r="C18" s="1">
        <v>160.18181818181819</v>
      </c>
      <c r="D18" t="s">
        <v>17</v>
      </c>
    </row>
    <row r="19" spans="1:4" x14ac:dyDescent="0.3">
      <c r="A19">
        <v>17</v>
      </c>
      <c r="B19">
        <v>174</v>
      </c>
      <c r="C19" s="1">
        <v>160.18181818181819</v>
      </c>
      <c r="D19" t="s">
        <v>17</v>
      </c>
    </row>
    <row r="20" spans="1:4" x14ac:dyDescent="0.3">
      <c r="A20">
        <v>18</v>
      </c>
      <c r="B20">
        <v>190</v>
      </c>
      <c r="C20" s="1">
        <v>160.18181818181819</v>
      </c>
      <c r="D20" t="s">
        <v>17</v>
      </c>
    </row>
    <row r="21" spans="1:4" x14ac:dyDescent="0.3">
      <c r="A21">
        <v>19</v>
      </c>
      <c r="B21">
        <v>144</v>
      </c>
      <c r="C21" s="1">
        <v>160.18181818181819</v>
      </c>
      <c r="D21" t="s">
        <v>17</v>
      </c>
    </row>
    <row r="22" spans="1:4" x14ac:dyDescent="0.3">
      <c r="A22">
        <v>20</v>
      </c>
      <c r="B22">
        <v>150</v>
      </c>
      <c r="C22" s="1">
        <v>160.18181818181819</v>
      </c>
      <c r="D22" t="s">
        <v>17</v>
      </c>
    </row>
    <row r="23" spans="1:4" x14ac:dyDescent="0.3">
      <c r="A23">
        <v>21</v>
      </c>
      <c r="B23">
        <v>160</v>
      </c>
      <c r="C23" s="1">
        <v>160.18181818181819</v>
      </c>
      <c r="D23" t="s">
        <v>17</v>
      </c>
    </row>
    <row r="24" spans="1:4" x14ac:dyDescent="0.3">
      <c r="A24">
        <v>22</v>
      </c>
      <c r="B24">
        <v>169</v>
      </c>
      <c r="C24" s="1">
        <v>160.18181818181819</v>
      </c>
      <c r="D24" t="s">
        <v>17</v>
      </c>
    </row>
    <row r="25" spans="1:4" x14ac:dyDescent="0.3">
      <c r="C25" s="1"/>
    </row>
    <row r="26" spans="1:4" x14ac:dyDescent="0.3">
      <c r="A26">
        <v>23</v>
      </c>
      <c r="B26">
        <v>155</v>
      </c>
      <c r="C26" s="1">
        <f>AVERAGE($B$26:$B$36)</f>
        <v>167</v>
      </c>
      <c r="D26" t="s">
        <v>18</v>
      </c>
    </row>
    <row r="27" spans="1:4" x14ac:dyDescent="0.3">
      <c r="A27">
        <v>24</v>
      </c>
      <c r="B27">
        <v>167</v>
      </c>
      <c r="C27" s="1">
        <f t="shared" ref="C27:C36" si="1">AVERAGE($B$26:$B$36)</f>
        <v>167</v>
      </c>
      <c r="D27" t="s">
        <v>18</v>
      </c>
    </row>
    <row r="28" spans="1:4" x14ac:dyDescent="0.3">
      <c r="A28">
        <v>25</v>
      </c>
      <c r="B28">
        <v>153</v>
      </c>
      <c r="C28" s="1">
        <f t="shared" si="1"/>
        <v>167</v>
      </c>
      <c r="D28" t="s">
        <v>18</v>
      </c>
    </row>
    <row r="29" spans="1:4" x14ac:dyDescent="0.3">
      <c r="A29">
        <v>26</v>
      </c>
      <c r="B29">
        <v>164</v>
      </c>
      <c r="C29" s="1">
        <f t="shared" si="1"/>
        <v>167</v>
      </c>
      <c r="D29" t="s">
        <v>18</v>
      </c>
    </row>
    <row r="30" spans="1:4" x14ac:dyDescent="0.3">
      <c r="A30">
        <v>27</v>
      </c>
      <c r="B30">
        <v>155</v>
      </c>
      <c r="C30" s="1">
        <f t="shared" si="1"/>
        <v>167</v>
      </c>
      <c r="D30" t="s">
        <v>18</v>
      </c>
    </row>
    <row r="31" spans="1:4" x14ac:dyDescent="0.3">
      <c r="A31">
        <v>28</v>
      </c>
      <c r="B31">
        <v>160</v>
      </c>
      <c r="C31" s="1">
        <f t="shared" si="1"/>
        <v>167</v>
      </c>
      <c r="D31" t="s">
        <v>18</v>
      </c>
    </row>
    <row r="32" spans="1:4" x14ac:dyDescent="0.3">
      <c r="A32">
        <v>29</v>
      </c>
      <c r="B32">
        <v>160</v>
      </c>
      <c r="C32" s="1">
        <f t="shared" si="1"/>
        <v>167</v>
      </c>
      <c r="D32" t="s">
        <v>18</v>
      </c>
    </row>
    <row r="33" spans="1:4" x14ac:dyDescent="0.3">
      <c r="A33">
        <v>30</v>
      </c>
      <c r="B33">
        <v>200</v>
      </c>
      <c r="C33" s="1">
        <f t="shared" si="1"/>
        <v>167</v>
      </c>
      <c r="D33" t="s">
        <v>18</v>
      </c>
    </row>
    <row r="34" spans="1:4" x14ac:dyDescent="0.3">
      <c r="A34">
        <v>31</v>
      </c>
      <c r="B34">
        <v>184</v>
      </c>
      <c r="C34" s="1">
        <f t="shared" si="1"/>
        <v>167</v>
      </c>
      <c r="D34" t="s">
        <v>18</v>
      </c>
    </row>
    <row r="35" spans="1:4" x14ac:dyDescent="0.3">
      <c r="A35">
        <v>32</v>
      </c>
      <c r="B35">
        <v>191</v>
      </c>
      <c r="C35" s="1">
        <f t="shared" si="1"/>
        <v>167</v>
      </c>
      <c r="D35" t="s">
        <v>18</v>
      </c>
    </row>
    <row r="36" spans="1:4" x14ac:dyDescent="0.3">
      <c r="A36">
        <v>33</v>
      </c>
      <c r="B36">
        <v>148</v>
      </c>
      <c r="C36" s="1">
        <f t="shared" si="1"/>
        <v>167</v>
      </c>
      <c r="D36" t="s">
        <v>18</v>
      </c>
    </row>
    <row r="37" spans="1:4" x14ac:dyDescent="0.3">
      <c r="C37" s="1"/>
    </row>
    <row r="38" spans="1:4" x14ac:dyDescent="0.3">
      <c r="A38">
        <v>34</v>
      </c>
      <c r="B38">
        <v>164</v>
      </c>
      <c r="C38" s="1">
        <f>AVERAGE($B$38:$B$48)</f>
        <v>167.63636363636363</v>
      </c>
      <c r="D38" t="s">
        <v>15</v>
      </c>
    </row>
    <row r="39" spans="1:4" x14ac:dyDescent="0.3">
      <c r="A39">
        <v>35</v>
      </c>
      <c r="B39">
        <v>172</v>
      </c>
      <c r="C39" s="1">
        <f t="shared" ref="C39:C48" si="2">AVERAGE($B$38:$B$48)</f>
        <v>167.63636363636363</v>
      </c>
      <c r="D39" t="s">
        <v>15</v>
      </c>
    </row>
    <row r="40" spans="1:4" x14ac:dyDescent="0.3">
      <c r="A40">
        <v>36</v>
      </c>
      <c r="B40">
        <v>168</v>
      </c>
      <c r="C40" s="1">
        <f t="shared" si="2"/>
        <v>167.63636363636363</v>
      </c>
      <c r="D40" t="s">
        <v>15</v>
      </c>
    </row>
    <row r="41" spans="1:4" x14ac:dyDescent="0.3">
      <c r="A41">
        <v>37</v>
      </c>
      <c r="B41">
        <v>171</v>
      </c>
      <c r="C41" s="1">
        <f t="shared" si="2"/>
        <v>167.63636363636363</v>
      </c>
      <c r="D41" t="s">
        <v>15</v>
      </c>
    </row>
    <row r="42" spans="1:4" x14ac:dyDescent="0.3">
      <c r="A42">
        <v>38</v>
      </c>
      <c r="B42">
        <v>169</v>
      </c>
      <c r="C42" s="1">
        <f t="shared" si="2"/>
        <v>167.63636363636363</v>
      </c>
      <c r="D42" t="s">
        <v>15</v>
      </c>
    </row>
    <row r="43" spans="1:4" x14ac:dyDescent="0.3">
      <c r="A43">
        <v>39</v>
      </c>
      <c r="B43">
        <v>166</v>
      </c>
      <c r="C43" s="1">
        <f t="shared" si="2"/>
        <v>167.63636363636363</v>
      </c>
      <c r="D43" t="s">
        <v>15</v>
      </c>
    </row>
    <row r="44" spans="1:4" x14ac:dyDescent="0.3">
      <c r="A44">
        <v>40</v>
      </c>
      <c r="B44">
        <v>166</v>
      </c>
      <c r="C44" s="1">
        <f t="shared" si="2"/>
        <v>167.63636363636363</v>
      </c>
      <c r="D44" t="s">
        <v>15</v>
      </c>
    </row>
    <row r="45" spans="1:4" x14ac:dyDescent="0.3">
      <c r="A45">
        <v>41</v>
      </c>
      <c r="B45">
        <v>164</v>
      </c>
      <c r="C45" s="1">
        <f t="shared" si="2"/>
        <v>167.63636363636363</v>
      </c>
      <c r="D45" t="s">
        <v>15</v>
      </c>
    </row>
    <row r="46" spans="1:4" x14ac:dyDescent="0.3">
      <c r="A46">
        <v>42</v>
      </c>
      <c r="B46">
        <v>173</v>
      </c>
      <c r="C46" s="1">
        <f t="shared" si="2"/>
        <v>167.63636363636363</v>
      </c>
      <c r="D46" t="s">
        <v>15</v>
      </c>
    </row>
    <row r="47" spans="1:4" x14ac:dyDescent="0.3">
      <c r="A47">
        <v>43</v>
      </c>
      <c r="B47">
        <v>171</v>
      </c>
      <c r="C47" s="1">
        <f t="shared" si="2"/>
        <v>167.63636363636363</v>
      </c>
      <c r="D47" t="s">
        <v>15</v>
      </c>
    </row>
    <row r="48" spans="1:4" x14ac:dyDescent="0.3">
      <c r="A48">
        <v>44</v>
      </c>
      <c r="B48">
        <v>160</v>
      </c>
      <c r="C48" s="1">
        <f t="shared" si="2"/>
        <v>167.63636363636363</v>
      </c>
      <c r="D48" t="s">
        <v>15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23936-BCAD-4BD6-82B6-E592565558A4}">
  <dimension ref="A1:I48"/>
  <sheetViews>
    <sheetView workbookViewId="0">
      <selection activeCell="C14" sqref="C14"/>
    </sheetView>
  </sheetViews>
  <sheetFormatPr baseColWidth="10" defaultRowHeight="14.4" x14ac:dyDescent="0.3"/>
  <sheetData>
    <row r="1" spans="1:9" x14ac:dyDescent="0.3">
      <c r="B1" t="s">
        <v>14</v>
      </c>
      <c r="C1" t="s">
        <v>0</v>
      </c>
      <c r="D1" t="s">
        <v>19</v>
      </c>
      <c r="F1" t="s">
        <v>20</v>
      </c>
      <c r="H1" t="s">
        <v>21</v>
      </c>
    </row>
    <row r="2" spans="1:9" x14ac:dyDescent="0.3">
      <c r="A2">
        <v>1</v>
      </c>
      <c r="B2">
        <f t="shared" ref="B2:B12" ca="1" si="0">ROUND(NORMINV(RAND(),$F$3,$G$3),0)</f>
        <v>162</v>
      </c>
      <c r="C2" s="1">
        <f ca="1">AVERAGE($B$2:$B$12)</f>
        <v>154.81818181818181</v>
      </c>
      <c r="D2" t="s">
        <v>16</v>
      </c>
      <c r="F2" t="s">
        <v>13</v>
      </c>
      <c r="G2" t="s">
        <v>1</v>
      </c>
      <c r="H2" t="s">
        <v>13</v>
      </c>
      <c r="I2" t="s">
        <v>1</v>
      </c>
    </row>
    <row r="3" spans="1:9" x14ac:dyDescent="0.3">
      <c r="A3">
        <v>2</v>
      </c>
      <c r="B3">
        <f t="shared" ca="1" si="0"/>
        <v>150</v>
      </c>
      <c r="C3" s="1">
        <f t="shared" ref="C3:C12" ca="1" si="1">AVERAGE($B$2:$B$12)</f>
        <v>154.81818181818181</v>
      </c>
      <c r="D3" t="s">
        <v>16</v>
      </c>
      <c r="E3" t="s">
        <v>16</v>
      </c>
      <c r="F3">
        <v>150</v>
      </c>
      <c r="G3">
        <v>7</v>
      </c>
      <c r="H3" s="1">
        <f ca="1">AVERAGE($B$2:$B$12)</f>
        <v>154.81818181818181</v>
      </c>
      <c r="I3" s="1">
        <f ca="1">_xlfn.STDEV.S($B$2:$B$12)</f>
        <v>6.0136209028867436</v>
      </c>
    </row>
    <row r="4" spans="1:9" x14ac:dyDescent="0.3">
      <c r="A4">
        <v>3</v>
      </c>
      <c r="B4">
        <f t="shared" ca="1" si="0"/>
        <v>147</v>
      </c>
      <c r="C4" s="1">
        <f t="shared" ca="1" si="1"/>
        <v>154.81818181818181</v>
      </c>
      <c r="D4" t="s">
        <v>16</v>
      </c>
      <c r="E4" t="s">
        <v>17</v>
      </c>
      <c r="F4">
        <v>155</v>
      </c>
      <c r="G4">
        <v>15</v>
      </c>
      <c r="H4" s="1">
        <f ca="1">AVERAGE($B$14:$B$24)</f>
        <v>158.27272727272728</v>
      </c>
      <c r="I4" s="1">
        <f ca="1">_xlfn.STDEV.S($B$14:$B$24)</f>
        <v>15.258380707603996</v>
      </c>
    </row>
    <row r="5" spans="1:9" x14ac:dyDescent="0.3">
      <c r="A5">
        <v>4</v>
      </c>
      <c r="B5">
        <f t="shared" ca="1" si="0"/>
        <v>155</v>
      </c>
      <c r="C5" s="1">
        <f t="shared" ca="1" si="1"/>
        <v>154.81818181818181</v>
      </c>
      <c r="D5" t="s">
        <v>16</v>
      </c>
      <c r="E5" t="s">
        <v>18</v>
      </c>
      <c r="F5">
        <v>165</v>
      </c>
      <c r="G5">
        <v>15</v>
      </c>
      <c r="H5" s="1">
        <f ca="1">AVERAGE($B$26:$B$36)</f>
        <v>170.36363636363637</v>
      </c>
      <c r="I5" s="1">
        <f ca="1">_xlfn.STDEV.S($B$26:$B$36)</f>
        <v>15.154357309188189</v>
      </c>
    </row>
    <row r="6" spans="1:9" x14ac:dyDescent="0.3">
      <c r="A6">
        <v>5</v>
      </c>
      <c r="B6">
        <f t="shared" ca="1" si="0"/>
        <v>159</v>
      </c>
      <c r="C6" s="1">
        <f t="shared" ca="1" si="1"/>
        <v>154.81818181818181</v>
      </c>
      <c r="D6" t="s">
        <v>16</v>
      </c>
      <c r="E6" t="s">
        <v>15</v>
      </c>
      <c r="F6">
        <v>165</v>
      </c>
      <c r="G6">
        <v>5</v>
      </c>
      <c r="H6" s="1">
        <f ca="1">AVERAGE($B$38:$B$48)</f>
        <v>164.54545454545453</v>
      </c>
      <c r="I6" s="1">
        <f ca="1">_xlfn.STDEV.S($B$38:$B$48)</f>
        <v>6.6537754149600872</v>
      </c>
    </row>
    <row r="7" spans="1:9" x14ac:dyDescent="0.3">
      <c r="A7">
        <v>6</v>
      </c>
      <c r="B7">
        <f t="shared" ca="1" si="0"/>
        <v>150</v>
      </c>
      <c r="C7" s="1">
        <f t="shared" ca="1" si="1"/>
        <v>154.81818181818181</v>
      </c>
      <c r="D7" t="s">
        <v>16</v>
      </c>
    </row>
    <row r="8" spans="1:9" x14ac:dyDescent="0.3">
      <c r="A8">
        <v>7</v>
      </c>
      <c r="B8">
        <f t="shared" ca="1" si="0"/>
        <v>148</v>
      </c>
      <c r="C8" s="1">
        <f t="shared" ca="1" si="1"/>
        <v>154.81818181818181</v>
      </c>
      <c r="D8" t="s">
        <v>16</v>
      </c>
    </row>
    <row r="9" spans="1:9" x14ac:dyDescent="0.3">
      <c r="A9">
        <v>8</v>
      </c>
      <c r="B9">
        <f t="shared" ca="1" si="0"/>
        <v>163</v>
      </c>
      <c r="C9" s="1">
        <f t="shared" ca="1" si="1"/>
        <v>154.81818181818181</v>
      </c>
      <c r="D9" t="s">
        <v>16</v>
      </c>
    </row>
    <row r="10" spans="1:9" x14ac:dyDescent="0.3">
      <c r="A10">
        <v>9</v>
      </c>
      <c r="B10">
        <f t="shared" ca="1" si="0"/>
        <v>158</v>
      </c>
      <c r="C10" s="1">
        <f t="shared" ca="1" si="1"/>
        <v>154.81818181818181</v>
      </c>
      <c r="D10" t="s">
        <v>16</v>
      </c>
    </row>
    <row r="11" spans="1:9" x14ac:dyDescent="0.3">
      <c r="A11">
        <v>10</v>
      </c>
      <c r="B11">
        <f t="shared" ca="1" si="0"/>
        <v>161</v>
      </c>
      <c r="C11" s="1">
        <f t="shared" ca="1" si="1"/>
        <v>154.81818181818181</v>
      </c>
      <c r="D11" t="s">
        <v>16</v>
      </c>
    </row>
    <row r="12" spans="1:9" x14ac:dyDescent="0.3">
      <c r="A12">
        <v>11</v>
      </c>
      <c r="B12">
        <f t="shared" ca="1" si="0"/>
        <v>150</v>
      </c>
      <c r="C12" s="1">
        <f t="shared" ca="1" si="1"/>
        <v>154.81818181818181</v>
      </c>
      <c r="D12" t="s">
        <v>16</v>
      </c>
    </row>
    <row r="13" spans="1:9" x14ac:dyDescent="0.3">
      <c r="C13" s="1"/>
    </row>
    <row r="14" spans="1:9" x14ac:dyDescent="0.3">
      <c r="A14">
        <v>12</v>
      </c>
      <c r="B14">
        <f t="shared" ref="B14:B24" ca="1" si="2">ROUND(NORMINV(RAND(),$F$4,$G$4),0)</f>
        <v>151</v>
      </c>
      <c r="C14" s="1">
        <f ca="1">AVERAGE($B$14:$B$24)</f>
        <v>158.27272727272728</v>
      </c>
      <c r="D14" t="s">
        <v>17</v>
      </c>
    </row>
    <row r="15" spans="1:9" x14ac:dyDescent="0.3">
      <c r="A15">
        <v>13</v>
      </c>
      <c r="B15">
        <f t="shared" ca="1" si="2"/>
        <v>144</v>
      </c>
      <c r="C15" s="1">
        <f t="shared" ref="C15:C24" ca="1" si="3">AVERAGE($B$14:$B$24)</f>
        <v>158.27272727272728</v>
      </c>
      <c r="D15" t="s">
        <v>17</v>
      </c>
    </row>
    <row r="16" spans="1:9" x14ac:dyDescent="0.3">
      <c r="A16">
        <v>14</v>
      </c>
      <c r="B16">
        <f t="shared" ca="1" si="2"/>
        <v>158</v>
      </c>
      <c r="C16" s="1">
        <f t="shared" ca="1" si="3"/>
        <v>158.27272727272728</v>
      </c>
      <c r="D16" t="s">
        <v>17</v>
      </c>
    </row>
    <row r="17" spans="1:4" x14ac:dyDescent="0.3">
      <c r="A17">
        <v>15</v>
      </c>
      <c r="B17">
        <f t="shared" ca="1" si="2"/>
        <v>157</v>
      </c>
      <c r="C17" s="1">
        <f t="shared" ca="1" si="3"/>
        <v>158.27272727272728</v>
      </c>
      <c r="D17" t="s">
        <v>17</v>
      </c>
    </row>
    <row r="18" spans="1:4" x14ac:dyDescent="0.3">
      <c r="A18">
        <v>16</v>
      </c>
      <c r="B18">
        <f t="shared" ca="1" si="2"/>
        <v>179</v>
      </c>
      <c r="C18" s="1">
        <f t="shared" ca="1" si="3"/>
        <v>158.27272727272728</v>
      </c>
      <c r="D18" t="s">
        <v>17</v>
      </c>
    </row>
    <row r="19" spans="1:4" x14ac:dyDescent="0.3">
      <c r="A19">
        <v>17</v>
      </c>
      <c r="B19">
        <f t="shared" ca="1" si="2"/>
        <v>150</v>
      </c>
      <c r="C19" s="1">
        <f t="shared" ca="1" si="3"/>
        <v>158.27272727272728</v>
      </c>
      <c r="D19" t="s">
        <v>17</v>
      </c>
    </row>
    <row r="20" spans="1:4" x14ac:dyDescent="0.3">
      <c r="A20">
        <v>18</v>
      </c>
      <c r="B20">
        <f t="shared" ca="1" si="2"/>
        <v>183</v>
      </c>
      <c r="C20" s="1">
        <f t="shared" ca="1" si="3"/>
        <v>158.27272727272728</v>
      </c>
      <c r="D20" t="s">
        <v>17</v>
      </c>
    </row>
    <row r="21" spans="1:4" x14ac:dyDescent="0.3">
      <c r="A21">
        <v>19</v>
      </c>
      <c r="B21">
        <f t="shared" ca="1" si="2"/>
        <v>140</v>
      </c>
      <c r="C21" s="1">
        <f t="shared" ca="1" si="3"/>
        <v>158.27272727272728</v>
      </c>
      <c r="D21" t="s">
        <v>17</v>
      </c>
    </row>
    <row r="22" spans="1:4" x14ac:dyDescent="0.3">
      <c r="A22">
        <v>20</v>
      </c>
      <c r="B22">
        <f t="shared" ca="1" si="2"/>
        <v>162</v>
      </c>
      <c r="C22" s="1">
        <f t="shared" ca="1" si="3"/>
        <v>158.27272727272728</v>
      </c>
      <c r="D22" t="s">
        <v>17</v>
      </c>
    </row>
    <row r="23" spans="1:4" x14ac:dyDescent="0.3">
      <c r="A23">
        <v>21</v>
      </c>
      <c r="B23">
        <f t="shared" ca="1" si="2"/>
        <v>176</v>
      </c>
      <c r="C23" s="1">
        <f t="shared" ca="1" si="3"/>
        <v>158.27272727272728</v>
      </c>
      <c r="D23" t="s">
        <v>17</v>
      </c>
    </row>
    <row r="24" spans="1:4" x14ac:dyDescent="0.3">
      <c r="A24">
        <v>22</v>
      </c>
      <c r="B24">
        <f t="shared" ca="1" si="2"/>
        <v>141</v>
      </c>
      <c r="C24" s="1">
        <f t="shared" ca="1" si="3"/>
        <v>158.27272727272728</v>
      </c>
      <c r="D24" t="s">
        <v>17</v>
      </c>
    </row>
    <row r="25" spans="1:4" x14ac:dyDescent="0.3">
      <c r="C25" s="1"/>
    </row>
    <row r="26" spans="1:4" x14ac:dyDescent="0.3">
      <c r="A26">
        <v>23</v>
      </c>
      <c r="B26">
        <f t="shared" ref="B26:B36" ca="1" si="4">ROUND(NORMINV(RAND(),$F$5,$G$5),0)</f>
        <v>193</v>
      </c>
      <c r="C26" s="1">
        <f ca="1">AVERAGE($B$26:$B$36)</f>
        <v>170.36363636363637</v>
      </c>
      <c r="D26" t="s">
        <v>18</v>
      </c>
    </row>
    <row r="27" spans="1:4" x14ac:dyDescent="0.3">
      <c r="A27">
        <v>24</v>
      </c>
      <c r="B27">
        <f t="shared" ca="1" si="4"/>
        <v>163</v>
      </c>
      <c r="C27" s="1">
        <f t="shared" ref="C27:C36" ca="1" si="5">AVERAGE($B$26:$B$36)</f>
        <v>170.36363636363637</v>
      </c>
      <c r="D27" t="s">
        <v>18</v>
      </c>
    </row>
    <row r="28" spans="1:4" x14ac:dyDescent="0.3">
      <c r="A28">
        <v>25</v>
      </c>
      <c r="B28">
        <f t="shared" ca="1" si="4"/>
        <v>169</v>
      </c>
      <c r="C28" s="1">
        <f t="shared" ca="1" si="5"/>
        <v>170.36363636363637</v>
      </c>
      <c r="D28" t="s">
        <v>18</v>
      </c>
    </row>
    <row r="29" spans="1:4" x14ac:dyDescent="0.3">
      <c r="A29">
        <v>26</v>
      </c>
      <c r="B29">
        <f t="shared" ca="1" si="4"/>
        <v>155</v>
      </c>
      <c r="C29" s="1">
        <f t="shared" ca="1" si="5"/>
        <v>170.36363636363637</v>
      </c>
      <c r="D29" t="s">
        <v>18</v>
      </c>
    </row>
    <row r="30" spans="1:4" x14ac:dyDescent="0.3">
      <c r="A30">
        <v>27</v>
      </c>
      <c r="B30">
        <f t="shared" ca="1" si="4"/>
        <v>171</v>
      </c>
      <c r="C30" s="1">
        <f t="shared" ca="1" si="5"/>
        <v>170.36363636363637</v>
      </c>
      <c r="D30" t="s">
        <v>18</v>
      </c>
    </row>
    <row r="31" spans="1:4" x14ac:dyDescent="0.3">
      <c r="A31">
        <v>28</v>
      </c>
      <c r="B31">
        <f t="shared" ca="1" si="4"/>
        <v>171</v>
      </c>
      <c r="C31" s="1">
        <f t="shared" ca="1" si="5"/>
        <v>170.36363636363637</v>
      </c>
      <c r="D31" t="s">
        <v>18</v>
      </c>
    </row>
    <row r="32" spans="1:4" x14ac:dyDescent="0.3">
      <c r="A32">
        <v>29</v>
      </c>
      <c r="B32">
        <f t="shared" ca="1" si="4"/>
        <v>184</v>
      </c>
      <c r="C32" s="1">
        <f t="shared" ca="1" si="5"/>
        <v>170.36363636363637</v>
      </c>
      <c r="D32" t="s">
        <v>18</v>
      </c>
    </row>
    <row r="33" spans="1:4" x14ac:dyDescent="0.3">
      <c r="A33">
        <v>30</v>
      </c>
      <c r="B33">
        <f t="shared" ca="1" si="4"/>
        <v>176</v>
      </c>
      <c r="C33" s="1">
        <f t="shared" ca="1" si="5"/>
        <v>170.36363636363637</v>
      </c>
      <c r="D33" t="s">
        <v>18</v>
      </c>
    </row>
    <row r="34" spans="1:4" x14ac:dyDescent="0.3">
      <c r="A34">
        <v>31</v>
      </c>
      <c r="B34">
        <f t="shared" ca="1" si="4"/>
        <v>164</v>
      </c>
      <c r="C34" s="1">
        <f t="shared" ca="1" si="5"/>
        <v>170.36363636363637</v>
      </c>
      <c r="D34" t="s">
        <v>18</v>
      </c>
    </row>
    <row r="35" spans="1:4" x14ac:dyDescent="0.3">
      <c r="A35">
        <v>32</v>
      </c>
      <c r="B35">
        <f t="shared" ca="1" si="4"/>
        <v>188</v>
      </c>
      <c r="C35" s="1">
        <f t="shared" ca="1" si="5"/>
        <v>170.36363636363637</v>
      </c>
      <c r="D35" t="s">
        <v>18</v>
      </c>
    </row>
    <row r="36" spans="1:4" x14ac:dyDescent="0.3">
      <c r="A36">
        <v>33</v>
      </c>
      <c r="B36">
        <f t="shared" ca="1" si="4"/>
        <v>140</v>
      </c>
      <c r="C36" s="1">
        <f t="shared" ca="1" si="5"/>
        <v>170.36363636363637</v>
      </c>
      <c r="D36" t="s">
        <v>18</v>
      </c>
    </row>
    <row r="37" spans="1:4" x14ac:dyDescent="0.3">
      <c r="C37" s="1"/>
    </row>
    <row r="38" spans="1:4" x14ac:dyDescent="0.3">
      <c r="A38">
        <v>34</v>
      </c>
      <c r="B38">
        <f t="shared" ref="B38:B48" ca="1" si="6">ROUND(NORMINV(RAND(),$F$6,$G$6),0)</f>
        <v>158</v>
      </c>
      <c r="C38" s="1">
        <f ca="1">AVERAGE($B$38:$B$48)</f>
        <v>164.54545454545453</v>
      </c>
      <c r="D38" t="s">
        <v>15</v>
      </c>
    </row>
    <row r="39" spans="1:4" x14ac:dyDescent="0.3">
      <c r="A39">
        <v>35</v>
      </c>
      <c r="B39">
        <f t="shared" ca="1" si="6"/>
        <v>165</v>
      </c>
      <c r="C39" s="1">
        <f t="shared" ref="C39:C48" ca="1" si="7">AVERAGE($B$38:$B$48)</f>
        <v>164.54545454545453</v>
      </c>
      <c r="D39" t="s">
        <v>15</v>
      </c>
    </row>
    <row r="40" spans="1:4" x14ac:dyDescent="0.3">
      <c r="A40">
        <v>36</v>
      </c>
      <c r="B40">
        <f t="shared" ca="1" si="6"/>
        <v>157</v>
      </c>
      <c r="C40" s="1">
        <f t="shared" ca="1" si="7"/>
        <v>164.54545454545453</v>
      </c>
      <c r="D40" t="s">
        <v>15</v>
      </c>
    </row>
    <row r="41" spans="1:4" x14ac:dyDescent="0.3">
      <c r="A41">
        <v>37</v>
      </c>
      <c r="B41">
        <f t="shared" ca="1" si="6"/>
        <v>179</v>
      </c>
      <c r="C41" s="1">
        <f t="shared" ca="1" si="7"/>
        <v>164.54545454545453</v>
      </c>
      <c r="D41" t="s">
        <v>15</v>
      </c>
    </row>
    <row r="42" spans="1:4" x14ac:dyDescent="0.3">
      <c r="A42">
        <v>38</v>
      </c>
      <c r="B42">
        <f t="shared" ca="1" si="6"/>
        <v>165</v>
      </c>
      <c r="C42" s="1">
        <f t="shared" ca="1" si="7"/>
        <v>164.54545454545453</v>
      </c>
      <c r="D42" t="s">
        <v>15</v>
      </c>
    </row>
    <row r="43" spans="1:4" x14ac:dyDescent="0.3">
      <c r="A43">
        <v>39</v>
      </c>
      <c r="B43">
        <f t="shared" ca="1" si="6"/>
        <v>156</v>
      </c>
      <c r="C43" s="1">
        <f t="shared" ca="1" si="7"/>
        <v>164.54545454545453</v>
      </c>
      <c r="D43" t="s">
        <v>15</v>
      </c>
    </row>
    <row r="44" spans="1:4" x14ac:dyDescent="0.3">
      <c r="A44">
        <v>40</v>
      </c>
      <c r="B44">
        <f t="shared" ca="1" si="6"/>
        <v>163</v>
      </c>
      <c r="C44" s="1">
        <f t="shared" ca="1" si="7"/>
        <v>164.54545454545453</v>
      </c>
      <c r="D44" t="s">
        <v>15</v>
      </c>
    </row>
    <row r="45" spans="1:4" x14ac:dyDescent="0.3">
      <c r="A45">
        <v>41</v>
      </c>
      <c r="B45">
        <f t="shared" ca="1" si="6"/>
        <v>164</v>
      </c>
      <c r="C45" s="1">
        <f t="shared" ca="1" si="7"/>
        <v>164.54545454545453</v>
      </c>
      <c r="D45" t="s">
        <v>15</v>
      </c>
    </row>
    <row r="46" spans="1:4" x14ac:dyDescent="0.3">
      <c r="A46">
        <v>42</v>
      </c>
      <c r="B46">
        <f t="shared" ca="1" si="6"/>
        <v>172</v>
      </c>
      <c r="C46" s="1">
        <f t="shared" ca="1" si="7"/>
        <v>164.54545454545453</v>
      </c>
      <c r="D46" t="s">
        <v>15</v>
      </c>
    </row>
    <row r="47" spans="1:4" x14ac:dyDescent="0.3">
      <c r="A47">
        <v>43</v>
      </c>
      <c r="B47">
        <f t="shared" ca="1" si="6"/>
        <v>166</v>
      </c>
      <c r="C47" s="1">
        <f t="shared" ca="1" si="7"/>
        <v>164.54545454545453</v>
      </c>
      <c r="D47" t="s">
        <v>15</v>
      </c>
    </row>
    <row r="48" spans="1:4" x14ac:dyDescent="0.3">
      <c r="A48">
        <v>44</v>
      </c>
      <c r="B48">
        <f t="shared" ca="1" si="6"/>
        <v>165</v>
      </c>
      <c r="C48" s="1">
        <f t="shared" ca="1" si="7"/>
        <v>164.54545454545453</v>
      </c>
      <c r="D48" t="s">
        <v>15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2E27-9B0F-4A55-8D57-DD09003CE9F6}">
  <dimension ref="A1:P22"/>
  <sheetViews>
    <sheetView zoomScaleNormal="100" workbookViewId="0">
      <selection activeCell="B15" sqref="B15"/>
    </sheetView>
  </sheetViews>
  <sheetFormatPr baseColWidth="10" defaultRowHeight="14.4" x14ac:dyDescent="0.3"/>
  <cols>
    <col min="2" max="5" width="8.21875" customWidth="1"/>
    <col min="6" max="6" width="12" bestFit="1" customWidth="1"/>
  </cols>
  <sheetData>
    <row r="1" spans="1:16" x14ac:dyDescent="0.3">
      <c r="B1" s="2" t="s">
        <v>16</v>
      </c>
      <c r="C1" s="2" t="s">
        <v>17</v>
      </c>
      <c r="D1" s="2" t="s">
        <v>18</v>
      </c>
      <c r="E1" s="2" t="s">
        <v>15</v>
      </c>
    </row>
    <row r="2" spans="1:16" x14ac:dyDescent="0.3">
      <c r="A2">
        <v>1</v>
      </c>
      <c r="B2">
        <v>153</v>
      </c>
      <c r="C2">
        <v>140</v>
      </c>
      <c r="D2">
        <v>155</v>
      </c>
      <c r="E2">
        <v>164</v>
      </c>
      <c r="H2" s="1"/>
      <c r="I2" s="1"/>
      <c r="J2" s="1"/>
      <c r="K2" s="1"/>
      <c r="M2" s="1"/>
      <c r="N2" s="1"/>
      <c r="O2" s="1"/>
      <c r="P2" s="1"/>
    </row>
    <row r="3" spans="1:16" x14ac:dyDescent="0.3">
      <c r="A3">
        <v>2</v>
      </c>
      <c r="B3">
        <v>135</v>
      </c>
      <c r="C3">
        <v>177</v>
      </c>
      <c r="D3">
        <v>167</v>
      </c>
      <c r="E3">
        <v>172</v>
      </c>
      <c r="H3" s="1"/>
      <c r="I3" s="1"/>
      <c r="J3" s="1"/>
      <c r="K3" s="1"/>
      <c r="M3" s="1"/>
      <c r="N3" s="1"/>
      <c r="O3" s="1"/>
      <c r="P3" s="1"/>
    </row>
    <row r="4" spans="1:16" x14ac:dyDescent="0.3">
      <c r="A4">
        <v>3</v>
      </c>
      <c r="B4">
        <v>140</v>
      </c>
      <c r="C4">
        <v>153</v>
      </c>
      <c r="D4">
        <v>153</v>
      </c>
      <c r="E4">
        <v>168</v>
      </c>
      <c r="H4" s="1"/>
      <c r="I4" s="1"/>
      <c r="J4" s="1"/>
      <c r="K4" s="1"/>
      <c r="M4" s="1"/>
      <c r="N4" s="1"/>
      <c r="O4" s="1"/>
      <c r="P4" s="1"/>
    </row>
    <row r="5" spans="1:16" x14ac:dyDescent="0.3">
      <c r="A5">
        <v>4</v>
      </c>
      <c r="B5">
        <v>140</v>
      </c>
      <c r="C5">
        <v>162</v>
      </c>
      <c r="D5">
        <v>164</v>
      </c>
      <c r="E5">
        <v>171</v>
      </c>
      <c r="H5" s="1"/>
      <c r="I5" s="1"/>
      <c r="J5" s="1"/>
      <c r="K5" s="1"/>
      <c r="M5" s="1"/>
      <c r="N5" s="1"/>
      <c r="O5" s="1"/>
      <c r="P5" s="1"/>
    </row>
    <row r="6" spans="1:16" x14ac:dyDescent="0.3">
      <c r="A6">
        <v>5</v>
      </c>
      <c r="B6">
        <v>175</v>
      </c>
      <c r="C6">
        <v>184</v>
      </c>
      <c r="D6">
        <v>155</v>
      </c>
      <c r="E6">
        <v>169</v>
      </c>
      <c r="H6" s="1"/>
      <c r="I6" s="1"/>
      <c r="J6" s="1"/>
      <c r="K6" s="1"/>
      <c r="M6" s="1"/>
      <c r="N6" s="1"/>
      <c r="O6" s="1"/>
      <c r="P6" s="1"/>
    </row>
    <row r="7" spans="1:16" x14ac:dyDescent="0.3">
      <c r="A7">
        <v>6</v>
      </c>
      <c r="B7">
        <v>138</v>
      </c>
      <c r="C7">
        <v>174</v>
      </c>
      <c r="D7">
        <v>160</v>
      </c>
      <c r="E7">
        <v>166</v>
      </c>
      <c r="H7" s="1"/>
      <c r="I7" s="1"/>
      <c r="J7" s="1"/>
      <c r="K7" s="1"/>
      <c r="M7" s="1"/>
      <c r="N7" s="1"/>
      <c r="O7" s="1"/>
      <c r="P7" s="1"/>
    </row>
    <row r="8" spans="1:16" x14ac:dyDescent="0.3">
      <c r="A8">
        <v>7</v>
      </c>
      <c r="B8">
        <v>145</v>
      </c>
      <c r="C8">
        <v>190</v>
      </c>
      <c r="D8">
        <v>160</v>
      </c>
      <c r="E8">
        <v>166</v>
      </c>
      <c r="H8" s="1"/>
      <c r="I8" s="1"/>
      <c r="J8" s="1"/>
      <c r="K8" s="1"/>
      <c r="M8" s="1"/>
      <c r="N8" s="1"/>
      <c r="O8" s="1"/>
      <c r="P8" s="1"/>
    </row>
    <row r="9" spans="1:16" x14ac:dyDescent="0.3">
      <c r="A9">
        <v>8</v>
      </c>
      <c r="B9">
        <v>154</v>
      </c>
      <c r="C9">
        <v>144</v>
      </c>
      <c r="D9">
        <v>200</v>
      </c>
      <c r="E9">
        <v>164</v>
      </c>
      <c r="H9" s="1"/>
      <c r="I9" s="1"/>
      <c r="J9" s="1"/>
      <c r="K9" s="1"/>
      <c r="M9" s="1"/>
      <c r="N9" s="1"/>
      <c r="O9" s="1"/>
      <c r="P9" s="1"/>
    </row>
    <row r="10" spans="1:16" x14ac:dyDescent="0.3">
      <c r="A10">
        <v>9</v>
      </c>
      <c r="B10">
        <v>152</v>
      </c>
      <c r="C10">
        <v>150</v>
      </c>
      <c r="D10">
        <v>184</v>
      </c>
      <c r="E10">
        <v>173</v>
      </c>
      <c r="H10" s="1"/>
      <c r="I10" s="1"/>
      <c r="J10" s="1"/>
      <c r="K10" s="1"/>
      <c r="M10" s="1"/>
      <c r="N10" s="1"/>
      <c r="O10" s="1"/>
      <c r="P10" s="1"/>
    </row>
    <row r="11" spans="1:16" x14ac:dyDescent="0.3">
      <c r="A11">
        <v>10</v>
      </c>
      <c r="B11">
        <v>159</v>
      </c>
      <c r="C11">
        <v>160</v>
      </c>
      <c r="D11">
        <v>191</v>
      </c>
      <c r="E11">
        <v>171</v>
      </c>
      <c r="H11" s="1"/>
      <c r="I11" s="1"/>
      <c r="J11" s="1"/>
      <c r="K11" s="1"/>
      <c r="M11" s="1"/>
      <c r="N11" s="1"/>
      <c r="O11" s="1"/>
      <c r="P11" s="1"/>
    </row>
    <row r="12" spans="1:16" x14ac:dyDescent="0.3">
      <c r="A12">
        <v>11</v>
      </c>
      <c r="B12">
        <v>154</v>
      </c>
      <c r="C12">
        <v>169</v>
      </c>
      <c r="D12">
        <v>148</v>
      </c>
      <c r="E12">
        <v>160</v>
      </c>
      <c r="H12" s="1"/>
      <c r="I12" s="1"/>
      <c r="J12" s="1"/>
      <c r="K12" s="1"/>
      <c r="M12" s="1"/>
      <c r="N12" s="1"/>
      <c r="O12" s="1"/>
      <c r="P12" s="1"/>
    </row>
    <row r="13" spans="1:16" x14ac:dyDescent="0.3">
      <c r="G13" t="s">
        <v>24</v>
      </c>
    </row>
    <row r="14" spans="1:16" x14ac:dyDescent="0.3">
      <c r="A14" t="s">
        <v>30</v>
      </c>
      <c r="B14" s="1">
        <f t="shared" ref="B14:E14" si="0">AVERAGE(B2:B12)</f>
        <v>149.54545454545453</v>
      </c>
      <c r="C14" s="1">
        <f t="shared" si="0"/>
        <v>163.90909090909091</v>
      </c>
      <c r="D14" s="1">
        <f t="shared" si="0"/>
        <v>167</v>
      </c>
      <c r="E14" s="1">
        <f t="shared" si="0"/>
        <v>167.63636363636363</v>
      </c>
      <c r="F14" s="1"/>
      <c r="G14" s="1">
        <f>AVERAGE(B14:E14)</f>
        <v>162.02272727272725</v>
      </c>
    </row>
    <row r="15" spans="1:16" x14ac:dyDescent="0.3">
      <c r="A15" t="s">
        <v>22</v>
      </c>
      <c r="B15" s="1">
        <f>DEVSQ(B2:B12)</f>
        <v>1342.727272727273</v>
      </c>
      <c r="C15" s="1">
        <f t="shared" ref="C15:E15" si="1">DEVSQ(C2:C12)</f>
        <v>2682.909090909091</v>
      </c>
      <c r="D15" s="1">
        <f t="shared" si="1"/>
        <v>2906</v>
      </c>
      <c r="E15" s="1">
        <f t="shared" si="1"/>
        <v>162.54545454545456</v>
      </c>
      <c r="F15" s="1"/>
      <c r="G15" s="1">
        <f>DEVSQ(B2:E12)</f>
        <v>9464.9772727272721</v>
      </c>
      <c r="M15" s="1"/>
      <c r="N15" s="1"/>
      <c r="O15" s="1"/>
      <c r="P15" s="1"/>
    </row>
    <row r="16" spans="1:16" x14ac:dyDescent="0.3">
      <c r="A16" t="s">
        <v>31</v>
      </c>
      <c r="B16" s="1">
        <f>_xlfn.VAR.S(B2:B12)</f>
        <v>134.27272727272731</v>
      </c>
      <c r="C16" s="1">
        <f t="shared" ref="C16:E16" si="2">_xlfn.VAR.S(C2:C12)</f>
        <v>268.29090909090911</v>
      </c>
      <c r="D16" s="1">
        <f t="shared" si="2"/>
        <v>290.60000000000002</v>
      </c>
      <c r="E16" s="1">
        <f t="shared" si="2"/>
        <v>16.254545454545458</v>
      </c>
      <c r="F16" s="1">
        <f>AVERAGE(B16:E16)</f>
        <v>177.35454545454547</v>
      </c>
      <c r="G16" s="1">
        <f>_xlfn.VAR.S(B2:E12)</f>
        <v>220.11575052854121</v>
      </c>
      <c r="M16" s="1"/>
      <c r="N16" s="1"/>
      <c r="O16" s="1"/>
      <c r="P16" s="1"/>
    </row>
    <row r="17" spans="1:6" x14ac:dyDescent="0.3">
      <c r="A17" t="s">
        <v>29</v>
      </c>
      <c r="B17" s="1">
        <f>B14-G14</f>
        <v>-12.47727272727272</v>
      </c>
      <c r="C17" s="1">
        <f>C14-G14</f>
        <v>1.8863636363636545</v>
      </c>
      <c r="D17" s="1">
        <f>D14-G14</f>
        <v>4.9772727272727479</v>
      </c>
      <c r="E17" s="1">
        <f>E14-G14</f>
        <v>5.613636363636374</v>
      </c>
    </row>
    <row r="19" spans="1:6" x14ac:dyDescent="0.3">
      <c r="B19" s="2" t="s">
        <v>22</v>
      </c>
      <c r="C19" s="2" t="s">
        <v>25</v>
      </c>
      <c r="D19" s="2" t="s">
        <v>26</v>
      </c>
      <c r="E19" s="2" t="s">
        <v>27</v>
      </c>
      <c r="F19" s="2" t="s">
        <v>28</v>
      </c>
    </row>
    <row r="20" spans="1:6" x14ac:dyDescent="0.3">
      <c r="A20" t="s">
        <v>23</v>
      </c>
      <c r="B20" s="1">
        <f>B22-B21</f>
        <v>2370.7954545454531</v>
      </c>
      <c r="C20">
        <f>COUNTA(B1:E1)-1</f>
        <v>3</v>
      </c>
      <c r="D20" s="1">
        <f>B20/C20</f>
        <v>790.26515151515105</v>
      </c>
      <c r="E20" s="1">
        <f>D20/D21</f>
        <v>4.4558494370119739</v>
      </c>
      <c r="F20">
        <f>FDIST(E20,C20,C21)</f>
        <v>8.5949031603160999E-3</v>
      </c>
    </row>
    <row r="21" spans="1:6" x14ac:dyDescent="0.3">
      <c r="A21" t="s">
        <v>37</v>
      </c>
      <c r="B21" s="1">
        <f>SUM(B15:E15)</f>
        <v>7094.1818181818189</v>
      </c>
      <c r="C21">
        <f>C22-C20</f>
        <v>40</v>
      </c>
      <c r="D21" s="1">
        <f t="shared" ref="D21:D22" si="3">B21/C21</f>
        <v>177.35454545454547</v>
      </c>
    </row>
    <row r="22" spans="1:6" x14ac:dyDescent="0.3">
      <c r="A22" t="s">
        <v>24</v>
      </c>
      <c r="B22" s="1">
        <f>G15</f>
        <v>9464.9772727272721</v>
      </c>
      <c r="C22">
        <f>COUNTA(B2:E12)-1</f>
        <v>43</v>
      </c>
      <c r="D22" s="1">
        <f t="shared" si="3"/>
        <v>220.11575052854121</v>
      </c>
    </row>
  </sheetData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8B4A7-7489-43D4-88F5-8F3392AD90F8}">
  <dimension ref="A1:E12"/>
  <sheetViews>
    <sheetView zoomScaleNormal="100" workbookViewId="0">
      <selection activeCell="E2" sqref="E2"/>
    </sheetView>
  </sheetViews>
  <sheetFormatPr baseColWidth="10" defaultRowHeight="14.4" x14ac:dyDescent="0.3"/>
  <cols>
    <col min="1" max="1" width="4.77734375" customWidth="1"/>
    <col min="2" max="5" width="8.21875" customWidth="1"/>
    <col min="6" max="6" width="12" bestFit="1" customWidth="1"/>
  </cols>
  <sheetData>
    <row r="1" spans="1:5" x14ac:dyDescent="0.3">
      <c r="A1" t="s">
        <v>32</v>
      </c>
      <c r="B1" s="2" t="s">
        <v>16</v>
      </c>
      <c r="C1" s="2" t="s">
        <v>17</v>
      </c>
      <c r="D1" s="2" t="s">
        <v>18</v>
      </c>
      <c r="E1" s="2" t="s">
        <v>15</v>
      </c>
    </row>
    <row r="2" spans="1:5" x14ac:dyDescent="0.3">
      <c r="A2">
        <v>1</v>
      </c>
      <c r="B2">
        <v>153</v>
      </c>
      <c r="C2">
        <v>140</v>
      </c>
      <c r="D2">
        <v>155</v>
      </c>
      <c r="E2">
        <v>164</v>
      </c>
    </row>
    <row r="3" spans="1:5" x14ac:dyDescent="0.3">
      <c r="A3">
        <v>2</v>
      </c>
      <c r="B3">
        <v>135</v>
      </c>
      <c r="C3">
        <v>177</v>
      </c>
      <c r="D3">
        <v>167</v>
      </c>
      <c r="E3">
        <v>172</v>
      </c>
    </row>
    <row r="4" spans="1:5" x14ac:dyDescent="0.3">
      <c r="A4">
        <v>3</v>
      </c>
      <c r="B4">
        <v>140</v>
      </c>
      <c r="C4">
        <v>153</v>
      </c>
      <c r="D4">
        <v>153</v>
      </c>
      <c r="E4">
        <v>168</v>
      </c>
    </row>
    <row r="5" spans="1:5" x14ac:dyDescent="0.3">
      <c r="A5">
        <v>4</v>
      </c>
      <c r="B5">
        <v>140</v>
      </c>
      <c r="C5">
        <v>162</v>
      </c>
      <c r="D5">
        <v>164</v>
      </c>
      <c r="E5">
        <v>171</v>
      </c>
    </row>
    <row r="6" spans="1:5" x14ac:dyDescent="0.3">
      <c r="A6">
        <v>5</v>
      </c>
      <c r="B6">
        <v>175</v>
      </c>
      <c r="C6">
        <v>184</v>
      </c>
      <c r="D6">
        <v>155</v>
      </c>
      <c r="E6">
        <v>169</v>
      </c>
    </row>
    <row r="7" spans="1:5" x14ac:dyDescent="0.3">
      <c r="A7">
        <v>6</v>
      </c>
      <c r="B7">
        <v>138</v>
      </c>
      <c r="C7">
        <v>174</v>
      </c>
      <c r="D7">
        <v>160</v>
      </c>
      <c r="E7">
        <v>166</v>
      </c>
    </row>
    <row r="8" spans="1:5" x14ac:dyDescent="0.3">
      <c r="A8">
        <v>7</v>
      </c>
      <c r="B8">
        <v>145</v>
      </c>
      <c r="C8">
        <v>190</v>
      </c>
      <c r="D8">
        <v>160</v>
      </c>
      <c r="E8">
        <v>166</v>
      </c>
    </row>
    <row r="9" spans="1:5" x14ac:dyDescent="0.3">
      <c r="A9">
        <v>8</v>
      </c>
      <c r="B9">
        <v>154</v>
      </c>
      <c r="C9">
        <v>144</v>
      </c>
      <c r="D9">
        <v>200</v>
      </c>
      <c r="E9">
        <v>164</v>
      </c>
    </row>
    <row r="10" spans="1:5" x14ac:dyDescent="0.3">
      <c r="A10">
        <v>9</v>
      </c>
      <c r="B10">
        <v>152</v>
      </c>
      <c r="C10">
        <v>150</v>
      </c>
      <c r="D10">
        <v>184</v>
      </c>
      <c r="E10">
        <v>173</v>
      </c>
    </row>
    <row r="11" spans="1:5" x14ac:dyDescent="0.3">
      <c r="A11">
        <v>10</v>
      </c>
      <c r="B11">
        <v>159</v>
      </c>
      <c r="C11">
        <v>160</v>
      </c>
      <c r="D11">
        <v>191</v>
      </c>
      <c r="E11">
        <v>171</v>
      </c>
    </row>
    <row r="12" spans="1:5" x14ac:dyDescent="0.3">
      <c r="A12">
        <v>11</v>
      </c>
      <c r="B12">
        <v>154</v>
      </c>
      <c r="C12">
        <v>169</v>
      </c>
      <c r="D12">
        <v>148</v>
      </c>
      <c r="E12">
        <v>160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F6B64-C398-4878-991F-1246D936DB81}">
  <dimension ref="A1:B12"/>
  <sheetViews>
    <sheetView zoomScaleNormal="100" workbookViewId="0">
      <selection activeCell="P4" sqref="P4"/>
    </sheetView>
  </sheetViews>
  <sheetFormatPr baseColWidth="10" defaultRowHeight="14.4" x14ac:dyDescent="0.3"/>
  <sheetData>
    <row r="1" spans="1:2" x14ac:dyDescent="0.3">
      <c r="B1" t="s">
        <v>14</v>
      </c>
    </row>
    <row r="2" spans="1:2" x14ac:dyDescent="0.3">
      <c r="A2" t="s">
        <v>2</v>
      </c>
      <c r="B2">
        <v>153</v>
      </c>
    </row>
    <row r="3" spans="1:2" x14ac:dyDescent="0.3">
      <c r="A3" t="s">
        <v>3</v>
      </c>
      <c r="B3">
        <v>135</v>
      </c>
    </row>
    <row r="4" spans="1:2" x14ac:dyDescent="0.3">
      <c r="A4" t="s">
        <v>4</v>
      </c>
      <c r="B4">
        <v>140</v>
      </c>
    </row>
    <row r="5" spans="1:2" x14ac:dyDescent="0.3">
      <c r="A5" t="s">
        <v>5</v>
      </c>
      <c r="B5">
        <v>140</v>
      </c>
    </row>
    <row r="6" spans="1:2" x14ac:dyDescent="0.3">
      <c r="A6" t="s">
        <v>6</v>
      </c>
      <c r="B6">
        <v>175</v>
      </c>
    </row>
    <row r="7" spans="1:2" x14ac:dyDescent="0.3">
      <c r="A7" t="s">
        <v>7</v>
      </c>
      <c r="B7">
        <v>138</v>
      </c>
    </row>
    <row r="8" spans="1:2" x14ac:dyDescent="0.3">
      <c r="A8" t="s">
        <v>8</v>
      </c>
      <c r="B8">
        <v>145</v>
      </c>
    </row>
    <row r="9" spans="1:2" x14ac:dyDescent="0.3">
      <c r="A9" t="s">
        <v>9</v>
      </c>
      <c r="B9">
        <v>154</v>
      </c>
    </row>
    <row r="10" spans="1:2" x14ac:dyDescent="0.3">
      <c r="A10" t="s">
        <v>10</v>
      </c>
      <c r="B10">
        <v>152</v>
      </c>
    </row>
    <row r="11" spans="1:2" x14ac:dyDescent="0.3">
      <c r="A11" t="s">
        <v>11</v>
      </c>
      <c r="B11">
        <v>159</v>
      </c>
    </row>
    <row r="12" spans="1:2" x14ac:dyDescent="0.3">
      <c r="A12" t="s">
        <v>12</v>
      </c>
      <c r="B12">
        <v>154</v>
      </c>
    </row>
  </sheetData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552E-56CC-40EF-B6F2-F3E4FE1508D3}">
  <dimension ref="A1:D11"/>
  <sheetViews>
    <sheetView zoomScaleNormal="100" workbookViewId="0">
      <selection activeCell="C9" sqref="C9"/>
    </sheetView>
  </sheetViews>
  <sheetFormatPr baseColWidth="10" defaultRowHeight="14.4" x14ac:dyDescent="0.3"/>
  <cols>
    <col min="1" max="1" width="4.5546875" customWidth="1"/>
    <col min="2" max="4" width="8.21875" customWidth="1"/>
    <col min="5" max="5" width="12" bestFit="1" customWidth="1"/>
  </cols>
  <sheetData>
    <row r="1" spans="1:4" x14ac:dyDescent="0.3">
      <c r="A1" t="s">
        <v>32</v>
      </c>
      <c r="B1" s="1" t="s">
        <v>61</v>
      </c>
      <c r="C1" s="1" t="s">
        <v>62</v>
      </c>
      <c r="D1" s="1" t="s">
        <v>63</v>
      </c>
    </row>
    <row r="2" spans="1:4" x14ac:dyDescent="0.3">
      <c r="A2">
        <v>1</v>
      </c>
      <c r="B2" s="1">
        <v>45.952061143985901</v>
      </c>
      <c r="C2" s="1">
        <v>46.1067829923701</v>
      </c>
      <c r="D2" s="1">
        <v>42.444997943705999</v>
      </c>
    </row>
    <row r="3" spans="1:4" x14ac:dyDescent="0.3">
      <c r="A3">
        <v>2</v>
      </c>
      <c r="B3" s="1">
        <v>46.799913009092599</v>
      </c>
      <c r="C3" s="1">
        <v>50.723145424099698</v>
      </c>
      <c r="D3" s="1">
        <v>42.153987774430298</v>
      </c>
    </row>
    <row r="4" spans="1:4" x14ac:dyDescent="0.3">
      <c r="A4">
        <v>3</v>
      </c>
      <c r="B4" s="1">
        <v>45.767150629867899</v>
      </c>
      <c r="C4" s="1">
        <v>40.680851207571003</v>
      </c>
      <c r="D4" s="1">
        <v>45.870137759218203</v>
      </c>
    </row>
    <row r="5" spans="1:4" x14ac:dyDescent="0.3">
      <c r="A5">
        <v>4</v>
      </c>
      <c r="B5" s="1">
        <v>46.8243864209023</v>
      </c>
      <c r="C5" s="1">
        <v>44.388839476666703</v>
      </c>
      <c r="D5" s="1">
        <v>45.603930729600002</v>
      </c>
    </row>
    <row r="6" spans="1:4" x14ac:dyDescent="0.3">
      <c r="A6">
        <v>5</v>
      </c>
      <c r="B6" s="1">
        <v>46.9176130636328</v>
      </c>
      <c r="C6" s="1">
        <v>48.4380333882239</v>
      </c>
      <c r="D6" s="1">
        <v>48.355014179650702</v>
      </c>
    </row>
    <row r="7" spans="1:4" x14ac:dyDescent="0.3">
      <c r="A7">
        <v>6</v>
      </c>
      <c r="B7" s="1">
        <v>47.6734874185736</v>
      </c>
      <c r="C7" s="1">
        <v>49.279051241220898</v>
      </c>
      <c r="D7" s="1">
        <v>46.448046376232298</v>
      </c>
    </row>
    <row r="8" spans="1:4" x14ac:dyDescent="0.3">
      <c r="A8">
        <v>7</v>
      </c>
      <c r="B8" s="1">
        <v>44.743849270805299</v>
      </c>
      <c r="C8" s="1">
        <v>45.887742135637303</v>
      </c>
      <c r="D8" s="1">
        <v>49.6659233992224</v>
      </c>
    </row>
    <row r="9" spans="1:4" x14ac:dyDescent="0.3">
      <c r="A9">
        <v>8</v>
      </c>
      <c r="B9" s="1">
        <v>45.120102874339402</v>
      </c>
      <c r="C9" s="1">
        <v>48.9818701809968</v>
      </c>
      <c r="D9" s="1">
        <v>44.098780380172698</v>
      </c>
    </row>
    <row r="10" spans="1:4" x14ac:dyDescent="0.3">
      <c r="A10">
        <v>9</v>
      </c>
      <c r="B10" s="1">
        <v>49.805541372403702</v>
      </c>
      <c r="C10" s="1">
        <v>47.4446960202771</v>
      </c>
      <c r="D10" s="1">
        <v>49.4195418478213</v>
      </c>
    </row>
    <row r="11" spans="1:4" x14ac:dyDescent="0.3">
      <c r="A11">
        <v>10</v>
      </c>
      <c r="B11" s="1">
        <v>45.5851281651466</v>
      </c>
      <c r="C11" s="1">
        <v>50.5866237614974</v>
      </c>
      <c r="D11" s="1">
        <v>40.341244559859099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81BD4-7ACB-43E6-95E9-C771C1D93966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71ED9-5D03-4AE9-96B3-C652CC910EA6}">
  <dimension ref="A1:F30"/>
  <sheetViews>
    <sheetView workbookViewId="0">
      <selection activeCell="E20" sqref="E20"/>
    </sheetView>
  </sheetViews>
  <sheetFormatPr baseColWidth="10" defaultRowHeight="14.4" x14ac:dyDescent="0.3"/>
  <sheetData>
    <row r="1" spans="1:2" x14ac:dyDescent="0.3">
      <c r="B1" t="s">
        <v>14</v>
      </c>
    </row>
    <row r="2" spans="1:2" x14ac:dyDescent="0.3">
      <c r="A2" t="s">
        <v>2</v>
      </c>
      <c r="B2">
        <v>153</v>
      </c>
    </row>
    <row r="3" spans="1:2" x14ac:dyDescent="0.3">
      <c r="A3" t="s">
        <v>3</v>
      </c>
      <c r="B3">
        <v>135</v>
      </c>
    </row>
    <row r="4" spans="1:2" x14ac:dyDescent="0.3">
      <c r="A4" t="s">
        <v>4</v>
      </c>
      <c r="B4">
        <v>140</v>
      </c>
    </row>
    <row r="5" spans="1:2" x14ac:dyDescent="0.3">
      <c r="A5" t="s">
        <v>5</v>
      </c>
      <c r="B5">
        <v>140</v>
      </c>
    </row>
    <row r="6" spans="1:2" x14ac:dyDescent="0.3">
      <c r="A6" t="s">
        <v>6</v>
      </c>
      <c r="B6">
        <v>175</v>
      </c>
    </row>
    <row r="7" spans="1:2" x14ac:dyDescent="0.3">
      <c r="A7" t="s">
        <v>7</v>
      </c>
      <c r="B7">
        <v>138</v>
      </c>
    </row>
    <row r="8" spans="1:2" x14ac:dyDescent="0.3">
      <c r="A8" t="s">
        <v>8</v>
      </c>
      <c r="B8">
        <v>145</v>
      </c>
    </row>
    <row r="9" spans="1:2" x14ac:dyDescent="0.3">
      <c r="A9" t="s">
        <v>9</v>
      </c>
      <c r="B9">
        <v>154</v>
      </c>
    </row>
    <row r="10" spans="1:2" x14ac:dyDescent="0.3">
      <c r="A10" t="s">
        <v>10</v>
      </c>
      <c r="B10">
        <v>152</v>
      </c>
    </row>
    <row r="11" spans="1:2" x14ac:dyDescent="0.3">
      <c r="A11" t="s">
        <v>11</v>
      </c>
      <c r="B11">
        <v>159</v>
      </c>
    </row>
    <row r="12" spans="1:2" x14ac:dyDescent="0.3">
      <c r="A12" t="s">
        <v>12</v>
      </c>
      <c r="B12">
        <v>154</v>
      </c>
    </row>
    <row r="19" spans="2:6" x14ac:dyDescent="0.3">
      <c r="B19" t="s">
        <v>34</v>
      </c>
      <c r="C19" t="s">
        <v>33</v>
      </c>
      <c r="D19" t="s">
        <v>35</v>
      </c>
      <c r="E19" t="s">
        <v>36</v>
      </c>
      <c r="F19" t="s">
        <v>34</v>
      </c>
    </row>
    <row r="20" spans="2:6" x14ac:dyDescent="0.3">
      <c r="B20">
        <v>135</v>
      </c>
      <c r="C20">
        <f>_xlfn.RANK.EQ(B20,$B$20:$B$30,1)</f>
        <v>1</v>
      </c>
      <c r="D20">
        <f>(C20-0.5)/COUNT($C$20:$C$30)</f>
        <v>4.5454545454545456E-2</v>
      </c>
      <c r="E20">
        <f>_xlfn.NORM.S.INV(D20)</f>
        <v>-1.6906216295848977</v>
      </c>
      <c r="F20">
        <f>B20</f>
        <v>135</v>
      </c>
    </row>
    <row r="21" spans="2:6" x14ac:dyDescent="0.3">
      <c r="B21">
        <v>138</v>
      </c>
      <c r="C21">
        <f t="shared" ref="C21:C30" si="0">_xlfn.RANK.EQ(B21,$B$20:$B$30,1)</f>
        <v>2</v>
      </c>
      <c r="D21">
        <f t="shared" ref="D21:D30" si="1">(C21-0.5)/COUNT($C$20:$C$30)</f>
        <v>0.13636363636363635</v>
      </c>
      <c r="E21">
        <f t="shared" ref="E21:E30" si="2">_xlfn.NORM.S.INV(D21)</f>
        <v>-1.096803562093513</v>
      </c>
      <c r="F21">
        <f t="shared" ref="F21:F30" si="3">B21</f>
        <v>138</v>
      </c>
    </row>
    <row r="22" spans="2:6" x14ac:dyDescent="0.3">
      <c r="B22">
        <v>140</v>
      </c>
      <c r="C22">
        <f t="shared" si="0"/>
        <v>3</v>
      </c>
      <c r="D22">
        <f t="shared" si="1"/>
        <v>0.22727272727272727</v>
      </c>
      <c r="E22">
        <f t="shared" si="2"/>
        <v>-0.74785859476330196</v>
      </c>
      <c r="F22">
        <f t="shared" si="3"/>
        <v>140</v>
      </c>
    </row>
    <row r="23" spans="2:6" x14ac:dyDescent="0.3">
      <c r="B23">
        <v>140</v>
      </c>
      <c r="C23">
        <f t="shared" si="0"/>
        <v>3</v>
      </c>
      <c r="D23">
        <f t="shared" si="1"/>
        <v>0.22727272727272727</v>
      </c>
      <c r="E23">
        <f t="shared" si="2"/>
        <v>-0.74785859476330196</v>
      </c>
      <c r="F23">
        <f t="shared" si="3"/>
        <v>140</v>
      </c>
    </row>
    <row r="24" spans="2:6" x14ac:dyDescent="0.3">
      <c r="B24">
        <v>145</v>
      </c>
      <c r="C24">
        <f t="shared" si="0"/>
        <v>5</v>
      </c>
      <c r="D24">
        <f t="shared" si="1"/>
        <v>0.40909090909090912</v>
      </c>
      <c r="E24">
        <f t="shared" si="2"/>
        <v>-0.22988411757923208</v>
      </c>
      <c r="F24">
        <f t="shared" si="3"/>
        <v>145</v>
      </c>
    </row>
    <row r="25" spans="2:6" x14ac:dyDescent="0.3">
      <c r="B25">
        <v>152</v>
      </c>
      <c r="C25">
        <f t="shared" si="0"/>
        <v>6</v>
      </c>
      <c r="D25">
        <f t="shared" si="1"/>
        <v>0.5</v>
      </c>
      <c r="E25">
        <f t="shared" si="2"/>
        <v>0</v>
      </c>
      <c r="F25">
        <f t="shared" si="3"/>
        <v>152</v>
      </c>
    </row>
    <row r="26" spans="2:6" x14ac:dyDescent="0.3">
      <c r="B26">
        <v>153</v>
      </c>
      <c r="C26">
        <f t="shared" si="0"/>
        <v>7</v>
      </c>
      <c r="D26">
        <f t="shared" si="1"/>
        <v>0.59090909090909094</v>
      </c>
      <c r="E26">
        <f t="shared" si="2"/>
        <v>0.22988411757923222</v>
      </c>
      <c r="F26">
        <f t="shared" si="3"/>
        <v>153</v>
      </c>
    </row>
    <row r="27" spans="2:6" x14ac:dyDescent="0.3">
      <c r="B27">
        <v>154</v>
      </c>
      <c r="C27">
        <f t="shared" si="0"/>
        <v>8</v>
      </c>
      <c r="D27">
        <f t="shared" si="1"/>
        <v>0.68181818181818177</v>
      </c>
      <c r="E27">
        <f t="shared" si="2"/>
        <v>0.47278912099226728</v>
      </c>
      <c r="F27">
        <f t="shared" si="3"/>
        <v>154</v>
      </c>
    </row>
    <row r="28" spans="2:6" x14ac:dyDescent="0.3">
      <c r="B28">
        <v>154</v>
      </c>
      <c r="C28">
        <f t="shared" si="0"/>
        <v>8</v>
      </c>
      <c r="D28">
        <f t="shared" si="1"/>
        <v>0.68181818181818177</v>
      </c>
      <c r="E28">
        <f t="shared" si="2"/>
        <v>0.47278912099226728</v>
      </c>
      <c r="F28">
        <f t="shared" si="3"/>
        <v>154</v>
      </c>
    </row>
    <row r="29" spans="2:6" x14ac:dyDescent="0.3">
      <c r="B29">
        <v>159</v>
      </c>
      <c r="C29">
        <f t="shared" si="0"/>
        <v>10</v>
      </c>
      <c r="D29">
        <f t="shared" si="1"/>
        <v>0.86363636363636365</v>
      </c>
      <c r="E29">
        <f t="shared" si="2"/>
        <v>1.096803562093513</v>
      </c>
      <c r="F29">
        <f t="shared" si="3"/>
        <v>159</v>
      </c>
    </row>
    <row r="30" spans="2:6" x14ac:dyDescent="0.3">
      <c r="B30">
        <v>175</v>
      </c>
      <c r="C30">
        <f t="shared" si="0"/>
        <v>11</v>
      </c>
      <c r="D30">
        <f t="shared" si="1"/>
        <v>0.95454545454545459</v>
      </c>
      <c r="E30">
        <f t="shared" si="2"/>
        <v>1.6906216295848984</v>
      </c>
      <c r="F30">
        <f t="shared" si="3"/>
        <v>175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C22D8-F8D2-4230-B3C7-DD04CCDE8DED}">
  <dimension ref="A3:G8"/>
  <sheetViews>
    <sheetView tabSelected="1" workbookViewId="0">
      <selection activeCell="J5" sqref="J5"/>
    </sheetView>
  </sheetViews>
  <sheetFormatPr baseColWidth="10" defaultRowHeight="14.4" x14ac:dyDescent="0.3"/>
  <cols>
    <col min="1" max="1" width="17.109375" bestFit="1" customWidth="1"/>
    <col min="2" max="3" width="10" customWidth="1"/>
    <col min="6" max="6" width="15" customWidth="1"/>
    <col min="7" max="7" width="7.6640625" bestFit="1" customWidth="1"/>
  </cols>
  <sheetData>
    <row r="3" spans="1:7" x14ac:dyDescent="0.3">
      <c r="A3" s="3" t="s">
        <v>38</v>
      </c>
      <c r="B3" s="2" t="s">
        <v>69</v>
      </c>
      <c r="C3" s="2" t="s">
        <v>68</v>
      </c>
      <c r="F3" s="3" t="s">
        <v>38</v>
      </c>
      <c r="G3" t="s">
        <v>69</v>
      </c>
    </row>
    <row r="4" spans="1:7" x14ac:dyDescent="0.3">
      <c r="A4" s="4" t="s">
        <v>40</v>
      </c>
      <c r="B4" s="28">
        <v>4</v>
      </c>
      <c r="C4" s="29">
        <v>0.36363636363636365</v>
      </c>
      <c r="F4" s="4" t="s">
        <v>40</v>
      </c>
      <c r="G4" s="28">
        <v>4</v>
      </c>
    </row>
    <row r="5" spans="1:7" x14ac:dyDescent="0.3">
      <c r="A5" s="4" t="s">
        <v>41</v>
      </c>
      <c r="B5" s="28">
        <v>5</v>
      </c>
      <c r="C5" s="29">
        <v>0.45454545454545453</v>
      </c>
      <c r="F5" s="4" t="s">
        <v>41</v>
      </c>
      <c r="G5" s="28">
        <v>5</v>
      </c>
    </row>
    <row r="6" spans="1:7" x14ac:dyDescent="0.3">
      <c r="A6" s="4" t="s">
        <v>42</v>
      </c>
      <c r="B6" s="28">
        <v>1</v>
      </c>
      <c r="C6" s="29">
        <v>9.0909090909090912E-2</v>
      </c>
      <c r="F6" s="4" t="s">
        <v>42</v>
      </c>
      <c r="G6" s="28">
        <v>1</v>
      </c>
    </row>
    <row r="7" spans="1:7" x14ac:dyDescent="0.3">
      <c r="A7" s="4" t="s">
        <v>43</v>
      </c>
      <c r="B7" s="28">
        <v>1</v>
      </c>
      <c r="C7" s="29">
        <v>9.0909090909090912E-2</v>
      </c>
      <c r="F7" s="4" t="s">
        <v>43</v>
      </c>
      <c r="G7" s="28">
        <v>1</v>
      </c>
    </row>
    <row r="8" spans="1:7" x14ac:dyDescent="0.3">
      <c r="A8" s="4" t="s">
        <v>39</v>
      </c>
      <c r="B8" s="28">
        <v>11</v>
      </c>
      <c r="C8" s="29">
        <v>1</v>
      </c>
      <c r="F8" s="4" t="s">
        <v>39</v>
      </c>
      <c r="G8" s="28">
        <v>11</v>
      </c>
    </row>
  </sheetData>
  <pageMargins left="0.7" right="0.7" top="0.75" bottom="0.75" header="0.3" footer="0.3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DBC63-197E-49BB-8CAE-3A668B06225E}">
  <dimension ref="A1:C14"/>
  <sheetViews>
    <sheetView workbookViewId="0">
      <selection activeCell="F23" sqref="F23"/>
    </sheetView>
  </sheetViews>
  <sheetFormatPr baseColWidth="10" defaultRowHeight="14.4" x14ac:dyDescent="0.3"/>
  <sheetData>
    <row r="1" spans="1:3" x14ac:dyDescent="0.3">
      <c r="B1" t="s">
        <v>14</v>
      </c>
      <c r="C1" t="s">
        <v>0</v>
      </c>
    </row>
    <row r="2" spans="1:3" x14ac:dyDescent="0.3">
      <c r="A2" t="s">
        <v>2</v>
      </c>
      <c r="B2">
        <v>153</v>
      </c>
      <c r="C2" s="1">
        <f>AVERAGE($B$2:$B$12)</f>
        <v>149.54545454545453</v>
      </c>
    </row>
    <row r="3" spans="1:3" x14ac:dyDescent="0.3">
      <c r="A3" t="s">
        <v>3</v>
      </c>
      <c r="B3">
        <v>135</v>
      </c>
      <c r="C3" s="1">
        <f t="shared" ref="C3:C12" si="0">AVERAGE($B$2:$B$12)</f>
        <v>149.54545454545453</v>
      </c>
    </row>
    <row r="4" spans="1:3" x14ac:dyDescent="0.3">
      <c r="A4" t="s">
        <v>4</v>
      </c>
      <c r="B4">
        <v>140</v>
      </c>
      <c r="C4" s="1">
        <f t="shared" si="0"/>
        <v>149.54545454545453</v>
      </c>
    </row>
    <row r="5" spans="1:3" x14ac:dyDescent="0.3">
      <c r="A5" t="s">
        <v>5</v>
      </c>
      <c r="B5">
        <v>140</v>
      </c>
      <c r="C5" s="1">
        <f t="shared" si="0"/>
        <v>149.54545454545453</v>
      </c>
    </row>
    <row r="6" spans="1:3" x14ac:dyDescent="0.3">
      <c r="A6" t="s">
        <v>6</v>
      </c>
      <c r="B6">
        <v>175</v>
      </c>
      <c r="C6" s="1">
        <f t="shared" si="0"/>
        <v>149.54545454545453</v>
      </c>
    </row>
    <row r="7" spans="1:3" x14ac:dyDescent="0.3">
      <c r="A7" t="s">
        <v>7</v>
      </c>
      <c r="B7">
        <v>138</v>
      </c>
      <c r="C7" s="1">
        <f t="shared" si="0"/>
        <v>149.54545454545453</v>
      </c>
    </row>
    <row r="8" spans="1:3" x14ac:dyDescent="0.3">
      <c r="A8" t="s">
        <v>8</v>
      </c>
      <c r="B8">
        <v>145</v>
      </c>
      <c r="C8" s="1">
        <f t="shared" si="0"/>
        <v>149.54545454545453</v>
      </c>
    </row>
    <row r="9" spans="1:3" x14ac:dyDescent="0.3">
      <c r="A9" t="s">
        <v>9</v>
      </c>
      <c r="B9">
        <v>154</v>
      </c>
      <c r="C9" s="1">
        <f t="shared" si="0"/>
        <v>149.54545454545453</v>
      </c>
    </row>
    <row r="10" spans="1:3" x14ac:dyDescent="0.3">
      <c r="A10" t="s">
        <v>10</v>
      </c>
      <c r="B10">
        <v>152</v>
      </c>
      <c r="C10" s="1">
        <f t="shared" si="0"/>
        <v>149.54545454545453</v>
      </c>
    </row>
    <row r="11" spans="1:3" x14ac:dyDescent="0.3">
      <c r="A11" t="s">
        <v>11</v>
      </c>
      <c r="B11">
        <v>159</v>
      </c>
      <c r="C11" s="1">
        <f t="shared" si="0"/>
        <v>149.54545454545453</v>
      </c>
    </row>
    <row r="12" spans="1:3" x14ac:dyDescent="0.3">
      <c r="A12" t="s">
        <v>12</v>
      </c>
      <c r="B12">
        <v>154</v>
      </c>
      <c r="C12" s="1">
        <f t="shared" si="0"/>
        <v>149.54545454545453</v>
      </c>
    </row>
    <row r="14" spans="1:3" x14ac:dyDescent="0.3">
      <c r="B14" s="1"/>
    </row>
  </sheetData>
  <sortState xmlns:xlrd2="http://schemas.microsoft.com/office/spreadsheetml/2017/richdata2" ref="B22:C32">
    <sortCondition ref="B22:B32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9F935-CDE4-4F0A-81B8-5FDF7C4B2609}">
  <dimension ref="A1:E33"/>
  <sheetViews>
    <sheetView topLeftCell="A7" workbookViewId="0">
      <selection activeCell="E8" sqref="E8"/>
    </sheetView>
  </sheetViews>
  <sheetFormatPr baseColWidth="10" defaultRowHeight="14.4" x14ac:dyDescent="0.3"/>
  <cols>
    <col min="5" max="5" width="14.88671875" customWidth="1"/>
  </cols>
  <sheetData>
    <row r="1" spans="1:5" ht="43.2" x14ac:dyDescent="0.3">
      <c r="A1" s="11"/>
      <c r="B1" s="12" t="s">
        <v>46</v>
      </c>
      <c r="C1" s="12" t="s">
        <v>45</v>
      </c>
    </row>
    <row r="2" spans="1:5" x14ac:dyDescent="0.3">
      <c r="A2">
        <v>1</v>
      </c>
      <c r="B2" s="1">
        <v>146.05165527755562</v>
      </c>
      <c r="C2">
        <v>153</v>
      </c>
      <c r="E2" s="24" t="s">
        <v>55</v>
      </c>
    </row>
    <row r="3" spans="1:5" x14ac:dyDescent="0.3">
      <c r="A3">
        <v>2</v>
      </c>
      <c r="B3" s="1">
        <f>B2</f>
        <v>146.05165527755562</v>
      </c>
      <c r="C3">
        <v>135</v>
      </c>
    </row>
    <row r="4" spans="1:5" x14ac:dyDescent="0.3">
      <c r="A4">
        <v>3</v>
      </c>
      <c r="B4" s="1">
        <f t="shared" ref="B4:B11" si="0">B3</f>
        <v>146.05165527755562</v>
      </c>
      <c r="C4">
        <v>140</v>
      </c>
    </row>
    <row r="5" spans="1:5" x14ac:dyDescent="0.3">
      <c r="A5">
        <v>4</v>
      </c>
      <c r="B5" s="1">
        <f t="shared" si="0"/>
        <v>146.05165527755562</v>
      </c>
      <c r="C5">
        <v>140</v>
      </c>
    </row>
    <row r="6" spans="1:5" x14ac:dyDescent="0.3">
      <c r="A6">
        <v>5</v>
      </c>
      <c r="B6" s="1">
        <f t="shared" si="0"/>
        <v>146.05165527755562</v>
      </c>
      <c r="C6">
        <v>175</v>
      </c>
    </row>
    <row r="7" spans="1:5" x14ac:dyDescent="0.3">
      <c r="A7">
        <v>6</v>
      </c>
      <c r="B7" s="1">
        <f t="shared" si="0"/>
        <v>146.05165527755562</v>
      </c>
      <c r="C7">
        <v>138</v>
      </c>
    </row>
    <row r="8" spans="1:5" x14ac:dyDescent="0.3">
      <c r="A8">
        <v>7</v>
      </c>
      <c r="B8" s="1">
        <f t="shared" si="0"/>
        <v>146.05165527755562</v>
      </c>
      <c r="C8">
        <v>145</v>
      </c>
    </row>
    <row r="9" spans="1:5" x14ac:dyDescent="0.3">
      <c r="A9">
        <v>8</v>
      </c>
      <c r="B9" s="1">
        <f t="shared" si="0"/>
        <v>146.05165527755562</v>
      </c>
      <c r="C9">
        <v>154</v>
      </c>
    </row>
    <row r="10" spans="1:5" x14ac:dyDescent="0.3">
      <c r="A10">
        <v>9</v>
      </c>
      <c r="B10" s="1">
        <f t="shared" si="0"/>
        <v>146.05165527755562</v>
      </c>
      <c r="C10">
        <v>152</v>
      </c>
    </row>
    <row r="11" spans="1:5" x14ac:dyDescent="0.3">
      <c r="A11">
        <v>10</v>
      </c>
      <c r="B11" s="1">
        <f t="shared" si="0"/>
        <v>146.05165527755562</v>
      </c>
      <c r="C11">
        <v>159</v>
      </c>
    </row>
    <row r="12" spans="1:5" x14ac:dyDescent="0.3">
      <c r="A12">
        <v>11</v>
      </c>
      <c r="B12" s="1">
        <v>184.48339722444365</v>
      </c>
      <c r="C12">
        <v>154</v>
      </c>
    </row>
    <row r="13" spans="1:5" x14ac:dyDescent="0.3">
      <c r="A13" s="9" t="s">
        <v>44</v>
      </c>
      <c r="B13" s="8">
        <f>AVERAGE(B2:B12)</f>
        <v>149.54545000000002</v>
      </c>
      <c r="C13" s="8">
        <f>AVERAGE(C2:C12)</f>
        <v>149.54545454545453</v>
      </c>
    </row>
    <row r="14" spans="1:5" x14ac:dyDescent="0.3">
      <c r="A14" s="11" t="s">
        <v>54</v>
      </c>
      <c r="B14" s="10">
        <f>_xlfn.STDEV.P(B2:B12)</f>
        <v>11.048349000000002</v>
      </c>
      <c r="C14" s="10">
        <v>11.0483535290322</v>
      </c>
    </row>
    <row r="19" spans="1:4" ht="43.2" x14ac:dyDescent="0.3">
      <c r="B19" s="7" t="s">
        <v>47</v>
      </c>
      <c r="C19" s="7" t="s">
        <v>46</v>
      </c>
      <c r="D19" s="7" t="s">
        <v>45</v>
      </c>
    </row>
    <row r="20" spans="1:4" x14ac:dyDescent="0.3">
      <c r="A20">
        <v>1</v>
      </c>
      <c r="B20" s="1">
        <v>149.54545454545453</v>
      </c>
      <c r="C20">
        <v>143.5</v>
      </c>
      <c r="D20">
        <v>153</v>
      </c>
    </row>
    <row r="21" spans="1:4" x14ac:dyDescent="0.3">
      <c r="A21">
        <v>2</v>
      </c>
      <c r="B21" s="1">
        <v>149.54545454545453</v>
      </c>
      <c r="C21">
        <v>143.5</v>
      </c>
      <c r="D21">
        <v>135</v>
      </c>
    </row>
    <row r="22" spans="1:4" x14ac:dyDescent="0.3">
      <c r="A22">
        <v>3</v>
      </c>
      <c r="B22" s="1">
        <v>149.54545454545453</v>
      </c>
      <c r="C22">
        <v>143.5</v>
      </c>
      <c r="D22">
        <v>140</v>
      </c>
    </row>
    <row r="23" spans="1:4" x14ac:dyDescent="0.3">
      <c r="A23">
        <v>4</v>
      </c>
      <c r="B23" s="1">
        <v>149.54545454545453</v>
      </c>
      <c r="C23">
        <v>143.5</v>
      </c>
      <c r="D23">
        <v>140</v>
      </c>
    </row>
    <row r="24" spans="1:4" x14ac:dyDescent="0.3">
      <c r="A24">
        <v>5</v>
      </c>
      <c r="B24" s="1">
        <v>149.54545454545453</v>
      </c>
      <c r="C24">
        <v>143.5</v>
      </c>
      <c r="D24">
        <v>175</v>
      </c>
    </row>
    <row r="25" spans="1:4" x14ac:dyDescent="0.3">
      <c r="A25">
        <v>6</v>
      </c>
      <c r="B25" s="1">
        <v>149.54545454545453</v>
      </c>
      <c r="C25">
        <v>143.5</v>
      </c>
      <c r="D25">
        <v>138</v>
      </c>
    </row>
    <row r="26" spans="1:4" x14ac:dyDescent="0.3">
      <c r="A26">
        <v>7</v>
      </c>
      <c r="B26" s="1">
        <v>149.54545454545453</v>
      </c>
      <c r="C26">
        <v>143.5</v>
      </c>
      <c r="D26">
        <v>145</v>
      </c>
    </row>
    <row r="27" spans="1:4" x14ac:dyDescent="0.3">
      <c r="A27">
        <v>8</v>
      </c>
      <c r="B27" s="1">
        <v>149.54545454545453</v>
      </c>
      <c r="C27">
        <v>143.5</v>
      </c>
      <c r="D27">
        <v>154</v>
      </c>
    </row>
    <row r="28" spans="1:4" x14ac:dyDescent="0.3">
      <c r="A28">
        <v>9</v>
      </c>
      <c r="B28" s="1">
        <v>149.54545454545453</v>
      </c>
      <c r="C28">
        <v>143.5</v>
      </c>
      <c r="D28">
        <v>152</v>
      </c>
    </row>
    <row r="29" spans="1:4" x14ac:dyDescent="0.3">
      <c r="A29">
        <v>10</v>
      </c>
      <c r="B29" s="1">
        <v>149.54545454545453</v>
      </c>
      <c r="C29">
        <v>143.5</v>
      </c>
      <c r="D29">
        <v>159</v>
      </c>
    </row>
    <row r="30" spans="1:4" x14ac:dyDescent="0.3">
      <c r="A30">
        <v>11</v>
      </c>
      <c r="B30" s="1">
        <v>149.54545454545453</v>
      </c>
      <c r="C30">
        <v>210</v>
      </c>
      <c r="D30">
        <v>154</v>
      </c>
    </row>
    <row r="31" spans="1:4" x14ac:dyDescent="0.3">
      <c r="A31" s="5" t="s">
        <v>44</v>
      </c>
      <c r="B31" s="6">
        <f>AVERAGE(B20:B30)</f>
        <v>149.54545454545453</v>
      </c>
      <c r="C31" s="6">
        <f>AVERAGE(C20:C30)</f>
        <v>149.54545454545453</v>
      </c>
      <c r="D31" s="6">
        <f>AVERAGE(D20:D30)</f>
        <v>149.54545454545453</v>
      </c>
    </row>
    <row r="33" spans="1:4" x14ac:dyDescent="0.3">
      <c r="A33" t="s">
        <v>53</v>
      </c>
      <c r="B33">
        <f>_xlfn.STDEV.P(B20:B30)</f>
        <v>0</v>
      </c>
      <c r="C33" s="1">
        <f>_xlfn.STDEV.P(C20:C30)</f>
        <v>19.117405854654294</v>
      </c>
      <c r="D33" s="1">
        <f>_xlfn.STDEV.P(D20:D30)</f>
        <v>11.04835352903225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0AD15-F3EB-46F1-8A76-31F6F0CC15A6}">
  <dimension ref="A1:C48"/>
  <sheetViews>
    <sheetView workbookViewId="0">
      <selection activeCell="D36" sqref="D36"/>
    </sheetView>
  </sheetViews>
  <sheetFormatPr baseColWidth="10" defaultRowHeight="14.4" x14ac:dyDescent="0.3"/>
  <sheetData>
    <row r="1" spans="1:3" x14ac:dyDescent="0.3">
      <c r="B1" t="s">
        <v>14</v>
      </c>
      <c r="C1" t="s">
        <v>0</v>
      </c>
    </row>
    <row r="2" spans="1:3" x14ac:dyDescent="0.3">
      <c r="A2">
        <v>1</v>
      </c>
      <c r="B2">
        <v>149.54545454545453</v>
      </c>
      <c r="C2" s="1">
        <f>AVERAGE($B$2:$B$12)</f>
        <v>149.54545454545453</v>
      </c>
    </row>
    <row r="3" spans="1:3" x14ac:dyDescent="0.3">
      <c r="A3">
        <v>2</v>
      </c>
      <c r="B3">
        <v>149.54545454545453</v>
      </c>
      <c r="C3" s="1">
        <f t="shared" ref="C3:C12" si="0">AVERAGE($B$2:$B$12)</f>
        <v>149.54545454545453</v>
      </c>
    </row>
    <row r="4" spans="1:3" x14ac:dyDescent="0.3">
      <c r="A4">
        <v>3</v>
      </c>
      <c r="B4">
        <v>149.54545454545453</v>
      </c>
      <c r="C4" s="1">
        <f t="shared" si="0"/>
        <v>149.54545454545453</v>
      </c>
    </row>
    <row r="5" spans="1:3" x14ac:dyDescent="0.3">
      <c r="A5">
        <v>4</v>
      </c>
      <c r="B5">
        <v>149.54545454545453</v>
      </c>
      <c r="C5" s="1">
        <f t="shared" si="0"/>
        <v>149.54545454545453</v>
      </c>
    </row>
    <row r="6" spans="1:3" x14ac:dyDescent="0.3">
      <c r="A6">
        <v>5</v>
      </c>
      <c r="B6">
        <v>149.54545454545453</v>
      </c>
      <c r="C6" s="1">
        <f t="shared" si="0"/>
        <v>149.54545454545453</v>
      </c>
    </row>
    <row r="7" spans="1:3" x14ac:dyDescent="0.3">
      <c r="A7">
        <v>6</v>
      </c>
      <c r="B7">
        <v>149.54545454545453</v>
      </c>
      <c r="C7" s="1">
        <f t="shared" si="0"/>
        <v>149.54545454545453</v>
      </c>
    </row>
    <row r="8" spans="1:3" x14ac:dyDescent="0.3">
      <c r="A8">
        <v>7</v>
      </c>
      <c r="B8">
        <v>149.54545454545453</v>
      </c>
      <c r="C8" s="1">
        <f t="shared" si="0"/>
        <v>149.54545454545453</v>
      </c>
    </row>
    <row r="9" spans="1:3" x14ac:dyDescent="0.3">
      <c r="A9">
        <v>8</v>
      </c>
      <c r="B9">
        <v>149.54545454545453</v>
      </c>
      <c r="C9" s="1">
        <f t="shared" si="0"/>
        <v>149.54545454545453</v>
      </c>
    </row>
    <row r="10" spans="1:3" x14ac:dyDescent="0.3">
      <c r="A10">
        <v>9</v>
      </c>
      <c r="B10">
        <v>149.54545454545453</v>
      </c>
      <c r="C10" s="1">
        <f t="shared" si="0"/>
        <v>149.54545454545453</v>
      </c>
    </row>
    <row r="11" spans="1:3" x14ac:dyDescent="0.3">
      <c r="A11">
        <v>10</v>
      </c>
      <c r="B11">
        <v>149.54545454545453</v>
      </c>
      <c r="C11" s="1">
        <f t="shared" si="0"/>
        <v>149.54545454545453</v>
      </c>
    </row>
    <row r="12" spans="1:3" x14ac:dyDescent="0.3">
      <c r="A12">
        <v>11</v>
      </c>
      <c r="B12">
        <v>149.54545454545453</v>
      </c>
      <c r="C12" s="1">
        <f t="shared" si="0"/>
        <v>149.54545454545453</v>
      </c>
    </row>
    <row r="13" spans="1:3" x14ac:dyDescent="0.3">
      <c r="C13" s="1"/>
    </row>
    <row r="14" spans="1:3" x14ac:dyDescent="0.3">
      <c r="A14">
        <v>1</v>
      </c>
      <c r="B14">
        <v>143.5</v>
      </c>
      <c r="C14" s="1">
        <f>AVERAGE($B$14:$B$24)</f>
        <v>149.54545454545453</v>
      </c>
    </row>
    <row r="15" spans="1:3" x14ac:dyDescent="0.3">
      <c r="A15">
        <v>2</v>
      </c>
      <c r="B15">
        <v>143.5</v>
      </c>
      <c r="C15" s="1">
        <f t="shared" ref="C15:C24" si="1">AVERAGE($B$14:$B$24)</f>
        <v>149.54545454545453</v>
      </c>
    </row>
    <row r="16" spans="1:3" x14ac:dyDescent="0.3">
      <c r="A16">
        <v>3</v>
      </c>
      <c r="B16">
        <v>143.5</v>
      </c>
      <c r="C16" s="1">
        <f t="shared" si="1"/>
        <v>149.54545454545453</v>
      </c>
    </row>
    <row r="17" spans="1:3" x14ac:dyDescent="0.3">
      <c r="A17">
        <v>4</v>
      </c>
      <c r="B17">
        <v>143.5</v>
      </c>
      <c r="C17" s="1">
        <f t="shared" si="1"/>
        <v>149.54545454545453</v>
      </c>
    </row>
    <row r="18" spans="1:3" x14ac:dyDescent="0.3">
      <c r="A18">
        <v>5</v>
      </c>
      <c r="B18">
        <v>143.5</v>
      </c>
      <c r="C18" s="1">
        <f t="shared" si="1"/>
        <v>149.54545454545453</v>
      </c>
    </row>
    <row r="19" spans="1:3" x14ac:dyDescent="0.3">
      <c r="A19">
        <v>6</v>
      </c>
      <c r="B19">
        <v>143.5</v>
      </c>
      <c r="C19" s="1">
        <f t="shared" si="1"/>
        <v>149.54545454545453</v>
      </c>
    </row>
    <row r="20" spans="1:3" x14ac:dyDescent="0.3">
      <c r="A20">
        <v>7</v>
      </c>
      <c r="B20">
        <v>143.5</v>
      </c>
      <c r="C20" s="1">
        <f t="shared" si="1"/>
        <v>149.54545454545453</v>
      </c>
    </row>
    <row r="21" spans="1:3" x14ac:dyDescent="0.3">
      <c r="A21">
        <v>8</v>
      </c>
      <c r="B21">
        <v>143.5</v>
      </c>
      <c r="C21" s="1">
        <f t="shared" si="1"/>
        <v>149.54545454545453</v>
      </c>
    </row>
    <row r="22" spans="1:3" x14ac:dyDescent="0.3">
      <c r="A22">
        <v>9</v>
      </c>
      <c r="B22">
        <v>143.5</v>
      </c>
      <c r="C22" s="1">
        <f t="shared" si="1"/>
        <v>149.54545454545453</v>
      </c>
    </row>
    <row r="23" spans="1:3" x14ac:dyDescent="0.3">
      <c r="A23">
        <v>10</v>
      </c>
      <c r="B23">
        <v>143.5</v>
      </c>
      <c r="C23" s="1">
        <f t="shared" si="1"/>
        <v>149.54545454545453</v>
      </c>
    </row>
    <row r="24" spans="1:3" x14ac:dyDescent="0.3">
      <c r="A24">
        <v>11</v>
      </c>
      <c r="B24">
        <v>210</v>
      </c>
      <c r="C24" s="1">
        <f t="shared" si="1"/>
        <v>149.54545454545453</v>
      </c>
    </row>
    <row r="25" spans="1:3" x14ac:dyDescent="0.3">
      <c r="C25" s="1"/>
    </row>
    <row r="26" spans="1:3" x14ac:dyDescent="0.3">
      <c r="A26">
        <v>1</v>
      </c>
      <c r="B26">
        <v>153</v>
      </c>
      <c r="C26" s="1">
        <f>AVERAGE($B$26:$B$36)</f>
        <v>149.54545454545453</v>
      </c>
    </row>
    <row r="27" spans="1:3" x14ac:dyDescent="0.3">
      <c r="A27">
        <v>2</v>
      </c>
      <c r="B27">
        <v>135</v>
      </c>
      <c r="C27" s="1">
        <f t="shared" ref="C27:C36" si="2">AVERAGE($B$26:$B$36)</f>
        <v>149.54545454545453</v>
      </c>
    </row>
    <row r="28" spans="1:3" x14ac:dyDescent="0.3">
      <c r="A28">
        <v>3</v>
      </c>
      <c r="B28">
        <v>140</v>
      </c>
      <c r="C28" s="1">
        <f t="shared" si="2"/>
        <v>149.54545454545453</v>
      </c>
    </row>
    <row r="29" spans="1:3" x14ac:dyDescent="0.3">
      <c r="A29">
        <v>4</v>
      </c>
      <c r="B29">
        <v>140</v>
      </c>
      <c r="C29" s="1">
        <f t="shared" si="2"/>
        <v>149.54545454545453</v>
      </c>
    </row>
    <row r="30" spans="1:3" x14ac:dyDescent="0.3">
      <c r="A30">
        <v>5</v>
      </c>
      <c r="B30">
        <v>175</v>
      </c>
      <c r="C30" s="1">
        <f t="shared" si="2"/>
        <v>149.54545454545453</v>
      </c>
    </row>
    <row r="31" spans="1:3" x14ac:dyDescent="0.3">
      <c r="A31">
        <v>6</v>
      </c>
      <c r="B31">
        <v>138</v>
      </c>
      <c r="C31" s="1">
        <f t="shared" si="2"/>
        <v>149.54545454545453</v>
      </c>
    </row>
    <row r="32" spans="1:3" x14ac:dyDescent="0.3">
      <c r="A32">
        <v>7</v>
      </c>
      <c r="B32">
        <v>145</v>
      </c>
      <c r="C32" s="1">
        <f t="shared" si="2"/>
        <v>149.54545454545453</v>
      </c>
    </row>
    <row r="33" spans="1:3" x14ac:dyDescent="0.3">
      <c r="A33">
        <v>8</v>
      </c>
      <c r="B33">
        <v>154</v>
      </c>
      <c r="C33" s="1">
        <f t="shared" si="2"/>
        <v>149.54545454545453</v>
      </c>
    </row>
    <row r="34" spans="1:3" x14ac:dyDescent="0.3">
      <c r="A34">
        <v>9</v>
      </c>
      <c r="B34">
        <v>152</v>
      </c>
      <c r="C34" s="1">
        <f t="shared" si="2"/>
        <v>149.54545454545453</v>
      </c>
    </row>
    <row r="35" spans="1:3" x14ac:dyDescent="0.3">
      <c r="A35">
        <v>10</v>
      </c>
      <c r="B35">
        <v>159</v>
      </c>
      <c r="C35" s="1">
        <f t="shared" si="2"/>
        <v>149.54545454545453</v>
      </c>
    </row>
    <row r="36" spans="1:3" x14ac:dyDescent="0.3">
      <c r="A36">
        <v>11</v>
      </c>
      <c r="B36">
        <v>154</v>
      </c>
      <c r="C36" s="1">
        <f t="shared" si="2"/>
        <v>149.54545454545453</v>
      </c>
    </row>
    <row r="37" spans="1:3" x14ac:dyDescent="0.3">
      <c r="C37" s="1"/>
    </row>
    <row r="38" spans="1:3" x14ac:dyDescent="0.3">
      <c r="C38" s="1"/>
    </row>
    <row r="39" spans="1:3" x14ac:dyDescent="0.3">
      <c r="C39" s="1"/>
    </row>
    <row r="40" spans="1:3" x14ac:dyDescent="0.3">
      <c r="C40" s="1"/>
    </row>
    <row r="41" spans="1:3" x14ac:dyDescent="0.3">
      <c r="C41" s="1"/>
    </row>
    <row r="42" spans="1:3" x14ac:dyDescent="0.3">
      <c r="C42" s="1"/>
    </row>
    <row r="43" spans="1:3" x14ac:dyDescent="0.3">
      <c r="C43" s="1"/>
    </row>
    <row r="44" spans="1:3" x14ac:dyDescent="0.3">
      <c r="C44" s="1"/>
    </row>
    <row r="45" spans="1:3" x14ac:dyDescent="0.3">
      <c r="C45" s="1"/>
    </row>
    <row r="46" spans="1:3" x14ac:dyDescent="0.3">
      <c r="C46" s="1"/>
    </row>
    <row r="47" spans="1:3" x14ac:dyDescent="0.3">
      <c r="C47" s="1"/>
    </row>
    <row r="48" spans="1:3" x14ac:dyDescent="0.3">
      <c r="C48" s="1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BF05B-AB2B-4405-84C6-449F356513F6}">
  <dimension ref="A1:C48"/>
  <sheetViews>
    <sheetView workbookViewId="0">
      <selection activeCell="G26" sqref="G26"/>
    </sheetView>
  </sheetViews>
  <sheetFormatPr baseColWidth="10" defaultRowHeight="14.4" x14ac:dyDescent="0.3"/>
  <sheetData>
    <row r="1" spans="1:3" x14ac:dyDescent="0.3">
      <c r="B1" t="s">
        <v>14</v>
      </c>
      <c r="C1" t="s">
        <v>0</v>
      </c>
    </row>
    <row r="2" spans="1:3" x14ac:dyDescent="0.3">
      <c r="A2">
        <v>1</v>
      </c>
      <c r="B2" s="1">
        <v>146.05165427755563</v>
      </c>
      <c r="C2" s="1">
        <f>AVERAGE($B$2:$B$12)</f>
        <v>149.54544899999999</v>
      </c>
    </row>
    <row r="3" spans="1:3" x14ac:dyDescent="0.3">
      <c r="A3">
        <v>2</v>
      </c>
      <c r="B3" s="1">
        <f>B2</f>
        <v>146.05165427755563</v>
      </c>
      <c r="C3" s="1">
        <f t="shared" ref="C3:C12" si="0">AVERAGE($B$2:$B$12)</f>
        <v>149.54544899999999</v>
      </c>
    </row>
    <row r="4" spans="1:3" x14ac:dyDescent="0.3">
      <c r="A4">
        <v>3</v>
      </c>
      <c r="B4" s="1">
        <f t="shared" ref="B4:B11" si="1">B3</f>
        <v>146.05165427755563</v>
      </c>
      <c r="C4" s="1">
        <f t="shared" si="0"/>
        <v>149.54544899999999</v>
      </c>
    </row>
    <row r="5" spans="1:3" x14ac:dyDescent="0.3">
      <c r="A5">
        <v>4</v>
      </c>
      <c r="B5" s="1">
        <f t="shared" si="1"/>
        <v>146.05165427755563</v>
      </c>
      <c r="C5" s="1">
        <f t="shared" si="0"/>
        <v>149.54544899999999</v>
      </c>
    </row>
    <row r="6" spans="1:3" x14ac:dyDescent="0.3">
      <c r="A6">
        <v>5</v>
      </c>
      <c r="B6" s="1">
        <f t="shared" si="1"/>
        <v>146.05165427755563</v>
      </c>
      <c r="C6" s="1">
        <f t="shared" si="0"/>
        <v>149.54544899999999</v>
      </c>
    </row>
    <row r="7" spans="1:3" x14ac:dyDescent="0.3">
      <c r="A7">
        <v>6</v>
      </c>
      <c r="B7" s="1">
        <f t="shared" si="1"/>
        <v>146.05165427755563</v>
      </c>
      <c r="C7" s="1">
        <f t="shared" si="0"/>
        <v>149.54544899999999</v>
      </c>
    </row>
    <row r="8" spans="1:3" x14ac:dyDescent="0.3">
      <c r="A8">
        <v>7</v>
      </c>
      <c r="B8" s="1">
        <f t="shared" si="1"/>
        <v>146.05165427755563</v>
      </c>
      <c r="C8" s="1">
        <f t="shared" si="0"/>
        <v>149.54544899999999</v>
      </c>
    </row>
    <row r="9" spans="1:3" x14ac:dyDescent="0.3">
      <c r="A9">
        <v>8</v>
      </c>
      <c r="B9" s="1">
        <f t="shared" si="1"/>
        <v>146.05165427755563</v>
      </c>
      <c r="C9" s="1">
        <f t="shared" si="0"/>
        <v>149.54544899999999</v>
      </c>
    </row>
    <row r="10" spans="1:3" x14ac:dyDescent="0.3">
      <c r="A10">
        <v>9</v>
      </c>
      <c r="B10" s="1">
        <f t="shared" si="1"/>
        <v>146.05165427755563</v>
      </c>
      <c r="C10" s="1">
        <f t="shared" si="0"/>
        <v>149.54544899999999</v>
      </c>
    </row>
    <row r="11" spans="1:3" x14ac:dyDescent="0.3">
      <c r="A11">
        <v>10</v>
      </c>
      <c r="B11" s="1">
        <f t="shared" si="1"/>
        <v>146.05165427755563</v>
      </c>
      <c r="C11" s="1">
        <f t="shared" si="0"/>
        <v>149.54544899999999</v>
      </c>
    </row>
    <row r="12" spans="1:3" x14ac:dyDescent="0.3">
      <c r="A12">
        <v>11</v>
      </c>
      <c r="B12" s="1">
        <v>184.48339622444365</v>
      </c>
      <c r="C12" s="1">
        <f t="shared" si="0"/>
        <v>149.54544899999999</v>
      </c>
    </row>
    <row r="13" spans="1:3" x14ac:dyDescent="0.3">
      <c r="C13" s="1"/>
    </row>
    <row r="14" spans="1:3" x14ac:dyDescent="0.3">
      <c r="A14">
        <v>1</v>
      </c>
      <c r="B14">
        <v>153</v>
      </c>
      <c r="C14" s="1">
        <f>AVERAGE($B$14:$B$24)</f>
        <v>149.54545454545453</v>
      </c>
    </row>
    <row r="15" spans="1:3" x14ac:dyDescent="0.3">
      <c r="A15">
        <v>2</v>
      </c>
      <c r="B15">
        <v>135</v>
      </c>
      <c r="C15" s="1">
        <f t="shared" ref="C15:C24" si="2">AVERAGE($B$14:$B$24)</f>
        <v>149.54545454545453</v>
      </c>
    </row>
    <row r="16" spans="1:3" x14ac:dyDescent="0.3">
      <c r="A16">
        <v>3</v>
      </c>
      <c r="B16">
        <v>140</v>
      </c>
      <c r="C16" s="1">
        <f t="shared" si="2"/>
        <v>149.54545454545453</v>
      </c>
    </row>
    <row r="17" spans="1:3" x14ac:dyDescent="0.3">
      <c r="A17">
        <v>4</v>
      </c>
      <c r="B17">
        <v>140</v>
      </c>
      <c r="C17" s="1">
        <f t="shared" si="2"/>
        <v>149.54545454545453</v>
      </c>
    </row>
    <row r="18" spans="1:3" x14ac:dyDescent="0.3">
      <c r="A18">
        <v>5</v>
      </c>
      <c r="B18">
        <v>175</v>
      </c>
      <c r="C18" s="1">
        <f t="shared" si="2"/>
        <v>149.54545454545453</v>
      </c>
    </row>
    <row r="19" spans="1:3" x14ac:dyDescent="0.3">
      <c r="A19">
        <v>6</v>
      </c>
      <c r="B19">
        <v>138</v>
      </c>
      <c r="C19" s="1">
        <f t="shared" si="2"/>
        <v>149.54545454545453</v>
      </c>
    </row>
    <row r="20" spans="1:3" x14ac:dyDescent="0.3">
      <c r="A20">
        <v>7</v>
      </c>
      <c r="B20">
        <v>145</v>
      </c>
      <c r="C20" s="1">
        <f t="shared" si="2"/>
        <v>149.54545454545453</v>
      </c>
    </row>
    <row r="21" spans="1:3" x14ac:dyDescent="0.3">
      <c r="A21">
        <v>8</v>
      </c>
      <c r="B21">
        <v>154</v>
      </c>
      <c r="C21" s="1">
        <f t="shared" si="2"/>
        <v>149.54545454545453</v>
      </c>
    </row>
    <row r="22" spans="1:3" x14ac:dyDescent="0.3">
      <c r="A22">
        <v>9</v>
      </c>
      <c r="B22">
        <v>152</v>
      </c>
      <c r="C22" s="1">
        <f t="shared" si="2"/>
        <v>149.54545454545453</v>
      </c>
    </row>
    <row r="23" spans="1:3" x14ac:dyDescent="0.3">
      <c r="A23">
        <v>10</v>
      </c>
      <c r="B23">
        <v>159</v>
      </c>
      <c r="C23" s="1">
        <f t="shared" si="2"/>
        <v>149.54545454545453</v>
      </c>
    </row>
    <row r="24" spans="1:3" x14ac:dyDescent="0.3">
      <c r="A24">
        <v>11</v>
      </c>
      <c r="B24">
        <v>154</v>
      </c>
      <c r="C24" s="1">
        <f t="shared" si="2"/>
        <v>149.54545454545453</v>
      </c>
    </row>
    <row r="25" spans="1:3" x14ac:dyDescent="0.3">
      <c r="C25" s="1"/>
    </row>
    <row r="26" spans="1:3" x14ac:dyDescent="0.3">
      <c r="C26" s="1"/>
    </row>
    <row r="27" spans="1:3" x14ac:dyDescent="0.3">
      <c r="C27" s="1"/>
    </row>
    <row r="28" spans="1:3" x14ac:dyDescent="0.3">
      <c r="C28" s="1"/>
    </row>
    <row r="29" spans="1:3" x14ac:dyDescent="0.3">
      <c r="C29" s="1"/>
    </row>
    <row r="30" spans="1:3" x14ac:dyDescent="0.3">
      <c r="C30" s="1"/>
    </row>
    <row r="31" spans="1:3" x14ac:dyDescent="0.3">
      <c r="C31" s="1"/>
    </row>
    <row r="32" spans="1:3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3EB8E-4612-463E-939D-DBADF2A07E4F}">
  <dimension ref="A1:C48"/>
  <sheetViews>
    <sheetView workbookViewId="0">
      <selection activeCell="B1" sqref="B1"/>
    </sheetView>
  </sheetViews>
  <sheetFormatPr baseColWidth="10" defaultRowHeight="14.4" x14ac:dyDescent="0.3"/>
  <sheetData>
    <row r="1" spans="1:3" x14ac:dyDescent="0.3">
      <c r="B1" t="s">
        <v>14</v>
      </c>
      <c r="C1" t="s">
        <v>0</v>
      </c>
    </row>
    <row r="2" spans="1:3" x14ac:dyDescent="0.3">
      <c r="A2">
        <v>1</v>
      </c>
      <c r="B2" s="1">
        <v>146.05165427755563</v>
      </c>
      <c r="C2" s="1">
        <f>AVERAGE($B$2:$B$12)</f>
        <v>149.54544899999999</v>
      </c>
    </row>
    <row r="3" spans="1:3" x14ac:dyDescent="0.3">
      <c r="A3">
        <v>2</v>
      </c>
      <c r="B3" s="1">
        <f>B2</f>
        <v>146.05165427755563</v>
      </c>
      <c r="C3" s="1">
        <f t="shared" ref="C3:C12" si="0">AVERAGE($B$2:$B$12)</f>
        <v>149.54544899999999</v>
      </c>
    </row>
    <row r="4" spans="1:3" x14ac:dyDescent="0.3">
      <c r="A4">
        <v>3</v>
      </c>
      <c r="B4" s="1">
        <f t="shared" ref="B4:B11" si="1">B3</f>
        <v>146.05165427755563</v>
      </c>
      <c r="C4" s="1">
        <f t="shared" si="0"/>
        <v>149.54544899999999</v>
      </c>
    </row>
    <row r="5" spans="1:3" x14ac:dyDescent="0.3">
      <c r="A5">
        <v>4</v>
      </c>
      <c r="B5" s="1">
        <f t="shared" si="1"/>
        <v>146.05165427755563</v>
      </c>
      <c r="C5" s="1">
        <f t="shared" si="0"/>
        <v>149.54544899999999</v>
      </c>
    </row>
    <row r="6" spans="1:3" x14ac:dyDescent="0.3">
      <c r="A6">
        <v>5</v>
      </c>
      <c r="B6" s="1">
        <f t="shared" si="1"/>
        <v>146.05165427755563</v>
      </c>
      <c r="C6" s="1">
        <f t="shared" si="0"/>
        <v>149.54544899999999</v>
      </c>
    </row>
    <row r="7" spans="1:3" x14ac:dyDescent="0.3">
      <c r="A7">
        <v>6</v>
      </c>
      <c r="B7" s="1">
        <f t="shared" si="1"/>
        <v>146.05165427755563</v>
      </c>
      <c r="C7" s="1">
        <f t="shared" si="0"/>
        <v>149.54544899999999</v>
      </c>
    </row>
    <row r="8" spans="1:3" x14ac:dyDescent="0.3">
      <c r="A8">
        <v>7</v>
      </c>
      <c r="B8" s="1">
        <f t="shared" si="1"/>
        <v>146.05165427755563</v>
      </c>
      <c r="C8" s="1">
        <f t="shared" si="0"/>
        <v>149.54544899999999</v>
      </c>
    </row>
    <row r="9" spans="1:3" x14ac:dyDescent="0.3">
      <c r="A9">
        <v>8</v>
      </c>
      <c r="B9" s="1">
        <f t="shared" si="1"/>
        <v>146.05165427755563</v>
      </c>
      <c r="C9" s="1">
        <f t="shared" si="0"/>
        <v>149.54544899999999</v>
      </c>
    </row>
    <row r="10" spans="1:3" x14ac:dyDescent="0.3">
      <c r="A10">
        <v>9</v>
      </c>
      <c r="B10" s="1">
        <f t="shared" si="1"/>
        <v>146.05165427755563</v>
      </c>
      <c r="C10" s="1">
        <f t="shared" si="0"/>
        <v>149.54544899999999</v>
      </c>
    </row>
    <row r="11" spans="1:3" x14ac:dyDescent="0.3">
      <c r="A11">
        <v>10</v>
      </c>
      <c r="B11" s="1">
        <f t="shared" si="1"/>
        <v>146.05165427755563</v>
      </c>
      <c r="C11" s="1">
        <f t="shared" si="0"/>
        <v>149.54544899999999</v>
      </c>
    </row>
    <row r="12" spans="1:3" x14ac:dyDescent="0.3">
      <c r="A12">
        <v>11</v>
      </c>
      <c r="B12" s="1">
        <v>184.48339622444365</v>
      </c>
      <c r="C12" s="1">
        <f t="shared" si="0"/>
        <v>149.54544899999999</v>
      </c>
    </row>
    <row r="13" spans="1:3" x14ac:dyDescent="0.3">
      <c r="C13" s="1"/>
    </row>
    <row r="14" spans="1:3" x14ac:dyDescent="0.3">
      <c r="A14">
        <v>1</v>
      </c>
      <c r="B14">
        <v>135</v>
      </c>
      <c r="C14" s="1">
        <f>AVERAGE($B$14:$B$24)</f>
        <v>149.54545454545453</v>
      </c>
    </row>
    <row r="15" spans="1:3" x14ac:dyDescent="0.3">
      <c r="A15">
        <v>2</v>
      </c>
      <c r="B15">
        <v>138</v>
      </c>
      <c r="C15" s="1">
        <f t="shared" ref="C15:C24" si="2">AVERAGE($B$14:$B$24)</f>
        <v>149.54545454545453</v>
      </c>
    </row>
    <row r="16" spans="1:3" x14ac:dyDescent="0.3">
      <c r="A16">
        <v>3</v>
      </c>
      <c r="B16">
        <v>140</v>
      </c>
      <c r="C16" s="1">
        <f t="shared" si="2"/>
        <v>149.54545454545453</v>
      </c>
    </row>
    <row r="17" spans="1:3" x14ac:dyDescent="0.3">
      <c r="A17">
        <v>4</v>
      </c>
      <c r="B17">
        <v>140</v>
      </c>
      <c r="C17" s="1">
        <f t="shared" si="2"/>
        <v>149.54545454545453</v>
      </c>
    </row>
    <row r="18" spans="1:3" x14ac:dyDescent="0.3">
      <c r="A18">
        <v>5</v>
      </c>
      <c r="B18">
        <v>145</v>
      </c>
      <c r="C18" s="1">
        <f t="shared" si="2"/>
        <v>149.54545454545453</v>
      </c>
    </row>
    <row r="19" spans="1:3" x14ac:dyDescent="0.3">
      <c r="A19">
        <v>6</v>
      </c>
      <c r="B19">
        <v>152</v>
      </c>
      <c r="C19" s="1">
        <f t="shared" si="2"/>
        <v>149.54545454545453</v>
      </c>
    </row>
    <row r="20" spans="1:3" x14ac:dyDescent="0.3">
      <c r="A20">
        <v>7</v>
      </c>
      <c r="B20">
        <v>153</v>
      </c>
      <c r="C20" s="1">
        <f t="shared" si="2"/>
        <v>149.54545454545453</v>
      </c>
    </row>
    <row r="21" spans="1:3" x14ac:dyDescent="0.3">
      <c r="A21">
        <v>8</v>
      </c>
      <c r="B21">
        <v>154</v>
      </c>
      <c r="C21" s="1">
        <f t="shared" si="2"/>
        <v>149.54545454545453</v>
      </c>
    </row>
    <row r="22" spans="1:3" x14ac:dyDescent="0.3">
      <c r="A22">
        <v>9</v>
      </c>
      <c r="B22">
        <v>154</v>
      </c>
      <c r="C22" s="1">
        <f t="shared" si="2"/>
        <v>149.54545454545453</v>
      </c>
    </row>
    <row r="23" spans="1:3" x14ac:dyDescent="0.3">
      <c r="A23">
        <v>10</v>
      </c>
      <c r="B23">
        <v>159</v>
      </c>
      <c r="C23" s="1">
        <f t="shared" si="2"/>
        <v>149.54545454545453</v>
      </c>
    </row>
    <row r="24" spans="1:3" x14ac:dyDescent="0.3">
      <c r="A24">
        <v>11</v>
      </c>
      <c r="B24">
        <v>175</v>
      </c>
      <c r="C24" s="1">
        <f t="shared" si="2"/>
        <v>149.54545454545453</v>
      </c>
    </row>
    <row r="25" spans="1:3" x14ac:dyDescent="0.3">
      <c r="C25" s="1"/>
    </row>
    <row r="26" spans="1:3" x14ac:dyDescent="0.3">
      <c r="C26" s="1"/>
    </row>
    <row r="27" spans="1:3" x14ac:dyDescent="0.3">
      <c r="C27" s="1"/>
    </row>
    <row r="28" spans="1:3" x14ac:dyDescent="0.3">
      <c r="C28" s="1"/>
    </row>
    <row r="29" spans="1:3" x14ac:dyDescent="0.3">
      <c r="C29" s="1"/>
    </row>
    <row r="30" spans="1:3" x14ac:dyDescent="0.3">
      <c r="C30" s="1"/>
    </row>
    <row r="31" spans="1:3" x14ac:dyDescent="0.3">
      <c r="C31" s="1"/>
    </row>
    <row r="32" spans="1:3" x14ac:dyDescent="0.3">
      <c r="C32" s="1"/>
    </row>
    <row r="33" spans="3:3" x14ac:dyDescent="0.3">
      <c r="C33" s="1"/>
    </row>
    <row r="34" spans="3:3" x14ac:dyDescent="0.3">
      <c r="C34" s="1"/>
    </row>
    <row r="35" spans="3:3" x14ac:dyDescent="0.3">
      <c r="C35" s="1"/>
    </row>
    <row r="36" spans="3:3" x14ac:dyDescent="0.3">
      <c r="C36" s="1"/>
    </row>
    <row r="37" spans="3:3" x14ac:dyDescent="0.3">
      <c r="C37" s="1"/>
    </row>
    <row r="38" spans="3:3" x14ac:dyDescent="0.3">
      <c r="C38" s="1"/>
    </row>
    <row r="39" spans="3:3" x14ac:dyDescent="0.3">
      <c r="C39" s="1"/>
    </row>
    <row r="40" spans="3:3" x14ac:dyDescent="0.3">
      <c r="C40" s="1"/>
    </row>
    <row r="41" spans="3:3" x14ac:dyDescent="0.3">
      <c r="C41" s="1"/>
    </row>
    <row r="42" spans="3:3" x14ac:dyDescent="0.3">
      <c r="C42" s="1"/>
    </row>
    <row r="43" spans="3:3" x14ac:dyDescent="0.3">
      <c r="C43" s="1"/>
    </row>
    <row r="44" spans="3:3" x14ac:dyDescent="0.3">
      <c r="C44" s="1"/>
    </row>
    <row r="45" spans="3:3" x14ac:dyDescent="0.3">
      <c r="C45" s="1"/>
    </row>
    <row r="46" spans="3:3" x14ac:dyDescent="0.3">
      <c r="C46" s="1"/>
    </row>
    <row r="47" spans="3:3" x14ac:dyDescent="0.3">
      <c r="C47" s="1"/>
    </row>
    <row r="48" spans="3:3" x14ac:dyDescent="0.3">
      <c r="C48" s="1"/>
    </row>
  </sheetData>
  <sortState xmlns:xlrd2="http://schemas.microsoft.com/office/spreadsheetml/2017/richdata2" ref="B14:B24">
    <sortCondition ref="B14:B2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21</vt:i4>
      </vt:variant>
    </vt:vector>
  </HeadingPairs>
  <TitlesOfParts>
    <vt:vector size="21" baseType="lpstr">
      <vt:lpstr>Grupo</vt:lpstr>
      <vt:lpstr>Aula1</vt:lpstr>
      <vt:lpstr>Aula1 (puntos)</vt:lpstr>
      <vt:lpstr>Histograma usando TD</vt:lpstr>
      <vt:lpstr>Aula1 (variacion)</vt:lpstr>
      <vt:lpstr>Aula1 diferentes valores </vt:lpstr>
      <vt:lpstr>Aula1 diferentes valores graf</vt:lpstr>
      <vt:lpstr>Aula1 diferentes valores gr (2)</vt:lpstr>
      <vt:lpstr>Aula1 mediana</vt:lpstr>
      <vt:lpstr>distancia a la media</vt:lpstr>
      <vt:lpstr>Muestra aleatoria</vt:lpstr>
      <vt:lpstr>distancia a la media (2)</vt:lpstr>
      <vt:lpstr>Aula2</vt:lpstr>
      <vt:lpstr>Aula3</vt:lpstr>
      <vt:lpstr>Aula4</vt:lpstr>
      <vt:lpstr>Total (1)</vt:lpstr>
      <vt:lpstr>Total (2)</vt:lpstr>
      <vt:lpstr>Total</vt:lpstr>
      <vt:lpstr>Total_BD</vt:lpstr>
      <vt:lpstr>Total_BD_2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Riera</dc:creator>
  <cp:lastModifiedBy>Juan Riera</cp:lastModifiedBy>
  <dcterms:created xsi:type="dcterms:W3CDTF">2022-07-14T15:08:34Z</dcterms:created>
  <dcterms:modified xsi:type="dcterms:W3CDTF">2024-06-19T20:33:07Z</dcterms:modified>
</cp:coreProperties>
</file>