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AN_PC\Documents\GitHub\cicloruta\"/>
    </mc:Choice>
  </mc:AlternateContent>
  <xr:revisionPtr revIDLastSave="0" documentId="13_ncr:1_{D587B6B9-084C-4665-A000-285909D0ACC2}" xr6:coauthVersionLast="36" xr6:coauthVersionMax="36" xr10:uidLastSave="{00000000-0000-0000-0000-000000000000}"/>
  <bookViews>
    <workbookView xWindow="0" yWindow="0" windowWidth="28800" windowHeight="11925" tabRatio="711" xr2:uid="{00000000-000D-0000-FFFF-FFFF00000000}"/>
  </bookViews>
  <sheets>
    <sheet name="SENAL_HORIZONTAL" sheetId="29" r:id="rId1"/>
    <sheet name="F_SENAL_HORIZONTAL" sheetId="54" r:id="rId2"/>
    <sheet name="SENAL_VERTICAL" sheetId="26" r:id="rId3"/>
    <sheet name="F_SENAL_VERTICAL" sheetId="53" r:id="rId4"/>
    <sheet name="DOMINIOS_1" sheetId="51" r:id="rId5"/>
    <sheet name="DOMINIOS_2" sheetId="52" r:id="rId6"/>
    <sheet name="D_Senal_Vertical" sheetId="43" state="hidden" r:id="rId7"/>
    <sheet name="D_Senal_Horizontal" sheetId="45" state="hidden" r:id="rId8"/>
    <sheet name="D_Tipo_Linea" sheetId="44" state="hidden" r:id="rId9"/>
    <sheet name="D_Color_Linea" sheetId="49" state="hidden" r:id="rId10"/>
    <sheet name="D_Material_Pintura" sheetId="41" state="hidden" r:id="rId11"/>
    <sheet name="D_Espesor_Linea" sheetId="46" state="hidden" r:id="rId12"/>
    <sheet name="D_Sentido_Flujo" sheetId="50" state="hidden" r:id="rId13"/>
  </sheets>
  <definedNames>
    <definedName name="_xlnm._FilterDatabase" localSheetId="11" hidden="1">D_Espesor_Linea!$A$1:$B$6</definedName>
    <definedName name="_xlnm._FilterDatabase" localSheetId="1" hidden="1">F_SENAL_HORIZONTAL!$B$1:$S$50</definedName>
    <definedName name="_xlnm._FilterDatabase" localSheetId="3" hidden="1">F_SENAL_VERTICAL!#REF!</definedName>
    <definedName name="_xlnm._FilterDatabase" localSheetId="0" hidden="1">SENAL_HORIZONTAL!$A$1:$R$1115</definedName>
    <definedName name="_xlnm._FilterDatabase" localSheetId="2" hidden="1">SENAL_VERTICAL!$G$1:$G$65005</definedName>
    <definedName name="ANCHO_LINEA">D_Espesor_Linea!$A$2:$A$6</definedName>
    <definedName name="_xlnm.Print_Area" localSheetId="3">F_SENAL_VERTICAL!$A$1:$J$21</definedName>
    <definedName name="CATEGORIA_HORIZONTAL">D_Senal_Horizontal!$A$2:$A$46</definedName>
    <definedName name="CATEGORIA_VERTICAL" localSheetId="4">DOMINIOS_1!$A$47:$A$66</definedName>
    <definedName name="CATEGORIA_VERTICAL" localSheetId="5">DOMINIOS_2!#REF!</definedName>
    <definedName name="CATEGORIA_VERTICAL">D_Senal_Vertical!$A$2:$A$169</definedName>
    <definedName name="COLOR">D_Color_Linea!$A$2:$A$3</definedName>
    <definedName name="SENTIDO_TRANSITO">D_Sentido_Flujo!$A$2:$A$3</definedName>
    <definedName name="TIPO_LINEA">D_Tipo_Linea!$A$2:$A$3</definedName>
    <definedName name="TIPO_PINTURA">D_Material_Pintura!$A$2:$A$3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42" i="29" l="1"/>
  <c r="G841" i="29"/>
  <c r="G818" i="29"/>
  <c r="G819" i="29"/>
  <c r="G820" i="29"/>
  <c r="G821" i="29"/>
  <c r="G822" i="29"/>
  <c r="G823" i="29"/>
  <c r="G824" i="29"/>
  <c r="G825" i="29"/>
  <c r="G826" i="29"/>
  <c r="G827" i="29"/>
  <c r="G828" i="29"/>
  <c r="G829" i="29"/>
  <c r="G830" i="29"/>
  <c r="G817" i="29"/>
  <c r="G848" i="29"/>
  <c r="G847" i="29"/>
  <c r="G844" i="29"/>
  <c r="G843" i="29"/>
  <c r="G840" i="29"/>
  <c r="G839" i="29"/>
  <c r="G816" i="29"/>
  <c r="G814" i="29"/>
  <c r="G813" i="29"/>
  <c r="G810" i="29"/>
  <c r="G809" i="29"/>
  <c r="G805" i="29"/>
  <c r="G804" i="29"/>
  <c r="G849" i="29"/>
  <c r="G846" i="29"/>
  <c r="G845" i="29"/>
  <c r="G838" i="29"/>
  <c r="G815" i="29"/>
  <c r="G812" i="29"/>
  <c r="G811" i="29"/>
  <c r="G808" i="29"/>
  <c r="G806" i="29"/>
  <c r="G803" i="29"/>
  <c r="G837" i="29"/>
  <c r="G836" i="29"/>
  <c r="G802" i="29"/>
  <c r="G801" i="29"/>
  <c r="G796" i="29" l="1"/>
  <c r="G794" i="29"/>
  <c r="G792" i="29"/>
  <c r="G790" i="29"/>
  <c r="G788" i="29"/>
  <c r="G786" i="29"/>
  <c r="G780" i="29"/>
  <c r="G778" i="29"/>
  <c r="G795" i="29"/>
  <c r="G793" i="29"/>
  <c r="G791" i="29"/>
  <c r="G789" i="29"/>
  <c r="G787" i="29"/>
  <c r="G785" i="29"/>
  <c r="G779" i="29"/>
  <c r="G777" i="29"/>
  <c r="G639" i="29" l="1"/>
  <c r="G638" i="29"/>
  <c r="G637" i="29"/>
  <c r="G636" i="29"/>
  <c r="G635" i="29"/>
  <c r="G632" i="29"/>
  <c r="F633" i="29"/>
  <c r="F634" i="29" s="1"/>
  <c r="G634" i="29" s="1"/>
  <c r="G600" i="29"/>
  <c r="F601" i="29"/>
  <c r="G601" i="29" s="1"/>
  <c r="F599" i="29"/>
  <c r="G599" i="29" s="1"/>
  <c r="G598" i="29"/>
  <c r="G596" i="29"/>
  <c r="G595" i="29"/>
  <c r="G528" i="29"/>
  <c r="F529" i="29"/>
  <c r="G525" i="29"/>
  <c r="F526" i="29"/>
  <c r="G526" i="29" s="1"/>
  <c r="G523" i="29"/>
  <c r="G522" i="29"/>
  <c r="G521" i="29"/>
  <c r="G520" i="29"/>
  <c r="G518" i="29"/>
  <c r="G516" i="29"/>
  <c r="G519" i="29"/>
  <c r="G517" i="29"/>
  <c r="G515" i="29"/>
  <c r="G506" i="29"/>
  <c r="G507" i="29"/>
  <c r="G508" i="29"/>
  <c r="G509" i="29"/>
  <c r="G510" i="29"/>
  <c r="G511" i="29"/>
  <c r="G512" i="29"/>
  <c r="G513" i="29"/>
  <c r="G514" i="29"/>
  <c r="G505" i="29"/>
  <c r="G503" i="29"/>
  <c r="G501" i="29"/>
  <c r="G504" i="29"/>
  <c r="G502" i="29"/>
  <c r="G500" i="29"/>
  <c r="G499" i="29"/>
  <c r="G490" i="29"/>
  <c r="G491" i="29"/>
  <c r="G492" i="29"/>
  <c r="G493" i="29"/>
  <c r="G494" i="29"/>
  <c r="G495" i="29"/>
  <c r="G496" i="29"/>
  <c r="G497" i="29"/>
  <c r="G498" i="29"/>
  <c r="G489" i="29"/>
  <c r="F527" i="29" l="1"/>
  <c r="G527" i="29" s="1"/>
  <c r="G529" i="29"/>
  <c r="F530" i="29"/>
  <c r="G633" i="29"/>
  <c r="F602" i="29"/>
  <c r="G130" i="29"/>
  <c r="G129" i="29"/>
  <c r="G128" i="29"/>
  <c r="F603" i="29" l="1"/>
  <c r="G602" i="29"/>
  <c r="F531" i="29"/>
  <c r="G530" i="29"/>
  <c r="G384" i="29"/>
  <c r="G382" i="29"/>
  <c r="G380" i="29"/>
  <c r="G383" i="29"/>
  <c r="G381" i="29"/>
  <c r="G379" i="29"/>
  <c r="G378" i="29"/>
  <c r="G377" i="29"/>
  <c r="G376" i="29"/>
  <c r="G375" i="29"/>
  <c r="G374" i="29"/>
  <c r="G326" i="29"/>
  <c r="G325" i="29"/>
  <c r="G273" i="29"/>
  <c r="G272" i="29"/>
  <c r="G271" i="29"/>
  <c r="G270" i="29"/>
  <c r="G269" i="29"/>
  <c r="G274" i="29"/>
  <c r="F275" i="29"/>
  <c r="F276" i="29" s="1"/>
  <c r="G276" i="29" s="1"/>
  <c r="G369" i="29"/>
  <c r="F370" i="29"/>
  <c r="G370" i="29" s="1"/>
  <c r="G471" i="29"/>
  <c r="G139" i="29"/>
  <c r="G138" i="29"/>
  <c r="G140" i="29"/>
  <c r="G142" i="29"/>
  <c r="G141" i="29"/>
  <c r="G122" i="29"/>
  <c r="G121" i="29"/>
  <c r="G92" i="29"/>
  <c r="G97" i="29"/>
  <c r="G93" i="29"/>
  <c r="F94" i="29"/>
  <c r="G94" i="29" s="1"/>
  <c r="G90" i="29"/>
  <c r="F91" i="29"/>
  <c r="G91" i="29" s="1"/>
  <c r="G83" i="29"/>
  <c r="F79" i="29"/>
  <c r="G79" i="29" s="1"/>
  <c r="G78" i="29"/>
  <c r="F80" i="29"/>
  <c r="F81" i="29" s="1"/>
  <c r="F82" i="29" s="1"/>
  <c r="F84" i="29" s="1"/>
  <c r="F85" i="29" s="1"/>
  <c r="G85" i="29" s="1"/>
  <c r="G77" i="29"/>
  <c r="G76" i="29"/>
  <c r="F532" i="29" l="1"/>
  <c r="G531" i="29"/>
  <c r="F604" i="29"/>
  <c r="G603" i="29"/>
  <c r="F371" i="29"/>
  <c r="G371" i="29" s="1"/>
  <c r="G275" i="29"/>
  <c r="G81" i="29"/>
  <c r="G80" i="29"/>
  <c r="F95" i="29"/>
  <c r="G82" i="29"/>
  <c r="G84" i="29"/>
  <c r="G386" i="29"/>
  <c r="G387" i="29"/>
  <c r="G373" i="29"/>
  <c r="G372" i="29"/>
  <c r="F605" i="29" l="1"/>
  <c r="G604" i="29"/>
  <c r="F533" i="29"/>
  <c r="G532" i="29"/>
  <c r="F96" i="29"/>
  <c r="G95" i="29"/>
  <c r="G55" i="29"/>
  <c r="G56" i="29"/>
  <c r="G57" i="29"/>
  <c r="G58" i="29"/>
  <c r="G59" i="29"/>
  <c r="G60" i="29"/>
  <c r="G61" i="29"/>
  <c r="G62" i="29"/>
  <c r="G63" i="29"/>
  <c r="G64" i="29"/>
  <c r="G65" i="29"/>
  <c r="G54" i="29"/>
  <c r="G53" i="29"/>
  <c r="G52" i="29"/>
  <c r="G51" i="29"/>
  <c r="G40" i="29"/>
  <c r="G41" i="29"/>
  <c r="G42" i="29"/>
  <c r="G43" i="29"/>
  <c r="G44" i="29"/>
  <c r="G45" i="29"/>
  <c r="G46" i="29"/>
  <c r="G47" i="29"/>
  <c r="G48" i="29"/>
  <c r="G49" i="29"/>
  <c r="G50" i="29"/>
  <c r="G39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26" i="29"/>
  <c r="G25" i="29"/>
  <c r="G24" i="29"/>
  <c r="G23" i="29"/>
  <c r="G22" i="29"/>
  <c r="G21" i="29"/>
  <c r="G13" i="29"/>
  <c r="G14" i="29"/>
  <c r="G15" i="29"/>
  <c r="G16" i="29"/>
  <c r="G17" i="29"/>
  <c r="G18" i="29"/>
  <c r="G19" i="29"/>
  <c r="G20" i="29"/>
  <c r="G12" i="29"/>
  <c r="G3" i="29"/>
  <c r="G4" i="29"/>
  <c r="G5" i="29"/>
  <c r="G6" i="29"/>
  <c r="G7" i="29"/>
  <c r="G8" i="29"/>
  <c r="G9" i="29"/>
  <c r="G10" i="29"/>
  <c r="G11" i="29"/>
  <c r="G2" i="29"/>
  <c r="F534" i="29" l="1"/>
  <c r="G533" i="29"/>
  <c r="F606" i="29"/>
  <c r="G605" i="29"/>
  <c r="G96" i="29"/>
  <c r="F98" i="29"/>
  <c r="G388" i="29"/>
  <c r="G109" i="29"/>
  <c r="G105" i="29"/>
  <c r="F607" i="29" l="1"/>
  <c r="G606" i="29"/>
  <c r="F535" i="29"/>
  <c r="G534" i="29"/>
  <c r="F99" i="29"/>
  <c r="G99" i="29" s="1"/>
  <c r="G98" i="29"/>
  <c r="G389" i="29"/>
  <c r="G116" i="29"/>
  <c r="G111" i="29"/>
  <c r="G103" i="29"/>
  <c r="G100" i="29"/>
  <c r="G89" i="29"/>
  <c r="G87" i="29"/>
  <c r="G74" i="29"/>
  <c r="G113" i="29"/>
  <c r="G112" i="29"/>
  <c r="G104" i="29"/>
  <c r="G102" i="29"/>
  <c r="G101" i="29"/>
  <c r="G88" i="29"/>
  <c r="G69" i="29"/>
  <c r="G73" i="29"/>
  <c r="F536" i="29" l="1"/>
  <c r="G535" i="29"/>
  <c r="F608" i="29"/>
  <c r="G607" i="29"/>
  <c r="G390" i="29"/>
  <c r="G68" i="29"/>
  <c r="G67" i="29"/>
  <c r="G66" i="29"/>
  <c r="F609" i="29" l="1"/>
  <c r="G608" i="29"/>
  <c r="F537" i="29"/>
  <c r="G536" i="29"/>
  <c r="G391" i="29"/>
  <c r="F538" i="29" l="1"/>
  <c r="G537" i="29"/>
  <c r="F610" i="29"/>
  <c r="G609" i="29"/>
  <c r="G392" i="29"/>
  <c r="F611" i="29" l="1"/>
  <c r="G610" i="29"/>
  <c r="F539" i="29"/>
  <c r="G538" i="29"/>
  <c r="G393" i="29"/>
  <c r="F540" i="29" l="1"/>
  <c r="G539" i="29"/>
  <c r="F612" i="29"/>
  <c r="G611" i="29"/>
  <c r="G394" i="29"/>
  <c r="F613" i="29" l="1"/>
  <c r="G612" i="29"/>
  <c r="F541" i="29"/>
  <c r="G540" i="29"/>
  <c r="G395" i="29"/>
  <c r="F542" i="29" l="1"/>
  <c r="G541" i="29"/>
  <c r="F614" i="29"/>
  <c r="G613" i="29"/>
  <c r="G396" i="29"/>
  <c r="F615" i="29" l="1"/>
  <c r="G614" i="29"/>
  <c r="F543" i="29"/>
  <c r="G542" i="29"/>
  <c r="G397" i="29"/>
  <c r="F544" i="29" l="1"/>
  <c r="G543" i="29"/>
  <c r="F616" i="29"/>
  <c r="G615" i="29"/>
  <c r="G398" i="29"/>
  <c r="F617" i="29" l="1"/>
  <c r="G616" i="29"/>
  <c r="F545" i="29"/>
  <c r="G544" i="29"/>
  <c r="G399" i="29"/>
  <c r="F546" i="29" l="1"/>
  <c r="G545" i="29"/>
  <c r="F618" i="29"/>
  <c r="G617" i="29"/>
  <c r="G400" i="29"/>
  <c r="F619" i="29" l="1"/>
  <c r="G618" i="29"/>
  <c r="F547" i="29"/>
  <c r="G546" i="29"/>
  <c r="G401" i="29"/>
  <c r="F548" i="29" l="1"/>
  <c r="G547" i="29"/>
  <c r="F620" i="29"/>
  <c r="G619" i="29"/>
  <c r="G402" i="29"/>
  <c r="F621" i="29" l="1"/>
  <c r="G620" i="29"/>
  <c r="F549" i="29"/>
  <c r="G548" i="29"/>
  <c r="G403" i="29"/>
  <c r="F550" i="29" l="1"/>
  <c r="G549" i="29"/>
  <c r="F622" i="29"/>
  <c r="G621" i="29"/>
  <c r="G405" i="29"/>
  <c r="G404" i="29"/>
  <c r="F623" i="29" l="1"/>
  <c r="G622" i="29"/>
  <c r="F551" i="29"/>
  <c r="G550" i="29"/>
  <c r="F552" i="29" l="1"/>
  <c r="G551" i="29"/>
  <c r="F624" i="29"/>
  <c r="G623" i="29"/>
  <c r="F625" i="29" l="1"/>
  <c r="G624" i="29"/>
  <c r="F553" i="29"/>
  <c r="G552" i="29"/>
  <c r="F554" i="29" l="1"/>
  <c r="G553" i="29"/>
  <c r="F626" i="29"/>
  <c r="G625" i="29"/>
  <c r="F627" i="29" l="1"/>
  <c r="G626" i="29"/>
  <c r="F555" i="29"/>
  <c r="G554" i="29"/>
  <c r="F556" i="29" l="1"/>
  <c r="G555" i="29"/>
  <c r="F628" i="29"/>
  <c r="G627" i="29"/>
  <c r="F629" i="29" l="1"/>
  <c r="G628" i="29"/>
  <c r="F557" i="29"/>
  <c r="G556" i="29"/>
  <c r="F558" i="29" l="1"/>
  <c r="G557" i="29"/>
  <c r="F630" i="29"/>
  <c r="G629" i="29"/>
  <c r="F631" i="29" l="1"/>
  <c r="G631" i="29" s="1"/>
  <c r="G630" i="29"/>
  <c r="F559" i="29"/>
  <c r="G558" i="29"/>
  <c r="F560" i="29" l="1"/>
  <c r="G559" i="29"/>
  <c r="F561" i="29" l="1"/>
  <c r="G560" i="29"/>
  <c r="F562" i="29" l="1"/>
  <c r="G561" i="29"/>
  <c r="F563" i="29" l="1"/>
  <c r="G562" i="29"/>
  <c r="F564" i="29" l="1"/>
  <c r="G563" i="29"/>
  <c r="F565" i="29" l="1"/>
  <c r="G564" i="29"/>
  <c r="F566" i="29" l="1"/>
  <c r="G565" i="29"/>
  <c r="F567" i="29" l="1"/>
  <c r="G566" i="29"/>
  <c r="F568" i="29" l="1"/>
  <c r="G567" i="29"/>
  <c r="F569" i="29" l="1"/>
  <c r="G568" i="29"/>
  <c r="F570" i="29" l="1"/>
  <c r="G569" i="29"/>
  <c r="F571" i="29" l="1"/>
  <c r="G570" i="29"/>
  <c r="F572" i="29" l="1"/>
  <c r="G571" i="29"/>
  <c r="F573" i="29" l="1"/>
  <c r="G572" i="29"/>
  <c r="F574" i="29" l="1"/>
  <c r="G573" i="29"/>
  <c r="F575" i="29" l="1"/>
  <c r="G574" i="29"/>
  <c r="F576" i="29" l="1"/>
  <c r="G575" i="29"/>
  <c r="F577" i="29" l="1"/>
  <c r="G576" i="29"/>
  <c r="F578" i="29" l="1"/>
  <c r="G577" i="29"/>
  <c r="F579" i="29" l="1"/>
  <c r="G578" i="29"/>
  <c r="F580" i="29" l="1"/>
  <c r="G579" i="29"/>
  <c r="F581" i="29" l="1"/>
  <c r="G580" i="29"/>
  <c r="F582" i="29" l="1"/>
  <c r="G581" i="29"/>
  <c r="F583" i="29" l="1"/>
  <c r="G582" i="29"/>
  <c r="F584" i="29" l="1"/>
  <c r="G583" i="29"/>
  <c r="F585" i="29" l="1"/>
  <c r="G584" i="29"/>
  <c r="F586" i="29" l="1"/>
  <c r="G585" i="29"/>
  <c r="F587" i="29" l="1"/>
  <c r="G586" i="29"/>
  <c r="F588" i="29" l="1"/>
  <c r="G587" i="29"/>
  <c r="F589" i="29" l="1"/>
  <c r="G588" i="29"/>
  <c r="F590" i="29" l="1"/>
  <c r="G589" i="29"/>
  <c r="F591" i="29" l="1"/>
  <c r="G590" i="29"/>
  <c r="F592" i="29" l="1"/>
  <c r="G592" i="29" s="1"/>
  <c r="G591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5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5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2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8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9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2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3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4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5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6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9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0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3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donde inicia el segmento (el id_op) hasta la señal</t>
        </r>
      </text>
    </comment>
    <comment ref="E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la bolita hasta el triangulo
</t>
        </r>
      </text>
    </comment>
  </commentList>
</comments>
</file>

<file path=xl/sharedStrings.xml><?xml version="1.0" encoding="utf-8"?>
<sst xmlns="http://schemas.openxmlformats.org/spreadsheetml/2006/main" count="11787" uniqueCount="875">
  <si>
    <t>ID_OP</t>
  </si>
  <si>
    <t>DG</t>
  </si>
  <si>
    <t>SN</t>
  </si>
  <si>
    <t>Costado</t>
  </si>
  <si>
    <t>D</t>
  </si>
  <si>
    <t>I</t>
  </si>
  <si>
    <t>A</t>
  </si>
  <si>
    <t>B</t>
  </si>
  <si>
    <t>C</t>
  </si>
  <si>
    <t>OBSERVACIONES</t>
  </si>
  <si>
    <t>OFFSET</t>
  </si>
  <si>
    <t>F</t>
  </si>
  <si>
    <t>FGD</t>
  </si>
  <si>
    <t>FGI</t>
  </si>
  <si>
    <t>ANCHO_CALZADA</t>
  </si>
  <si>
    <t>TIPO_LINEA</t>
  </si>
  <si>
    <t>POSC_CALZADA</t>
  </si>
  <si>
    <t>LP</t>
  </si>
  <si>
    <t>LC</t>
  </si>
  <si>
    <t>P</t>
  </si>
  <si>
    <t>LPA</t>
  </si>
  <si>
    <t>TS</t>
  </si>
  <si>
    <t>SR-39</t>
  </si>
  <si>
    <t>SR-06</t>
  </si>
  <si>
    <t>PROHIBIDO GIRAR A LA IZQUIERDA</t>
  </si>
  <si>
    <t>SR-01</t>
  </si>
  <si>
    <t>SR-08</t>
  </si>
  <si>
    <t>PROHIBIDO GIRAR A LA DERECHA</t>
  </si>
  <si>
    <t>SI-05</t>
  </si>
  <si>
    <t>SR-05</t>
  </si>
  <si>
    <t>Amarillo</t>
  </si>
  <si>
    <t>Blanca</t>
  </si>
  <si>
    <t>Ambos</t>
  </si>
  <si>
    <t>Acrílica Base Solvente</t>
  </si>
  <si>
    <t>Plástico en Frío</t>
  </si>
  <si>
    <t>Aguja</t>
  </si>
  <si>
    <t>ACH</t>
  </si>
  <si>
    <t>Achurados</t>
  </si>
  <si>
    <t>CP</t>
  </si>
  <si>
    <t>Celdas de Parqueo</t>
  </si>
  <si>
    <t>CPR</t>
  </si>
  <si>
    <t>Corchetes Prohibidos</t>
  </si>
  <si>
    <t>Diamante Ceda el Paso</t>
  </si>
  <si>
    <t>Flecha de Doble Giro</t>
  </si>
  <si>
    <t>DGF</t>
  </si>
  <si>
    <t>Flecha de Doble Giro y Frente</t>
  </si>
  <si>
    <t>Flecha de Frente</t>
  </si>
  <si>
    <t>F_T</t>
  </si>
  <si>
    <t>Franja Tactil</t>
  </si>
  <si>
    <t>Flecha de Frente y Giro Derecho</t>
  </si>
  <si>
    <t>Flecha de Frente y Giro Izquierdo</t>
  </si>
  <si>
    <t>FT</t>
  </si>
  <si>
    <t>Flecha de Terminacion de Carril</t>
  </si>
  <si>
    <t>GV</t>
  </si>
  <si>
    <t>Glorieta Virtual</t>
  </si>
  <si>
    <t>IS</t>
  </si>
  <si>
    <t>Isleta</t>
  </si>
  <si>
    <t>L_AM</t>
  </si>
  <si>
    <t>Letrero Zona Ambulancia</t>
  </si>
  <si>
    <t>L_CD</t>
  </si>
  <si>
    <t>Letrero Zona Cargue y Descargue</t>
  </si>
  <si>
    <t>L_EN</t>
  </si>
  <si>
    <t>Letrero Entrada</t>
  </si>
  <si>
    <t>L_PA</t>
  </si>
  <si>
    <t>Letrero Parqueadero</t>
  </si>
  <si>
    <t>L_SA</t>
  </si>
  <si>
    <t>Letrero Salida</t>
  </si>
  <si>
    <t>L12</t>
  </si>
  <si>
    <t>Linea de 0,12 m</t>
  </si>
  <si>
    <t>L40</t>
  </si>
  <si>
    <t>Linea de 0,40 m</t>
  </si>
  <si>
    <t>LBAH</t>
  </si>
  <si>
    <t>Linea de Bahia</t>
  </si>
  <si>
    <t>LBE</t>
  </si>
  <si>
    <t>Linea de Berma</t>
  </si>
  <si>
    <t>Linea de Canalizacion</t>
  </si>
  <si>
    <t>LOG</t>
  </si>
  <si>
    <t>Linea Logaritmica</t>
  </si>
  <si>
    <t>Linea de Pare</t>
  </si>
  <si>
    <t>LR</t>
  </si>
  <si>
    <t>Linea de Resalto</t>
  </si>
  <si>
    <t>LRV</t>
  </si>
  <si>
    <t>Linea Resalto Virtual</t>
  </si>
  <si>
    <t>LS</t>
  </si>
  <si>
    <t>Linea de Semaforo</t>
  </si>
  <si>
    <t>LSB</t>
  </si>
  <si>
    <t>Letrero Solo Bus</t>
  </si>
  <si>
    <t>Texto Pare</t>
  </si>
  <si>
    <t>PH</t>
  </si>
  <si>
    <t>Prohibido Estacionar</t>
  </si>
  <si>
    <t>R</t>
  </si>
  <si>
    <t>Resalto</t>
  </si>
  <si>
    <t>RAB</t>
  </si>
  <si>
    <t>Rectangulo antibloqueo</t>
  </si>
  <si>
    <t>SGD</t>
  </si>
  <si>
    <t>SGI</t>
  </si>
  <si>
    <t>Flecha Solo Giro Izquierdo</t>
  </si>
  <si>
    <t>T</t>
  </si>
  <si>
    <t>Triangulo Ceda el Paso</t>
  </si>
  <si>
    <t>TACH</t>
  </si>
  <si>
    <t>Tachas o Boyas</t>
  </si>
  <si>
    <t>Texto de Solo</t>
  </si>
  <si>
    <t>V30</t>
  </si>
  <si>
    <t>Velocidad de Piso de 30 Km/h</t>
  </si>
  <si>
    <t>V60</t>
  </si>
  <si>
    <t>Velocidad de Piso de 60 Km/h</t>
  </si>
  <si>
    <t>V80</t>
  </si>
  <si>
    <t>Velocidad de Piso de 80 Km/h</t>
  </si>
  <si>
    <t>Z120</t>
  </si>
  <si>
    <t>Zona Escolar de 1,20 m</t>
  </si>
  <si>
    <t>Z180</t>
  </si>
  <si>
    <t>Zona Escolar de 1,80 m</t>
  </si>
  <si>
    <t>SI-01</t>
  </si>
  <si>
    <t>RUTA NACIONAL</t>
  </si>
  <si>
    <t>SI-01A</t>
  </si>
  <si>
    <t>RUTA DEPARTAMENTAL</t>
  </si>
  <si>
    <t>SI-04</t>
  </si>
  <si>
    <t>POSTE DE REFERENCIA</t>
  </si>
  <si>
    <t>INFORMATIVA PREVIA DE DESTINO</t>
  </si>
  <si>
    <t>SI-05A</t>
  </si>
  <si>
    <t>INFORMATIVA DE DECISIÓN DE DESTINO</t>
  </si>
  <si>
    <t>SI-05B</t>
  </si>
  <si>
    <t>CROQUIS</t>
  </si>
  <si>
    <t>SI-05C</t>
  </si>
  <si>
    <t>DESCRIPCIÓN DE GIROS</t>
  </si>
  <si>
    <t>SI-06</t>
  </si>
  <si>
    <t>CONFIRMATIVA DE DESTINO (INFORMACIÓN DE KILOMETRAJE)</t>
  </si>
  <si>
    <t>SI-07</t>
  </si>
  <si>
    <t>SITIO DE PARQUEO</t>
  </si>
  <si>
    <t>SI-07A</t>
  </si>
  <si>
    <t>ZONAS ESPECIALES DE PARQUEO</t>
  </si>
  <si>
    <t>SI-08</t>
  </si>
  <si>
    <t>PARADERO DE BUSES</t>
  </si>
  <si>
    <t>SI-09</t>
  </si>
  <si>
    <t>ESTACIONAMIENTO DE TAXIS</t>
  </si>
  <si>
    <t>SI-11</t>
  </si>
  <si>
    <t>VÍA PARA CICLISTAS</t>
  </si>
  <si>
    <t>SI-12</t>
  </si>
  <si>
    <t>MONUMENTO NACIONAL</t>
  </si>
  <si>
    <t>SI-13</t>
  </si>
  <si>
    <t>ZONA MILITAR</t>
  </si>
  <si>
    <t>SI-14</t>
  </si>
  <si>
    <t>AEROPUERTO</t>
  </si>
  <si>
    <t>SI-15</t>
  </si>
  <si>
    <t>HOSPEDAJE</t>
  </si>
  <si>
    <t>SI-16</t>
  </si>
  <si>
    <t>PRIMEROS AUXILIOS</t>
  </si>
  <si>
    <t>SI-17</t>
  </si>
  <si>
    <t>SERVICIOS SANITARIOS</t>
  </si>
  <si>
    <t>SI-18</t>
  </si>
  <si>
    <t>RESTAURANTE</t>
  </si>
  <si>
    <t>SI-19</t>
  </si>
  <si>
    <t>TELÉFONO</t>
  </si>
  <si>
    <t>SI-20</t>
  </si>
  <si>
    <t>IGLESIA</t>
  </si>
  <si>
    <t>SI-21</t>
  </si>
  <si>
    <t>TALLER</t>
  </si>
  <si>
    <t>SI-22</t>
  </si>
  <si>
    <t>ESTACIÓN DE SERVICIO</t>
  </si>
  <si>
    <t>SI-23</t>
  </si>
  <si>
    <t>MONTALLANTAS</t>
  </si>
  <si>
    <t>SI-24</t>
  </si>
  <si>
    <t>CRUCE PEATONAL</t>
  </si>
  <si>
    <t>SI-25</t>
  </si>
  <si>
    <t>DISCAPACITADOS</t>
  </si>
  <si>
    <t>SI-26</t>
  </si>
  <si>
    <t>NOMENCLATURA URBANA</t>
  </si>
  <si>
    <t>SI-27</t>
  </si>
  <si>
    <t>SEGURIDAD VIAL</t>
  </si>
  <si>
    <t>SI-28</t>
  </si>
  <si>
    <t>GEOGRÁFICA</t>
  </si>
  <si>
    <t>SI-29</t>
  </si>
  <si>
    <t>TRANSPORTE FERROVIARIO</t>
  </si>
  <si>
    <t>SI-30</t>
  </si>
  <si>
    <t>TRANSPORTE MASIVO</t>
  </si>
  <si>
    <t>SI-31</t>
  </si>
  <si>
    <t>ZONA RECREATIVA</t>
  </si>
  <si>
    <t>SI-32</t>
  </si>
  <si>
    <t>CAMBIO DE MONEDA</t>
  </si>
  <si>
    <t>SI-33</t>
  </si>
  <si>
    <t>ZONA DE CAMPING</t>
  </si>
  <si>
    <t>SI-35</t>
  </si>
  <si>
    <t>MUSEO</t>
  </si>
  <si>
    <t>SI-37</t>
  </si>
  <si>
    <t>ZOOLÓGICO</t>
  </si>
  <si>
    <t>SI-38</t>
  </si>
  <si>
    <t>PUNTO DE INFORMACIÓN TURÍSTICA</t>
  </si>
  <si>
    <t>SI-39</t>
  </si>
  <si>
    <t>ARTESANÍAS</t>
  </si>
  <si>
    <t>SI-40</t>
  </si>
  <si>
    <t>BIENES ARQUEOLÓGICOS</t>
  </si>
  <si>
    <t>SI-41</t>
  </si>
  <si>
    <t>LAGO</t>
  </si>
  <si>
    <t>SI-42</t>
  </si>
  <si>
    <t>POLIDEPORTIVO</t>
  </si>
  <si>
    <t>SI-43</t>
  </si>
  <si>
    <t>MIRADOR</t>
  </si>
  <si>
    <t>SI-44</t>
  </si>
  <si>
    <t>ALQUILER DE AUTOS</t>
  </si>
  <si>
    <t>SI-45</t>
  </si>
  <si>
    <t>ATRACTIVO NATURAL</t>
  </si>
  <si>
    <t>SI-50</t>
  </si>
  <si>
    <t>PESCA</t>
  </si>
  <si>
    <t>SIC-01</t>
  </si>
  <si>
    <t>SIC-02</t>
  </si>
  <si>
    <t>CICLOPARQUEADERO</t>
  </si>
  <si>
    <t>SIC-03</t>
  </si>
  <si>
    <t>FIN DE LA CICLORUTA</t>
  </si>
  <si>
    <t>SP-01</t>
  </si>
  <si>
    <t>CURVA PELIGROSA A LA IZQUIERDA</t>
  </si>
  <si>
    <t>SP-02</t>
  </si>
  <si>
    <t>CURVA PELIGROSA A LA DERECHA</t>
  </si>
  <si>
    <t>SP-03</t>
  </si>
  <si>
    <t>CURVA PRONUNCIADA A LA IZQUIERDA</t>
  </si>
  <si>
    <t>SP-04</t>
  </si>
  <si>
    <t>CURVA PRONUNCIADA A LA DERECHA</t>
  </si>
  <si>
    <t>SP-05</t>
  </si>
  <si>
    <t>CURVA Y CONTRACURVA PELIGROSAS (IZQUIERDA - DERECHA)</t>
  </si>
  <si>
    <t>SP-06</t>
  </si>
  <si>
    <t>CURVA Y CONTRACURVA PELIGROSAS (DERECHA - IZQUIERDA)</t>
  </si>
  <si>
    <t>SP-07</t>
  </si>
  <si>
    <t>CURVAS SUCESIVAS PRIMERA IZQUIERDA</t>
  </si>
  <si>
    <t>SP-08</t>
  </si>
  <si>
    <t>CURVAS SUCESIVAS PRIMERA DERECHA</t>
  </si>
  <si>
    <t>SP-09</t>
  </si>
  <si>
    <t>CURVA Y CONTRACURVA PRONUNCIADAS (IZQUIERDA - DERECHA)</t>
  </si>
  <si>
    <t>SP-10</t>
  </si>
  <si>
    <t>CURVA Y CONTRACURVA PRONUNCIADAS (DERECHA IZQUIERDA)</t>
  </si>
  <si>
    <t>SP-11</t>
  </si>
  <si>
    <t>INTERSECCIÓN DE VÍAS</t>
  </si>
  <si>
    <t>SP-12</t>
  </si>
  <si>
    <t>VÍA LATERAL IZQUIERDA</t>
  </si>
  <si>
    <t>SP-13</t>
  </si>
  <si>
    <t>VÍA LATERAL DERECHA</t>
  </si>
  <si>
    <t>SP-14</t>
  </si>
  <si>
    <t>BIFURCACIÓN EN “T”</t>
  </si>
  <si>
    <t>SP-15</t>
  </si>
  <si>
    <t>BIFURCACIÓN EN “Y”</t>
  </si>
  <si>
    <t>SP-16</t>
  </si>
  <si>
    <t>BIFURCACIÓN IZQUIERDA</t>
  </si>
  <si>
    <t>SP-17</t>
  </si>
  <si>
    <t>BIFURCACIÓN DERECHA</t>
  </si>
  <si>
    <t>SP-18</t>
  </si>
  <si>
    <t>BIFURCACIÓN ESCALONADA (IZQUIERDA-DERECHA)</t>
  </si>
  <si>
    <t>SP-19</t>
  </si>
  <si>
    <t>BIFURCACIÓN ESCALONADA (DERECHA-IZQUIERDA)</t>
  </si>
  <si>
    <t>SP-20</t>
  </si>
  <si>
    <t>GLORIETA</t>
  </si>
  <si>
    <t>SP-21</t>
  </si>
  <si>
    <t>INCORPORACIÓN DE TRÁNSITO (IZQUIERDA)</t>
  </si>
  <si>
    <t>SP-22</t>
  </si>
  <si>
    <t>INCORPORACIÓN DE TRÁNSITO(DERECHA)</t>
  </si>
  <si>
    <t>SP-23</t>
  </si>
  <si>
    <t>SEMÁFORO</t>
  </si>
  <si>
    <t>SP-24</t>
  </si>
  <si>
    <t>SUPERFICIE RIZADA</t>
  </si>
  <si>
    <t>SP-25</t>
  </si>
  <si>
    <t>RESALTO</t>
  </si>
  <si>
    <t>SP-26</t>
  </si>
  <si>
    <t>DEPRESIÓN</t>
  </si>
  <si>
    <t>SP-27</t>
  </si>
  <si>
    <t>DESCENSO PELIGROSO</t>
  </si>
  <si>
    <t>SP-28</t>
  </si>
  <si>
    <t>REDUCCIÓN SIMÉTRICA DE LA CALZADA</t>
  </si>
  <si>
    <t>SP-29</t>
  </si>
  <si>
    <t>PREVENCIÓN DE PARE</t>
  </si>
  <si>
    <t>SP-30</t>
  </si>
  <si>
    <t>REDUCCIÓN ASIMÉTRICA DE LA CALZADA (IZQUIERDA)</t>
  </si>
  <si>
    <t>SP-31</t>
  </si>
  <si>
    <t>REDUCCIÓNASIMÉTRICA DE LA CALZADA (DERECHA)</t>
  </si>
  <si>
    <t>SP-32</t>
  </si>
  <si>
    <t>ENSANCHE SIMÉTRICO DE LA CALZADA</t>
  </si>
  <si>
    <t>SP-33</t>
  </si>
  <si>
    <t>PREVENCIÓN DE CEDA EL PASO</t>
  </si>
  <si>
    <t>SP-34</t>
  </si>
  <si>
    <t>ENSANCHE ASIMÉTRICO DE LA CALZADA (IZQUIERDA)</t>
  </si>
  <si>
    <t>SP-35</t>
  </si>
  <si>
    <t>ENSANCHE ASIMÉTRICO DE LA CALZADA (DERECHA)</t>
  </si>
  <si>
    <t>SP-36</t>
  </si>
  <si>
    <t>PUENTE ANGOSTO</t>
  </si>
  <si>
    <t>SP-37</t>
  </si>
  <si>
    <t>TÚNEL</t>
  </si>
  <si>
    <t>SP-38</t>
  </si>
  <si>
    <t>PESO MÁXIMO TOTAL PERMITIDO</t>
  </si>
  <si>
    <t>SP-39</t>
  </si>
  <si>
    <t>CIRCULACIÓN EN DOS SENTIDOS</t>
  </si>
  <si>
    <t>SP-40</t>
  </si>
  <si>
    <t>FLECHA DIRECCIONAL</t>
  </si>
  <si>
    <t>SP-41</t>
  </si>
  <si>
    <t>TRES CARRILES (UNO EN CONTRAFLUJO)</t>
  </si>
  <si>
    <t>SP-42</t>
  </si>
  <si>
    <t>ZONA DE DERRUMBE</t>
  </si>
  <si>
    <t>SP-43</t>
  </si>
  <si>
    <t>TRES CARRILES (DOS EN CONTRAFLUJO)</t>
  </si>
  <si>
    <t>SP-44</t>
  </si>
  <si>
    <t>SUPERFICIE DESLIZANTE</t>
  </si>
  <si>
    <t>SP-45</t>
  </si>
  <si>
    <t>MAQUINARIA AGRÍCOLA EN LA VÍA</t>
  </si>
  <si>
    <t>SP-46</t>
  </si>
  <si>
    <t>PEATONES EN LA VÍA</t>
  </si>
  <si>
    <t>SP-47</t>
  </si>
  <si>
    <t>ZONA ESCOLAR</t>
  </si>
  <si>
    <t>SP-48</t>
  </si>
  <si>
    <t>ZONA DEPORTIVA</t>
  </si>
  <si>
    <t>SP-49</t>
  </si>
  <si>
    <t>ANIMALES EN LA VÍA</t>
  </si>
  <si>
    <t>SP-50</t>
  </si>
  <si>
    <t>ALTURA LIBRE</t>
  </si>
  <si>
    <t>SP-51</t>
  </si>
  <si>
    <t>ANCHO LIBRE</t>
  </si>
  <si>
    <t>SP-52</t>
  </si>
  <si>
    <t>CRUCE A NIVEL CON EL FERROCARRIL</t>
  </si>
  <si>
    <t>SP-53</t>
  </si>
  <si>
    <t>BARRERA</t>
  </si>
  <si>
    <t>SP-54</t>
  </si>
  <si>
    <t>PASO A NIVEL</t>
  </si>
  <si>
    <t>SP-55</t>
  </si>
  <si>
    <t>INICIACIÓN DE SEPARADOR (DOS SENTIDOS)</t>
  </si>
  <si>
    <t>SP-55A</t>
  </si>
  <si>
    <t>INICIACIÓN DE VÍA CON SEPARADOR (UN SENTIDO)</t>
  </si>
  <si>
    <t>SP-56</t>
  </si>
  <si>
    <t>TERMINACIÓN DE VÍA CON SEPARADOR (DOS SENTIDOS)</t>
  </si>
  <si>
    <t>SP-56A</t>
  </si>
  <si>
    <t>TERMINACIÓN DE VÍA CON SEPARADOR (UN SENTIDO)</t>
  </si>
  <si>
    <t>SP-57</t>
  </si>
  <si>
    <t>FINAL DEL PAVIMENTO</t>
  </si>
  <si>
    <t>SP-59</t>
  </si>
  <si>
    <t>CICLISTAS EN LA VÍA</t>
  </si>
  <si>
    <t>SP-67</t>
  </si>
  <si>
    <t>RIESGO DE ACCIDENTE</t>
  </si>
  <si>
    <t>SPC-01</t>
  </si>
  <si>
    <t>VEHÍCULOS EN LA VÍA</t>
  </si>
  <si>
    <t>SPC-02</t>
  </si>
  <si>
    <t>DESCENSO PELIGROSO (CICLISTAS)</t>
  </si>
  <si>
    <t>SR-02</t>
  </si>
  <si>
    <t>CEDA EL PASO</t>
  </si>
  <si>
    <t>SR-03</t>
  </si>
  <si>
    <t>SIGA DE FRENTE</t>
  </si>
  <si>
    <t>CIRCULACIÓN NO COMPARTIDA</t>
  </si>
  <si>
    <t>SR-04</t>
  </si>
  <si>
    <t>NO PASE</t>
  </si>
  <si>
    <t>CIRCULACIÓN PROHIBIDA DE MASCOTAS</t>
  </si>
  <si>
    <t>GIRO A LA IZQUIERDA SOLAMENTE</t>
  </si>
  <si>
    <t>SR-07</t>
  </si>
  <si>
    <t>GIRO A LA DERECHA SÓLAMENTE</t>
  </si>
  <si>
    <t>SR-09</t>
  </si>
  <si>
    <t>GIRO EN "U"</t>
  </si>
  <si>
    <t>SR-10</t>
  </si>
  <si>
    <t>PROHIBIDO GIRAR EN "U"</t>
  </si>
  <si>
    <t>SR-11</t>
  </si>
  <si>
    <t>DOBLE VÍA</t>
  </si>
  <si>
    <t>SR-12</t>
  </si>
  <si>
    <t>SR-13</t>
  </si>
  <si>
    <t>TRES CARRILES (DOS ENCONTRAFLUJO)</t>
  </si>
  <si>
    <t>SR-14</t>
  </si>
  <si>
    <t>PROHIBIDO EL CAMBIO DE CALZADA</t>
  </si>
  <si>
    <t>SR-16</t>
  </si>
  <si>
    <t>CIRCULACIÓN PROHIBIDA DE VEHÍCULOS AUTOMOTORES</t>
  </si>
  <si>
    <t>SR-17</t>
  </si>
  <si>
    <t>VEHÍCULOS PESADOS A LA DERECHA</t>
  </si>
  <si>
    <t>SR-18</t>
  </si>
  <si>
    <t>CIRCULACIÓN PROHIBIDA DE VEHÍCULOS DE CARGA</t>
  </si>
  <si>
    <t>SR-19</t>
  </si>
  <si>
    <t>PEATONES A LA IZQUIERDA</t>
  </si>
  <si>
    <t>SR-20</t>
  </si>
  <si>
    <t>CIRCULACIÓN PROHIBIDA DE PEATONES</t>
  </si>
  <si>
    <t>SR-21</t>
  </si>
  <si>
    <t>CIRCULACIÓN PROHIBIDA DE CABALGADURAS</t>
  </si>
  <si>
    <t>SR-22</t>
  </si>
  <si>
    <t>CIRCULACIÓN PROHIBIDA DE BICICLETAS</t>
  </si>
  <si>
    <t>SR-23</t>
  </si>
  <si>
    <t>CIRCULACIÓN PROHIBIDA DE MOTOCICLETAS</t>
  </si>
  <si>
    <t>SR-24</t>
  </si>
  <si>
    <t>CIRCULACIÓN PROHIBIDA DE MAQUINARIA AGRÍCOLA</t>
  </si>
  <si>
    <t>SR-25</t>
  </si>
  <si>
    <t>CIRCULACIÓN PROHIBIDA DE VEHÍCULOS DE TRACCIÓN ANIMAL</t>
  </si>
  <si>
    <t>SR-26</t>
  </si>
  <si>
    <t>PROHIBIDO ADELANTAR</t>
  </si>
  <si>
    <t>SR-28</t>
  </si>
  <si>
    <t>PROHIBIDO PARQUEAR</t>
  </si>
  <si>
    <t>SR-28A</t>
  </si>
  <si>
    <t>NO PARQUEAR NI DETENERSE</t>
  </si>
  <si>
    <t>SR-29</t>
  </si>
  <si>
    <t>PROHIBIDO PITAR</t>
  </si>
  <si>
    <t>SR-30</t>
  </si>
  <si>
    <t>VELOCIDAD MÁXIMA</t>
  </si>
  <si>
    <t>SR-31</t>
  </si>
  <si>
    <t>SR-32</t>
  </si>
  <si>
    <t>ALTURA MÁXIMA PERMITIDA</t>
  </si>
  <si>
    <t>SR-33</t>
  </si>
  <si>
    <t>ANCHO MÁXIMO PERMITIDO</t>
  </si>
  <si>
    <t>SR-34</t>
  </si>
  <si>
    <t>ZONA DE ESTACIONAMIENTO DE TAXIS</t>
  </si>
  <si>
    <t>SR-35</t>
  </si>
  <si>
    <t>CIRCULACIÓN CON LUCES BAJAS</t>
  </si>
  <si>
    <t>SR-36</t>
  </si>
  <si>
    <t>RETÉN</t>
  </si>
  <si>
    <t>SR-37</t>
  </si>
  <si>
    <t>SR-38</t>
  </si>
  <si>
    <t>SENTIDO ÚNICO DE CIRCULACIÓN</t>
  </si>
  <si>
    <t>SENTIDO DE CIRCULACIÓN DOBLE</t>
  </si>
  <si>
    <t>SR-40</t>
  </si>
  <si>
    <t>PARADERO</t>
  </si>
  <si>
    <t>SR-41</t>
  </si>
  <si>
    <t>PROHIBIDO DEJAR O RECOGER PASAJEROS</t>
  </si>
  <si>
    <t>SR-42</t>
  </si>
  <si>
    <t>ZONA DE CARGUE Y DESCARGUE</t>
  </si>
  <si>
    <t>SR-43</t>
  </si>
  <si>
    <t>PROHIBIDO EL CARGUE Y DESCARGUE</t>
  </si>
  <si>
    <t>SR-44</t>
  </si>
  <si>
    <t>ESPACIAMIENTO</t>
  </si>
  <si>
    <t>SR-45</t>
  </si>
  <si>
    <t>INDICACIÓN DE SEPARADOR TRÁNSITO A LA IZQUIERDA</t>
  </si>
  <si>
    <t>SR-46</t>
  </si>
  <si>
    <t>INDICACIÓN DE SEPARADOR TRÁNSITO A LA DERECHA</t>
  </si>
  <si>
    <t>SRC-01</t>
  </si>
  <si>
    <t>CONSERVE SU DERECHA</t>
  </si>
  <si>
    <t>SRC-02</t>
  </si>
  <si>
    <t>DESCENSO OBLIGADO</t>
  </si>
  <si>
    <t>SRO-01</t>
  </si>
  <si>
    <t>VÍA CERRADA</t>
  </si>
  <si>
    <t>SRO-02</t>
  </si>
  <si>
    <t>DESVÍO</t>
  </si>
  <si>
    <t>SRO-03</t>
  </si>
  <si>
    <t>PASO UNO A UNO</t>
  </si>
  <si>
    <t>SRS-01</t>
  </si>
  <si>
    <t>FRENTE Y GIRO A LA IZQUIERDA</t>
  </si>
  <si>
    <t>SRS-02</t>
  </si>
  <si>
    <t>FRENTE Y GIRO A LA DERECHA</t>
  </si>
  <si>
    <t>SRS-03</t>
  </si>
  <si>
    <t>FRENTE Y GIRO A LA DERECHA CON PRECAUCION</t>
  </si>
  <si>
    <t>SRS-04</t>
  </si>
  <si>
    <t>NS</t>
  </si>
  <si>
    <t>Norte-Sur</t>
  </si>
  <si>
    <t>Sur-Norte</t>
  </si>
  <si>
    <t>OROC</t>
  </si>
  <si>
    <t>Oriente-Occidente</t>
  </si>
  <si>
    <t>OCOR</t>
  </si>
  <si>
    <t>Occidente-Oriente</t>
  </si>
  <si>
    <t>Continua</t>
  </si>
  <si>
    <t>Discontinua</t>
  </si>
  <si>
    <t>CD</t>
  </si>
  <si>
    <t>Continua Doble</t>
  </si>
  <si>
    <t>IN</t>
  </si>
  <si>
    <t>Instalacion</t>
  </si>
  <si>
    <t>ES</t>
  </si>
  <si>
    <t>Esquemas</t>
  </si>
  <si>
    <t>C_S_P</t>
  </si>
  <si>
    <t>Cambio Sticker Pasavias</t>
  </si>
  <si>
    <t>AD</t>
  </si>
  <si>
    <t>Adhesivo</t>
  </si>
  <si>
    <t>0,60 x 0,60</t>
  </si>
  <si>
    <t>0,90 x 0,72</t>
  </si>
  <si>
    <t>0,90 x 0,90</t>
  </si>
  <si>
    <t>5 mt</t>
  </si>
  <si>
    <t>7 mt</t>
  </si>
  <si>
    <t>1,20 x 1,20</t>
  </si>
  <si>
    <t>2,30 x 1,10</t>
  </si>
  <si>
    <t>0,60 x 0,50</t>
  </si>
  <si>
    <t>0,81 x 0,25</t>
  </si>
  <si>
    <t>PARE</t>
  </si>
  <si>
    <t>FECHA</t>
  </si>
  <si>
    <t>SRC-03</t>
  </si>
  <si>
    <t>SRM-04</t>
  </si>
  <si>
    <t>DESCRIPCION</t>
  </si>
  <si>
    <t>No_CARRILES</t>
  </si>
  <si>
    <t>TEXTO_DESCRIPTIVO</t>
  </si>
  <si>
    <t>Espesor de 0,12 m</t>
  </si>
  <si>
    <t>Espesor de 0,15 m</t>
  </si>
  <si>
    <t>Espesor de 0,40 m</t>
  </si>
  <si>
    <t>Espesor de 0,60 m</t>
  </si>
  <si>
    <t>ESPESOR_LINEA</t>
  </si>
  <si>
    <t>SENAL_HORIZONTAL</t>
  </si>
  <si>
    <t>MATERIAL_PINTURA</t>
  </si>
  <si>
    <t>ANCHO_SENAL</t>
  </si>
  <si>
    <t>LONGITUD_ACUM</t>
  </si>
  <si>
    <t>ORD_ELEM</t>
  </si>
  <si>
    <t>ABS_FINAL</t>
  </si>
  <si>
    <t>ABS_INICIAL</t>
  </si>
  <si>
    <t>CICLORUTA</t>
  </si>
  <si>
    <t>COLOR_LINEA</t>
  </si>
  <si>
    <t>Espesor de 0,30 m</t>
  </si>
  <si>
    <t>Señal en el mismo sentido en que aumenta la nomenclatura</t>
  </si>
  <si>
    <t>Señal en contra del sentido en el que aumenta la nomenclatura</t>
  </si>
  <si>
    <t>Linea Peatonal (cebra)</t>
  </si>
  <si>
    <t>SENTIDO_FLUJO</t>
  </si>
  <si>
    <t>CODIGO_SENAL_V</t>
  </si>
  <si>
    <t>CODIGO_SENAL_H</t>
  </si>
  <si>
    <t>0,12</t>
  </si>
  <si>
    <t>0,15</t>
  </si>
  <si>
    <t>0,30</t>
  </si>
  <si>
    <t>0,40</t>
  </si>
  <si>
    <t>0,60</t>
  </si>
  <si>
    <t>ABSCISA</t>
  </si>
  <si>
    <t>SENAL_VERTICAL_INFORMATIVA</t>
  </si>
  <si>
    <t>SENAL_VERTICAL_PREVENTIVA</t>
  </si>
  <si>
    <t>SENAL_VERTICAL_REGLAMENTARIA</t>
  </si>
  <si>
    <t>SENAL_ HORIZONTAL</t>
  </si>
  <si>
    <t>Flecha Solo Giro Derecho</t>
  </si>
  <si>
    <t>ESPESOR_LINEA_m</t>
  </si>
  <si>
    <t>FRENTE Y GIRO A LA DERECHA O IZQUIERDA</t>
  </si>
  <si>
    <t>TEXTO</t>
  </si>
  <si>
    <t>ID</t>
  </si>
  <si>
    <t>Abs_inicio</t>
  </si>
  <si>
    <t>Abs_fin</t>
  </si>
  <si>
    <t>Ord</t>
  </si>
  <si>
    <t>Flujo</t>
  </si>
  <si>
    <t>Color</t>
  </si>
  <si>
    <t>Cod_SH</t>
  </si>
  <si>
    <t>N_Carril</t>
  </si>
  <si>
    <t>P_Calz</t>
  </si>
  <si>
    <t>Long_Acum_m</t>
  </si>
  <si>
    <t>Area_Acum_m2</t>
  </si>
  <si>
    <t>Fecha_Aplicacion</t>
  </si>
  <si>
    <t>Pintura</t>
  </si>
  <si>
    <t>Tipo_linea</t>
  </si>
  <si>
    <t>Espesor</t>
  </si>
  <si>
    <t>Cod_SV</t>
  </si>
  <si>
    <t>Abs</t>
  </si>
  <si>
    <t>Ancho_Senal</t>
  </si>
  <si>
    <t>SENAL_VERTICAL_2015</t>
  </si>
  <si>
    <t>DESCRIPCION_2015</t>
  </si>
  <si>
    <t>SI-02</t>
  </si>
  <si>
    <t>RUTA PANAMERICANA</t>
  </si>
  <si>
    <t>SI-03</t>
  </si>
  <si>
    <t>RUTA MARGINAL DE LA SELVA</t>
  </si>
  <si>
    <t>SEÑALES POSTES DE REFERENCIA</t>
  </si>
  <si>
    <t>SEÑALES DE DIRECCIÓN</t>
  </si>
  <si>
    <t>SEÑALES DE DIRECCIÓN / SALIDA INMEDIATA</t>
  </si>
  <si>
    <t>FLECHAS DE DESTINO EN SEÑAL GLORIETA</t>
  </si>
  <si>
    <t>RUTA ALTERNATIVA</t>
  </si>
  <si>
    <t>SI-05D</t>
  </si>
  <si>
    <t>SEÑALES DE PRESEÑALIZACIÓN</t>
  </si>
  <si>
    <t>SEÑALES DE CONFIRMACIÓN</t>
  </si>
  <si>
    <t>SI-10</t>
  </si>
  <si>
    <t>TRANSBORDADOR</t>
  </si>
  <si>
    <t>SI-25A</t>
  </si>
  <si>
    <t>CRUCE DE PERSONAS CON DISCAPACIDAD VISUAL</t>
  </si>
  <si>
    <t>NOMBRE DE CALLES Y NOMENCLATURA URBANA</t>
  </si>
  <si>
    <t>TSUNAMI RUTA DE EVACUACIÓN</t>
  </si>
  <si>
    <t>ZONA DE RIESGO POR TSUNAMI</t>
  </si>
  <si>
    <t>SI-34</t>
  </si>
  <si>
    <t>PUNTO DE ENCUENTRO POR TSUNAMI</t>
  </si>
  <si>
    <t>NOMBRE O CÓDIGO DE LA CICLORRUTA</t>
  </si>
  <si>
    <t>DIRECCIÓN DE LA CICLORRUTA</t>
  </si>
  <si>
    <t>SIC-04</t>
  </si>
  <si>
    <t>FIN DE CICLORRUTA</t>
  </si>
  <si>
    <t>SIC-05</t>
  </si>
  <si>
    <t>INICIO DE CICLORRUTA</t>
  </si>
  <si>
    <t>SIC-06</t>
  </si>
  <si>
    <t>ZONA COMPARTIDA BICICLETAS - PEATONES</t>
  </si>
  <si>
    <t>SIC-07</t>
  </si>
  <si>
    <t>INICIO CICLOBANDA</t>
  </si>
  <si>
    <t>SIC-08</t>
  </si>
  <si>
    <t>FIN DE CICLOBANDA</t>
  </si>
  <si>
    <t>SIO-01</t>
  </si>
  <si>
    <t>APROXIMACIÓN A OBRA EN LA VÍA</t>
  </si>
  <si>
    <t>SIO-02</t>
  </si>
  <si>
    <t>INICIO DE OBRA</t>
  </si>
  <si>
    <t>SIO-03</t>
  </si>
  <si>
    <t>FIN DE OBRA</t>
  </si>
  <si>
    <t>SIO-04</t>
  </si>
  <si>
    <t>CARRIL CERRADO (DERECHO-CENTRO-IZQUIERDO)</t>
  </si>
  <si>
    <t>SIO-05</t>
  </si>
  <si>
    <t>DESVÍO A XXX M</t>
  </si>
  <si>
    <t>SIO-07</t>
  </si>
  <si>
    <t>SIO-08</t>
  </si>
  <si>
    <t>FIN DESVÍO</t>
  </si>
  <si>
    <t>SIO-09</t>
  </si>
  <si>
    <t>FIN CARRIL DERECHO</t>
  </si>
  <si>
    <t>SIO-10</t>
  </si>
  <si>
    <t>SIO-11</t>
  </si>
  <si>
    <t>FIN CARRIL IZQUIERDO</t>
  </si>
  <si>
    <t>SIO-12</t>
  </si>
  <si>
    <t>SIO-13</t>
  </si>
  <si>
    <t>GENERACIÓN CARRIL DERECHO</t>
  </si>
  <si>
    <t>SIO-14</t>
  </si>
  <si>
    <t>SIO-15</t>
  </si>
  <si>
    <t>GENERACIÓN CARRIL IZQUIERDO</t>
  </si>
  <si>
    <t>SIO-16</t>
  </si>
  <si>
    <t>SIO-17</t>
  </si>
  <si>
    <t>CAMBIO DE ALINEAMIENTO LADO DERECHO</t>
  </si>
  <si>
    <t>SIO-18</t>
  </si>
  <si>
    <t>SIO-19</t>
  </si>
  <si>
    <t>CAMBIO DE ALINEAMIENTO LADO IZQUIERDO</t>
  </si>
  <si>
    <t>SIO-20</t>
  </si>
  <si>
    <t>SIO-21</t>
  </si>
  <si>
    <t>CAMBIO DE ALINEAMIENTO CALZADA BIDIRECCIONAL</t>
  </si>
  <si>
    <t>SIO-22</t>
  </si>
  <si>
    <t>SIO-23</t>
  </si>
  <si>
    <t>SIO-24</t>
  </si>
  <si>
    <t>PEATONES</t>
  </si>
  <si>
    <t>SIO-25</t>
  </si>
  <si>
    <t>SEMÁFORO APAGADO</t>
  </si>
  <si>
    <t>SIO-26</t>
  </si>
  <si>
    <t>CRUCE PEATONAL NO HABILITADO</t>
  </si>
  <si>
    <t>CURVA CERRADA A LA IZQUIERDA</t>
  </si>
  <si>
    <t>CURVA CERRADA A LA DERECHA</t>
  </si>
  <si>
    <t>CURVA Y CONTRACURVA CERRADA PRIMERA A LA IZQUIERDA</t>
  </si>
  <si>
    <t>CURVA Y CONTRACURVA CERRADA PRIMERA A LA DERECHA</t>
  </si>
  <si>
    <t>ZONA DE CURVAS SUCESIVAS PRIMERA A LA IZQUIERDA</t>
  </si>
  <si>
    <t>ZONA DE CURVAS SUCESIVAS PRIMERA A LA DERECHA</t>
  </si>
  <si>
    <t>CURVA Y CONTRACURVA PRONUNCIADA PRIMERA A LA IZQUIERDA</t>
  </si>
  <si>
    <t>CURVA Y CONTRACURVA PRONUNCIADA PRIMERA A LA DERECHA</t>
  </si>
  <si>
    <t>BIFURCACIÓN A LA IZQUIERDA</t>
  </si>
  <si>
    <t>BIFURCACIÓN A LA DERECHA</t>
  </si>
  <si>
    <t>INTERSECCIÓN ESCALONADA PRIMERA A LA IZQUIERDA</t>
  </si>
  <si>
    <t>INTERSECCIÓN ESCALONADA PRIMERA A LA DERECHA</t>
  </si>
  <si>
    <t>INCORPORACIÓN DE TRÁNSITO DESDE LA IZQUIERDA</t>
  </si>
  <si>
    <t>INCORPORACIÓN DE TRÁNSITO DESDE LA DERECHA</t>
  </si>
  <si>
    <t>PROXIMIDAD DE SEMÁFORO</t>
  </si>
  <si>
    <t>PROXIMIDAD DE RESALTO</t>
  </si>
  <si>
    <t>SP-25A</t>
  </si>
  <si>
    <t>UBICACIÓN DE RESALTO</t>
  </si>
  <si>
    <t>PENDIENTE FUERTE DE DESCENSO</t>
  </si>
  <si>
    <t>SP-27A</t>
  </si>
  <si>
    <t>PENDIENTE FUERTE DE ASCENSO</t>
  </si>
  <si>
    <t>REDUCCIÓN DE CALZADA A AMBOS LADOS</t>
  </si>
  <si>
    <t>PROXIMIDAD DE SEÑAL "PARE"</t>
  </si>
  <si>
    <t>REDUCCIÓN DE CALZADA A LA IZQUIERDA</t>
  </si>
  <si>
    <t>REDUCCIÓN DE CALZADA A LA DERECHA</t>
  </si>
  <si>
    <t>ENSANCHAMIENTO SIMÉTRICO DE LA CALZADA</t>
  </si>
  <si>
    <t>PROXIMIDAD DE SEÑAL "CEDA EL PASO"</t>
  </si>
  <si>
    <t>ENSANCHAMIENTO DE CALZADA A LA IZQUIERDA</t>
  </si>
  <si>
    <t>ENSANCHAMIENTO DE CALZADA A LA DERECHA</t>
  </si>
  <si>
    <t>PESO MÁXIMO BRUTO VEHICULAR PERMITIDO</t>
  </si>
  <si>
    <t>DOS SENTIDOS DE TRÁNSITO</t>
  </si>
  <si>
    <t>TRES CARRILES DE TRÁNSITO, UNO EN CONTRAFLUJO</t>
  </si>
  <si>
    <t>ZONA DE DERRUMBES</t>
  </si>
  <si>
    <t>TRES CARRILES DE TRÁNSITO, DOS EN CONTRAFLUJO</t>
  </si>
  <si>
    <t>ZONA DE PEATONES</t>
  </si>
  <si>
    <t>SP-46A</t>
  </si>
  <si>
    <t>PROXIMIDAD DE CRUCE PEATONAL</t>
  </si>
  <si>
    <t>SP-46B</t>
  </si>
  <si>
    <t>UBICACIÓN DE CRUCE PEATONAL</t>
  </si>
  <si>
    <t>SP-47A</t>
  </si>
  <si>
    <t>PROXIMIDAD DE CRUCE ESCOLAR</t>
  </si>
  <si>
    <t>NIÑOS JUGANDO</t>
  </si>
  <si>
    <t>CRUCE A NIVEL</t>
  </si>
  <si>
    <t>SP-52A</t>
  </si>
  <si>
    <t>CRUCE FERROVIARIO A NIVEL CON BARRERAS</t>
  </si>
  <si>
    <t>CRUZ DE SAN ANDRÉS</t>
  </si>
  <si>
    <t>INICIO DE SEPARADOR DOS SENTIDOS</t>
  </si>
  <si>
    <t>INICIO DE SEPARADOR UN SENTIDO</t>
  </si>
  <si>
    <t>FINAL DE VÍA CON SEPARADOR DOS SENTIDOS</t>
  </si>
  <si>
    <t>FINAL DE VÍA CON SEPARADOR UN SENTIDO</t>
  </si>
  <si>
    <t>SP-59A</t>
  </si>
  <si>
    <t>CRUCE DE CICLISTAS</t>
  </si>
  <si>
    <t>SP-59B</t>
  </si>
  <si>
    <t>UBICACIÓN DE CRUCE DE CICLISTAS</t>
  </si>
  <si>
    <t>SP-68</t>
  </si>
  <si>
    <t>CONSERVAR ESPACIAMIENTO</t>
  </si>
  <si>
    <t>SP-69</t>
  </si>
  <si>
    <t>CURVA MUY CERRADA A LA IZQUIERDA</t>
  </si>
  <si>
    <t>SP-70</t>
  </si>
  <si>
    <t>CURVA MUY CERRADA A LA DERECHA</t>
  </si>
  <si>
    <t>SP-71</t>
  </si>
  <si>
    <t>PROYECCIÓN DE GRAVILLA</t>
  </si>
  <si>
    <t>SP-72</t>
  </si>
  <si>
    <t>SALIDA DE VEHÍCULO DE BOMBEROS</t>
  </si>
  <si>
    <t>SP-73</t>
  </si>
  <si>
    <t>RÁFAGAS DE VIENTO LATERAL</t>
  </si>
  <si>
    <t>SP-74</t>
  </si>
  <si>
    <t>DESNIVEL SEVERO</t>
  </si>
  <si>
    <t>SP-75</t>
  </si>
  <si>
    <t>DELINEADOR DE CURVA HORIZONTAL</t>
  </si>
  <si>
    <t>VEHÍCULOS EN LA CICLORRUTA</t>
  </si>
  <si>
    <t>DESCENSO FUERTE</t>
  </si>
  <si>
    <t>SPC-03</t>
  </si>
  <si>
    <t>ASCENSO FUERTE</t>
  </si>
  <si>
    <t>SPO-01</t>
  </si>
  <si>
    <t>TRABAJOS EN LA VÍA</t>
  </si>
  <si>
    <t>SPO-02</t>
  </si>
  <si>
    <t>MAQUINARIA EN LA VÍA</t>
  </si>
  <si>
    <t>SPO-03</t>
  </si>
  <si>
    <t>AUXILIAR DE TRÁNSITO</t>
  </si>
  <si>
    <t>SPO-04</t>
  </si>
  <si>
    <t>ANGOSTAMIENTO A AMBOS LADOS</t>
  </si>
  <si>
    <t>SPO-05</t>
  </si>
  <si>
    <t>ANGOSTAMIENTO A LA DERECHA</t>
  </si>
  <si>
    <t>SPO-06</t>
  </si>
  <si>
    <t>ANGOSTAMIENTO A LA IZQUIERDA</t>
  </si>
  <si>
    <t>GIRO EN "U" SOLAMENTE</t>
  </si>
  <si>
    <t>PROHIBIDO EL CAMBIO DE CALZADA IZQUIERDA DERECHA</t>
  </si>
  <si>
    <t>SR-14A</t>
  </si>
  <si>
    <t>PROHIBIDO EL CAMBIO DE CALZADA DERECHA IZQUIERDA</t>
  </si>
  <si>
    <t>VELOCIDAD MÁXIMA PERMITIDA</t>
  </si>
  <si>
    <t>SR-30A</t>
  </si>
  <si>
    <t>VELOCIDAD MÍNIMA PERMITIDA</t>
  </si>
  <si>
    <t>SR-30B</t>
  </si>
  <si>
    <t>VELOCIDAD MÁXIMA PERMITIDA SALIDA</t>
  </si>
  <si>
    <t>ZONA DE ESTACIONAMIENTO DE TAXI</t>
  </si>
  <si>
    <t>CONSERVAR EL ESPACIAMIENTO</t>
  </si>
  <si>
    <t>INDICACIÓN DE SEPARADOR DE TRÁNSITO A LA IZQUIERDA</t>
  </si>
  <si>
    <t>INDICACIÓN DE SEPARADOR DE TRÁNSITO A LA DERECHA</t>
  </si>
  <si>
    <t>SR-47</t>
  </si>
  <si>
    <t>NO BLOQUEAR CRUCE</t>
  </si>
  <si>
    <t>SR-48</t>
  </si>
  <si>
    <t>FIN PROHIBICIÓN DE ADELANTAMIENTO</t>
  </si>
  <si>
    <t>SR-49</t>
  </si>
  <si>
    <t>PREFERENCIA AL SENTIDO CONTRARIO</t>
  </si>
  <si>
    <t>SR-50</t>
  </si>
  <si>
    <t>PROHIBIDO GIRAR A LA DERECHA CON LUZ ROJA</t>
  </si>
  <si>
    <t>SR-51</t>
  </si>
  <si>
    <t>CIRCULACIÓN PROHIBIDA DE CARROS DE MANO</t>
  </si>
  <si>
    <t>SR-52</t>
  </si>
  <si>
    <t>CIRCULACIÓN PROHIBIDA DE BUSES</t>
  </si>
  <si>
    <t>SR-53</t>
  </si>
  <si>
    <t>CIRCULACIÓN PROHIBIDA DE MOTOCARROS</t>
  </si>
  <si>
    <t>SR-54</t>
  </si>
  <si>
    <t>CIRCULACIÓN PROHIBIDA DE CUATRIMOTOS</t>
  </si>
  <si>
    <t>CONSERVE LA DERECHA</t>
  </si>
  <si>
    <t>OBLIGATORIO DESCENDER DE LA BICICLETA</t>
  </si>
  <si>
    <t>SRC-04</t>
  </si>
  <si>
    <t>SRC-05</t>
  </si>
  <si>
    <t>CIRCULACIÓN COMPARTIDA</t>
  </si>
  <si>
    <t>FIN VÍA CERRADA</t>
  </si>
  <si>
    <t>ST-01</t>
  </si>
  <si>
    <t>ST-02</t>
  </si>
  <si>
    <t>PLAYA</t>
  </si>
  <si>
    <t>ST-03</t>
  </si>
  <si>
    <t>ST-04</t>
  </si>
  <si>
    <t>MUELLE</t>
  </si>
  <si>
    <t>ST-05</t>
  </si>
  <si>
    <t>ST-06</t>
  </si>
  <si>
    <t>ST-07</t>
  </si>
  <si>
    <t>ST-08</t>
  </si>
  <si>
    <t>ST-09</t>
  </si>
  <si>
    <t>ST-10</t>
  </si>
  <si>
    <t>ST-11</t>
  </si>
  <si>
    <t>ST-12</t>
  </si>
  <si>
    <t>ST-13</t>
  </si>
  <si>
    <t>ST-14</t>
  </si>
  <si>
    <t>VOLCÁN</t>
  </si>
  <si>
    <t>ST-15</t>
  </si>
  <si>
    <t>NEVADO</t>
  </si>
  <si>
    <t>ST-16</t>
  </si>
  <si>
    <t>TERMAL</t>
  </si>
  <si>
    <t>ST-17</t>
  </si>
  <si>
    <t>CASCADA</t>
  </si>
  <si>
    <t>ST-18</t>
  </si>
  <si>
    <t>ST-19</t>
  </si>
  <si>
    <t>ARRECIFE CORALINO</t>
  </si>
  <si>
    <t>ST-20</t>
  </si>
  <si>
    <t>CAVERNA</t>
  </si>
  <si>
    <t>ST-21</t>
  </si>
  <si>
    <t>PÁRAMO</t>
  </si>
  <si>
    <t>ST-22</t>
  </si>
  <si>
    <t>RÍO</t>
  </si>
  <si>
    <t>ST-23</t>
  </si>
  <si>
    <t>PARQUE NATURAL NACIONAL</t>
  </si>
  <si>
    <t>ST-24</t>
  </si>
  <si>
    <t>OBSERVATORIO DE FLORA Y FAUNA</t>
  </si>
  <si>
    <t>ST-25</t>
  </si>
  <si>
    <t>SENDERO PARA EXCURSIONISTAS</t>
  </si>
  <si>
    <t>ST-26</t>
  </si>
  <si>
    <t>PARAPENTE</t>
  </si>
  <si>
    <t>ST-27</t>
  </si>
  <si>
    <t>ESCALADA</t>
  </si>
  <si>
    <t>ST-28</t>
  </si>
  <si>
    <t>RAFTING</t>
  </si>
  <si>
    <t>ST-29</t>
  </si>
  <si>
    <t>COMUNIDAD INDÍGENA</t>
  </si>
  <si>
    <t>ST-30</t>
  </si>
  <si>
    <t>FOTO</t>
  </si>
  <si>
    <t>DIRECCION</t>
  </si>
  <si>
    <t>Carrera 48 entre Calle 5A sur y Calle 7Asur</t>
  </si>
  <si>
    <t>Carrera 48 entre Calle 4 sur y Calle 5sur</t>
  </si>
  <si>
    <t>Carrera 48 entre Calle 2 sur y Calle 4sur</t>
  </si>
  <si>
    <t>CALLE 4 SUR LOMA DE LOS BALSOS</t>
  </si>
  <si>
    <t>Carrera 48 entre Calle 1 sur y Calle 2sur</t>
  </si>
  <si>
    <t>CALLE 1 SUR BARRIO PATIO</t>
  </si>
  <si>
    <t>Carrera 48 entre Calle 1  y Calle 1 sur</t>
  </si>
  <si>
    <t>Carrera 48 entre Calle 5  y Calle 1</t>
  </si>
  <si>
    <t>POLITECNICO CL 10 INEM</t>
  </si>
  <si>
    <t>197.6</t>
  </si>
  <si>
    <t>CL 1 SUR CL 4 SUR INEM</t>
  </si>
  <si>
    <t>UNIVERSIDAD EAFIT</t>
  </si>
  <si>
    <t>3.75</t>
  </si>
  <si>
    <t>En este segmento no hay señales verticales</t>
  </si>
  <si>
    <t>Carrera 48 entre Calle 7  y Calle 5</t>
  </si>
  <si>
    <t>Carrera 48 entre cra 47 y Calle 7</t>
  </si>
  <si>
    <t>POLITECNICO JAIME ISAZA CADAVID</t>
  </si>
  <si>
    <t>Carrera 48 entre  Calle  10 y cra 47</t>
  </si>
  <si>
    <t>CALLE 10 PARQUE EL POBLADO</t>
  </si>
  <si>
    <t>Carrera 48 entre calle 14 y calle 11</t>
  </si>
  <si>
    <t>Carrera 48 entre Calle 11 y Calle 10</t>
  </si>
  <si>
    <t>Carrera 48 entre calle 18 y calle 17</t>
  </si>
  <si>
    <t>-0,51</t>
  </si>
  <si>
    <t>1,53</t>
  </si>
  <si>
    <t>1,04</t>
  </si>
  <si>
    <t>0,22</t>
  </si>
  <si>
    <t>-0,12</t>
  </si>
  <si>
    <t>-0,85</t>
  </si>
  <si>
    <t>-0,96</t>
  </si>
  <si>
    <t>0,73</t>
  </si>
  <si>
    <t>0,13</t>
  </si>
  <si>
    <t>0,53</t>
  </si>
  <si>
    <t>0,43</t>
  </si>
  <si>
    <t>0,75</t>
  </si>
  <si>
    <t>0,86</t>
  </si>
  <si>
    <t>-0,23</t>
  </si>
  <si>
    <t>0,67</t>
  </si>
  <si>
    <t>0,35</t>
  </si>
  <si>
    <t>-0,53</t>
  </si>
  <si>
    <t>-0,19</t>
  </si>
  <si>
    <t>-0,72</t>
  </si>
  <si>
    <t>-0,45</t>
  </si>
  <si>
    <t>0,29</t>
  </si>
  <si>
    <t>0,71</t>
  </si>
  <si>
    <t>-0,74</t>
  </si>
  <si>
    <t>-0,60</t>
  </si>
  <si>
    <t>0,69</t>
  </si>
  <si>
    <t>-0,43</t>
  </si>
  <si>
    <t>0,24</t>
  </si>
  <si>
    <t>-0,52</t>
  </si>
  <si>
    <t>0,62</t>
  </si>
  <si>
    <t>-0,68</t>
  </si>
  <si>
    <t>-0,55</t>
  </si>
  <si>
    <t>-0,28</t>
  </si>
  <si>
    <t>-0,25</t>
  </si>
  <si>
    <t>-0,24</t>
  </si>
  <si>
    <t>0,5</t>
  </si>
  <si>
    <t>-0,62</t>
  </si>
  <si>
    <t>0,25</t>
  </si>
  <si>
    <t>-1,28</t>
  </si>
  <si>
    <t>-1,37</t>
  </si>
  <si>
    <t>-1,49</t>
  </si>
  <si>
    <t>-1,29</t>
  </si>
  <si>
    <t>2,55</t>
  </si>
  <si>
    <t>-0,92</t>
  </si>
  <si>
    <t>0,89</t>
  </si>
  <si>
    <t>0,28</t>
  </si>
  <si>
    <t>-0,46</t>
  </si>
  <si>
    <t>-0,37</t>
  </si>
  <si>
    <t>cruce Ciclo ruta, color rojo</t>
  </si>
  <si>
    <t>Demarcación de cruces</t>
  </si>
  <si>
    <t>Cebra</t>
  </si>
  <si>
    <t>Linea central</t>
  </si>
  <si>
    <t>LEYENDA PARE</t>
  </si>
  <si>
    <t>símbolo de la bicicleta</t>
  </si>
  <si>
    <t>FLECHA DOBLE GIRO</t>
  </si>
  <si>
    <t>símbolo de ciclo calle</t>
  </si>
  <si>
    <t xml:space="preserve">Línea de borde </t>
  </si>
  <si>
    <t>Línea de borde</t>
  </si>
  <si>
    <t xml:space="preserve">puente cruce peatonal </t>
  </si>
  <si>
    <t>Paso peatonal alternativo</t>
  </si>
  <si>
    <t xml:space="preserve"> LINEA BLANCA</t>
  </si>
  <si>
    <t>CEBRA</t>
  </si>
  <si>
    <t>Linea de borde</t>
  </si>
  <si>
    <t>190.21</t>
  </si>
  <si>
    <t>Flecha frente</t>
  </si>
  <si>
    <t>Hito</t>
  </si>
  <si>
    <t>Flecha Giro a la derecha</t>
  </si>
  <si>
    <t>flecha de Frente</t>
  </si>
  <si>
    <t>Flecha giro derecho</t>
  </si>
  <si>
    <t>0.940</t>
  </si>
  <si>
    <t>0.140</t>
  </si>
  <si>
    <t>0.100</t>
  </si>
  <si>
    <t>41 42</t>
  </si>
  <si>
    <t>21 22</t>
  </si>
  <si>
    <t xml:space="preserve">21 22 23 </t>
  </si>
  <si>
    <t>21 22 23</t>
  </si>
  <si>
    <t>Linea de Borde</t>
  </si>
  <si>
    <t>NO SE MIDE</t>
  </si>
  <si>
    <t>Franja Táctil</t>
  </si>
  <si>
    <t>LINEA DE CARRIL</t>
  </si>
  <si>
    <t>0.660</t>
  </si>
  <si>
    <t>0.650</t>
  </si>
  <si>
    <t>0.670</t>
  </si>
  <si>
    <t>0.850</t>
  </si>
  <si>
    <t>0.640</t>
  </si>
  <si>
    <t>0.840</t>
  </si>
  <si>
    <t>0.830</t>
  </si>
  <si>
    <t>0.240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</si>
</sst>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m/d/yy;@"/>
  </numFmts>
  <fonts count="11" x14ac:knownFonts="1">
    <font>
      <sz val="9"/>
      <name val="Century Gothic"/>
    </font>
    <font>
      <sz val="9"/>
      <name val="Century Gothic"/>
      <family val="2"/>
    </font>
    <font>
      <sz val="10"/>
      <name val="Arial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entury Gothic"/>
      <family val="2"/>
    </font>
    <font>
      <sz val="9"/>
      <name val="Century Gothic"/>
      <family val="2"/>
    </font>
    <font>
      <sz val="9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41" fontId="9" fillId="0" borderId="0" applyFont="0" applyFill="0" applyBorder="0" applyAlignment="0" applyProtection="0"/>
  </cellStyleXfs>
  <cellXfs count="230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0" borderId="0" xfId="0" applyFont="1" applyFill="1" applyBorder="1"/>
    <xf numFmtId="1" fontId="2" fillId="0" borderId="0" xfId="3" applyNumberFormat="1" applyFill="1" applyBorder="1"/>
    <xf numFmtId="14" fontId="0" fillId="0" borderId="0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/>
    <xf numFmtId="0" fontId="1" fillId="0" borderId="6" xfId="0" applyFont="1" applyBorder="1"/>
    <xf numFmtId="0" fontId="4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4" fillId="0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1" fontId="5" fillId="0" borderId="0" xfId="3" applyNumberFormat="1" applyFont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Font="1" applyFill="1" applyBorder="1"/>
    <xf numFmtId="1" fontId="5" fillId="0" borderId="0" xfId="3" applyNumberFormat="1" applyFont="1" applyBorder="1" applyAlignment="1">
      <alignment horizontal="left"/>
    </xf>
    <xf numFmtId="165" fontId="1" fillId="0" borderId="0" xfId="0" applyNumberFormat="1" applyFont="1" applyBorder="1"/>
    <xf numFmtId="0" fontId="4" fillId="0" borderId="0" xfId="0" applyFont="1" applyBorder="1"/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1" fontId="5" fillId="0" borderId="1" xfId="3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4" fillId="0" borderId="1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1" fillId="0" borderId="10" xfId="0" applyFont="1" applyFill="1" applyBorder="1"/>
    <xf numFmtId="0" fontId="1" fillId="0" borderId="13" xfId="0" applyFont="1" applyFill="1" applyBorder="1"/>
    <xf numFmtId="0" fontId="0" fillId="0" borderId="14" xfId="0" applyFill="1" applyBorder="1"/>
    <xf numFmtId="0" fontId="1" fillId="0" borderId="23" xfId="0" applyFont="1" applyFill="1" applyBorder="1"/>
    <xf numFmtId="0" fontId="0" fillId="0" borderId="25" xfId="0" applyFill="1" applyBorder="1"/>
    <xf numFmtId="0" fontId="0" fillId="0" borderId="26" xfId="0" applyFill="1" applyBorder="1"/>
    <xf numFmtId="0" fontId="1" fillId="0" borderId="0" xfId="0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2" borderId="9" xfId="0" applyNumberFormat="1" applyFill="1" applyBorder="1"/>
    <xf numFmtId="1" fontId="0" fillId="2" borderId="10" xfId="0" applyNumberFormat="1" applyFill="1" applyBorder="1"/>
    <xf numFmtId="1" fontId="5" fillId="3" borderId="1" xfId="3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0" borderId="0" xfId="0" applyNumberFormat="1" applyFont="1" applyBorder="1"/>
    <xf numFmtId="1" fontId="5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5" fillId="6" borderId="1" xfId="3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5" fillId="0" borderId="27" xfId="3" applyNumberFormat="1" applyFont="1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/>
    <xf numFmtId="0" fontId="8" fillId="0" borderId="1" xfId="0" applyFont="1" applyFill="1" applyBorder="1"/>
    <xf numFmtId="14" fontId="0" fillId="0" borderId="1" xfId="0" applyNumberFormat="1" applyFill="1" applyBorder="1"/>
    <xf numFmtId="0" fontId="8" fillId="6" borderId="1" xfId="0" applyFont="1" applyFill="1" applyBorder="1"/>
    <xf numFmtId="14" fontId="0" fillId="6" borderId="1" xfId="0" applyNumberFormat="1" applyFill="1" applyBorder="1"/>
    <xf numFmtId="0" fontId="1" fillId="6" borderId="1" xfId="0" applyFont="1" applyFill="1" applyBorder="1"/>
    <xf numFmtId="0" fontId="0" fillId="0" borderId="1" xfId="0" applyFont="1" applyFill="1" applyBorder="1"/>
    <xf numFmtId="1" fontId="0" fillId="0" borderId="1" xfId="0" applyNumberFormat="1" applyBorder="1"/>
    <xf numFmtId="0" fontId="0" fillId="2" borderId="1" xfId="0" applyFill="1" applyBorder="1"/>
    <xf numFmtId="3" fontId="0" fillId="6" borderId="1" xfId="0" applyNumberFormat="1" applyFill="1" applyBorder="1" applyAlignment="1">
      <alignment horizontal="right"/>
    </xf>
    <xf numFmtId="0" fontId="1" fillId="2" borderId="1" xfId="0" applyFont="1" applyFill="1" applyBorder="1"/>
    <xf numFmtId="14" fontId="0" fillId="2" borderId="1" xfId="0" applyNumberFormat="1" applyFill="1" applyBorder="1"/>
    <xf numFmtId="0" fontId="0" fillId="7" borderId="1" xfId="0" applyFill="1" applyBorder="1"/>
    <xf numFmtId="0" fontId="0" fillId="6" borderId="1" xfId="0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1" fontId="2" fillId="0" borderId="1" xfId="3" applyNumberFormat="1" applyFill="1" applyBorder="1"/>
    <xf numFmtId="41" fontId="0" fillId="6" borderId="1" xfId="4" applyFont="1" applyFill="1" applyBorder="1" applyAlignment="1">
      <alignment horizontal="right"/>
    </xf>
    <xf numFmtId="0" fontId="0" fillId="6" borderId="1" xfId="0" applyFont="1" applyFill="1" applyBorder="1"/>
    <xf numFmtId="1" fontId="0" fillId="6" borderId="1" xfId="0" applyNumberFormat="1" applyFill="1" applyBorder="1"/>
    <xf numFmtId="1" fontId="1" fillId="6" borderId="1" xfId="0" applyNumberFormat="1" applyFont="1" applyFill="1" applyBorder="1"/>
    <xf numFmtId="0" fontId="10" fillId="7" borderId="1" xfId="0" applyFont="1" applyFill="1" applyBorder="1"/>
    <xf numFmtId="1" fontId="5" fillId="7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41" fontId="4" fillId="2" borderId="1" xfId="4" applyFont="1" applyFill="1" applyBorder="1" applyAlignment="1">
      <alignment horizontal="right"/>
    </xf>
    <xf numFmtId="41" fontId="0" fillId="2" borderId="1" xfId="4" applyFont="1" applyFill="1" applyBorder="1" applyAlignment="1">
      <alignment horizontal="right"/>
    </xf>
    <xf numFmtId="3" fontId="0" fillId="6" borderId="28" xfId="0" applyNumberFormat="1" applyFill="1" applyBorder="1" applyAlignment="1">
      <alignment horizontal="right"/>
    </xf>
    <xf numFmtId="41" fontId="0" fillId="6" borderId="28" xfId="4" applyFont="1" applyFill="1" applyBorder="1" applyAlignment="1">
      <alignment horizontal="right"/>
    </xf>
    <xf numFmtId="3" fontId="0" fillId="2" borderId="1" xfId="0" applyNumberFormat="1" applyFill="1" applyBorder="1"/>
    <xf numFmtId="0" fontId="0" fillId="6" borderId="0" xfId="0" applyFill="1" applyBorder="1"/>
    <xf numFmtId="41" fontId="0" fillId="2" borderId="1" xfId="4" applyNumberFormat="1" applyFont="1" applyFill="1" applyBorder="1"/>
    <xf numFmtId="41" fontId="0" fillId="2" borderId="1" xfId="0" applyNumberFormat="1" applyFill="1" applyBorder="1"/>
    <xf numFmtId="0" fontId="0" fillId="7" borderId="0" xfId="0" applyFill="1" applyBorder="1"/>
    <xf numFmtId="3" fontId="0" fillId="7" borderId="1" xfId="0" applyNumberFormat="1" applyFill="1" applyBorder="1"/>
    <xf numFmtId="3" fontId="0" fillId="6" borderId="1" xfId="0" applyNumberFormat="1" applyFill="1" applyBorder="1"/>
    <xf numFmtId="1" fontId="5" fillId="8" borderId="1" xfId="3" applyNumberFormat="1" applyFont="1" applyFill="1" applyBorder="1" applyAlignment="1">
      <alignment horizontal="center"/>
    </xf>
    <xf numFmtId="0" fontId="0" fillId="8" borderId="0" xfId="0" applyFill="1" applyBorder="1"/>
    <xf numFmtId="0" fontId="1" fillId="8" borderId="0" xfId="0" applyFont="1" applyFill="1" applyBorder="1"/>
    <xf numFmtId="0" fontId="0" fillId="8" borderId="1" xfId="0" applyFill="1" applyBorder="1"/>
    <xf numFmtId="14" fontId="0" fillId="8" borderId="0" xfId="0" applyNumberFormat="1" applyFill="1" applyBorder="1"/>
    <xf numFmtId="0" fontId="1" fillId="8" borderId="1" xfId="0" applyFont="1" applyFill="1" applyBorder="1" applyAlignment="1">
      <alignment horizontal="center"/>
    </xf>
    <xf numFmtId="0" fontId="0" fillId="8" borderId="0" xfId="0" applyFont="1" applyFill="1" applyBorder="1"/>
    <xf numFmtId="0" fontId="0" fillId="8" borderId="0" xfId="0" applyFill="1"/>
    <xf numFmtId="1" fontId="0" fillId="8" borderId="10" xfId="0" applyNumberFormat="1" applyFill="1" applyBorder="1"/>
    <xf numFmtId="3" fontId="0" fillId="8" borderId="1" xfId="0" applyNumberFormat="1" applyFill="1" applyBorder="1"/>
    <xf numFmtId="0" fontId="1" fillId="8" borderId="0" xfId="0" applyFont="1" applyFill="1"/>
    <xf numFmtId="0" fontId="0" fillId="8" borderId="29" xfId="0" applyFill="1" applyBorder="1"/>
    <xf numFmtId="0" fontId="1" fillId="8" borderId="1" xfId="0" applyFont="1" applyFill="1" applyBorder="1"/>
    <xf numFmtId="1" fontId="5" fillId="9" borderId="1" xfId="3" applyNumberFormat="1" applyFont="1" applyFill="1" applyBorder="1" applyAlignment="1">
      <alignment horizontal="center"/>
    </xf>
    <xf numFmtId="0" fontId="0" fillId="9" borderId="0" xfId="0" applyFill="1" applyBorder="1"/>
    <xf numFmtId="0" fontId="1" fillId="9" borderId="0" xfId="0" applyFont="1" applyFill="1" applyBorder="1"/>
    <xf numFmtId="0" fontId="0" fillId="9" borderId="0" xfId="0" applyFont="1" applyFill="1" applyBorder="1"/>
    <xf numFmtId="0" fontId="1" fillId="9" borderId="1" xfId="0" applyFont="1" applyFill="1" applyBorder="1"/>
    <xf numFmtId="14" fontId="0" fillId="9" borderId="0" xfId="0" applyNumberFormat="1" applyFill="1" applyBorder="1"/>
    <xf numFmtId="0" fontId="1" fillId="9" borderId="0" xfId="0" applyFont="1" applyFill="1"/>
    <xf numFmtId="1" fontId="0" fillId="9" borderId="10" xfId="0" applyNumberFormat="1" applyFill="1" applyBorder="1"/>
    <xf numFmtId="3" fontId="0" fillId="8" borderId="1" xfId="0" applyNumberFormat="1" applyFill="1" applyBorder="1" applyAlignment="1">
      <alignment horizontal="right"/>
    </xf>
    <xf numFmtId="0" fontId="0" fillId="8" borderId="1" xfId="0" applyFont="1" applyFill="1" applyBorder="1"/>
    <xf numFmtId="14" fontId="0" fillId="8" borderId="1" xfId="0" applyNumberFormat="1" applyFill="1" applyBorder="1"/>
    <xf numFmtId="41" fontId="0" fillId="8" borderId="1" xfId="4" applyFont="1" applyFill="1" applyBorder="1" applyAlignment="1">
      <alignment horizontal="right"/>
    </xf>
    <xf numFmtId="0" fontId="0" fillId="6" borderId="28" xfId="0" applyFill="1" applyBorder="1"/>
    <xf numFmtId="0" fontId="0" fillId="6" borderId="28" xfId="0" applyFont="1" applyFill="1" applyBorder="1"/>
    <xf numFmtId="0" fontId="1" fillId="6" borderId="28" xfId="0" applyFont="1" applyFill="1" applyBorder="1"/>
    <xf numFmtId="14" fontId="0" fillId="6" borderId="28" xfId="0" applyNumberFormat="1" applyFill="1" applyBorder="1"/>
    <xf numFmtId="0" fontId="1" fillId="6" borderId="28" xfId="0" applyFont="1" applyFill="1" applyBorder="1" applyAlignment="1">
      <alignment horizontal="center"/>
    </xf>
    <xf numFmtId="1" fontId="1" fillId="6" borderId="28" xfId="0" applyNumberFormat="1" applyFont="1" applyFill="1" applyBorder="1"/>
    <xf numFmtId="0" fontId="0" fillId="6" borderId="27" xfId="0" applyFill="1" applyBorder="1"/>
    <xf numFmtId="1" fontId="1" fillId="0" borderId="1" xfId="0" applyNumberFormat="1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1" fontId="0" fillId="8" borderId="1" xfId="0" applyNumberFormat="1" applyFill="1" applyBorder="1"/>
    <xf numFmtId="1" fontId="1" fillId="8" borderId="1" xfId="0" applyNumberFormat="1" applyFont="1" applyFill="1" applyBorder="1"/>
    <xf numFmtId="14" fontId="0" fillId="7" borderId="1" xfId="0" applyNumberFormat="1" applyFill="1" applyBorder="1"/>
    <xf numFmtId="0" fontId="1" fillId="7" borderId="1" xfId="0" applyFont="1" applyFill="1" applyBorder="1"/>
    <xf numFmtId="1" fontId="0" fillId="7" borderId="1" xfId="0" applyNumberFormat="1" applyFill="1" applyBorder="1"/>
    <xf numFmtId="0" fontId="0" fillId="7" borderId="1" xfId="0" applyFon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30" xfId="0" applyNumberFormat="1" applyFill="1" applyBorder="1"/>
    <xf numFmtId="3" fontId="1" fillId="10" borderId="32" xfId="0" applyNumberFormat="1" applyFont="1" applyFill="1" applyBorder="1" applyAlignment="1">
      <alignment horizontal="right" wrapText="1"/>
    </xf>
    <xf numFmtId="3" fontId="1" fillId="10" borderId="33" xfId="0" applyNumberFormat="1" applyFont="1" applyFill="1" applyBorder="1" applyAlignment="1">
      <alignment horizontal="right" wrapText="1"/>
    </xf>
    <xf numFmtId="3" fontId="1" fillId="6" borderId="1" xfId="0" applyNumberFormat="1" applyFont="1" applyFill="1" applyBorder="1"/>
    <xf numFmtId="0" fontId="1" fillId="6" borderId="0" xfId="0" applyFont="1" applyFill="1" applyBorder="1"/>
    <xf numFmtId="3" fontId="0" fillId="0" borderId="1" xfId="0" applyNumberFormat="1" applyFill="1" applyBorder="1"/>
    <xf numFmtId="3" fontId="0" fillId="2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3" fontId="0" fillId="0" borderId="0" xfId="0" applyNumberFormat="1"/>
    <xf numFmtId="3" fontId="0" fillId="0" borderId="0" xfId="0" applyNumberFormat="1" applyFill="1" applyBorder="1"/>
    <xf numFmtId="3" fontId="0" fillId="8" borderId="0" xfId="0" applyNumberFormat="1" applyFill="1" applyBorder="1"/>
    <xf numFmtId="1" fontId="0" fillId="0" borderId="30" xfId="0" applyNumberFormat="1" applyBorder="1"/>
    <xf numFmtId="1" fontId="0" fillId="0" borderId="31" xfId="0" applyNumberFormat="1" applyFont="1" applyFill="1" applyBorder="1"/>
    <xf numFmtId="3" fontId="0" fillId="11" borderId="27" xfId="0" applyNumberFormat="1" applyFill="1" applyBorder="1"/>
    <xf numFmtId="3" fontId="0" fillId="11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3" fontId="0" fillId="0" borderId="28" xfId="0" applyNumberFormat="1" applyFill="1" applyBorder="1"/>
    <xf numFmtId="3" fontId="0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3" fontId="0" fillId="6" borderId="0" xfId="0" applyNumberFormat="1" applyFill="1" applyBorder="1"/>
    <xf numFmtId="0" fontId="0" fillId="6" borderId="0" xfId="0" applyFont="1" applyFill="1" applyBorder="1"/>
    <xf numFmtId="3" fontId="0" fillId="6" borderId="0" xfId="0" applyNumberForma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3" fontId="0" fillId="6" borderId="0" xfId="0" applyNumberFormat="1" applyFont="1" applyFill="1" applyBorder="1"/>
    <xf numFmtId="3" fontId="1" fillId="0" borderId="0" xfId="0" applyNumberFormat="1" applyFont="1" applyFill="1" applyBorder="1"/>
  </cellXfs>
  <cellStyles count="5">
    <cellStyle name="Millares [0]" xfId="4" builtinId="6"/>
    <cellStyle name="Millares 2" xfId="1" xr:uid="{00000000-0005-0000-0000-000001000000}"/>
    <cellStyle name="Normal" xfId="0" builtinId="0"/>
    <cellStyle name="Normal 2" xfId="2" xr:uid="{00000000-0005-0000-0000-000003000000}"/>
    <cellStyle name="Normal_formatos_SAV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 filterMode="1">
    <tabColor theme="3" tint="0.39997558519241921"/>
  </sheetPr>
  <dimension ref="A1:R1116"/>
  <sheetViews>
    <sheetView tabSelected="1" zoomScale="115" zoomScaleNormal="115" workbookViewId="0">
      <selection activeCell="I816" sqref="I816"/>
    </sheetView>
  </sheetViews>
  <sheetFormatPr baseColWidth="10" defaultRowHeight="14.25" x14ac:dyDescent="0.3"/>
  <cols>
    <col min="1" max="1" width="10.42578125" style="137" bestFit="1" customWidth="1"/>
    <col min="2" max="2" width="8.42578125" style="137" customWidth="1"/>
    <col min="3" max="3" width="8.28515625" style="119" customWidth="1"/>
    <col min="4" max="5" width="8.7109375" style="119" customWidth="1"/>
    <col min="6" max="6" width="11.28515625" style="145" bestFit="1" customWidth="1"/>
    <col min="7" max="7" width="12.28515625" style="147" customWidth="1"/>
    <col min="8" max="8" width="6.5703125" style="119" customWidth="1"/>
    <col min="9" max="9" width="9.85546875" style="119" customWidth="1"/>
    <col min="10" max="10" width="6" style="119" customWidth="1"/>
    <col min="11" max="11" width="11.7109375" style="119" customWidth="1"/>
    <col min="12" max="12" width="4.42578125" style="119" customWidth="1"/>
    <col min="13" max="13" width="8.85546875" style="119" customWidth="1"/>
    <col min="14" max="14" width="14" style="126" customWidth="1"/>
    <col min="15" max="15" width="10.85546875" style="126" customWidth="1"/>
    <col min="16" max="16" width="3.7109375" style="119" customWidth="1"/>
    <col min="17" max="17" width="37" style="119" customWidth="1"/>
    <col min="18" max="18" width="20.28515625" style="119" customWidth="1"/>
    <col min="19" max="16384" width="11.42578125" style="119"/>
  </cols>
  <sheetData>
    <row r="1" spans="1:18" s="55" customFormat="1" x14ac:dyDescent="0.3">
      <c r="A1" s="55" t="s">
        <v>0</v>
      </c>
      <c r="B1" s="55" t="s">
        <v>476</v>
      </c>
      <c r="C1" s="55" t="s">
        <v>465</v>
      </c>
      <c r="D1" s="55" t="s">
        <v>16</v>
      </c>
      <c r="E1" s="55" t="s">
        <v>485</v>
      </c>
      <c r="F1" s="144" t="s">
        <v>478</v>
      </c>
      <c r="G1" s="146" t="s">
        <v>477</v>
      </c>
      <c r="H1" s="108" t="s">
        <v>10</v>
      </c>
      <c r="I1" s="55" t="s">
        <v>487</v>
      </c>
      <c r="J1" s="55" t="s">
        <v>15</v>
      </c>
      <c r="K1" s="55" t="s">
        <v>480</v>
      </c>
      <c r="L1" s="55" t="s">
        <v>473</v>
      </c>
      <c r="M1" s="55" t="s">
        <v>471</v>
      </c>
      <c r="N1" s="108" t="s">
        <v>474</v>
      </c>
      <c r="O1" s="108" t="s">
        <v>475</v>
      </c>
      <c r="P1" s="55" t="s">
        <v>461</v>
      </c>
      <c r="Q1" s="55" t="s">
        <v>765</v>
      </c>
      <c r="R1" s="80" t="s">
        <v>837</v>
      </c>
    </row>
    <row r="2" spans="1:18" s="120" customFormat="1" hidden="1" x14ac:dyDescent="0.3">
      <c r="A2" s="116">
        <v>2000030</v>
      </c>
      <c r="B2" s="120">
        <v>2</v>
      </c>
      <c r="C2" s="120">
        <v>2</v>
      </c>
      <c r="D2" s="120">
        <v>21</v>
      </c>
      <c r="E2" s="120">
        <v>-1</v>
      </c>
      <c r="F2" s="129">
        <v>194160</v>
      </c>
      <c r="G2" s="138">
        <f>F2-6000</f>
        <v>188160</v>
      </c>
      <c r="I2" s="120" t="s">
        <v>17</v>
      </c>
      <c r="J2" s="120" t="s">
        <v>8</v>
      </c>
      <c r="K2" s="120" t="s">
        <v>7</v>
      </c>
      <c r="L2" s="120" t="s">
        <v>19</v>
      </c>
      <c r="M2" s="120" t="s">
        <v>491</v>
      </c>
      <c r="N2" s="214">
        <v>9330</v>
      </c>
      <c r="O2" s="123">
        <v>6</v>
      </c>
      <c r="P2" s="124"/>
      <c r="Q2" s="117" t="s">
        <v>766</v>
      </c>
      <c r="R2" s="125" t="s">
        <v>837</v>
      </c>
    </row>
    <row r="3" spans="1:18" s="120" customFormat="1" hidden="1" x14ac:dyDescent="0.3">
      <c r="A3" s="116">
        <v>2000030</v>
      </c>
      <c r="B3" s="120">
        <v>2</v>
      </c>
      <c r="C3" s="120">
        <v>2</v>
      </c>
      <c r="D3" s="120">
        <v>21</v>
      </c>
      <c r="E3" s="120">
        <v>-1</v>
      </c>
      <c r="F3" s="129">
        <v>194160</v>
      </c>
      <c r="G3" s="138">
        <f t="shared" ref="G3:G20" si="0">F3-6000</f>
        <v>188160</v>
      </c>
      <c r="I3" s="120" t="s">
        <v>17</v>
      </c>
      <c r="J3" s="120" t="s">
        <v>8</v>
      </c>
      <c r="K3" s="120" t="s">
        <v>7</v>
      </c>
      <c r="L3" s="120" t="s">
        <v>19</v>
      </c>
      <c r="M3" s="120" t="s">
        <v>491</v>
      </c>
      <c r="N3" s="215">
        <v>9330</v>
      </c>
      <c r="O3" s="123">
        <v>6</v>
      </c>
      <c r="P3" s="124"/>
      <c r="Q3" s="117" t="s">
        <v>766</v>
      </c>
      <c r="R3" s="125" t="s">
        <v>837</v>
      </c>
    </row>
    <row r="4" spans="1:18" s="120" customFormat="1" hidden="1" x14ac:dyDescent="0.3">
      <c r="A4" s="116">
        <v>2000030</v>
      </c>
      <c r="B4" s="120">
        <v>2</v>
      </c>
      <c r="C4" s="120">
        <v>2</v>
      </c>
      <c r="D4" s="120">
        <v>21</v>
      </c>
      <c r="E4" s="120">
        <v>-1</v>
      </c>
      <c r="F4" s="129">
        <v>194160</v>
      </c>
      <c r="G4" s="138">
        <f t="shared" si="0"/>
        <v>188160</v>
      </c>
      <c r="I4" s="120" t="s">
        <v>17</v>
      </c>
      <c r="J4" s="120" t="s">
        <v>8</v>
      </c>
      <c r="K4" s="120" t="s">
        <v>7</v>
      </c>
      <c r="L4" s="120" t="s">
        <v>19</v>
      </c>
      <c r="M4" s="120" t="s">
        <v>491</v>
      </c>
      <c r="N4" s="215">
        <v>9330</v>
      </c>
      <c r="O4" s="123">
        <v>6</v>
      </c>
      <c r="P4" s="124"/>
      <c r="Q4" s="117" t="s">
        <v>766</v>
      </c>
      <c r="R4" s="125" t="s">
        <v>837</v>
      </c>
    </row>
    <row r="5" spans="1:18" s="120" customFormat="1" hidden="1" x14ac:dyDescent="0.3">
      <c r="A5" s="116">
        <v>2000030</v>
      </c>
      <c r="B5" s="120">
        <v>2</v>
      </c>
      <c r="C5" s="120">
        <v>2</v>
      </c>
      <c r="D5" s="120">
        <v>21</v>
      </c>
      <c r="E5" s="120">
        <v>-1</v>
      </c>
      <c r="F5" s="129">
        <v>194160</v>
      </c>
      <c r="G5" s="138">
        <f t="shared" si="0"/>
        <v>188160</v>
      </c>
      <c r="I5" s="120" t="s">
        <v>17</v>
      </c>
      <c r="J5" s="120" t="s">
        <v>8</v>
      </c>
      <c r="K5" s="120" t="s">
        <v>7</v>
      </c>
      <c r="L5" s="120" t="s">
        <v>19</v>
      </c>
      <c r="M5" s="120" t="s">
        <v>491</v>
      </c>
      <c r="N5" s="215">
        <v>9330</v>
      </c>
      <c r="O5" s="123">
        <v>6</v>
      </c>
      <c r="P5" s="124"/>
      <c r="Q5" s="117" t="s">
        <v>766</v>
      </c>
      <c r="R5" s="125" t="s">
        <v>837</v>
      </c>
    </row>
    <row r="6" spans="1:18" s="120" customFormat="1" hidden="1" x14ac:dyDescent="0.3">
      <c r="A6" s="116">
        <v>2000030</v>
      </c>
      <c r="B6" s="120">
        <v>2</v>
      </c>
      <c r="C6" s="120">
        <v>2</v>
      </c>
      <c r="D6" s="120">
        <v>21</v>
      </c>
      <c r="E6" s="120">
        <v>-1</v>
      </c>
      <c r="F6" s="129">
        <v>194160</v>
      </c>
      <c r="G6" s="138">
        <f t="shared" si="0"/>
        <v>188160</v>
      </c>
      <c r="I6" s="120" t="s">
        <v>17</v>
      </c>
      <c r="J6" s="120" t="s">
        <v>8</v>
      </c>
      <c r="K6" s="120" t="s">
        <v>7</v>
      </c>
      <c r="L6" s="120" t="s">
        <v>19</v>
      </c>
      <c r="M6" s="120" t="s">
        <v>491</v>
      </c>
      <c r="N6" s="215">
        <v>9330</v>
      </c>
      <c r="O6" s="123">
        <v>6</v>
      </c>
      <c r="P6" s="124"/>
      <c r="Q6" s="117" t="s">
        <v>766</v>
      </c>
      <c r="R6" s="125" t="s">
        <v>837</v>
      </c>
    </row>
    <row r="7" spans="1:18" s="120" customFormat="1" ht="13.5" hidden="1" customHeight="1" x14ac:dyDescent="0.3">
      <c r="A7" s="116">
        <v>2000030</v>
      </c>
      <c r="B7" s="120">
        <v>2</v>
      </c>
      <c r="C7" s="120">
        <v>2</v>
      </c>
      <c r="D7" s="120">
        <v>22</v>
      </c>
      <c r="E7" s="120">
        <v>-1</v>
      </c>
      <c r="F7" s="129">
        <v>194160</v>
      </c>
      <c r="G7" s="138">
        <f t="shared" si="0"/>
        <v>188160</v>
      </c>
      <c r="I7" s="120" t="s">
        <v>17</v>
      </c>
      <c r="J7" s="120" t="s">
        <v>8</v>
      </c>
      <c r="K7" s="120" t="s">
        <v>7</v>
      </c>
      <c r="L7" s="120" t="s">
        <v>19</v>
      </c>
      <c r="M7" s="120" t="s">
        <v>491</v>
      </c>
      <c r="N7" s="215">
        <v>9330</v>
      </c>
      <c r="O7" s="123">
        <v>6</v>
      </c>
      <c r="P7" s="124"/>
      <c r="Q7" s="117" t="s">
        <v>766</v>
      </c>
      <c r="R7" s="125" t="s">
        <v>837</v>
      </c>
    </row>
    <row r="8" spans="1:18" s="120" customFormat="1" ht="15" hidden="1" customHeight="1" x14ac:dyDescent="0.3">
      <c r="A8" s="116">
        <v>2000030</v>
      </c>
      <c r="B8" s="120">
        <v>2</v>
      </c>
      <c r="C8" s="120">
        <v>2</v>
      </c>
      <c r="D8" s="120">
        <v>22</v>
      </c>
      <c r="E8" s="120">
        <v>-1</v>
      </c>
      <c r="F8" s="129">
        <v>194160</v>
      </c>
      <c r="G8" s="138">
        <f t="shared" si="0"/>
        <v>188160</v>
      </c>
      <c r="I8" s="120" t="s">
        <v>17</v>
      </c>
      <c r="J8" s="120" t="s">
        <v>8</v>
      </c>
      <c r="K8" s="120" t="s">
        <v>7</v>
      </c>
      <c r="L8" s="120" t="s">
        <v>19</v>
      </c>
      <c r="M8" s="120" t="s">
        <v>491</v>
      </c>
      <c r="N8" s="215">
        <v>9330</v>
      </c>
      <c r="O8" s="123">
        <v>6</v>
      </c>
      <c r="P8" s="124"/>
      <c r="Q8" s="117" t="s">
        <v>766</v>
      </c>
      <c r="R8" s="125" t="s">
        <v>837</v>
      </c>
    </row>
    <row r="9" spans="1:18" s="120" customFormat="1" hidden="1" x14ac:dyDescent="0.3">
      <c r="A9" s="116">
        <v>2000030</v>
      </c>
      <c r="B9" s="120">
        <v>2</v>
      </c>
      <c r="C9" s="120">
        <v>2</v>
      </c>
      <c r="D9" s="120">
        <v>22</v>
      </c>
      <c r="E9" s="120">
        <v>-1</v>
      </c>
      <c r="F9" s="129">
        <v>194160</v>
      </c>
      <c r="G9" s="138">
        <f t="shared" si="0"/>
        <v>188160</v>
      </c>
      <c r="I9" s="120" t="s">
        <v>17</v>
      </c>
      <c r="J9" s="120" t="s">
        <v>8</v>
      </c>
      <c r="K9" s="120" t="s">
        <v>7</v>
      </c>
      <c r="L9" s="120" t="s">
        <v>19</v>
      </c>
      <c r="M9" s="120" t="s">
        <v>491</v>
      </c>
      <c r="N9" s="215">
        <v>9330</v>
      </c>
      <c r="O9" s="123">
        <v>6</v>
      </c>
      <c r="P9" s="124"/>
      <c r="Q9" s="117" t="s">
        <v>766</v>
      </c>
      <c r="R9" s="125" t="s">
        <v>837</v>
      </c>
    </row>
    <row r="10" spans="1:18" s="120" customFormat="1" hidden="1" x14ac:dyDescent="0.3">
      <c r="A10" s="116">
        <v>2000030</v>
      </c>
      <c r="B10" s="120">
        <v>2</v>
      </c>
      <c r="C10" s="120">
        <v>2</v>
      </c>
      <c r="D10" s="120">
        <v>22</v>
      </c>
      <c r="E10" s="120">
        <v>-1</v>
      </c>
      <c r="F10" s="129">
        <v>194160</v>
      </c>
      <c r="G10" s="138">
        <f t="shared" si="0"/>
        <v>188160</v>
      </c>
      <c r="I10" s="120" t="s">
        <v>17</v>
      </c>
      <c r="J10" s="120" t="s">
        <v>8</v>
      </c>
      <c r="K10" s="120" t="s">
        <v>7</v>
      </c>
      <c r="L10" s="120" t="s">
        <v>19</v>
      </c>
      <c r="M10" s="120" t="s">
        <v>491</v>
      </c>
      <c r="N10" s="215">
        <v>9330</v>
      </c>
      <c r="O10" s="123">
        <v>6</v>
      </c>
      <c r="P10" s="124"/>
      <c r="Q10" s="117" t="s">
        <v>766</v>
      </c>
      <c r="R10" s="125" t="s">
        <v>837</v>
      </c>
    </row>
    <row r="11" spans="1:18" s="120" customFormat="1" hidden="1" x14ac:dyDescent="0.3">
      <c r="A11" s="116">
        <v>2000030</v>
      </c>
      <c r="B11" s="120">
        <v>2</v>
      </c>
      <c r="C11" s="120">
        <v>2</v>
      </c>
      <c r="D11" s="120">
        <v>22</v>
      </c>
      <c r="E11" s="120">
        <v>-1</v>
      </c>
      <c r="F11" s="129">
        <v>194160</v>
      </c>
      <c r="G11" s="138">
        <f t="shared" si="0"/>
        <v>188160</v>
      </c>
      <c r="I11" s="120" t="s">
        <v>17</v>
      </c>
      <c r="J11" s="120" t="s">
        <v>8</v>
      </c>
      <c r="K11" s="120" t="s">
        <v>7</v>
      </c>
      <c r="L11" s="120" t="s">
        <v>19</v>
      </c>
      <c r="M11" s="120" t="s">
        <v>491</v>
      </c>
      <c r="N11" s="215">
        <v>9330</v>
      </c>
      <c r="O11" s="123">
        <v>6</v>
      </c>
      <c r="P11" s="124"/>
      <c r="Q11" s="117" t="s">
        <v>766</v>
      </c>
      <c r="R11" s="125" t="s">
        <v>837</v>
      </c>
    </row>
    <row r="12" spans="1:18" hidden="1" x14ac:dyDescent="0.3">
      <c r="A12" s="104">
        <v>2000030</v>
      </c>
      <c r="B12" s="119">
        <v>4</v>
      </c>
      <c r="C12" s="119">
        <v>2</v>
      </c>
      <c r="D12" s="119">
        <v>41</v>
      </c>
      <c r="E12" s="119">
        <v>1</v>
      </c>
      <c r="F12" s="129">
        <v>201920</v>
      </c>
      <c r="G12" s="138">
        <f t="shared" si="0"/>
        <v>195920</v>
      </c>
      <c r="I12" s="119" t="s">
        <v>17</v>
      </c>
      <c r="J12" s="119" t="s">
        <v>8</v>
      </c>
      <c r="K12" s="119" t="s">
        <v>7</v>
      </c>
      <c r="L12" s="120" t="s">
        <v>19</v>
      </c>
      <c r="M12" s="120" t="s">
        <v>491</v>
      </c>
      <c r="N12" s="215">
        <v>8330</v>
      </c>
      <c r="O12" s="121">
        <v>5</v>
      </c>
      <c r="P12" s="122"/>
      <c r="Q12" s="105" t="s">
        <v>766</v>
      </c>
      <c r="R12" s="80" t="s">
        <v>837</v>
      </c>
    </row>
    <row r="13" spans="1:18" hidden="1" x14ac:dyDescent="0.3">
      <c r="A13" s="104">
        <v>2000030</v>
      </c>
      <c r="B13" s="119">
        <v>4</v>
      </c>
      <c r="C13" s="119">
        <v>2</v>
      </c>
      <c r="D13" s="119">
        <v>41</v>
      </c>
      <c r="E13" s="119">
        <v>1</v>
      </c>
      <c r="F13" s="129">
        <v>201920</v>
      </c>
      <c r="G13" s="138">
        <f t="shared" si="0"/>
        <v>195920</v>
      </c>
      <c r="I13" s="119" t="s">
        <v>17</v>
      </c>
      <c r="J13" s="119" t="s">
        <v>8</v>
      </c>
      <c r="K13" s="119" t="s">
        <v>7</v>
      </c>
      <c r="L13" s="120" t="s">
        <v>19</v>
      </c>
      <c r="M13" s="120" t="s">
        <v>491</v>
      </c>
      <c r="N13" s="215">
        <v>8330</v>
      </c>
      <c r="O13" s="121">
        <v>5</v>
      </c>
      <c r="P13" s="122"/>
      <c r="Q13" s="105" t="s">
        <v>766</v>
      </c>
      <c r="R13" s="80" t="s">
        <v>837</v>
      </c>
    </row>
    <row r="14" spans="1:18" hidden="1" x14ac:dyDescent="0.3">
      <c r="A14" s="104">
        <v>2000030</v>
      </c>
      <c r="B14" s="119">
        <v>4</v>
      </c>
      <c r="C14" s="119">
        <v>2</v>
      </c>
      <c r="D14" s="119">
        <v>41</v>
      </c>
      <c r="E14" s="119">
        <v>1</v>
      </c>
      <c r="F14" s="129">
        <v>201920</v>
      </c>
      <c r="G14" s="138">
        <f t="shared" si="0"/>
        <v>195920</v>
      </c>
      <c r="I14" s="119" t="s">
        <v>17</v>
      </c>
      <c r="J14" s="119" t="s">
        <v>8</v>
      </c>
      <c r="K14" s="119" t="s">
        <v>7</v>
      </c>
      <c r="L14" s="120" t="s">
        <v>19</v>
      </c>
      <c r="M14" s="120" t="s">
        <v>491</v>
      </c>
      <c r="N14" s="215">
        <v>8330</v>
      </c>
      <c r="O14" s="121">
        <v>5</v>
      </c>
      <c r="P14" s="122"/>
      <c r="Q14" s="105" t="s">
        <v>766</v>
      </c>
      <c r="R14" s="80" t="s">
        <v>837</v>
      </c>
    </row>
    <row r="15" spans="1:18" hidden="1" x14ac:dyDescent="0.3">
      <c r="A15" s="104">
        <v>2000030</v>
      </c>
      <c r="B15" s="119">
        <v>4</v>
      </c>
      <c r="C15" s="119">
        <v>2</v>
      </c>
      <c r="D15" s="119">
        <v>41</v>
      </c>
      <c r="E15" s="119">
        <v>1</v>
      </c>
      <c r="F15" s="129">
        <v>201920</v>
      </c>
      <c r="G15" s="138">
        <f t="shared" si="0"/>
        <v>195920</v>
      </c>
      <c r="I15" s="119" t="s">
        <v>17</v>
      </c>
      <c r="J15" s="119" t="s">
        <v>8</v>
      </c>
      <c r="K15" s="119" t="s">
        <v>7</v>
      </c>
      <c r="L15" s="120" t="s">
        <v>19</v>
      </c>
      <c r="M15" s="120" t="s">
        <v>491</v>
      </c>
      <c r="N15" s="215">
        <v>8330</v>
      </c>
      <c r="O15" s="121">
        <v>5</v>
      </c>
      <c r="P15" s="122"/>
      <c r="Q15" s="105" t="s">
        <v>766</v>
      </c>
      <c r="R15" s="80" t="s">
        <v>837</v>
      </c>
    </row>
    <row r="16" spans="1:18" hidden="1" x14ac:dyDescent="0.3">
      <c r="A16" s="104">
        <v>2000030</v>
      </c>
      <c r="B16" s="119">
        <v>4</v>
      </c>
      <c r="C16" s="119">
        <v>2</v>
      </c>
      <c r="D16" s="119">
        <v>41</v>
      </c>
      <c r="E16" s="119">
        <v>1</v>
      </c>
      <c r="F16" s="129">
        <v>201920</v>
      </c>
      <c r="G16" s="138">
        <f t="shared" si="0"/>
        <v>195920</v>
      </c>
      <c r="I16" s="119" t="s">
        <v>17</v>
      </c>
      <c r="J16" s="119" t="s">
        <v>8</v>
      </c>
      <c r="K16" s="119" t="s">
        <v>7</v>
      </c>
      <c r="L16" s="120" t="s">
        <v>19</v>
      </c>
      <c r="M16" s="120" t="s">
        <v>491</v>
      </c>
      <c r="N16" s="215">
        <v>8330</v>
      </c>
      <c r="O16" s="121">
        <v>5</v>
      </c>
      <c r="P16" s="122"/>
      <c r="Q16" s="105" t="s">
        <v>766</v>
      </c>
      <c r="R16" s="80" t="s">
        <v>837</v>
      </c>
    </row>
    <row r="17" spans="1:18" hidden="1" x14ac:dyDescent="0.3">
      <c r="A17" s="104">
        <v>2000030</v>
      </c>
      <c r="B17" s="119">
        <v>4</v>
      </c>
      <c r="C17" s="119">
        <v>2</v>
      </c>
      <c r="D17" s="119">
        <v>42</v>
      </c>
      <c r="E17" s="119">
        <v>1</v>
      </c>
      <c r="F17" s="129">
        <v>201920</v>
      </c>
      <c r="G17" s="138">
        <f t="shared" si="0"/>
        <v>195920</v>
      </c>
      <c r="I17" s="119" t="s">
        <v>17</v>
      </c>
      <c r="J17" s="119" t="s">
        <v>8</v>
      </c>
      <c r="K17" s="119" t="s">
        <v>7</v>
      </c>
      <c r="L17" s="120" t="s">
        <v>19</v>
      </c>
      <c r="M17" s="120" t="s">
        <v>491</v>
      </c>
      <c r="N17" s="215">
        <v>8330</v>
      </c>
      <c r="O17" s="121">
        <v>5</v>
      </c>
      <c r="P17" s="122"/>
      <c r="Q17" s="105" t="s">
        <v>766</v>
      </c>
      <c r="R17" s="80" t="s">
        <v>837</v>
      </c>
    </row>
    <row r="18" spans="1:18" hidden="1" x14ac:dyDescent="0.3">
      <c r="A18" s="104">
        <v>2000030</v>
      </c>
      <c r="B18" s="119">
        <v>4</v>
      </c>
      <c r="C18" s="119">
        <v>2</v>
      </c>
      <c r="D18" s="119">
        <v>42</v>
      </c>
      <c r="E18" s="119">
        <v>1</v>
      </c>
      <c r="F18" s="129">
        <v>201920</v>
      </c>
      <c r="G18" s="138">
        <f t="shared" si="0"/>
        <v>195920</v>
      </c>
      <c r="I18" s="119" t="s">
        <v>17</v>
      </c>
      <c r="J18" s="119" t="s">
        <v>8</v>
      </c>
      <c r="K18" s="119" t="s">
        <v>7</v>
      </c>
      <c r="L18" s="120" t="s">
        <v>19</v>
      </c>
      <c r="M18" s="120" t="s">
        <v>491</v>
      </c>
      <c r="N18" s="215">
        <v>8330</v>
      </c>
      <c r="O18" s="121">
        <v>5</v>
      </c>
      <c r="P18" s="122"/>
      <c r="Q18" s="105" t="s">
        <v>766</v>
      </c>
      <c r="R18" s="80" t="s">
        <v>837</v>
      </c>
    </row>
    <row r="19" spans="1:18" hidden="1" x14ac:dyDescent="0.3">
      <c r="A19" s="104">
        <v>2000030</v>
      </c>
      <c r="B19" s="119">
        <v>4</v>
      </c>
      <c r="C19" s="119">
        <v>2</v>
      </c>
      <c r="D19" s="119">
        <v>42</v>
      </c>
      <c r="E19" s="119">
        <v>1</v>
      </c>
      <c r="F19" s="129">
        <v>201920</v>
      </c>
      <c r="G19" s="138">
        <f t="shared" si="0"/>
        <v>195920</v>
      </c>
      <c r="I19" s="119" t="s">
        <v>17</v>
      </c>
      <c r="J19" s="119" t="s">
        <v>8</v>
      </c>
      <c r="K19" s="119" t="s">
        <v>7</v>
      </c>
      <c r="L19" s="120" t="s">
        <v>19</v>
      </c>
      <c r="M19" s="120" t="s">
        <v>491</v>
      </c>
      <c r="N19" s="215">
        <v>8330</v>
      </c>
      <c r="O19" s="121">
        <v>5</v>
      </c>
      <c r="P19" s="122"/>
      <c r="Q19" s="105" t="s">
        <v>766</v>
      </c>
      <c r="R19" s="80" t="s">
        <v>837</v>
      </c>
    </row>
    <row r="20" spans="1:18" hidden="1" x14ac:dyDescent="0.3">
      <c r="A20" s="104">
        <v>2000030</v>
      </c>
      <c r="B20" s="119">
        <v>4</v>
      </c>
      <c r="C20" s="119">
        <v>2</v>
      </c>
      <c r="D20" s="119">
        <v>42</v>
      </c>
      <c r="E20" s="119">
        <v>1</v>
      </c>
      <c r="F20" s="129">
        <v>201920</v>
      </c>
      <c r="G20" s="138">
        <f t="shared" si="0"/>
        <v>195920</v>
      </c>
      <c r="I20" s="119" t="s">
        <v>17</v>
      </c>
      <c r="J20" s="119" t="s">
        <v>8</v>
      </c>
      <c r="K20" s="119" t="s">
        <v>7</v>
      </c>
      <c r="L20" s="120" t="s">
        <v>19</v>
      </c>
      <c r="M20" s="120" t="s">
        <v>491</v>
      </c>
      <c r="N20" s="215">
        <v>8330</v>
      </c>
      <c r="O20" s="121">
        <v>5</v>
      </c>
      <c r="P20" s="122"/>
      <c r="Q20" s="105" t="s">
        <v>766</v>
      </c>
      <c r="R20" s="80" t="s">
        <v>837</v>
      </c>
    </row>
    <row r="21" spans="1:18" hidden="1" x14ac:dyDescent="0.3">
      <c r="A21" s="104">
        <v>2000030</v>
      </c>
      <c r="B21" s="119">
        <v>2</v>
      </c>
      <c r="C21" s="119">
        <v>2</v>
      </c>
      <c r="D21" s="142">
        <v>21.22</v>
      </c>
      <c r="E21" s="119">
        <v>-1</v>
      </c>
      <c r="F21" s="129">
        <v>185780</v>
      </c>
      <c r="G21" s="138">
        <f>F21-412</f>
        <v>185368</v>
      </c>
      <c r="I21" s="119" t="s">
        <v>18</v>
      </c>
      <c r="J21" s="126" t="s">
        <v>8</v>
      </c>
      <c r="K21" s="119" t="s">
        <v>7</v>
      </c>
      <c r="L21" s="120" t="s">
        <v>19</v>
      </c>
      <c r="M21" s="119" t="s">
        <v>491</v>
      </c>
      <c r="N21" s="215">
        <v>10300</v>
      </c>
      <c r="O21" s="119"/>
      <c r="P21" s="122"/>
      <c r="Q21" s="105" t="s">
        <v>766</v>
      </c>
      <c r="R21" s="189" t="s">
        <v>78</v>
      </c>
    </row>
    <row r="22" spans="1:18" hidden="1" x14ac:dyDescent="0.3">
      <c r="A22" s="104">
        <v>2000030</v>
      </c>
      <c r="B22" s="119">
        <v>2</v>
      </c>
      <c r="C22" s="119">
        <v>2</v>
      </c>
      <c r="D22" s="132">
        <v>21.22</v>
      </c>
      <c r="E22" s="119">
        <v>-1</v>
      </c>
      <c r="F22" s="129">
        <v>185700</v>
      </c>
      <c r="G22" s="138">
        <f>F22-2540</f>
        <v>183160</v>
      </c>
      <c r="J22" s="126" t="s">
        <v>8</v>
      </c>
      <c r="L22" s="120" t="s">
        <v>19</v>
      </c>
      <c r="N22" s="215">
        <v>10530</v>
      </c>
      <c r="O22" s="119"/>
      <c r="P22" s="122"/>
      <c r="Q22" s="105" t="s">
        <v>766</v>
      </c>
      <c r="R22" s="80" t="s">
        <v>835</v>
      </c>
    </row>
    <row r="23" spans="1:18" hidden="1" x14ac:dyDescent="0.3">
      <c r="A23" s="104">
        <v>2000030</v>
      </c>
      <c r="B23" s="119">
        <v>2</v>
      </c>
      <c r="D23" s="132"/>
      <c r="E23" s="119">
        <v>-1</v>
      </c>
      <c r="F23" s="129">
        <v>186180</v>
      </c>
      <c r="G23" s="138">
        <f>F23-618</f>
        <v>185562</v>
      </c>
      <c r="K23" s="126" t="s">
        <v>7</v>
      </c>
      <c r="L23" s="120" t="s">
        <v>19</v>
      </c>
      <c r="N23" s="216">
        <v>0</v>
      </c>
      <c r="O23" s="119"/>
      <c r="P23" s="122"/>
      <c r="Q23" s="105" t="s">
        <v>766</v>
      </c>
      <c r="R23" s="79" t="s">
        <v>842</v>
      </c>
    </row>
    <row r="24" spans="1:18" hidden="1" x14ac:dyDescent="0.3">
      <c r="A24" s="104">
        <v>2000030</v>
      </c>
      <c r="B24" s="119">
        <v>2</v>
      </c>
      <c r="C24" s="119">
        <v>2</v>
      </c>
      <c r="D24" s="132">
        <v>21.22</v>
      </c>
      <c r="E24" s="119">
        <v>-1</v>
      </c>
      <c r="F24" s="129">
        <v>184330</v>
      </c>
      <c r="G24" s="138">
        <f>F24-100</f>
        <v>184230</v>
      </c>
      <c r="J24" s="119" t="s">
        <v>8</v>
      </c>
      <c r="K24" s="119" t="s">
        <v>6</v>
      </c>
      <c r="L24" s="120" t="s">
        <v>19</v>
      </c>
      <c r="N24" s="215">
        <v>10300</v>
      </c>
      <c r="O24" s="119"/>
      <c r="P24" s="122"/>
      <c r="Q24" s="105" t="s">
        <v>766</v>
      </c>
      <c r="R24" s="80" t="s">
        <v>838</v>
      </c>
    </row>
    <row r="25" spans="1:18" hidden="1" x14ac:dyDescent="0.3">
      <c r="A25" s="104">
        <v>2000030</v>
      </c>
      <c r="B25" s="119">
        <v>2</v>
      </c>
      <c r="C25" s="119">
        <v>2</v>
      </c>
      <c r="D25" s="132"/>
      <c r="E25" s="119">
        <v>-1</v>
      </c>
      <c r="F25" s="129">
        <v>185070</v>
      </c>
      <c r="G25" s="138">
        <f>F25-618</f>
        <v>184452</v>
      </c>
      <c r="K25" s="126" t="s">
        <v>7</v>
      </c>
      <c r="L25" s="120" t="s">
        <v>19</v>
      </c>
      <c r="N25" s="216">
        <v>0</v>
      </c>
      <c r="O25" s="119"/>
      <c r="P25" s="122"/>
      <c r="Q25" s="105" t="s">
        <v>766</v>
      </c>
      <c r="R25" s="79" t="s">
        <v>842</v>
      </c>
    </row>
    <row r="26" spans="1:18" s="120" customFormat="1" hidden="1" x14ac:dyDescent="0.3">
      <c r="A26" s="116">
        <v>2000030</v>
      </c>
      <c r="B26" s="120">
        <v>2</v>
      </c>
      <c r="C26" s="120">
        <v>2</v>
      </c>
      <c r="D26" s="120">
        <v>21</v>
      </c>
      <c r="E26" s="120">
        <v>-1</v>
      </c>
      <c r="F26" s="129">
        <v>185430</v>
      </c>
      <c r="G26" s="138">
        <f>F26-402</f>
        <v>185028</v>
      </c>
      <c r="K26" s="125" t="s">
        <v>7</v>
      </c>
      <c r="L26" s="120" t="s">
        <v>19</v>
      </c>
      <c r="N26" s="215">
        <v>10050</v>
      </c>
      <c r="P26" s="124"/>
      <c r="Q26" s="117" t="s">
        <v>766</v>
      </c>
      <c r="R26" s="125" t="s">
        <v>836</v>
      </c>
    </row>
    <row r="27" spans="1:18" hidden="1" x14ac:dyDescent="0.3">
      <c r="A27" s="104">
        <v>2000030</v>
      </c>
      <c r="B27" s="119">
        <v>2</v>
      </c>
      <c r="C27" s="119">
        <v>2</v>
      </c>
      <c r="D27" s="120">
        <v>21</v>
      </c>
      <c r="E27" s="119">
        <v>-1</v>
      </c>
      <c r="F27" s="129">
        <v>185430</v>
      </c>
      <c r="G27" s="138">
        <f t="shared" ref="G27:G38" si="1">F27-402</f>
        <v>185028</v>
      </c>
      <c r="K27" s="80" t="s">
        <v>7</v>
      </c>
      <c r="L27" s="120" t="s">
        <v>19</v>
      </c>
      <c r="N27" s="215">
        <v>10050</v>
      </c>
      <c r="O27" s="119"/>
      <c r="P27" s="122"/>
      <c r="Q27" s="105" t="s">
        <v>766</v>
      </c>
      <c r="R27" s="80" t="s">
        <v>836</v>
      </c>
    </row>
    <row r="28" spans="1:18" hidden="1" x14ac:dyDescent="0.3">
      <c r="A28" s="104">
        <v>2000030</v>
      </c>
      <c r="B28" s="119">
        <v>2</v>
      </c>
      <c r="C28" s="119">
        <v>2</v>
      </c>
      <c r="D28" s="120">
        <v>21</v>
      </c>
      <c r="E28" s="119">
        <v>-1</v>
      </c>
      <c r="F28" s="129">
        <v>185430</v>
      </c>
      <c r="G28" s="138">
        <f t="shared" si="1"/>
        <v>185028</v>
      </c>
      <c r="K28" s="80" t="s">
        <v>7</v>
      </c>
      <c r="L28" s="120" t="s">
        <v>19</v>
      </c>
      <c r="N28" s="215">
        <v>10050</v>
      </c>
      <c r="O28" s="119"/>
      <c r="P28" s="122"/>
      <c r="Q28" s="105" t="s">
        <v>766</v>
      </c>
      <c r="R28" s="80" t="s">
        <v>836</v>
      </c>
    </row>
    <row r="29" spans="1:18" hidden="1" x14ac:dyDescent="0.3">
      <c r="A29" s="104">
        <v>2000030</v>
      </c>
      <c r="B29" s="119">
        <v>2</v>
      </c>
      <c r="C29" s="119">
        <v>2</v>
      </c>
      <c r="D29" s="120">
        <v>21</v>
      </c>
      <c r="E29" s="119">
        <v>-1</v>
      </c>
      <c r="F29" s="129">
        <v>185430</v>
      </c>
      <c r="G29" s="138">
        <f t="shared" si="1"/>
        <v>185028</v>
      </c>
      <c r="K29" s="80" t="s">
        <v>7</v>
      </c>
      <c r="L29" s="120" t="s">
        <v>19</v>
      </c>
      <c r="N29" s="215">
        <v>10050</v>
      </c>
      <c r="O29" s="119"/>
      <c r="P29" s="122"/>
      <c r="Q29" s="105" t="s">
        <v>766</v>
      </c>
      <c r="R29" s="80" t="s">
        <v>836</v>
      </c>
    </row>
    <row r="30" spans="1:18" hidden="1" x14ac:dyDescent="0.3">
      <c r="A30" s="104">
        <v>2000030</v>
      </c>
      <c r="B30" s="119">
        <v>2</v>
      </c>
      <c r="C30" s="119">
        <v>2</v>
      </c>
      <c r="D30" s="120">
        <v>21</v>
      </c>
      <c r="E30" s="119">
        <v>-1</v>
      </c>
      <c r="F30" s="129">
        <v>185430</v>
      </c>
      <c r="G30" s="138">
        <f t="shared" si="1"/>
        <v>185028</v>
      </c>
      <c r="K30" s="80" t="s">
        <v>7</v>
      </c>
      <c r="L30" s="120" t="s">
        <v>19</v>
      </c>
      <c r="N30" s="215">
        <v>10050</v>
      </c>
      <c r="O30" s="119"/>
      <c r="P30" s="122"/>
      <c r="Q30" s="105" t="s">
        <v>766</v>
      </c>
      <c r="R30" s="80" t="s">
        <v>836</v>
      </c>
    </row>
    <row r="31" spans="1:18" hidden="1" x14ac:dyDescent="0.3">
      <c r="A31" s="104">
        <v>2000030</v>
      </c>
      <c r="B31" s="119">
        <v>2</v>
      </c>
      <c r="C31" s="119">
        <v>2</v>
      </c>
      <c r="D31" s="120">
        <v>21</v>
      </c>
      <c r="E31" s="119">
        <v>-1</v>
      </c>
      <c r="F31" s="129">
        <v>185430</v>
      </c>
      <c r="G31" s="138">
        <f t="shared" si="1"/>
        <v>185028</v>
      </c>
      <c r="K31" s="80" t="s">
        <v>7</v>
      </c>
      <c r="L31" s="120" t="s">
        <v>19</v>
      </c>
      <c r="N31" s="215">
        <v>10050</v>
      </c>
      <c r="O31" s="119"/>
      <c r="P31" s="122"/>
      <c r="Q31" s="105" t="s">
        <v>766</v>
      </c>
      <c r="R31" s="80" t="s">
        <v>836</v>
      </c>
    </row>
    <row r="32" spans="1:18" hidden="1" x14ac:dyDescent="0.3">
      <c r="A32" s="104">
        <v>2000030</v>
      </c>
      <c r="B32" s="119">
        <v>2</v>
      </c>
      <c r="C32" s="119">
        <v>2</v>
      </c>
      <c r="D32" s="120">
        <v>21</v>
      </c>
      <c r="E32" s="119">
        <v>-1</v>
      </c>
      <c r="F32" s="129">
        <v>185430</v>
      </c>
      <c r="G32" s="138">
        <f t="shared" si="1"/>
        <v>185028</v>
      </c>
      <c r="K32" s="80" t="s">
        <v>7</v>
      </c>
      <c r="L32" s="120" t="s">
        <v>19</v>
      </c>
      <c r="N32" s="215">
        <v>10050</v>
      </c>
      <c r="O32" s="119"/>
      <c r="P32" s="122"/>
      <c r="Q32" s="105" t="s">
        <v>766</v>
      </c>
      <c r="R32" s="80" t="s">
        <v>836</v>
      </c>
    </row>
    <row r="33" spans="1:18" hidden="1" x14ac:dyDescent="0.3">
      <c r="A33" s="104">
        <v>2000030</v>
      </c>
      <c r="B33" s="119">
        <v>2</v>
      </c>
      <c r="C33" s="119">
        <v>2</v>
      </c>
      <c r="D33" s="119">
        <v>22</v>
      </c>
      <c r="E33" s="119">
        <v>-1</v>
      </c>
      <c r="F33" s="129">
        <v>185430</v>
      </c>
      <c r="G33" s="138">
        <f t="shared" si="1"/>
        <v>185028</v>
      </c>
      <c r="K33" s="80" t="s">
        <v>7</v>
      </c>
      <c r="L33" s="120" t="s">
        <v>19</v>
      </c>
      <c r="N33" s="215">
        <v>10050</v>
      </c>
      <c r="O33" s="119"/>
      <c r="P33" s="122"/>
      <c r="Q33" s="105" t="s">
        <v>766</v>
      </c>
      <c r="R33" s="80" t="s">
        <v>836</v>
      </c>
    </row>
    <row r="34" spans="1:18" hidden="1" x14ac:dyDescent="0.3">
      <c r="A34" s="104">
        <v>2000030</v>
      </c>
      <c r="B34" s="119">
        <v>2</v>
      </c>
      <c r="C34" s="119">
        <v>2</v>
      </c>
      <c r="D34" s="119">
        <v>22</v>
      </c>
      <c r="E34" s="119">
        <v>-1</v>
      </c>
      <c r="F34" s="129">
        <v>185430</v>
      </c>
      <c r="G34" s="138">
        <f t="shared" si="1"/>
        <v>185028</v>
      </c>
      <c r="K34" s="80" t="s">
        <v>7</v>
      </c>
      <c r="L34" s="120" t="s">
        <v>19</v>
      </c>
      <c r="N34" s="215">
        <v>10050</v>
      </c>
      <c r="O34" s="119"/>
      <c r="P34" s="122"/>
      <c r="Q34" s="105" t="s">
        <v>766</v>
      </c>
      <c r="R34" s="80" t="s">
        <v>836</v>
      </c>
    </row>
    <row r="35" spans="1:18" hidden="1" x14ac:dyDescent="0.3">
      <c r="A35" s="104">
        <v>2000030</v>
      </c>
      <c r="B35" s="119">
        <v>2</v>
      </c>
      <c r="C35" s="119">
        <v>2</v>
      </c>
      <c r="D35" s="119">
        <v>22</v>
      </c>
      <c r="E35" s="119">
        <v>-1</v>
      </c>
      <c r="F35" s="129">
        <v>185430</v>
      </c>
      <c r="G35" s="138">
        <f t="shared" si="1"/>
        <v>185028</v>
      </c>
      <c r="K35" s="80" t="s">
        <v>7</v>
      </c>
      <c r="L35" s="120" t="s">
        <v>19</v>
      </c>
      <c r="N35" s="215">
        <v>10050</v>
      </c>
      <c r="O35" s="119"/>
      <c r="P35" s="122"/>
      <c r="Q35" s="105" t="s">
        <v>766</v>
      </c>
      <c r="R35" s="80" t="s">
        <v>836</v>
      </c>
    </row>
    <row r="36" spans="1:18" hidden="1" x14ac:dyDescent="0.3">
      <c r="A36" s="104">
        <v>2000030</v>
      </c>
      <c r="B36" s="119">
        <v>2</v>
      </c>
      <c r="C36" s="119">
        <v>2</v>
      </c>
      <c r="D36" s="119">
        <v>22</v>
      </c>
      <c r="E36" s="119">
        <v>-1</v>
      </c>
      <c r="F36" s="129">
        <v>185430</v>
      </c>
      <c r="G36" s="138">
        <f t="shared" si="1"/>
        <v>185028</v>
      </c>
      <c r="K36" s="80" t="s">
        <v>7</v>
      </c>
      <c r="L36" s="120" t="s">
        <v>19</v>
      </c>
      <c r="N36" s="215">
        <v>10050</v>
      </c>
      <c r="O36" s="119"/>
      <c r="P36" s="122"/>
      <c r="Q36" s="105" t="s">
        <v>766</v>
      </c>
      <c r="R36" s="80" t="s">
        <v>836</v>
      </c>
    </row>
    <row r="37" spans="1:18" hidden="1" x14ac:dyDescent="0.3">
      <c r="A37" s="104">
        <v>2000030</v>
      </c>
      <c r="B37" s="119">
        <v>2</v>
      </c>
      <c r="C37" s="119">
        <v>2</v>
      </c>
      <c r="D37" s="119">
        <v>22</v>
      </c>
      <c r="E37" s="119">
        <v>-1</v>
      </c>
      <c r="F37" s="129">
        <v>185430</v>
      </c>
      <c r="G37" s="138">
        <f t="shared" si="1"/>
        <v>185028</v>
      </c>
      <c r="K37" s="80" t="s">
        <v>7</v>
      </c>
      <c r="L37" s="120" t="s">
        <v>19</v>
      </c>
      <c r="N37" s="215">
        <v>10050</v>
      </c>
      <c r="O37" s="119"/>
      <c r="P37" s="122"/>
      <c r="Q37" s="105" t="s">
        <v>766</v>
      </c>
      <c r="R37" s="80" t="s">
        <v>836</v>
      </c>
    </row>
    <row r="38" spans="1:18" s="120" customFormat="1" hidden="1" x14ac:dyDescent="0.3">
      <c r="A38" s="116">
        <v>2000030</v>
      </c>
      <c r="B38" s="120">
        <v>2</v>
      </c>
      <c r="C38" s="120">
        <v>2</v>
      </c>
      <c r="D38" s="119">
        <v>22</v>
      </c>
      <c r="E38" s="120">
        <v>-1</v>
      </c>
      <c r="F38" s="129">
        <v>185430</v>
      </c>
      <c r="G38" s="138">
        <f t="shared" si="1"/>
        <v>185028</v>
      </c>
      <c r="K38" s="125" t="s">
        <v>7</v>
      </c>
      <c r="L38" s="120" t="s">
        <v>19</v>
      </c>
      <c r="N38" s="215">
        <v>10050</v>
      </c>
      <c r="P38" s="124"/>
      <c r="Q38" s="117" t="s">
        <v>766</v>
      </c>
      <c r="R38" s="125" t="s">
        <v>836</v>
      </c>
    </row>
    <row r="39" spans="1:18" hidden="1" x14ac:dyDescent="0.3">
      <c r="A39" s="104">
        <v>2000030</v>
      </c>
      <c r="B39" s="119">
        <v>4</v>
      </c>
      <c r="C39" s="119">
        <v>2</v>
      </c>
      <c r="D39" s="119">
        <v>41</v>
      </c>
      <c r="E39" s="119">
        <v>1</v>
      </c>
      <c r="F39" s="129">
        <v>187990</v>
      </c>
      <c r="G39" s="138">
        <f>F39-403</f>
        <v>187587</v>
      </c>
      <c r="K39" s="80" t="s">
        <v>7</v>
      </c>
      <c r="L39" s="120" t="s">
        <v>19</v>
      </c>
      <c r="N39" s="215">
        <v>9040</v>
      </c>
      <c r="O39" s="119"/>
      <c r="P39" s="122"/>
      <c r="Q39" s="105" t="s">
        <v>766</v>
      </c>
      <c r="R39" s="80" t="s">
        <v>836</v>
      </c>
    </row>
    <row r="40" spans="1:18" hidden="1" x14ac:dyDescent="0.3">
      <c r="A40" s="104">
        <v>2000030</v>
      </c>
      <c r="B40" s="119">
        <v>4</v>
      </c>
      <c r="C40" s="119">
        <v>2</v>
      </c>
      <c r="D40" s="119">
        <v>41</v>
      </c>
      <c r="E40" s="119">
        <v>1</v>
      </c>
      <c r="F40" s="129">
        <v>187990</v>
      </c>
      <c r="G40" s="138">
        <f t="shared" ref="G40:G50" si="2">F40-403</f>
        <v>187587</v>
      </c>
      <c r="K40" s="80" t="s">
        <v>7</v>
      </c>
      <c r="L40" s="120" t="s">
        <v>19</v>
      </c>
      <c r="N40" s="215">
        <v>9040</v>
      </c>
      <c r="O40" s="119"/>
      <c r="P40" s="122"/>
      <c r="Q40" s="105" t="s">
        <v>766</v>
      </c>
      <c r="R40" s="80" t="s">
        <v>836</v>
      </c>
    </row>
    <row r="41" spans="1:18" hidden="1" x14ac:dyDescent="0.3">
      <c r="A41" s="104">
        <v>2000030</v>
      </c>
      <c r="B41" s="119">
        <v>4</v>
      </c>
      <c r="C41" s="119">
        <v>2</v>
      </c>
      <c r="D41" s="119">
        <v>41</v>
      </c>
      <c r="E41" s="119">
        <v>1</v>
      </c>
      <c r="F41" s="129">
        <v>187990</v>
      </c>
      <c r="G41" s="138">
        <f t="shared" si="2"/>
        <v>187587</v>
      </c>
      <c r="K41" s="80" t="s">
        <v>7</v>
      </c>
      <c r="L41" s="120" t="s">
        <v>19</v>
      </c>
      <c r="N41" s="215">
        <v>9040</v>
      </c>
      <c r="O41" s="119"/>
      <c r="P41" s="122"/>
      <c r="Q41" s="105" t="s">
        <v>766</v>
      </c>
      <c r="R41" s="80" t="s">
        <v>836</v>
      </c>
    </row>
    <row r="42" spans="1:18" hidden="1" x14ac:dyDescent="0.3">
      <c r="A42" s="104">
        <v>2000030</v>
      </c>
      <c r="B42" s="119">
        <v>4</v>
      </c>
      <c r="C42" s="119">
        <v>2</v>
      </c>
      <c r="D42" s="119">
        <v>41</v>
      </c>
      <c r="E42" s="119">
        <v>1</v>
      </c>
      <c r="F42" s="129">
        <v>187990</v>
      </c>
      <c r="G42" s="138">
        <f t="shared" si="2"/>
        <v>187587</v>
      </c>
      <c r="K42" s="80" t="s">
        <v>7</v>
      </c>
      <c r="L42" s="120" t="s">
        <v>19</v>
      </c>
      <c r="N42" s="215">
        <v>9040</v>
      </c>
      <c r="O42" s="119"/>
      <c r="P42" s="122"/>
      <c r="Q42" s="105" t="s">
        <v>766</v>
      </c>
      <c r="R42" s="80" t="s">
        <v>836</v>
      </c>
    </row>
    <row r="43" spans="1:18" hidden="1" x14ac:dyDescent="0.3">
      <c r="A43" s="104">
        <v>2000030</v>
      </c>
      <c r="B43" s="119">
        <v>4</v>
      </c>
      <c r="C43" s="119">
        <v>2</v>
      </c>
      <c r="D43" s="119">
        <v>41</v>
      </c>
      <c r="E43" s="119">
        <v>1</v>
      </c>
      <c r="F43" s="129">
        <v>187990</v>
      </c>
      <c r="G43" s="138">
        <f t="shared" si="2"/>
        <v>187587</v>
      </c>
      <c r="K43" s="80" t="s">
        <v>7</v>
      </c>
      <c r="L43" s="120" t="s">
        <v>19</v>
      </c>
      <c r="N43" s="215">
        <v>9040</v>
      </c>
      <c r="O43" s="119"/>
      <c r="P43" s="122"/>
      <c r="Q43" s="105" t="s">
        <v>766</v>
      </c>
      <c r="R43" s="80" t="s">
        <v>836</v>
      </c>
    </row>
    <row r="44" spans="1:18" hidden="1" x14ac:dyDescent="0.3">
      <c r="A44" s="104">
        <v>2000030</v>
      </c>
      <c r="B44" s="119">
        <v>4</v>
      </c>
      <c r="C44" s="119">
        <v>2</v>
      </c>
      <c r="D44" s="119">
        <v>41</v>
      </c>
      <c r="E44" s="119">
        <v>1</v>
      </c>
      <c r="F44" s="129">
        <v>187990</v>
      </c>
      <c r="G44" s="138">
        <f t="shared" si="2"/>
        <v>187587</v>
      </c>
      <c r="K44" s="80" t="s">
        <v>7</v>
      </c>
      <c r="L44" s="120" t="s">
        <v>19</v>
      </c>
      <c r="N44" s="215">
        <v>9040</v>
      </c>
      <c r="O44" s="119"/>
      <c r="P44" s="122"/>
      <c r="Q44" s="105" t="s">
        <v>766</v>
      </c>
      <c r="R44" s="80" t="s">
        <v>836</v>
      </c>
    </row>
    <row r="45" spans="1:18" hidden="1" x14ac:dyDescent="0.3">
      <c r="A45" s="104">
        <v>2000030</v>
      </c>
      <c r="B45" s="119">
        <v>4</v>
      </c>
      <c r="C45" s="119">
        <v>2</v>
      </c>
      <c r="D45" s="119">
        <v>42</v>
      </c>
      <c r="E45" s="119">
        <v>1</v>
      </c>
      <c r="F45" s="129">
        <v>187990</v>
      </c>
      <c r="G45" s="138">
        <f t="shared" si="2"/>
        <v>187587</v>
      </c>
      <c r="K45" s="80" t="s">
        <v>7</v>
      </c>
      <c r="L45" s="120" t="s">
        <v>19</v>
      </c>
      <c r="N45" s="215">
        <v>9040</v>
      </c>
      <c r="O45" s="119"/>
      <c r="P45" s="122"/>
      <c r="Q45" s="105" t="s">
        <v>766</v>
      </c>
      <c r="R45" s="80" t="s">
        <v>836</v>
      </c>
    </row>
    <row r="46" spans="1:18" hidden="1" x14ac:dyDescent="0.3">
      <c r="A46" s="104">
        <v>2000030</v>
      </c>
      <c r="B46" s="119">
        <v>4</v>
      </c>
      <c r="C46" s="119">
        <v>2</v>
      </c>
      <c r="D46" s="119">
        <v>42</v>
      </c>
      <c r="E46" s="119">
        <v>1</v>
      </c>
      <c r="F46" s="129">
        <v>187990</v>
      </c>
      <c r="G46" s="138">
        <f t="shared" si="2"/>
        <v>187587</v>
      </c>
      <c r="K46" s="80" t="s">
        <v>7</v>
      </c>
      <c r="L46" s="120" t="s">
        <v>19</v>
      </c>
      <c r="N46" s="215">
        <v>9040</v>
      </c>
      <c r="O46" s="119"/>
      <c r="P46" s="122"/>
      <c r="Q46" s="105" t="s">
        <v>766</v>
      </c>
      <c r="R46" s="80" t="s">
        <v>836</v>
      </c>
    </row>
    <row r="47" spans="1:18" hidden="1" x14ac:dyDescent="0.3">
      <c r="A47" s="104">
        <v>2000030</v>
      </c>
      <c r="B47" s="119">
        <v>4</v>
      </c>
      <c r="C47" s="119">
        <v>2</v>
      </c>
      <c r="D47" s="119">
        <v>42</v>
      </c>
      <c r="E47" s="119">
        <v>1</v>
      </c>
      <c r="F47" s="129">
        <v>187990</v>
      </c>
      <c r="G47" s="138">
        <f t="shared" si="2"/>
        <v>187587</v>
      </c>
      <c r="K47" s="80" t="s">
        <v>7</v>
      </c>
      <c r="L47" s="120" t="s">
        <v>19</v>
      </c>
      <c r="N47" s="215">
        <v>9040</v>
      </c>
      <c r="O47" s="119"/>
      <c r="P47" s="122"/>
      <c r="Q47" s="105" t="s">
        <v>766</v>
      </c>
      <c r="R47" s="80" t="s">
        <v>836</v>
      </c>
    </row>
    <row r="48" spans="1:18" hidden="1" x14ac:dyDescent="0.3">
      <c r="A48" s="104">
        <v>2000030</v>
      </c>
      <c r="B48" s="119">
        <v>4</v>
      </c>
      <c r="C48" s="119">
        <v>2</v>
      </c>
      <c r="D48" s="119">
        <v>42</v>
      </c>
      <c r="E48" s="119">
        <v>1</v>
      </c>
      <c r="F48" s="129">
        <v>187990</v>
      </c>
      <c r="G48" s="138">
        <f t="shared" si="2"/>
        <v>187587</v>
      </c>
      <c r="K48" s="80" t="s">
        <v>7</v>
      </c>
      <c r="L48" s="120" t="s">
        <v>19</v>
      </c>
      <c r="N48" s="215">
        <v>9040</v>
      </c>
      <c r="O48" s="119"/>
      <c r="P48" s="122"/>
      <c r="Q48" s="105" t="s">
        <v>766</v>
      </c>
      <c r="R48" s="80" t="s">
        <v>836</v>
      </c>
    </row>
    <row r="49" spans="1:18" hidden="1" x14ac:dyDescent="0.3">
      <c r="A49" s="104">
        <v>2000030</v>
      </c>
      <c r="B49" s="119">
        <v>4</v>
      </c>
      <c r="C49" s="119">
        <v>2</v>
      </c>
      <c r="D49" s="119">
        <v>42</v>
      </c>
      <c r="E49" s="119">
        <v>1</v>
      </c>
      <c r="F49" s="129">
        <v>187990</v>
      </c>
      <c r="G49" s="138">
        <f t="shared" si="2"/>
        <v>187587</v>
      </c>
      <c r="K49" s="80" t="s">
        <v>7</v>
      </c>
      <c r="L49" s="120" t="s">
        <v>19</v>
      </c>
      <c r="N49" s="215">
        <v>9040</v>
      </c>
      <c r="O49" s="119"/>
      <c r="P49" s="122"/>
      <c r="Q49" s="105" t="s">
        <v>766</v>
      </c>
      <c r="R49" s="80" t="s">
        <v>836</v>
      </c>
    </row>
    <row r="50" spans="1:18" s="128" customFormat="1" hidden="1" x14ac:dyDescent="0.3">
      <c r="A50" s="114">
        <v>2000030</v>
      </c>
      <c r="B50" s="128">
        <v>4</v>
      </c>
      <c r="C50" s="128">
        <v>2</v>
      </c>
      <c r="D50" s="119">
        <v>42</v>
      </c>
      <c r="E50" s="128">
        <v>1</v>
      </c>
      <c r="F50" s="129">
        <v>187990</v>
      </c>
      <c r="G50" s="138">
        <f t="shared" si="2"/>
        <v>187587</v>
      </c>
      <c r="K50" s="130" t="s">
        <v>7</v>
      </c>
      <c r="L50" s="120" t="s">
        <v>19</v>
      </c>
      <c r="N50" s="215">
        <v>9040</v>
      </c>
      <c r="P50" s="131"/>
      <c r="Q50" s="115" t="s">
        <v>766</v>
      </c>
      <c r="R50" s="130" t="s">
        <v>836</v>
      </c>
    </row>
    <row r="51" spans="1:18" s="120" customFormat="1" hidden="1" x14ac:dyDescent="0.3">
      <c r="A51" s="116">
        <v>2000030</v>
      </c>
      <c r="B51" s="120">
        <v>4</v>
      </c>
      <c r="C51" s="120">
        <v>2</v>
      </c>
      <c r="D51" s="132"/>
      <c r="E51" s="120">
        <v>1</v>
      </c>
      <c r="F51" s="129">
        <v>194470</v>
      </c>
      <c r="G51" s="138">
        <f>F51-618</f>
        <v>193852</v>
      </c>
      <c r="K51" s="125" t="s">
        <v>7</v>
      </c>
      <c r="L51" s="120" t="s">
        <v>19</v>
      </c>
      <c r="N51" s="216">
        <v>0</v>
      </c>
      <c r="P51" s="124"/>
      <c r="Q51" s="117" t="s">
        <v>766</v>
      </c>
      <c r="R51" s="125" t="s">
        <v>842</v>
      </c>
    </row>
    <row r="52" spans="1:18" hidden="1" x14ac:dyDescent="0.3">
      <c r="A52" s="104">
        <v>2000030</v>
      </c>
      <c r="B52" s="119">
        <v>4</v>
      </c>
      <c r="C52" s="119">
        <v>2</v>
      </c>
      <c r="D52" s="119">
        <v>41.42</v>
      </c>
      <c r="E52" s="119">
        <v>1</v>
      </c>
      <c r="F52" s="129">
        <v>193810</v>
      </c>
      <c r="G52" s="138">
        <f>F52-100</f>
        <v>193710</v>
      </c>
      <c r="I52" s="119" t="s">
        <v>67</v>
      </c>
      <c r="J52" s="80" t="s">
        <v>8</v>
      </c>
      <c r="K52" s="80" t="s">
        <v>6</v>
      </c>
      <c r="L52" s="120" t="s">
        <v>19</v>
      </c>
      <c r="N52" s="215">
        <v>9030</v>
      </c>
      <c r="O52" s="119"/>
      <c r="P52" s="122"/>
      <c r="Q52" s="105" t="s">
        <v>766</v>
      </c>
      <c r="R52" s="80" t="s">
        <v>838</v>
      </c>
    </row>
    <row r="53" spans="1:18" hidden="1" x14ac:dyDescent="0.3">
      <c r="A53" s="104">
        <v>2000030</v>
      </c>
      <c r="B53" s="119">
        <v>4</v>
      </c>
      <c r="C53" s="119">
        <v>2</v>
      </c>
      <c r="D53" s="132"/>
      <c r="E53" s="119">
        <v>1</v>
      </c>
      <c r="F53" s="129">
        <v>193220</v>
      </c>
      <c r="G53" s="138">
        <f>F53-616</f>
        <v>192604</v>
      </c>
      <c r="K53" s="80" t="s">
        <v>7</v>
      </c>
      <c r="L53" s="120" t="s">
        <v>19</v>
      </c>
      <c r="N53" s="216">
        <v>0</v>
      </c>
      <c r="O53" s="119"/>
      <c r="P53" s="122"/>
      <c r="Q53" s="105" t="s">
        <v>766</v>
      </c>
      <c r="R53" s="79" t="s">
        <v>842</v>
      </c>
    </row>
    <row r="54" spans="1:18" hidden="1" x14ac:dyDescent="0.3">
      <c r="A54" s="104">
        <v>2000030</v>
      </c>
      <c r="B54" s="119">
        <v>4</v>
      </c>
      <c r="C54" s="119">
        <v>2</v>
      </c>
      <c r="D54" s="119">
        <v>41</v>
      </c>
      <c r="E54" s="119">
        <v>1</v>
      </c>
      <c r="F54" s="129">
        <v>189490</v>
      </c>
      <c r="G54" s="138">
        <f>F54-208</f>
        <v>189282</v>
      </c>
      <c r="K54" s="80" t="s">
        <v>7</v>
      </c>
      <c r="L54" s="120" t="s">
        <v>19</v>
      </c>
      <c r="N54" s="215">
        <v>8850</v>
      </c>
      <c r="O54" s="119"/>
      <c r="P54" s="122"/>
      <c r="Q54" s="105" t="s">
        <v>766</v>
      </c>
      <c r="R54" s="80" t="s">
        <v>836</v>
      </c>
    </row>
    <row r="55" spans="1:18" hidden="1" x14ac:dyDescent="0.3">
      <c r="A55" s="104">
        <v>2000030</v>
      </c>
      <c r="B55" s="119">
        <v>4</v>
      </c>
      <c r="C55" s="119">
        <v>2</v>
      </c>
      <c r="D55" s="119">
        <v>41</v>
      </c>
      <c r="E55" s="119">
        <v>1</v>
      </c>
      <c r="F55" s="129">
        <v>189490</v>
      </c>
      <c r="G55" s="138">
        <f t="shared" ref="G55:G65" si="3">F55-208</f>
        <v>189282</v>
      </c>
      <c r="K55" s="80" t="s">
        <v>7</v>
      </c>
      <c r="L55" s="120" t="s">
        <v>19</v>
      </c>
      <c r="N55" s="215">
        <v>8850</v>
      </c>
      <c r="O55" s="119"/>
      <c r="P55" s="122"/>
      <c r="Q55" s="105" t="s">
        <v>766</v>
      </c>
      <c r="R55" s="80" t="s">
        <v>836</v>
      </c>
    </row>
    <row r="56" spans="1:18" hidden="1" x14ac:dyDescent="0.3">
      <c r="A56" s="104">
        <v>2000030</v>
      </c>
      <c r="B56" s="119">
        <v>4</v>
      </c>
      <c r="C56" s="119">
        <v>2</v>
      </c>
      <c r="D56" s="119">
        <v>41</v>
      </c>
      <c r="E56" s="119">
        <v>1</v>
      </c>
      <c r="F56" s="129">
        <v>189490</v>
      </c>
      <c r="G56" s="138">
        <f t="shared" si="3"/>
        <v>189282</v>
      </c>
      <c r="K56" s="80" t="s">
        <v>7</v>
      </c>
      <c r="L56" s="120" t="s">
        <v>19</v>
      </c>
      <c r="N56" s="215">
        <v>8850</v>
      </c>
      <c r="O56" s="119"/>
      <c r="P56" s="122"/>
      <c r="Q56" s="105" t="s">
        <v>766</v>
      </c>
      <c r="R56" s="80" t="s">
        <v>836</v>
      </c>
    </row>
    <row r="57" spans="1:18" hidden="1" x14ac:dyDescent="0.3">
      <c r="A57" s="104">
        <v>2000030</v>
      </c>
      <c r="B57" s="119">
        <v>4</v>
      </c>
      <c r="C57" s="119">
        <v>2</v>
      </c>
      <c r="D57" s="119">
        <v>41</v>
      </c>
      <c r="E57" s="119">
        <v>1</v>
      </c>
      <c r="F57" s="129">
        <v>189490</v>
      </c>
      <c r="G57" s="138">
        <f t="shared" si="3"/>
        <v>189282</v>
      </c>
      <c r="K57" s="80" t="s">
        <v>7</v>
      </c>
      <c r="L57" s="120" t="s">
        <v>19</v>
      </c>
      <c r="N57" s="215">
        <v>8850</v>
      </c>
      <c r="O57" s="119"/>
      <c r="P57" s="122"/>
      <c r="Q57" s="105" t="s">
        <v>766</v>
      </c>
      <c r="R57" s="80" t="s">
        <v>836</v>
      </c>
    </row>
    <row r="58" spans="1:18" hidden="1" x14ac:dyDescent="0.3">
      <c r="A58" s="104">
        <v>2000030</v>
      </c>
      <c r="B58" s="119">
        <v>4</v>
      </c>
      <c r="C58" s="119">
        <v>2</v>
      </c>
      <c r="D58" s="119">
        <v>41</v>
      </c>
      <c r="E58" s="119">
        <v>1</v>
      </c>
      <c r="F58" s="129">
        <v>189490</v>
      </c>
      <c r="G58" s="138">
        <f t="shared" si="3"/>
        <v>189282</v>
      </c>
      <c r="K58" s="80" t="s">
        <v>7</v>
      </c>
      <c r="L58" s="120" t="s">
        <v>19</v>
      </c>
      <c r="N58" s="215">
        <v>8850</v>
      </c>
      <c r="O58" s="119"/>
      <c r="P58" s="122"/>
      <c r="Q58" s="105" t="s">
        <v>766</v>
      </c>
      <c r="R58" s="80" t="s">
        <v>836</v>
      </c>
    </row>
    <row r="59" spans="1:18" hidden="1" x14ac:dyDescent="0.3">
      <c r="A59" s="104">
        <v>2000030</v>
      </c>
      <c r="B59" s="119">
        <v>4</v>
      </c>
      <c r="C59" s="119">
        <v>2</v>
      </c>
      <c r="D59" s="119">
        <v>41</v>
      </c>
      <c r="E59" s="119">
        <v>1</v>
      </c>
      <c r="F59" s="129">
        <v>189490</v>
      </c>
      <c r="G59" s="138">
        <f t="shared" si="3"/>
        <v>189282</v>
      </c>
      <c r="K59" s="80" t="s">
        <v>7</v>
      </c>
      <c r="L59" s="120" t="s">
        <v>19</v>
      </c>
      <c r="N59" s="215">
        <v>8850</v>
      </c>
      <c r="O59" s="119"/>
      <c r="P59" s="122"/>
      <c r="Q59" s="105" t="s">
        <v>766</v>
      </c>
      <c r="R59" s="80" t="s">
        <v>836</v>
      </c>
    </row>
    <row r="60" spans="1:18" hidden="1" x14ac:dyDescent="0.3">
      <c r="A60" s="104">
        <v>2000030</v>
      </c>
      <c r="B60" s="119">
        <v>4</v>
      </c>
      <c r="C60" s="119">
        <v>2</v>
      </c>
      <c r="D60" s="119">
        <v>42</v>
      </c>
      <c r="E60" s="119">
        <v>1</v>
      </c>
      <c r="F60" s="129">
        <v>189490</v>
      </c>
      <c r="G60" s="138">
        <f t="shared" si="3"/>
        <v>189282</v>
      </c>
      <c r="K60" s="80" t="s">
        <v>7</v>
      </c>
      <c r="L60" s="120" t="s">
        <v>19</v>
      </c>
      <c r="N60" s="215">
        <v>8850</v>
      </c>
      <c r="O60" s="119"/>
      <c r="P60" s="122"/>
      <c r="Q60" s="105" t="s">
        <v>766</v>
      </c>
      <c r="R60" s="80" t="s">
        <v>836</v>
      </c>
    </row>
    <row r="61" spans="1:18" hidden="1" x14ac:dyDescent="0.3">
      <c r="A61" s="104">
        <v>2000030</v>
      </c>
      <c r="B61" s="119">
        <v>4</v>
      </c>
      <c r="C61" s="119">
        <v>2</v>
      </c>
      <c r="D61" s="119">
        <v>42</v>
      </c>
      <c r="E61" s="119">
        <v>1</v>
      </c>
      <c r="F61" s="129">
        <v>189490</v>
      </c>
      <c r="G61" s="138">
        <f t="shared" si="3"/>
        <v>189282</v>
      </c>
      <c r="K61" s="80" t="s">
        <v>7</v>
      </c>
      <c r="L61" s="120" t="s">
        <v>19</v>
      </c>
      <c r="N61" s="215">
        <v>8850</v>
      </c>
      <c r="O61" s="119"/>
      <c r="P61" s="122"/>
      <c r="Q61" s="105" t="s">
        <v>766</v>
      </c>
      <c r="R61" s="80" t="s">
        <v>836</v>
      </c>
    </row>
    <row r="62" spans="1:18" hidden="1" x14ac:dyDescent="0.3">
      <c r="A62" s="104">
        <v>2000030</v>
      </c>
      <c r="B62" s="119">
        <v>4</v>
      </c>
      <c r="C62" s="119">
        <v>2</v>
      </c>
      <c r="D62" s="119">
        <v>42</v>
      </c>
      <c r="E62" s="119">
        <v>1</v>
      </c>
      <c r="F62" s="129">
        <v>189490</v>
      </c>
      <c r="G62" s="138">
        <f t="shared" si="3"/>
        <v>189282</v>
      </c>
      <c r="K62" s="80" t="s">
        <v>7</v>
      </c>
      <c r="L62" s="120" t="s">
        <v>19</v>
      </c>
      <c r="N62" s="215">
        <v>8850</v>
      </c>
      <c r="O62" s="119"/>
      <c r="P62" s="122"/>
      <c r="Q62" s="105" t="s">
        <v>766</v>
      </c>
      <c r="R62" s="80" t="s">
        <v>836</v>
      </c>
    </row>
    <row r="63" spans="1:18" hidden="1" x14ac:dyDescent="0.3">
      <c r="A63" s="104">
        <v>2000030</v>
      </c>
      <c r="B63" s="119">
        <v>4</v>
      </c>
      <c r="C63" s="119">
        <v>2</v>
      </c>
      <c r="D63" s="119">
        <v>42</v>
      </c>
      <c r="E63" s="119">
        <v>1</v>
      </c>
      <c r="F63" s="129">
        <v>189490</v>
      </c>
      <c r="G63" s="138">
        <f t="shared" si="3"/>
        <v>189282</v>
      </c>
      <c r="K63" s="80" t="s">
        <v>7</v>
      </c>
      <c r="L63" s="120" t="s">
        <v>19</v>
      </c>
      <c r="N63" s="215">
        <v>8850</v>
      </c>
      <c r="O63" s="119"/>
      <c r="P63" s="122"/>
      <c r="Q63" s="105" t="s">
        <v>766</v>
      </c>
      <c r="R63" s="80" t="s">
        <v>836</v>
      </c>
    </row>
    <row r="64" spans="1:18" hidden="1" x14ac:dyDescent="0.3">
      <c r="A64" s="104">
        <v>2000030</v>
      </c>
      <c r="B64" s="119">
        <v>4</v>
      </c>
      <c r="C64" s="119">
        <v>2</v>
      </c>
      <c r="D64" s="119">
        <v>42</v>
      </c>
      <c r="E64" s="119">
        <v>1</v>
      </c>
      <c r="F64" s="129">
        <v>189490</v>
      </c>
      <c r="G64" s="138">
        <f t="shared" si="3"/>
        <v>189282</v>
      </c>
      <c r="K64" s="80" t="s">
        <v>7</v>
      </c>
      <c r="L64" s="120" t="s">
        <v>19</v>
      </c>
      <c r="N64" s="215">
        <v>8850</v>
      </c>
      <c r="O64" s="119"/>
      <c r="P64" s="122"/>
      <c r="Q64" s="105" t="s">
        <v>766</v>
      </c>
      <c r="R64" s="80" t="s">
        <v>836</v>
      </c>
    </row>
    <row r="65" spans="1:18" hidden="1" x14ac:dyDescent="0.3">
      <c r="A65" s="104">
        <v>2000030</v>
      </c>
      <c r="B65" s="119">
        <v>4</v>
      </c>
      <c r="C65" s="119">
        <v>2</v>
      </c>
      <c r="D65" s="119">
        <v>42</v>
      </c>
      <c r="E65" s="119">
        <v>1</v>
      </c>
      <c r="F65" s="129">
        <v>189490</v>
      </c>
      <c r="G65" s="138">
        <f t="shared" si="3"/>
        <v>189282</v>
      </c>
      <c r="K65" s="80" t="s">
        <v>7</v>
      </c>
      <c r="L65" s="120" t="s">
        <v>19</v>
      </c>
      <c r="N65" s="215">
        <v>8850</v>
      </c>
      <c r="O65" s="119"/>
      <c r="P65" s="122"/>
      <c r="Q65" s="105" t="s">
        <v>766</v>
      </c>
      <c r="R65" s="80" t="s">
        <v>836</v>
      </c>
    </row>
    <row r="66" spans="1:18" s="120" customFormat="1" hidden="1" x14ac:dyDescent="0.3">
      <c r="A66" s="116">
        <v>2000030</v>
      </c>
      <c r="B66" s="120">
        <v>3</v>
      </c>
      <c r="C66" s="158">
        <v>2</v>
      </c>
      <c r="D66" s="120">
        <v>31</v>
      </c>
      <c r="E66" s="120">
        <v>-1</v>
      </c>
      <c r="F66" s="129">
        <v>185214</v>
      </c>
      <c r="G66" s="138">
        <f>F66-100</f>
        <v>185114</v>
      </c>
      <c r="I66" s="125" t="s">
        <v>18</v>
      </c>
      <c r="J66" s="125" t="s">
        <v>8</v>
      </c>
      <c r="K66" s="125" t="s">
        <v>7</v>
      </c>
      <c r="L66" s="120" t="s">
        <v>19</v>
      </c>
      <c r="M66" s="120" t="s">
        <v>488</v>
      </c>
      <c r="N66" s="215">
        <v>1000</v>
      </c>
      <c r="P66" s="124"/>
      <c r="Q66" s="117" t="s">
        <v>766</v>
      </c>
      <c r="R66" s="140" t="s">
        <v>78</v>
      </c>
    </row>
    <row r="67" spans="1:18" hidden="1" x14ac:dyDescent="0.3">
      <c r="A67" s="104">
        <v>2000030</v>
      </c>
      <c r="B67" s="119">
        <v>3</v>
      </c>
      <c r="C67" s="158">
        <v>2</v>
      </c>
      <c r="D67" s="119">
        <v>31</v>
      </c>
      <c r="E67" s="119">
        <v>-1</v>
      </c>
      <c r="F67" s="129">
        <v>184868</v>
      </c>
      <c r="G67" s="138">
        <f>F67-328</f>
        <v>184540</v>
      </c>
      <c r="I67" s="80" t="s">
        <v>19</v>
      </c>
      <c r="K67" s="80" t="s">
        <v>7</v>
      </c>
      <c r="L67" s="120" t="s">
        <v>19</v>
      </c>
      <c r="N67" s="217" t="s">
        <v>867</v>
      </c>
      <c r="O67" s="119"/>
      <c r="P67" s="122"/>
      <c r="Q67" s="105" t="s">
        <v>766</v>
      </c>
      <c r="R67" s="80" t="s">
        <v>839</v>
      </c>
    </row>
    <row r="68" spans="1:18" hidden="1" x14ac:dyDescent="0.3">
      <c r="A68" s="104">
        <v>2000030</v>
      </c>
      <c r="B68" s="119">
        <v>3</v>
      </c>
      <c r="C68" s="158">
        <v>2</v>
      </c>
      <c r="D68" s="119">
        <v>31</v>
      </c>
      <c r="E68" s="119">
        <v>-1</v>
      </c>
      <c r="F68" s="129">
        <v>183196</v>
      </c>
      <c r="G68" s="138">
        <f>F68-237</f>
        <v>182959</v>
      </c>
      <c r="I68" s="80" t="s">
        <v>1</v>
      </c>
      <c r="K68" s="80" t="s">
        <v>7</v>
      </c>
      <c r="L68" s="120" t="s">
        <v>19</v>
      </c>
      <c r="N68" s="119">
        <v>0</v>
      </c>
      <c r="O68" s="119"/>
      <c r="P68" s="122"/>
      <c r="Q68" s="105" t="s">
        <v>766</v>
      </c>
      <c r="R68" s="80" t="s">
        <v>841</v>
      </c>
    </row>
    <row r="69" spans="1:18" s="120" customFormat="1" hidden="1" x14ac:dyDescent="0.3">
      <c r="A69" s="116">
        <v>2000030</v>
      </c>
      <c r="B69" s="120">
        <v>3</v>
      </c>
      <c r="C69" s="158">
        <v>2</v>
      </c>
      <c r="D69" s="119">
        <v>31</v>
      </c>
      <c r="E69" s="120">
        <v>-1</v>
      </c>
      <c r="F69" s="129">
        <v>178842</v>
      </c>
      <c r="G69" s="138">
        <f>F69-133</f>
        <v>178709</v>
      </c>
      <c r="K69" s="125" t="s">
        <v>7</v>
      </c>
      <c r="L69" s="120" t="s">
        <v>19</v>
      </c>
      <c r="N69" s="119">
        <v>0</v>
      </c>
      <c r="P69" s="124"/>
      <c r="Q69" s="117" t="s">
        <v>766</v>
      </c>
      <c r="R69" s="125" t="s">
        <v>840</v>
      </c>
    </row>
    <row r="70" spans="1:18" s="120" customFormat="1" hidden="1" x14ac:dyDescent="0.3">
      <c r="A70" s="116">
        <v>2000030</v>
      </c>
      <c r="B70" s="120">
        <v>3</v>
      </c>
      <c r="C70" s="158">
        <v>2</v>
      </c>
      <c r="D70" s="119">
        <v>31</v>
      </c>
      <c r="E70" s="120">
        <v>-1</v>
      </c>
      <c r="F70" s="129">
        <v>185480</v>
      </c>
      <c r="G70" s="129">
        <v>185480</v>
      </c>
      <c r="I70" s="139" t="s">
        <v>73</v>
      </c>
      <c r="J70" s="125" t="s">
        <v>8</v>
      </c>
      <c r="K70" s="125" t="s">
        <v>7</v>
      </c>
      <c r="L70" s="120" t="s">
        <v>19</v>
      </c>
      <c r="N70" s="119">
        <v>0</v>
      </c>
      <c r="P70" s="124"/>
      <c r="Q70" s="117" t="s">
        <v>766</v>
      </c>
      <c r="R70" s="125" t="s">
        <v>843</v>
      </c>
    </row>
    <row r="71" spans="1:18" s="120" customFormat="1" hidden="1" x14ac:dyDescent="0.3">
      <c r="A71" s="116">
        <v>2000030</v>
      </c>
      <c r="B71" s="120">
        <v>3</v>
      </c>
      <c r="C71" s="158">
        <v>2</v>
      </c>
      <c r="D71" s="119">
        <v>31</v>
      </c>
      <c r="E71" s="120">
        <v>-1</v>
      </c>
      <c r="F71" s="129">
        <v>185620</v>
      </c>
      <c r="G71" s="129">
        <v>185620</v>
      </c>
      <c r="I71" s="139" t="s">
        <v>73</v>
      </c>
      <c r="J71" s="120" t="s">
        <v>8</v>
      </c>
      <c r="K71" s="125" t="s">
        <v>6</v>
      </c>
      <c r="L71" s="120" t="s">
        <v>19</v>
      </c>
      <c r="N71" s="119">
        <v>0</v>
      </c>
      <c r="P71" s="124"/>
      <c r="Q71" s="117" t="s">
        <v>766</v>
      </c>
      <c r="R71" s="125" t="s">
        <v>844</v>
      </c>
    </row>
    <row r="72" spans="1:18" s="120" customFormat="1" hidden="1" x14ac:dyDescent="0.3">
      <c r="A72" s="116">
        <v>2000030</v>
      </c>
      <c r="B72" s="120">
        <v>3</v>
      </c>
      <c r="C72" s="158">
        <v>2</v>
      </c>
      <c r="D72" s="120">
        <v>32</v>
      </c>
      <c r="E72" s="120">
        <v>1</v>
      </c>
      <c r="F72" s="129">
        <v>185050</v>
      </c>
      <c r="G72" s="129">
        <v>185050</v>
      </c>
      <c r="I72" s="139" t="s">
        <v>73</v>
      </c>
      <c r="J72" s="120" t="s">
        <v>8</v>
      </c>
      <c r="K72" s="125" t="s">
        <v>6</v>
      </c>
      <c r="L72" s="120" t="s">
        <v>19</v>
      </c>
      <c r="N72" s="119">
        <v>0</v>
      </c>
      <c r="P72" s="124"/>
      <c r="Q72" s="117" t="s">
        <v>766</v>
      </c>
      <c r="R72" s="125" t="s">
        <v>844</v>
      </c>
    </row>
    <row r="73" spans="1:18" s="120" customFormat="1" hidden="1" x14ac:dyDescent="0.3">
      <c r="A73" s="116">
        <v>2000030</v>
      </c>
      <c r="B73" s="120">
        <v>3</v>
      </c>
      <c r="C73" s="158">
        <v>2</v>
      </c>
      <c r="D73" s="120">
        <v>32</v>
      </c>
      <c r="E73" s="120">
        <v>1</v>
      </c>
      <c r="F73" s="129">
        <v>184160</v>
      </c>
      <c r="G73" s="138">
        <f>F73-133</f>
        <v>184027</v>
      </c>
      <c r="K73" s="125" t="s">
        <v>7</v>
      </c>
      <c r="L73" s="120" t="s">
        <v>19</v>
      </c>
      <c r="N73" s="119">
        <v>0</v>
      </c>
      <c r="P73" s="124"/>
      <c r="Q73" s="117" t="s">
        <v>766</v>
      </c>
      <c r="R73" s="125" t="s">
        <v>840</v>
      </c>
    </row>
    <row r="74" spans="1:18" s="120" customFormat="1" hidden="1" x14ac:dyDescent="0.3">
      <c r="A74" s="116">
        <v>2000030</v>
      </c>
      <c r="B74" s="120">
        <v>3</v>
      </c>
      <c r="C74" s="158">
        <v>2</v>
      </c>
      <c r="D74" s="120">
        <v>32</v>
      </c>
      <c r="E74" s="120">
        <v>1</v>
      </c>
      <c r="F74" s="129">
        <v>182955</v>
      </c>
      <c r="G74" s="138">
        <f>F74-2000</f>
        <v>180955</v>
      </c>
      <c r="I74" s="139" t="s">
        <v>11</v>
      </c>
      <c r="K74" s="125" t="s">
        <v>7</v>
      </c>
      <c r="L74" s="120" t="s">
        <v>19</v>
      </c>
      <c r="N74" s="119">
        <v>0</v>
      </c>
      <c r="P74" s="124"/>
      <c r="Q74" s="117" t="s">
        <v>766</v>
      </c>
      <c r="R74" s="140" t="s">
        <v>46</v>
      </c>
    </row>
    <row r="75" spans="1:18" s="120" customFormat="1" hidden="1" x14ac:dyDescent="0.3">
      <c r="A75" s="116">
        <v>2000030</v>
      </c>
      <c r="B75" s="120">
        <v>3</v>
      </c>
      <c r="C75" s="158">
        <v>2</v>
      </c>
      <c r="D75" s="120">
        <v>32</v>
      </c>
      <c r="E75" s="120">
        <v>1</v>
      </c>
      <c r="F75" s="129">
        <v>186290</v>
      </c>
      <c r="G75" s="129">
        <v>186290</v>
      </c>
      <c r="I75" s="139" t="s">
        <v>73</v>
      </c>
      <c r="J75" s="125" t="s">
        <v>8</v>
      </c>
      <c r="K75" s="125" t="s">
        <v>7</v>
      </c>
      <c r="L75" s="120" t="s">
        <v>19</v>
      </c>
      <c r="N75" s="119">
        <v>0</v>
      </c>
      <c r="P75" s="124"/>
      <c r="Q75" s="117" t="s">
        <v>766</v>
      </c>
      <c r="R75" s="125" t="s">
        <v>843</v>
      </c>
    </row>
    <row r="76" spans="1:18" s="160" customFormat="1" hidden="1" x14ac:dyDescent="0.3">
      <c r="A76" s="157">
        <v>2000030</v>
      </c>
      <c r="B76" s="160">
        <v>3</v>
      </c>
      <c r="C76" s="160">
        <v>2</v>
      </c>
      <c r="D76" s="120">
        <v>32</v>
      </c>
      <c r="E76" s="160">
        <v>1</v>
      </c>
      <c r="F76" s="178">
        <v>185550</v>
      </c>
      <c r="G76" s="178">
        <f>F76-400</f>
        <v>185150</v>
      </c>
      <c r="I76" s="179" t="s">
        <v>99</v>
      </c>
      <c r="J76" s="169"/>
      <c r="K76" s="169"/>
      <c r="N76" s="119">
        <v>0</v>
      </c>
      <c r="P76" s="180"/>
      <c r="Q76" s="162" t="s">
        <v>766</v>
      </c>
      <c r="R76" s="169" t="s">
        <v>100</v>
      </c>
    </row>
    <row r="77" spans="1:18" s="160" customFormat="1" hidden="1" x14ac:dyDescent="0.3">
      <c r="A77" s="157">
        <v>2000030</v>
      </c>
      <c r="B77" s="160">
        <v>3</v>
      </c>
      <c r="C77" s="160">
        <v>2</v>
      </c>
      <c r="D77" s="120">
        <v>32</v>
      </c>
      <c r="E77" s="160">
        <v>1</v>
      </c>
      <c r="F77" s="178">
        <v>184730</v>
      </c>
      <c r="G77" s="178">
        <f t="shared" ref="G77" si="4">F77-400</f>
        <v>184330</v>
      </c>
      <c r="I77" s="169" t="s">
        <v>99</v>
      </c>
      <c r="J77" s="169"/>
      <c r="K77" s="169"/>
      <c r="N77" s="119">
        <v>0</v>
      </c>
      <c r="P77" s="180"/>
      <c r="Q77" s="162" t="s">
        <v>766</v>
      </c>
      <c r="R77" s="169" t="s">
        <v>100</v>
      </c>
    </row>
    <row r="78" spans="1:18" s="160" customFormat="1" hidden="1" x14ac:dyDescent="0.3">
      <c r="A78" s="157">
        <v>2000030</v>
      </c>
      <c r="B78" s="160">
        <v>3</v>
      </c>
      <c r="C78" s="160">
        <v>2</v>
      </c>
      <c r="D78" s="120">
        <v>32</v>
      </c>
      <c r="E78" s="160">
        <v>1</v>
      </c>
      <c r="F78" s="178">
        <v>184300</v>
      </c>
      <c r="G78" s="178">
        <f>F78-300</f>
        <v>184000</v>
      </c>
      <c r="I78" s="179"/>
      <c r="J78" s="169"/>
      <c r="K78" s="169"/>
      <c r="N78" s="119">
        <v>0</v>
      </c>
      <c r="P78" s="180"/>
      <c r="Q78" s="162" t="s">
        <v>766</v>
      </c>
      <c r="R78" s="169" t="s">
        <v>852</v>
      </c>
    </row>
    <row r="79" spans="1:18" s="160" customFormat="1" hidden="1" x14ac:dyDescent="0.3">
      <c r="A79" s="157">
        <v>2000030</v>
      </c>
      <c r="B79" s="160">
        <v>3</v>
      </c>
      <c r="C79" s="160">
        <v>2</v>
      </c>
      <c r="D79" s="120">
        <v>32</v>
      </c>
      <c r="E79" s="160">
        <v>1</v>
      </c>
      <c r="F79" s="166">
        <f>F77-820</f>
        <v>183910</v>
      </c>
      <c r="G79" s="178">
        <f>F79-400</f>
        <v>183510</v>
      </c>
      <c r="I79" s="179" t="s">
        <v>99</v>
      </c>
      <c r="J79" s="169"/>
      <c r="K79" s="169"/>
      <c r="N79" s="119">
        <v>0</v>
      </c>
      <c r="P79" s="180"/>
      <c r="Q79" s="162" t="s">
        <v>766</v>
      </c>
      <c r="R79" s="169" t="s">
        <v>100</v>
      </c>
    </row>
    <row r="80" spans="1:18" s="160" customFormat="1" hidden="1" x14ac:dyDescent="0.3">
      <c r="A80" s="157">
        <v>2000030</v>
      </c>
      <c r="B80" s="160">
        <v>3</v>
      </c>
      <c r="C80" s="160">
        <v>2</v>
      </c>
      <c r="D80" s="120">
        <v>32</v>
      </c>
      <c r="E80" s="160">
        <v>1</v>
      </c>
      <c r="F80" s="178">
        <f>F78-820</f>
        <v>183480</v>
      </c>
      <c r="G80" s="178">
        <f t="shared" ref="G80:G82" si="5">F80-400</f>
        <v>183080</v>
      </c>
      <c r="I80" s="169" t="s">
        <v>99</v>
      </c>
      <c r="J80" s="169"/>
      <c r="K80" s="169"/>
      <c r="N80" s="119">
        <v>0</v>
      </c>
      <c r="P80" s="180"/>
      <c r="Q80" s="162" t="s">
        <v>766</v>
      </c>
      <c r="R80" s="169" t="s">
        <v>100</v>
      </c>
    </row>
    <row r="81" spans="1:18" s="160" customFormat="1" hidden="1" x14ac:dyDescent="0.3">
      <c r="A81" s="157">
        <v>2000030</v>
      </c>
      <c r="B81" s="160">
        <v>3</v>
      </c>
      <c r="C81" s="160">
        <v>2</v>
      </c>
      <c r="D81" s="120">
        <v>32</v>
      </c>
      <c r="E81" s="160">
        <v>1</v>
      </c>
      <c r="F81" s="178">
        <f t="shared" ref="F81:F82" si="6">F80-820</f>
        <v>182660</v>
      </c>
      <c r="G81" s="178">
        <f t="shared" si="5"/>
        <v>182260</v>
      </c>
      <c r="I81" s="169" t="s">
        <v>99</v>
      </c>
      <c r="J81" s="169"/>
      <c r="K81" s="169"/>
      <c r="N81" s="119">
        <v>0</v>
      </c>
      <c r="P81" s="180"/>
      <c r="Q81" s="162" t="s">
        <v>766</v>
      </c>
      <c r="R81" s="169" t="s">
        <v>100</v>
      </c>
    </row>
    <row r="82" spans="1:18" s="160" customFormat="1" hidden="1" x14ac:dyDescent="0.3">
      <c r="A82" s="157">
        <v>2000030</v>
      </c>
      <c r="B82" s="160">
        <v>3</v>
      </c>
      <c r="C82" s="160">
        <v>2</v>
      </c>
      <c r="D82" s="120">
        <v>32</v>
      </c>
      <c r="E82" s="160">
        <v>1</v>
      </c>
      <c r="F82" s="178">
        <f t="shared" si="6"/>
        <v>181840</v>
      </c>
      <c r="G82" s="178">
        <f t="shared" si="5"/>
        <v>181440</v>
      </c>
      <c r="I82" s="169" t="s">
        <v>99</v>
      </c>
      <c r="J82" s="169"/>
      <c r="K82" s="169"/>
      <c r="N82" s="119">
        <v>0</v>
      </c>
      <c r="P82" s="180"/>
      <c r="Q82" s="162" t="s">
        <v>766</v>
      </c>
      <c r="R82" s="169" t="s">
        <v>100</v>
      </c>
    </row>
    <row r="83" spans="1:18" s="160" customFormat="1" hidden="1" x14ac:dyDescent="0.3">
      <c r="A83" s="157">
        <v>2000030</v>
      </c>
      <c r="B83" s="160">
        <v>3</v>
      </c>
      <c r="C83" s="160">
        <v>2</v>
      </c>
      <c r="D83" s="120">
        <v>32</v>
      </c>
      <c r="E83" s="160">
        <v>1</v>
      </c>
      <c r="F83" s="178">
        <v>181770</v>
      </c>
      <c r="G83" s="178">
        <f>F83-300</f>
        <v>181470</v>
      </c>
      <c r="I83" s="179"/>
      <c r="J83" s="169"/>
      <c r="K83" s="169"/>
      <c r="N83" s="119">
        <v>0</v>
      </c>
      <c r="P83" s="180"/>
      <c r="Q83" s="162" t="s">
        <v>766</v>
      </c>
      <c r="R83" s="169" t="s">
        <v>852</v>
      </c>
    </row>
    <row r="84" spans="1:18" s="160" customFormat="1" hidden="1" x14ac:dyDescent="0.3">
      <c r="A84" s="157">
        <v>2000030</v>
      </c>
      <c r="B84" s="160">
        <v>3</v>
      </c>
      <c r="C84" s="160">
        <v>2</v>
      </c>
      <c r="D84" s="120">
        <v>32</v>
      </c>
      <c r="E84" s="160">
        <v>1</v>
      </c>
      <c r="F84" s="178">
        <f>F82-820</f>
        <v>181020</v>
      </c>
      <c r="G84" s="178">
        <f>F84-400</f>
        <v>180620</v>
      </c>
      <c r="I84" s="169" t="s">
        <v>99</v>
      </c>
      <c r="J84" s="169"/>
      <c r="K84" s="169"/>
      <c r="N84" s="119">
        <v>0</v>
      </c>
      <c r="P84" s="180"/>
      <c r="Q84" s="162" t="s">
        <v>766</v>
      </c>
      <c r="R84" s="169" t="s">
        <v>100</v>
      </c>
    </row>
    <row r="85" spans="1:18" s="160" customFormat="1" hidden="1" x14ac:dyDescent="0.3">
      <c r="A85" s="157">
        <v>2000030</v>
      </c>
      <c r="B85" s="160">
        <v>3</v>
      </c>
      <c r="C85" s="160">
        <v>2</v>
      </c>
      <c r="D85" s="120">
        <v>32</v>
      </c>
      <c r="E85" s="160">
        <v>1</v>
      </c>
      <c r="F85" s="178">
        <f>F84-820</f>
        <v>180200</v>
      </c>
      <c r="G85" s="178">
        <f>F85-400</f>
        <v>179800</v>
      </c>
      <c r="I85" s="169" t="s">
        <v>99</v>
      </c>
      <c r="J85" s="169"/>
      <c r="K85" s="169"/>
      <c r="N85" s="119">
        <v>0</v>
      </c>
      <c r="P85" s="180"/>
      <c r="Q85" s="162" t="s">
        <v>766</v>
      </c>
      <c r="R85" s="169" t="s">
        <v>100</v>
      </c>
    </row>
    <row r="86" spans="1:18" s="120" customFormat="1" hidden="1" x14ac:dyDescent="0.3">
      <c r="A86" s="116">
        <v>2000030</v>
      </c>
      <c r="B86" s="120">
        <v>3</v>
      </c>
      <c r="C86" s="158">
        <v>2</v>
      </c>
      <c r="D86" s="120">
        <v>31</v>
      </c>
      <c r="E86" s="120">
        <v>-1</v>
      </c>
      <c r="F86" s="129">
        <v>152520</v>
      </c>
      <c r="G86" s="138">
        <v>148520</v>
      </c>
      <c r="I86" s="139" t="s">
        <v>11</v>
      </c>
      <c r="K86" s="125" t="s">
        <v>7</v>
      </c>
      <c r="L86" s="120" t="s">
        <v>19</v>
      </c>
      <c r="N86" s="119">
        <v>0</v>
      </c>
      <c r="P86" s="124"/>
      <c r="Q86" s="117" t="s">
        <v>766</v>
      </c>
      <c r="R86" s="140" t="s">
        <v>46</v>
      </c>
    </row>
    <row r="87" spans="1:18" s="120" customFormat="1" hidden="1" x14ac:dyDescent="0.3">
      <c r="A87" s="116">
        <v>2000030</v>
      </c>
      <c r="B87" s="120">
        <v>3</v>
      </c>
      <c r="C87" s="158">
        <v>2</v>
      </c>
      <c r="D87" s="120">
        <v>31</v>
      </c>
      <c r="E87" s="120">
        <v>-1</v>
      </c>
      <c r="F87" s="129">
        <v>148995</v>
      </c>
      <c r="G87" s="138">
        <f>F87-133</f>
        <v>148862</v>
      </c>
      <c r="K87" s="125" t="s">
        <v>7</v>
      </c>
      <c r="L87" s="120" t="s">
        <v>19</v>
      </c>
      <c r="N87" s="119">
        <v>0</v>
      </c>
      <c r="P87" s="124"/>
      <c r="Q87" s="117" t="s">
        <v>766</v>
      </c>
      <c r="R87" s="125" t="s">
        <v>840</v>
      </c>
    </row>
    <row r="88" spans="1:18" s="120" customFormat="1" hidden="1" x14ac:dyDescent="0.3">
      <c r="A88" s="116">
        <v>2000030</v>
      </c>
      <c r="B88" s="120">
        <v>3</v>
      </c>
      <c r="C88" s="158">
        <v>2</v>
      </c>
      <c r="D88" s="120">
        <v>32</v>
      </c>
      <c r="E88" s="120">
        <v>1</v>
      </c>
      <c r="F88" s="129">
        <v>152521</v>
      </c>
      <c r="G88" s="138">
        <f>F88-133</f>
        <v>152388</v>
      </c>
      <c r="K88" s="125" t="s">
        <v>7</v>
      </c>
      <c r="L88" s="120" t="s">
        <v>19</v>
      </c>
      <c r="N88" s="119">
        <v>0</v>
      </c>
      <c r="P88" s="124"/>
      <c r="Q88" s="117" t="s">
        <v>766</v>
      </c>
      <c r="R88" s="125" t="s">
        <v>840</v>
      </c>
    </row>
    <row r="89" spans="1:18" s="120" customFormat="1" hidden="1" x14ac:dyDescent="0.3">
      <c r="A89" s="116">
        <v>2000030</v>
      </c>
      <c r="B89" s="120">
        <v>3</v>
      </c>
      <c r="C89" s="158">
        <v>2</v>
      </c>
      <c r="D89" s="120">
        <v>32</v>
      </c>
      <c r="E89" s="120">
        <v>1</v>
      </c>
      <c r="F89" s="129">
        <v>151338</v>
      </c>
      <c r="G89" s="138">
        <f>F89-2000</f>
        <v>149338</v>
      </c>
      <c r="I89" s="139" t="s">
        <v>11</v>
      </c>
      <c r="K89" s="125" t="s">
        <v>7</v>
      </c>
      <c r="L89" s="120" t="s">
        <v>19</v>
      </c>
      <c r="N89" s="119">
        <v>0</v>
      </c>
      <c r="P89" s="124"/>
      <c r="Q89" s="117" t="s">
        <v>766</v>
      </c>
      <c r="R89" s="140" t="s">
        <v>46</v>
      </c>
    </row>
    <row r="90" spans="1:18" s="160" customFormat="1" hidden="1" x14ac:dyDescent="0.3">
      <c r="A90" s="157">
        <v>2000030</v>
      </c>
      <c r="B90" s="160">
        <v>3</v>
      </c>
      <c r="C90" s="160">
        <v>2</v>
      </c>
      <c r="D90" s="120">
        <v>32</v>
      </c>
      <c r="E90" s="160">
        <v>1</v>
      </c>
      <c r="F90" s="178">
        <v>145860</v>
      </c>
      <c r="G90" s="181">
        <f>F90-400</f>
        <v>145460</v>
      </c>
      <c r="I90" s="179" t="s">
        <v>99</v>
      </c>
      <c r="K90" s="169"/>
      <c r="N90" s="119">
        <v>0</v>
      </c>
      <c r="P90" s="180"/>
      <c r="Q90" s="162" t="s">
        <v>766</v>
      </c>
      <c r="R90" s="169" t="s">
        <v>100</v>
      </c>
    </row>
    <row r="91" spans="1:18" s="160" customFormat="1" hidden="1" x14ac:dyDescent="0.3">
      <c r="A91" s="157">
        <v>2000030</v>
      </c>
      <c r="B91" s="160">
        <v>3</v>
      </c>
      <c r="C91" s="160">
        <v>2</v>
      </c>
      <c r="D91" s="120">
        <v>32</v>
      </c>
      <c r="E91" s="160">
        <v>1</v>
      </c>
      <c r="F91" s="178">
        <f>F90-820</f>
        <v>145040</v>
      </c>
      <c r="G91" s="181">
        <f>F91-400</f>
        <v>144640</v>
      </c>
      <c r="I91" s="169" t="s">
        <v>99</v>
      </c>
      <c r="K91" s="169"/>
      <c r="N91" s="119">
        <v>0</v>
      </c>
      <c r="P91" s="180"/>
      <c r="Q91" s="162" t="s">
        <v>766</v>
      </c>
      <c r="R91" s="169" t="s">
        <v>100</v>
      </c>
    </row>
    <row r="92" spans="1:18" s="160" customFormat="1" hidden="1" x14ac:dyDescent="0.3">
      <c r="A92" s="157">
        <v>2000030</v>
      </c>
      <c r="B92" s="160">
        <v>3</v>
      </c>
      <c r="C92" s="160">
        <v>2</v>
      </c>
      <c r="D92" s="120">
        <v>32</v>
      </c>
      <c r="E92" s="160">
        <v>1</v>
      </c>
      <c r="F92" s="166">
        <v>144650</v>
      </c>
      <c r="G92" s="181">
        <f>F92-300</f>
        <v>144350</v>
      </c>
      <c r="I92" s="179"/>
      <c r="K92" s="169"/>
      <c r="N92" s="119">
        <v>0</v>
      </c>
      <c r="P92" s="180"/>
      <c r="Q92" s="162" t="s">
        <v>766</v>
      </c>
      <c r="R92" s="169" t="s">
        <v>852</v>
      </c>
    </row>
    <row r="93" spans="1:18" s="160" customFormat="1" hidden="1" x14ac:dyDescent="0.3">
      <c r="A93" s="157">
        <v>2000030</v>
      </c>
      <c r="B93" s="160">
        <v>3</v>
      </c>
      <c r="C93" s="160">
        <v>2</v>
      </c>
      <c r="D93" s="120">
        <v>32</v>
      </c>
      <c r="E93" s="160">
        <v>1</v>
      </c>
      <c r="F93" s="178">
        <v>144450</v>
      </c>
      <c r="G93" s="181">
        <f>F93-400</f>
        <v>144050</v>
      </c>
      <c r="I93" s="179" t="s">
        <v>99</v>
      </c>
      <c r="K93" s="169"/>
      <c r="N93" s="119">
        <v>0</v>
      </c>
      <c r="P93" s="180"/>
      <c r="Q93" s="162" t="s">
        <v>766</v>
      </c>
      <c r="R93" s="169" t="s">
        <v>100</v>
      </c>
    </row>
    <row r="94" spans="1:18" s="160" customFormat="1" hidden="1" x14ac:dyDescent="0.3">
      <c r="A94" s="157">
        <v>2000030</v>
      </c>
      <c r="B94" s="160">
        <v>3</v>
      </c>
      <c r="C94" s="160">
        <v>2</v>
      </c>
      <c r="D94" s="120">
        <v>32</v>
      </c>
      <c r="E94" s="160">
        <v>1</v>
      </c>
      <c r="F94" s="178">
        <f>F93-820</f>
        <v>143630</v>
      </c>
      <c r="G94" s="181">
        <f t="shared" ref="G94:G96" si="7">F94-400</f>
        <v>143230</v>
      </c>
      <c r="I94" s="169" t="s">
        <v>99</v>
      </c>
      <c r="K94" s="169"/>
      <c r="N94" s="119">
        <v>0</v>
      </c>
      <c r="P94" s="180"/>
      <c r="Q94" s="162" t="s">
        <v>766</v>
      </c>
      <c r="R94" s="169" t="s">
        <v>100</v>
      </c>
    </row>
    <row r="95" spans="1:18" s="160" customFormat="1" hidden="1" x14ac:dyDescent="0.3">
      <c r="A95" s="157">
        <v>2000030</v>
      </c>
      <c r="B95" s="160">
        <v>3</v>
      </c>
      <c r="C95" s="160">
        <v>2</v>
      </c>
      <c r="D95" s="120">
        <v>32</v>
      </c>
      <c r="E95" s="160">
        <v>1</v>
      </c>
      <c r="F95" s="178">
        <f t="shared" ref="F95:F96" si="8">F94-820</f>
        <v>142810</v>
      </c>
      <c r="G95" s="181">
        <f t="shared" si="7"/>
        <v>142410</v>
      </c>
      <c r="I95" s="169" t="s">
        <v>99</v>
      </c>
      <c r="K95" s="169"/>
      <c r="N95" s="119">
        <v>0</v>
      </c>
      <c r="P95" s="180"/>
      <c r="Q95" s="162" t="s">
        <v>766</v>
      </c>
      <c r="R95" s="169" t="s">
        <v>100</v>
      </c>
    </row>
    <row r="96" spans="1:18" s="160" customFormat="1" hidden="1" x14ac:dyDescent="0.3">
      <c r="A96" s="157">
        <v>2000030</v>
      </c>
      <c r="B96" s="160">
        <v>3</v>
      </c>
      <c r="C96" s="160">
        <v>2</v>
      </c>
      <c r="D96" s="120">
        <v>32</v>
      </c>
      <c r="E96" s="160">
        <v>1</v>
      </c>
      <c r="F96" s="178">
        <f t="shared" si="8"/>
        <v>141990</v>
      </c>
      <c r="G96" s="181">
        <f t="shared" si="7"/>
        <v>141590</v>
      </c>
      <c r="I96" s="169" t="s">
        <v>99</v>
      </c>
      <c r="K96" s="169"/>
      <c r="N96" s="119">
        <v>0</v>
      </c>
      <c r="P96" s="180"/>
      <c r="Q96" s="162" t="s">
        <v>766</v>
      </c>
      <c r="R96" s="169" t="s">
        <v>100</v>
      </c>
    </row>
    <row r="97" spans="1:18" s="160" customFormat="1" hidden="1" x14ac:dyDescent="0.3">
      <c r="A97" s="157">
        <v>2000030</v>
      </c>
      <c r="B97" s="160">
        <v>3</v>
      </c>
      <c r="C97" s="160">
        <v>2</v>
      </c>
      <c r="D97" s="120">
        <v>32</v>
      </c>
      <c r="E97" s="160">
        <v>1</v>
      </c>
      <c r="F97" s="178">
        <v>142150</v>
      </c>
      <c r="G97" s="181">
        <f>F97-300</f>
        <v>141850</v>
      </c>
      <c r="I97" s="179"/>
      <c r="K97" s="169"/>
      <c r="N97" s="119">
        <v>0</v>
      </c>
      <c r="P97" s="180"/>
      <c r="Q97" s="162" t="s">
        <v>766</v>
      </c>
      <c r="R97" s="169" t="s">
        <v>852</v>
      </c>
    </row>
    <row r="98" spans="1:18" s="160" customFormat="1" hidden="1" x14ac:dyDescent="0.3">
      <c r="A98" s="157">
        <v>2000030</v>
      </c>
      <c r="B98" s="160">
        <v>3</v>
      </c>
      <c r="C98" s="160">
        <v>2</v>
      </c>
      <c r="D98" s="120">
        <v>32</v>
      </c>
      <c r="E98" s="160">
        <v>1</v>
      </c>
      <c r="F98" s="178">
        <f>F96-820</f>
        <v>141170</v>
      </c>
      <c r="G98" s="181">
        <f>F98-400</f>
        <v>140770</v>
      </c>
      <c r="I98" s="169" t="s">
        <v>99</v>
      </c>
      <c r="K98" s="169"/>
      <c r="N98" s="119">
        <v>0</v>
      </c>
      <c r="P98" s="180"/>
      <c r="Q98" s="162" t="s">
        <v>766</v>
      </c>
      <c r="R98" s="169" t="s">
        <v>100</v>
      </c>
    </row>
    <row r="99" spans="1:18" s="160" customFormat="1" hidden="1" x14ac:dyDescent="0.3">
      <c r="A99" s="157">
        <v>2000030</v>
      </c>
      <c r="B99" s="160">
        <v>3</v>
      </c>
      <c r="C99" s="160">
        <v>2</v>
      </c>
      <c r="D99" s="120">
        <v>32</v>
      </c>
      <c r="E99" s="160">
        <v>1</v>
      </c>
      <c r="F99" s="178">
        <f>F98-820</f>
        <v>140350</v>
      </c>
      <c r="G99" s="181">
        <f>F99-400</f>
        <v>139950</v>
      </c>
      <c r="I99" s="169" t="s">
        <v>99</v>
      </c>
      <c r="K99" s="169"/>
      <c r="N99" s="119">
        <v>0</v>
      </c>
      <c r="P99" s="180"/>
      <c r="Q99" s="162" t="s">
        <v>766</v>
      </c>
      <c r="R99" s="169" t="s">
        <v>100</v>
      </c>
    </row>
    <row r="100" spans="1:18" s="120" customFormat="1" hidden="1" x14ac:dyDescent="0.3">
      <c r="A100" s="116">
        <v>2000030</v>
      </c>
      <c r="B100" s="120">
        <v>3</v>
      </c>
      <c r="C100" s="158">
        <v>2</v>
      </c>
      <c r="D100" s="120">
        <v>31</v>
      </c>
      <c r="E100" s="120">
        <v>-1</v>
      </c>
      <c r="F100" s="129">
        <v>82483</v>
      </c>
      <c r="G100" s="138">
        <f>F100-2000</f>
        <v>80483</v>
      </c>
      <c r="I100" s="139" t="s">
        <v>11</v>
      </c>
      <c r="K100" s="125" t="s">
        <v>7</v>
      </c>
      <c r="L100" s="120" t="s">
        <v>19</v>
      </c>
      <c r="N100" s="119">
        <v>0</v>
      </c>
      <c r="P100" s="124"/>
      <c r="Q100" s="117" t="s">
        <v>766</v>
      </c>
      <c r="R100" s="140" t="s">
        <v>46</v>
      </c>
    </row>
    <row r="101" spans="1:18" s="120" customFormat="1" hidden="1" x14ac:dyDescent="0.3">
      <c r="A101" s="116">
        <v>2000030</v>
      </c>
      <c r="B101" s="120">
        <v>3</v>
      </c>
      <c r="C101" s="158">
        <v>2</v>
      </c>
      <c r="D101" s="120">
        <v>31</v>
      </c>
      <c r="E101" s="120">
        <v>-1</v>
      </c>
      <c r="F101" s="129">
        <v>78988</v>
      </c>
      <c r="G101" s="138">
        <f>F101-133</f>
        <v>78855</v>
      </c>
      <c r="K101" s="125" t="s">
        <v>7</v>
      </c>
      <c r="L101" s="120" t="s">
        <v>19</v>
      </c>
      <c r="N101" s="119">
        <v>0</v>
      </c>
      <c r="P101" s="124"/>
      <c r="Q101" s="117" t="s">
        <v>766</v>
      </c>
      <c r="R101" s="125" t="s">
        <v>840</v>
      </c>
    </row>
    <row r="102" spans="1:18" s="120" customFormat="1" hidden="1" x14ac:dyDescent="0.3">
      <c r="A102" s="116">
        <v>2000030</v>
      </c>
      <c r="B102" s="120">
        <v>3</v>
      </c>
      <c r="C102" s="158">
        <v>2</v>
      </c>
      <c r="D102" s="120">
        <v>32</v>
      </c>
      <c r="E102" s="120">
        <v>1</v>
      </c>
      <c r="F102" s="129">
        <v>82825</v>
      </c>
      <c r="G102" s="138">
        <f>F102-133</f>
        <v>82692</v>
      </c>
      <c r="K102" s="125" t="s">
        <v>7</v>
      </c>
      <c r="L102" s="120" t="s">
        <v>19</v>
      </c>
      <c r="N102" s="119">
        <v>0</v>
      </c>
      <c r="P102" s="124"/>
      <c r="Q102" s="117" t="s">
        <v>766</v>
      </c>
      <c r="R102" s="125" t="s">
        <v>840</v>
      </c>
    </row>
    <row r="103" spans="1:18" s="120" customFormat="1" hidden="1" x14ac:dyDescent="0.3">
      <c r="A103" s="116">
        <v>2000030</v>
      </c>
      <c r="B103" s="120">
        <v>3</v>
      </c>
      <c r="C103" s="158">
        <v>2</v>
      </c>
      <c r="D103" s="120">
        <v>32</v>
      </c>
      <c r="E103" s="120">
        <v>1</v>
      </c>
      <c r="F103" s="129">
        <v>81104</v>
      </c>
      <c r="G103" s="138">
        <f>F103-2000</f>
        <v>79104</v>
      </c>
      <c r="I103" s="139" t="s">
        <v>11</v>
      </c>
      <c r="K103" s="125" t="s">
        <v>7</v>
      </c>
      <c r="L103" s="120" t="s">
        <v>19</v>
      </c>
      <c r="N103" s="119">
        <v>0</v>
      </c>
      <c r="P103" s="124"/>
      <c r="Q103" s="117" t="s">
        <v>766</v>
      </c>
      <c r="R103" s="140" t="s">
        <v>46</v>
      </c>
    </row>
    <row r="104" spans="1:18" s="120" customFormat="1" hidden="1" x14ac:dyDescent="0.3">
      <c r="A104" s="116">
        <v>2000030</v>
      </c>
      <c r="B104" s="120">
        <v>3</v>
      </c>
      <c r="C104" s="158">
        <v>2</v>
      </c>
      <c r="D104" s="120">
        <v>32</v>
      </c>
      <c r="E104" s="120">
        <v>1</v>
      </c>
      <c r="F104" s="129">
        <v>56136</v>
      </c>
      <c r="G104" s="138">
        <f>F104-133</f>
        <v>56003</v>
      </c>
      <c r="K104" s="125" t="s">
        <v>7</v>
      </c>
      <c r="L104" s="120" t="s">
        <v>19</v>
      </c>
      <c r="N104" s="119">
        <v>0</v>
      </c>
      <c r="P104" s="124"/>
      <c r="Q104" s="117" t="s">
        <v>766</v>
      </c>
      <c r="R104" s="125" t="s">
        <v>840</v>
      </c>
    </row>
    <row r="105" spans="1:18" hidden="1" x14ac:dyDescent="0.3">
      <c r="A105" s="104">
        <v>2000030</v>
      </c>
      <c r="B105" s="119">
        <v>3</v>
      </c>
      <c r="C105" s="158">
        <v>2</v>
      </c>
      <c r="D105" s="120">
        <v>32</v>
      </c>
      <c r="E105" s="119">
        <v>1</v>
      </c>
      <c r="F105" s="129">
        <v>54182</v>
      </c>
      <c r="G105" s="138">
        <f>F105-1950</f>
        <v>52232</v>
      </c>
      <c r="I105" s="126" t="s">
        <v>13</v>
      </c>
      <c r="K105" s="80" t="s">
        <v>7</v>
      </c>
      <c r="L105" s="120" t="s">
        <v>19</v>
      </c>
      <c r="N105" s="119">
        <v>0</v>
      </c>
      <c r="O105" s="119"/>
      <c r="P105" s="122"/>
      <c r="Q105" s="105" t="s">
        <v>766</v>
      </c>
      <c r="R105" s="127" t="s">
        <v>50</v>
      </c>
    </row>
    <row r="106" spans="1:18" s="134" customFormat="1" hidden="1" x14ac:dyDescent="0.3">
      <c r="A106" s="111">
        <v>2000030</v>
      </c>
      <c r="B106" s="134">
        <v>3</v>
      </c>
      <c r="C106" s="158">
        <v>2</v>
      </c>
      <c r="F106" s="133"/>
      <c r="G106" s="138"/>
      <c r="J106" s="135" t="s">
        <v>8</v>
      </c>
      <c r="K106" s="135" t="s">
        <v>6</v>
      </c>
      <c r="L106" s="120" t="s">
        <v>19</v>
      </c>
      <c r="N106" s="119">
        <v>0</v>
      </c>
      <c r="P106" s="136"/>
      <c r="Q106" s="112" t="s">
        <v>766</v>
      </c>
      <c r="R106" s="135" t="s">
        <v>845</v>
      </c>
    </row>
    <row r="107" spans="1:18" s="120" customFormat="1" hidden="1" x14ac:dyDescent="0.3">
      <c r="A107" s="116">
        <v>2000030</v>
      </c>
      <c r="B107" s="120">
        <v>3</v>
      </c>
      <c r="C107" s="158">
        <v>2</v>
      </c>
      <c r="D107" s="120">
        <v>31</v>
      </c>
      <c r="E107" s="120">
        <v>-1</v>
      </c>
      <c r="F107" s="129">
        <v>185620</v>
      </c>
      <c r="G107" s="138">
        <v>185620</v>
      </c>
      <c r="J107" s="125" t="s">
        <v>8</v>
      </c>
      <c r="K107" s="125" t="s">
        <v>6</v>
      </c>
      <c r="L107" s="120" t="s">
        <v>19</v>
      </c>
      <c r="N107" s="119">
        <v>0</v>
      </c>
      <c r="P107" s="124"/>
      <c r="Q107" s="117" t="s">
        <v>766</v>
      </c>
      <c r="R107" s="125" t="s">
        <v>844</v>
      </c>
    </row>
    <row r="108" spans="1:18" s="120" customFormat="1" hidden="1" x14ac:dyDescent="0.3">
      <c r="A108" s="116">
        <v>2000030</v>
      </c>
      <c r="B108" s="120">
        <v>3</v>
      </c>
      <c r="C108" s="158">
        <v>2</v>
      </c>
      <c r="D108" s="120">
        <v>32</v>
      </c>
      <c r="E108" s="120">
        <v>1</v>
      </c>
      <c r="F108" s="129">
        <v>186050</v>
      </c>
      <c r="G108" s="129">
        <v>186050</v>
      </c>
      <c r="I108" s="120" t="s">
        <v>73</v>
      </c>
      <c r="J108" s="125" t="s">
        <v>8</v>
      </c>
      <c r="K108" s="125" t="s">
        <v>6</v>
      </c>
      <c r="L108" s="120" t="s">
        <v>19</v>
      </c>
      <c r="N108" s="119">
        <v>0</v>
      </c>
      <c r="P108" s="124"/>
      <c r="Q108" s="117" t="s">
        <v>766</v>
      </c>
      <c r="R108" s="125" t="s">
        <v>844</v>
      </c>
    </row>
    <row r="109" spans="1:18" s="120" customFormat="1" hidden="1" x14ac:dyDescent="0.3">
      <c r="A109" s="116">
        <v>2000030</v>
      </c>
      <c r="B109" s="120">
        <v>3</v>
      </c>
      <c r="C109" s="158">
        <v>2</v>
      </c>
      <c r="D109" s="120">
        <v>31</v>
      </c>
      <c r="E109" s="120">
        <v>-1</v>
      </c>
      <c r="F109" s="129">
        <v>43140</v>
      </c>
      <c r="G109" s="138">
        <f>F109-2000</f>
        <v>41140</v>
      </c>
      <c r="I109" s="139" t="s">
        <v>12</v>
      </c>
      <c r="K109" s="125" t="s">
        <v>7</v>
      </c>
      <c r="L109" s="120" t="s">
        <v>19</v>
      </c>
      <c r="N109" s="119">
        <v>0</v>
      </c>
      <c r="P109" s="124"/>
      <c r="Q109" s="117" t="s">
        <v>766</v>
      </c>
      <c r="R109" s="141" t="s">
        <v>50</v>
      </c>
    </row>
    <row r="110" spans="1:18" hidden="1" x14ac:dyDescent="0.3">
      <c r="A110" s="104">
        <v>2000030</v>
      </c>
      <c r="B110" s="119">
        <v>3</v>
      </c>
      <c r="C110" s="158">
        <v>2</v>
      </c>
      <c r="D110" s="119">
        <v>31</v>
      </c>
      <c r="E110" s="119">
        <v>-1</v>
      </c>
      <c r="F110" s="129">
        <v>40458</v>
      </c>
      <c r="G110" s="138" t="s">
        <v>850</v>
      </c>
      <c r="K110" s="80" t="s">
        <v>7</v>
      </c>
      <c r="L110" s="120" t="s">
        <v>19</v>
      </c>
      <c r="N110" s="119">
        <v>0</v>
      </c>
      <c r="O110" s="119"/>
      <c r="P110" s="122"/>
      <c r="Q110" s="105" t="s">
        <v>766</v>
      </c>
      <c r="R110" s="79" t="s">
        <v>840</v>
      </c>
    </row>
    <row r="111" spans="1:18" s="120" customFormat="1" hidden="1" x14ac:dyDescent="0.3">
      <c r="A111" s="116">
        <v>2000030</v>
      </c>
      <c r="B111" s="120">
        <v>3</v>
      </c>
      <c r="C111" s="158">
        <v>2</v>
      </c>
      <c r="D111" s="120">
        <v>31</v>
      </c>
      <c r="E111" s="120">
        <v>-1</v>
      </c>
      <c r="F111" s="129">
        <v>19916</v>
      </c>
      <c r="G111" s="138">
        <f>F111-2000</f>
        <v>17916</v>
      </c>
      <c r="I111" s="139" t="s">
        <v>11</v>
      </c>
      <c r="K111" s="125" t="s">
        <v>7</v>
      </c>
      <c r="L111" s="120" t="s">
        <v>19</v>
      </c>
      <c r="N111" s="119">
        <v>0</v>
      </c>
      <c r="P111" s="124"/>
      <c r="Q111" s="117" t="s">
        <v>766</v>
      </c>
      <c r="R111" s="140" t="s">
        <v>46</v>
      </c>
    </row>
    <row r="112" spans="1:18" s="120" customFormat="1" hidden="1" x14ac:dyDescent="0.3">
      <c r="A112" s="116">
        <v>2000030</v>
      </c>
      <c r="B112" s="120">
        <v>3</v>
      </c>
      <c r="C112" s="158">
        <v>2</v>
      </c>
      <c r="D112" s="120">
        <v>31</v>
      </c>
      <c r="E112" s="120">
        <v>-1</v>
      </c>
      <c r="F112" s="129">
        <v>18530</v>
      </c>
      <c r="G112" s="138">
        <f>F112-133</f>
        <v>18397</v>
      </c>
      <c r="K112" s="125" t="s">
        <v>7</v>
      </c>
      <c r="L112" s="120" t="s">
        <v>19</v>
      </c>
      <c r="N112" s="119">
        <v>0</v>
      </c>
      <c r="P112" s="124"/>
      <c r="Q112" s="117" t="s">
        <v>766</v>
      </c>
      <c r="R112" s="125" t="s">
        <v>840</v>
      </c>
    </row>
    <row r="113" spans="1:18" s="120" customFormat="1" hidden="1" x14ac:dyDescent="0.3">
      <c r="A113" s="116">
        <v>2000030</v>
      </c>
      <c r="B113" s="120">
        <v>3</v>
      </c>
      <c r="C113" s="158">
        <v>2</v>
      </c>
      <c r="D113" s="120">
        <v>32</v>
      </c>
      <c r="E113" s="120">
        <v>1</v>
      </c>
      <c r="F113" s="129">
        <v>23480</v>
      </c>
      <c r="G113" s="138">
        <f>F113-133</f>
        <v>23347</v>
      </c>
      <c r="K113" s="125" t="s">
        <v>7</v>
      </c>
      <c r="L113" s="120" t="s">
        <v>19</v>
      </c>
      <c r="N113" s="119">
        <v>0</v>
      </c>
      <c r="P113" s="124"/>
      <c r="Q113" s="117" t="s">
        <v>766</v>
      </c>
      <c r="R113" s="125" t="s">
        <v>840</v>
      </c>
    </row>
    <row r="114" spans="1:18" s="120" customFormat="1" hidden="1" x14ac:dyDescent="0.3">
      <c r="A114" s="116"/>
      <c r="F114" s="129"/>
      <c r="G114" s="138"/>
      <c r="K114" s="125"/>
      <c r="L114" s="120" t="s">
        <v>19</v>
      </c>
      <c r="N114" s="119">
        <v>0</v>
      </c>
      <c r="P114" s="124"/>
      <c r="Q114" s="117" t="s">
        <v>766</v>
      </c>
      <c r="R114" s="140" t="s">
        <v>46</v>
      </c>
    </row>
    <row r="115" spans="1:18" s="120" customFormat="1" hidden="1" x14ac:dyDescent="0.3">
      <c r="A115" s="116"/>
      <c r="F115" s="129"/>
      <c r="G115" s="138"/>
      <c r="K115" s="125"/>
      <c r="L115" s="120" t="s">
        <v>19</v>
      </c>
      <c r="N115" s="119">
        <v>0</v>
      </c>
      <c r="P115" s="124"/>
      <c r="Q115" s="117" t="s">
        <v>766</v>
      </c>
      <c r="R115" s="141" t="s">
        <v>838</v>
      </c>
    </row>
    <row r="116" spans="1:18" s="120" customFormat="1" ht="17.25" hidden="1" customHeight="1" thickBot="1" x14ac:dyDescent="0.35">
      <c r="A116" s="116">
        <v>2000030</v>
      </c>
      <c r="B116" s="182">
        <v>3</v>
      </c>
      <c r="C116" s="158">
        <v>2</v>
      </c>
      <c r="D116" s="182">
        <v>32</v>
      </c>
      <c r="E116" s="182">
        <v>1</v>
      </c>
      <c r="F116" s="148">
        <v>22540</v>
      </c>
      <c r="G116" s="149">
        <f>F116-2000</f>
        <v>20540</v>
      </c>
      <c r="H116" s="182"/>
      <c r="I116" s="183" t="s">
        <v>11</v>
      </c>
      <c r="J116" s="184" t="s">
        <v>4</v>
      </c>
      <c r="K116" s="184" t="s">
        <v>7</v>
      </c>
      <c r="L116" s="182" t="s">
        <v>19</v>
      </c>
      <c r="M116" s="182"/>
      <c r="N116" s="119">
        <v>0</v>
      </c>
      <c r="O116" s="182"/>
      <c r="P116" s="185"/>
      <c r="Q116" s="186" t="s">
        <v>766</v>
      </c>
      <c r="R116" s="187" t="s">
        <v>838</v>
      </c>
    </row>
    <row r="117" spans="1:18" s="2" customFormat="1" ht="15" hidden="1" thickBot="1" x14ac:dyDescent="0.35">
      <c r="A117" s="118">
        <v>2000029</v>
      </c>
      <c r="B117" s="119">
        <v>3</v>
      </c>
      <c r="C117" s="160">
        <v>2</v>
      </c>
      <c r="D117" s="120">
        <v>31</v>
      </c>
      <c r="E117" s="119">
        <v>-1</v>
      </c>
      <c r="F117" s="202">
        <v>200370</v>
      </c>
      <c r="G117" s="202">
        <v>200370</v>
      </c>
      <c r="H117" s="119"/>
      <c r="I117" s="119" t="s">
        <v>73</v>
      </c>
      <c r="J117" s="119"/>
      <c r="K117" s="80" t="s">
        <v>7</v>
      </c>
      <c r="L117" s="120" t="s">
        <v>19</v>
      </c>
      <c r="M117" s="119"/>
      <c r="N117" s="119">
        <v>0</v>
      </c>
      <c r="O117" s="119"/>
      <c r="P117" s="122"/>
      <c r="Q117" s="105" t="s">
        <v>767</v>
      </c>
      <c r="R117" s="80" t="s">
        <v>843</v>
      </c>
    </row>
    <row r="118" spans="1:18" s="2" customFormat="1" ht="15" hidden="1" thickBot="1" x14ac:dyDescent="0.35">
      <c r="A118" s="104">
        <v>2000029</v>
      </c>
      <c r="B118" s="119">
        <v>3</v>
      </c>
      <c r="C118" s="160">
        <v>2</v>
      </c>
      <c r="D118" s="120">
        <v>31</v>
      </c>
      <c r="E118" s="119">
        <v>-1</v>
      </c>
      <c r="F118" s="203">
        <v>209980</v>
      </c>
      <c r="G118" s="203">
        <v>209980</v>
      </c>
      <c r="H118" s="119"/>
      <c r="I118" s="119" t="s">
        <v>73</v>
      </c>
      <c r="J118" s="119"/>
      <c r="K118" s="80" t="s">
        <v>6</v>
      </c>
      <c r="L118" s="120" t="s">
        <v>19</v>
      </c>
      <c r="M118" s="119"/>
      <c r="N118" s="119">
        <v>0</v>
      </c>
      <c r="O118" s="119"/>
      <c r="P118" s="122"/>
      <c r="Q118" s="105" t="s">
        <v>767</v>
      </c>
      <c r="R118" s="80" t="s">
        <v>843</v>
      </c>
    </row>
    <row r="119" spans="1:18" s="2" customFormat="1" ht="15" hidden="1" thickBot="1" x14ac:dyDescent="0.35">
      <c r="A119" s="104">
        <v>2000029</v>
      </c>
      <c r="B119" s="119">
        <v>3</v>
      </c>
      <c r="C119" s="160">
        <v>2</v>
      </c>
      <c r="D119" s="119">
        <v>32</v>
      </c>
      <c r="E119" s="119">
        <v>1</v>
      </c>
      <c r="F119" s="203">
        <v>180260</v>
      </c>
      <c r="G119" s="203">
        <v>180260</v>
      </c>
      <c r="H119" s="119"/>
      <c r="I119" s="119" t="s">
        <v>73</v>
      </c>
      <c r="J119" s="119"/>
      <c r="K119" s="80" t="s">
        <v>6</v>
      </c>
      <c r="L119" s="120" t="s">
        <v>19</v>
      </c>
      <c r="M119" s="119"/>
      <c r="N119" s="119">
        <v>0</v>
      </c>
      <c r="O119" s="119"/>
      <c r="P119" s="122"/>
      <c r="Q119" s="105" t="s">
        <v>767</v>
      </c>
      <c r="R119" s="80" t="s">
        <v>843</v>
      </c>
    </row>
    <row r="120" spans="1:18" s="2" customFormat="1" ht="15" hidden="1" customHeight="1" thickBot="1" x14ac:dyDescent="0.35">
      <c r="A120" s="104">
        <v>2000029</v>
      </c>
      <c r="B120" s="119">
        <v>3</v>
      </c>
      <c r="C120" s="160">
        <v>2</v>
      </c>
      <c r="D120" s="119">
        <v>32</v>
      </c>
      <c r="E120" s="119">
        <v>1</v>
      </c>
      <c r="F120" s="203">
        <v>180260</v>
      </c>
      <c r="G120" s="203">
        <v>180260</v>
      </c>
      <c r="H120" s="119"/>
      <c r="I120" s="119" t="s">
        <v>73</v>
      </c>
      <c r="J120" s="119"/>
      <c r="K120" s="80" t="s">
        <v>7</v>
      </c>
      <c r="L120" s="120" t="s">
        <v>19</v>
      </c>
      <c r="M120" s="119"/>
      <c r="N120" s="119">
        <v>0</v>
      </c>
      <c r="O120" s="119"/>
      <c r="P120" s="122"/>
      <c r="Q120" s="105" t="s">
        <v>767</v>
      </c>
      <c r="R120" s="80" t="s">
        <v>843</v>
      </c>
    </row>
    <row r="121" spans="1:18" s="151" customFormat="1" ht="15" hidden="1" customHeight="1" x14ac:dyDescent="0.3">
      <c r="A121" s="116">
        <v>2000029</v>
      </c>
      <c r="B121" s="120">
        <v>4</v>
      </c>
      <c r="C121" s="120">
        <v>3</v>
      </c>
      <c r="D121" s="119">
        <v>32</v>
      </c>
      <c r="E121" s="120">
        <v>1</v>
      </c>
      <c r="F121" s="156">
        <v>175820</v>
      </c>
      <c r="G121" s="156">
        <f>F121-3000</f>
        <v>172820</v>
      </c>
      <c r="H121" s="120"/>
      <c r="I121" s="120" t="s">
        <v>67</v>
      </c>
      <c r="J121" s="120" t="s">
        <v>4</v>
      </c>
      <c r="K121" s="125" t="s">
        <v>7</v>
      </c>
      <c r="L121" s="120" t="s">
        <v>19</v>
      </c>
      <c r="M121" s="160"/>
      <c r="N121" s="119">
        <v>0</v>
      </c>
      <c r="O121" s="120"/>
      <c r="P121" s="124"/>
      <c r="Q121" s="162" t="s">
        <v>767</v>
      </c>
      <c r="R121" s="125" t="s">
        <v>838</v>
      </c>
    </row>
    <row r="122" spans="1:18" s="151" customFormat="1" ht="15" hidden="1" customHeight="1" x14ac:dyDescent="0.3">
      <c r="A122" s="116">
        <v>2000029</v>
      </c>
      <c r="B122" s="120">
        <v>4</v>
      </c>
      <c r="C122" s="120">
        <v>3</v>
      </c>
      <c r="D122" s="119">
        <v>32</v>
      </c>
      <c r="E122" s="120">
        <v>1</v>
      </c>
      <c r="F122" s="156">
        <v>175820</v>
      </c>
      <c r="G122" s="156">
        <f>F122-3000</f>
        <v>172820</v>
      </c>
      <c r="H122" s="120"/>
      <c r="I122" s="120" t="s">
        <v>67</v>
      </c>
      <c r="J122" s="120" t="s">
        <v>4</v>
      </c>
      <c r="K122" s="125" t="s">
        <v>7</v>
      </c>
      <c r="L122" s="120" t="s">
        <v>19</v>
      </c>
      <c r="M122" s="160"/>
      <c r="N122" s="119">
        <v>0</v>
      </c>
      <c r="O122" s="120"/>
      <c r="P122" s="124"/>
      <c r="Q122" s="162" t="s">
        <v>767</v>
      </c>
      <c r="R122" s="125" t="s">
        <v>838</v>
      </c>
    </row>
    <row r="123" spans="1:18" s="2" customFormat="1" ht="15" hidden="1" customHeight="1" x14ac:dyDescent="0.3">
      <c r="A123" s="104">
        <v>2000029</v>
      </c>
      <c r="B123" s="119">
        <v>3</v>
      </c>
      <c r="C123" s="160">
        <v>2</v>
      </c>
      <c r="D123" s="160">
        <v>31</v>
      </c>
      <c r="E123" s="119">
        <v>-1</v>
      </c>
      <c r="F123" s="156">
        <v>177290</v>
      </c>
      <c r="G123" s="156">
        <v>175290</v>
      </c>
      <c r="H123" s="119"/>
      <c r="I123" s="126" t="s">
        <v>11</v>
      </c>
      <c r="J123" s="119"/>
      <c r="K123" s="80" t="s">
        <v>7</v>
      </c>
      <c r="L123" s="120" t="s">
        <v>19</v>
      </c>
      <c r="M123" s="119"/>
      <c r="N123" s="119">
        <v>0</v>
      </c>
      <c r="O123" s="119"/>
      <c r="P123" s="122"/>
      <c r="Q123" s="105" t="s">
        <v>767</v>
      </c>
      <c r="R123" s="127" t="s">
        <v>46</v>
      </c>
    </row>
    <row r="124" spans="1:18" s="2" customFormat="1" ht="15" hidden="1" customHeight="1" x14ac:dyDescent="0.3">
      <c r="A124" s="104">
        <v>2000029</v>
      </c>
      <c r="B124" s="119">
        <v>3</v>
      </c>
      <c r="C124" s="160">
        <v>2</v>
      </c>
      <c r="D124" s="160">
        <v>31</v>
      </c>
      <c r="E124" s="119">
        <v>-1</v>
      </c>
      <c r="F124" s="156">
        <v>155020</v>
      </c>
      <c r="G124" s="156">
        <v>153726</v>
      </c>
      <c r="H124" s="119"/>
      <c r="I124" s="119"/>
      <c r="J124" s="119"/>
      <c r="K124" s="80" t="s">
        <v>7</v>
      </c>
      <c r="L124" s="120" t="s">
        <v>19</v>
      </c>
      <c r="M124" s="119"/>
      <c r="N124" s="119">
        <v>0</v>
      </c>
      <c r="O124" s="119"/>
      <c r="P124" s="122"/>
      <c r="Q124" s="105" t="s">
        <v>767</v>
      </c>
      <c r="R124" s="79" t="s">
        <v>840</v>
      </c>
    </row>
    <row r="125" spans="1:18" s="2" customFormat="1" ht="15" hidden="1" customHeight="1" x14ac:dyDescent="0.3">
      <c r="A125" s="104">
        <v>2000029</v>
      </c>
      <c r="B125" s="119">
        <v>3</v>
      </c>
      <c r="C125" s="160">
        <v>2</v>
      </c>
      <c r="D125" s="160">
        <v>32</v>
      </c>
      <c r="E125" s="119">
        <v>1</v>
      </c>
      <c r="F125" s="156">
        <v>154190</v>
      </c>
      <c r="G125" s="156">
        <v>152857</v>
      </c>
      <c r="H125" s="119"/>
      <c r="I125" s="119"/>
      <c r="J125" s="119"/>
      <c r="K125" s="80" t="s">
        <v>7</v>
      </c>
      <c r="L125" s="120" t="s">
        <v>19</v>
      </c>
      <c r="M125" s="119"/>
      <c r="N125" s="119">
        <v>0</v>
      </c>
      <c r="O125" s="119"/>
      <c r="P125" s="122"/>
      <c r="Q125" s="105" t="s">
        <v>767</v>
      </c>
      <c r="R125" s="79" t="s">
        <v>840</v>
      </c>
    </row>
    <row r="126" spans="1:18" s="2" customFormat="1" ht="15" hidden="1" customHeight="1" x14ac:dyDescent="0.3">
      <c r="A126" s="104">
        <v>2000029</v>
      </c>
      <c r="B126" s="119">
        <v>3</v>
      </c>
      <c r="C126" s="160">
        <v>2</v>
      </c>
      <c r="D126" s="160">
        <v>32</v>
      </c>
      <c r="E126" s="119">
        <v>1</v>
      </c>
      <c r="F126" s="156">
        <v>152270</v>
      </c>
      <c r="G126" s="156">
        <v>150270</v>
      </c>
      <c r="H126" s="119"/>
      <c r="I126" s="126" t="s">
        <v>11</v>
      </c>
      <c r="J126" s="119"/>
      <c r="K126" s="80" t="s">
        <v>7</v>
      </c>
      <c r="L126" s="120" t="s">
        <v>19</v>
      </c>
      <c r="M126" s="119"/>
      <c r="N126" s="119">
        <v>0</v>
      </c>
      <c r="O126" s="119"/>
      <c r="P126" s="122"/>
      <c r="Q126" s="105" t="s">
        <v>767</v>
      </c>
      <c r="R126" s="127" t="s">
        <v>46</v>
      </c>
    </row>
    <row r="127" spans="1:18" s="2" customFormat="1" hidden="1" x14ac:dyDescent="0.3">
      <c r="A127" s="104">
        <v>2000029</v>
      </c>
      <c r="B127" s="119">
        <v>3</v>
      </c>
      <c r="C127" s="160">
        <v>2</v>
      </c>
      <c r="D127" s="160">
        <v>31</v>
      </c>
      <c r="E127" s="119">
        <v>-1</v>
      </c>
      <c r="F127" s="156">
        <v>124500</v>
      </c>
      <c r="G127" s="156">
        <v>122500</v>
      </c>
      <c r="H127" s="119"/>
      <c r="I127" s="119" t="s">
        <v>11</v>
      </c>
      <c r="J127" s="119"/>
      <c r="K127" s="119" t="s">
        <v>7</v>
      </c>
      <c r="L127" s="120" t="s">
        <v>19</v>
      </c>
      <c r="M127" s="119"/>
      <c r="N127" s="119">
        <v>0</v>
      </c>
      <c r="O127" s="119"/>
      <c r="P127" s="122"/>
      <c r="Q127" s="105" t="s">
        <v>767</v>
      </c>
      <c r="R127" s="126" t="s">
        <v>46</v>
      </c>
    </row>
    <row r="128" spans="1:18" s="154" customFormat="1" hidden="1" x14ac:dyDescent="0.3">
      <c r="A128" s="143">
        <v>2000029</v>
      </c>
      <c r="B128" s="132">
        <v>2</v>
      </c>
      <c r="C128" s="132">
        <v>2</v>
      </c>
      <c r="D128" s="132">
        <v>21</v>
      </c>
      <c r="E128" s="119">
        <v>-1</v>
      </c>
      <c r="F128" s="155">
        <v>141520</v>
      </c>
      <c r="G128" s="155">
        <f>F128-2450</f>
        <v>139070</v>
      </c>
      <c r="H128" s="132"/>
      <c r="I128" s="132"/>
      <c r="J128" s="132"/>
      <c r="K128" s="132"/>
      <c r="L128" s="132" t="s">
        <v>19</v>
      </c>
      <c r="M128" s="119"/>
      <c r="N128" s="119">
        <v>0</v>
      </c>
      <c r="O128" s="132"/>
      <c r="P128" s="195"/>
      <c r="Q128" s="105" t="s">
        <v>767</v>
      </c>
      <c r="R128" s="198" t="s">
        <v>838</v>
      </c>
    </row>
    <row r="129" spans="1:18" s="154" customFormat="1" hidden="1" x14ac:dyDescent="0.3">
      <c r="A129" s="143">
        <v>2000029</v>
      </c>
      <c r="B129" s="132">
        <v>2</v>
      </c>
      <c r="C129" s="132">
        <v>2</v>
      </c>
      <c r="D129" s="132">
        <v>21</v>
      </c>
      <c r="E129" s="119">
        <v>-1</v>
      </c>
      <c r="F129" s="155">
        <v>139410</v>
      </c>
      <c r="G129" s="155">
        <f>F129-5000</f>
        <v>134410</v>
      </c>
      <c r="H129" s="132"/>
      <c r="I129" s="132"/>
      <c r="J129" s="132"/>
      <c r="K129" s="132"/>
      <c r="L129" s="132" t="s">
        <v>19</v>
      </c>
      <c r="M129" s="119"/>
      <c r="N129" s="119">
        <v>0</v>
      </c>
      <c r="O129" s="132"/>
      <c r="P129" s="195"/>
      <c r="Q129" s="105" t="s">
        <v>767</v>
      </c>
      <c r="R129" s="198" t="s">
        <v>851</v>
      </c>
    </row>
    <row r="130" spans="1:18" s="154" customFormat="1" hidden="1" x14ac:dyDescent="0.3">
      <c r="A130" s="143">
        <v>2000029</v>
      </c>
      <c r="B130" s="132">
        <v>2</v>
      </c>
      <c r="C130" s="132">
        <v>2</v>
      </c>
      <c r="D130" s="132">
        <v>22</v>
      </c>
      <c r="E130" s="119">
        <v>-1</v>
      </c>
      <c r="F130" s="155">
        <v>139410</v>
      </c>
      <c r="G130" s="155">
        <f>F130-5000</f>
        <v>134410</v>
      </c>
      <c r="H130" s="132"/>
      <c r="I130" s="132"/>
      <c r="J130" s="132"/>
      <c r="K130" s="132"/>
      <c r="L130" s="132" t="s">
        <v>19</v>
      </c>
      <c r="M130" s="119"/>
      <c r="N130" s="119">
        <v>0</v>
      </c>
      <c r="O130" s="132"/>
      <c r="P130" s="195"/>
      <c r="Q130" s="105" t="s">
        <v>767</v>
      </c>
      <c r="R130" s="198" t="s">
        <v>851</v>
      </c>
    </row>
    <row r="131" spans="1:18" s="2" customFormat="1" hidden="1" x14ac:dyDescent="0.3">
      <c r="A131" s="104">
        <v>2000029</v>
      </c>
      <c r="B131" s="119">
        <v>3</v>
      </c>
      <c r="C131" s="160">
        <v>2</v>
      </c>
      <c r="D131" s="160">
        <v>31</v>
      </c>
      <c r="E131" s="119">
        <v>-1</v>
      </c>
      <c r="F131" s="156">
        <v>147540</v>
      </c>
      <c r="G131" s="156">
        <v>146246</v>
      </c>
      <c r="H131" s="119"/>
      <c r="I131" s="119"/>
      <c r="J131" s="119"/>
      <c r="K131" s="119" t="s">
        <v>7</v>
      </c>
      <c r="L131" s="120" t="s">
        <v>19</v>
      </c>
      <c r="M131" s="119"/>
      <c r="N131" s="119">
        <v>0</v>
      </c>
      <c r="O131" s="119"/>
      <c r="P131" s="122"/>
      <c r="Q131" s="105" t="s">
        <v>767</v>
      </c>
      <c r="R131" s="126" t="s">
        <v>840</v>
      </c>
    </row>
    <row r="132" spans="1:18" s="2" customFormat="1" ht="15" hidden="1" customHeight="1" x14ac:dyDescent="0.3">
      <c r="A132" s="104">
        <v>2000029</v>
      </c>
      <c r="B132" s="119">
        <v>3</v>
      </c>
      <c r="C132" s="160">
        <v>2</v>
      </c>
      <c r="D132" s="160">
        <v>32</v>
      </c>
      <c r="E132" s="119">
        <v>1</v>
      </c>
      <c r="F132" s="156">
        <v>122040</v>
      </c>
      <c r="G132" s="156">
        <v>120707</v>
      </c>
      <c r="H132" s="119"/>
      <c r="I132" s="119"/>
      <c r="J132" s="119"/>
      <c r="K132" s="119" t="s">
        <v>7</v>
      </c>
      <c r="L132" s="120" t="s">
        <v>19</v>
      </c>
      <c r="M132" s="119"/>
      <c r="N132" s="119">
        <v>0</v>
      </c>
      <c r="O132" s="119"/>
      <c r="P132" s="122"/>
      <c r="Q132" s="105" t="s">
        <v>767</v>
      </c>
      <c r="R132" s="126" t="s">
        <v>840</v>
      </c>
    </row>
    <row r="133" spans="1:18" s="2" customFormat="1" hidden="1" x14ac:dyDescent="0.3">
      <c r="A133" s="104">
        <v>2000029</v>
      </c>
      <c r="B133" s="119">
        <v>3</v>
      </c>
      <c r="C133" s="160">
        <v>2</v>
      </c>
      <c r="D133" s="160">
        <v>32</v>
      </c>
      <c r="E133" s="119">
        <v>1</v>
      </c>
      <c r="F133" s="156">
        <v>120100</v>
      </c>
      <c r="G133" s="156">
        <v>118100</v>
      </c>
      <c r="H133" s="119"/>
      <c r="I133" s="119" t="s">
        <v>11</v>
      </c>
      <c r="J133" s="119"/>
      <c r="K133" s="119" t="s">
        <v>7</v>
      </c>
      <c r="L133" s="120" t="s">
        <v>19</v>
      </c>
      <c r="M133" s="119"/>
      <c r="N133" s="119">
        <v>0</v>
      </c>
      <c r="O133" s="119"/>
      <c r="P133" s="122"/>
      <c r="Q133" s="105" t="s">
        <v>767</v>
      </c>
      <c r="R133" s="126" t="s">
        <v>46</v>
      </c>
    </row>
    <row r="134" spans="1:18" s="2" customFormat="1" hidden="1" x14ac:dyDescent="0.3">
      <c r="A134" s="104">
        <v>2000029</v>
      </c>
      <c r="B134" s="119">
        <v>3</v>
      </c>
      <c r="C134" s="160">
        <v>2</v>
      </c>
      <c r="D134" s="160">
        <v>31</v>
      </c>
      <c r="E134" s="119">
        <v>-1</v>
      </c>
      <c r="F134" s="156">
        <v>124450</v>
      </c>
      <c r="G134" s="156">
        <v>122450</v>
      </c>
      <c r="H134" s="119"/>
      <c r="I134" s="119" t="s">
        <v>11</v>
      </c>
      <c r="J134" s="119"/>
      <c r="K134" s="119" t="s">
        <v>7</v>
      </c>
      <c r="L134" s="120" t="s">
        <v>19</v>
      </c>
      <c r="M134" s="119"/>
      <c r="N134" s="119">
        <v>0</v>
      </c>
      <c r="O134" s="119"/>
      <c r="P134" s="122"/>
      <c r="Q134" s="105" t="s">
        <v>767</v>
      </c>
      <c r="R134" s="126" t="s">
        <v>46</v>
      </c>
    </row>
    <row r="135" spans="1:18" s="2" customFormat="1" hidden="1" x14ac:dyDescent="0.3">
      <c r="A135" s="104">
        <v>2000029</v>
      </c>
      <c r="B135" s="119">
        <v>3</v>
      </c>
      <c r="C135" s="160">
        <v>2</v>
      </c>
      <c r="D135" s="160">
        <v>31</v>
      </c>
      <c r="E135" s="119">
        <v>-1</v>
      </c>
      <c r="F135" s="156">
        <v>122520</v>
      </c>
      <c r="G135" s="156">
        <v>121226</v>
      </c>
      <c r="H135" s="119"/>
      <c r="I135" s="119"/>
      <c r="J135" s="119"/>
      <c r="K135" s="119" t="s">
        <v>7</v>
      </c>
      <c r="L135" s="120" t="s">
        <v>19</v>
      </c>
      <c r="M135" s="119"/>
      <c r="N135" s="119">
        <v>0</v>
      </c>
      <c r="O135" s="119"/>
      <c r="P135" s="122"/>
      <c r="Q135" s="105" t="s">
        <v>767</v>
      </c>
      <c r="R135" s="126" t="s">
        <v>840</v>
      </c>
    </row>
    <row r="136" spans="1:18" s="2" customFormat="1" ht="15" hidden="1" customHeight="1" x14ac:dyDescent="0.3">
      <c r="A136" s="104">
        <v>2000029</v>
      </c>
      <c r="B136" s="119">
        <v>3</v>
      </c>
      <c r="C136" s="160">
        <v>2</v>
      </c>
      <c r="D136" s="160">
        <v>32</v>
      </c>
      <c r="E136" s="119">
        <v>1</v>
      </c>
      <c r="F136" s="156">
        <v>90530</v>
      </c>
      <c r="G136" s="156">
        <v>89197</v>
      </c>
      <c r="H136" s="119"/>
      <c r="I136" s="119"/>
      <c r="J136" s="119"/>
      <c r="K136" s="119" t="s">
        <v>7</v>
      </c>
      <c r="L136" s="120" t="s">
        <v>19</v>
      </c>
      <c r="M136" s="119"/>
      <c r="N136" s="119">
        <v>0</v>
      </c>
      <c r="O136" s="119"/>
      <c r="P136" s="122"/>
      <c r="Q136" s="105" t="s">
        <v>767</v>
      </c>
      <c r="R136" s="126" t="s">
        <v>840</v>
      </c>
    </row>
    <row r="137" spans="1:18" s="2" customFormat="1" hidden="1" x14ac:dyDescent="0.3">
      <c r="A137" s="104">
        <v>2000029</v>
      </c>
      <c r="B137" s="119">
        <v>3</v>
      </c>
      <c r="C137" s="160">
        <v>2</v>
      </c>
      <c r="D137" s="160">
        <v>32</v>
      </c>
      <c r="E137" s="119">
        <v>1</v>
      </c>
      <c r="F137" s="156">
        <v>88450</v>
      </c>
      <c r="G137" s="156">
        <v>86450</v>
      </c>
      <c r="H137" s="119"/>
      <c r="I137" s="119" t="s">
        <v>11</v>
      </c>
      <c r="J137" s="119"/>
      <c r="K137" s="119" t="s">
        <v>7</v>
      </c>
      <c r="L137" s="120" t="s">
        <v>19</v>
      </c>
      <c r="M137" s="119"/>
      <c r="N137" s="119">
        <v>0</v>
      </c>
      <c r="O137" s="119"/>
      <c r="P137" s="122"/>
      <c r="Q137" s="105" t="s">
        <v>767</v>
      </c>
      <c r="R137" s="126" t="s">
        <v>46</v>
      </c>
    </row>
    <row r="138" spans="1:18" s="158" customFormat="1" hidden="1" x14ac:dyDescent="0.3">
      <c r="A138" s="157">
        <v>2000029</v>
      </c>
      <c r="B138" s="160">
        <v>4</v>
      </c>
      <c r="C138" s="160">
        <v>3</v>
      </c>
      <c r="D138" s="160">
        <v>41</v>
      </c>
      <c r="E138" s="160">
        <v>1</v>
      </c>
      <c r="F138" s="166">
        <v>138880</v>
      </c>
      <c r="G138" s="166">
        <f>F138-5000</f>
        <v>133880</v>
      </c>
      <c r="H138" s="160"/>
      <c r="I138" s="160" t="s">
        <v>11</v>
      </c>
      <c r="J138" s="160"/>
      <c r="K138" s="160" t="s">
        <v>7</v>
      </c>
      <c r="L138" s="160" t="s">
        <v>19</v>
      </c>
      <c r="M138" s="160"/>
      <c r="N138" s="119">
        <v>0</v>
      </c>
      <c r="O138" s="160"/>
      <c r="P138" s="180"/>
      <c r="Q138" s="162" t="s">
        <v>767</v>
      </c>
      <c r="R138" s="179" t="s">
        <v>46</v>
      </c>
    </row>
    <row r="139" spans="1:18" s="158" customFormat="1" hidden="1" x14ac:dyDescent="0.3">
      <c r="A139" s="157">
        <v>2000029</v>
      </c>
      <c r="B139" s="160">
        <v>4</v>
      </c>
      <c r="C139" s="160">
        <v>3</v>
      </c>
      <c r="D139" s="160">
        <v>42</v>
      </c>
      <c r="E139" s="160">
        <v>1</v>
      </c>
      <c r="F139" s="166">
        <v>135870</v>
      </c>
      <c r="G139" s="166">
        <f>F139-3000</f>
        <v>132870</v>
      </c>
      <c r="H139" s="160"/>
      <c r="I139" s="160"/>
      <c r="J139" s="160" t="s">
        <v>4</v>
      </c>
      <c r="K139" s="160" t="s">
        <v>7</v>
      </c>
      <c r="L139" s="160" t="s">
        <v>19</v>
      </c>
      <c r="M139" s="160"/>
      <c r="N139" s="119">
        <v>0</v>
      </c>
      <c r="O139" s="160"/>
      <c r="P139" s="180"/>
      <c r="Q139" s="162" t="s">
        <v>767</v>
      </c>
      <c r="R139" s="179" t="s">
        <v>838</v>
      </c>
    </row>
    <row r="140" spans="1:18" s="158" customFormat="1" hidden="1" x14ac:dyDescent="0.3">
      <c r="A140" s="157">
        <v>2000029</v>
      </c>
      <c r="B140" s="160">
        <v>4</v>
      </c>
      <c r="C140" s="160">
        <v>3</v>
      </c>
      <c r="D140" s="160">
        <v>42</v>
      </c>
      <c r="E140" s="160">
        <v>1</v>
      </c>
      <c r="F140" s="166">
        <v>138880</v>
      </c>
      <c r="G140" s="166">
        <f>F140-5000</f>
        <v>133880</v>
      </c>
      <c r="H140" s="160"/>
      <c r="I140" s="160" t="s">
        <v>11</v>
      </c>
      <c r="J140" s="160"/>
      <c r="K140" s="160" t="s">
        <v>7</v>
      </c>
      <c r="L140" s="160" t="s">
        <v>19</v>
      </c>
      <c r="M140" s="160"/>
      <c r="N140" s="119">
        <v>0</v>
      </c>
      <c r="O140" s="160"/>
      <c r="P140" s="180"/>
      <c r="Q140" s="162" t="s">
        <v>767</v>
      </c>
      <c r="R140" s="179" t="s">
        <v>46</v>
      </c>
    </row>
    <row r="141" spans="1:18" s="158" customFormat="1" hidden="1" x14ac:dyDescent="0.3">
      <c r="A141" s="157">
        <v>2000029</v>
      </c>
      <c r="B141" s="160">
        <v>4</v>
      </c>
      <c r="C141" s="160">
        <v>3</v>
      </c>
      <c r="D141" s="160">
        <v>43</v>
      </c>
      <c r="E141" s="160">
        <v>1</v>
      </c>
      <c r="F141" s="160">
        <v>135870</v>
      </c>
      <c r="G141" s="160">
        <f>F141-3000</f>
        <v>132870</v>
      </c>
      <c r="H141" s="160"/>
      <c r="I141" s="160"/>
      <c r="J141" s="160" t="s">
        <v>4</v>
      </c>
      <c r="K141" s="160" t="s">
        <v>7</v>
      </c>
      <c r="L141" s="160" t="s">
        <v>19</v>
      </c>
      <c r="M141" s="160"/>
      <c r="N141" s="119">
        <v>0</v>
      </c>
      <c r="O141" s="160"/>
      <c r="P141" s="180"/>
      <c r="Q141" s="162" t="s">
        <v>767</v>
      </c>
      <c r="R141" s="179" t="s">
        <v>838</v>
      </c>
    </row>
    <row r="142" spans="1:18" s="158" customFormat="1" hidden="1" x14ac:dyDescent="0.3">
      <c r="A142" s="157">
        <v>2000029</v>
      </c>
      <c r="B142" s="160">
        <v>4</v>
      </c>
      <c r="C142" s="160">
        <v>3</v>
      </c>
      <c r="D142" s="160">
        <v>43</v>
      </c>
      <c r="E142" s="160">
        <v>1</v>
      </c>
      <c r="F142" s="166">
        <v>138880</v>
      </c>
      <c r="G142" s="166">
        <f>F142-5000</f>
        <v>133880</v>
      </c>
      <c r="H142" s="160"/>
      <c r="I142" s="160" t="s">
        <v>11</v>
      </c>
      <c r="J142" s="160"/>
      <c r="K142" s="160" t="s">
        <v>7</v>
      </c>
      <c r="L142" s="160" t="s">
        <v>19</v>
      </c>
      <c r="M142" s="160"/>
      <c r="N142" s="119">
        <v>0</v>
      </c>
      <c r="O142" s="160"/>
      <c r="P142" s="180"/>
      <c r="Q142" s="162" t="s">
        <v>767</v>
      </c>
      <c r="R142" s="179" t="s">
        <v>853</v>
      </c>
    </row>
    <row r="143" spans="1:18" s="2" customFormat="1" hidden="1" x14ac:dyDescent="0.3">
      <c r="A143" s="104">
        <v>2000029</v>
      </c>
      <c r="B143" s="119">
        <v>3</v>
      </c>
      <c r="C143" s="160">
        <v>2</v>
      </c>
      <c r="D143" s="160">
        <v>32</v>
      </c>
      <c r="E143" s="119">
        <v>1</v>
      </c>
      <c r="F143" s="150">
        <v>85180</v>
      </c>
      <c r="G143" s="150">
        <v>84853</v>
      </c>
      <c r="H143" s="119"/>
      <c r="I143" s="126" t="s">
        <v>19</v>
      </c>
      <c r="J143" s="119"/>
      <c r="K143" s="126" t="s">
        <v>7</v>
      </c>
      <c r="L143" s="120" t="s">
        <v>19</v>
      </c>
      <c r="M143" s="119"/>
      <c r="N143" s="218" t="s">
        <v>867</v>
      </c>
      <c r="O143" s="119"/>
      <c r="P143" s="122"/>
      <c r="Q143" s="105" t="s">
        <v>767</v>
      </c>
      <c r="R143" s="126" t="s">
        <v>839</v>
      </c>
    </row>
    <row r="144" spans="1:18" s="2" customFormat="1" hidden="1" x14ac:dyDescent="0.3">
      <c r="A144" s="104">
        <v>2000029</v>
      </c>
      <c r="B144" s="119">
        <v>3</v>
      </c>
      <c r="C144" s="160">
        <v>2</v>
      </c>
      <c r="D144" s="119">
        <v>31</v>
      </c>
      <c r="E144" s="119">
        <v>1</v>
      </c>
      <c r="F144" s="150">
        <v>84610</v>
      </c>
      <c r="G144" s="150">
        <v>83610</v>
      </c>
      <c r="H144" s="119"/>
      <c r="I144" s="80" t="s">
        <v>18</v>
      </c>
      <c r="J144" s="80" t="s">
        <v>8</v>
      </c>
      <c r="K144" s="80" t="s">
        <v>7</v>
      </c>
      <c r="L144" s="120" t="s">
        <v>19</v>
      </c>
      <c r="M144" s="119" t="s">
        <v>488</v>
      </c>
      <c r="N144" s="206">
        <v>1180</v>
      </c>
      <c r="O144" s="119"/>
      <c r="P144" s="122"/>
      <c r="Q144" s="105" t="s">
        <v>767</v>
      </c>
      <c r="R144" s="127" t="s">
        <v>78</v>
      </c>
    </row>
    <row r="145" spans="1:18" s="2" customFormat="1" hidden="1" x14ac:dyDescent="0.3">
      <c r="A145" s="104">
        <v>2000029</v>
      </c>
      <c r="B145" s="119">
        <v>4</v>
      </c>
      <c r="C145" s="119">
        <v>2</v>
      </c>
      <c r="D145" s="208" t="s">
        <v>859</v>
      </c>
      <c r="E145" s="119">
        <v>1</v>
      </c>
      <c r="F145" s="150">
        <v>84550</v>
      </c>
      <c r="G145" s="150">
        <v>84148</v>
      </c>
      <c r="H145" s="119"/>
      <c r="I145" s="126"/>
      <c r="J145" s="126" t="s">
        <v>8</v>
      </c>
      <c r="K145" s="126" t="s">
        <v>7</v>
      </c>
      <c r="L145" s="120" t="s">
        <v>19</v>
      </c>
      <c r="M145" s="119" t="s">
        <v>491</v>
      </c>
      <c r="N145" s="206">
        <v>8300</v>
      </c>
      <c r="O145" s="119"/>
      <c r="P145" s="122"/>
      <c r="Q145" s="105" t="s">
        <v>767</v>
      </c>
      <c r="R145" s="189" t="s">
        <v>846</v>
      </c>
    </row>
    <row r="146" spans="1:18" s="2" customFormat="1" hidden="1" x14ac:dyDescent="0.3">
      <c r="A146" s="104">
        <v>2000029</v>
      </c>
      <c r="B146" s="119">
        <v>2</v>
      </c>
      <c r="C146" s="119">
        <v>2</v>
      </c>
      <c r="D146" s="119">
        <v>21</v>
      </c>
      <c r="E146" s="119">
        <v>-1</v>
      </c>
      <c r="F146" s="150">
        <v>79970</v>
      </c>
      <c r="G146" s="150">
        <v>75930</v>
      </c>
      <c r="H146" s="119"/>
      <c r="I146" s="119" t="s">
        <v>17</v>
      </c>
      <c r="J146" s="119" t="s">
        <v>8</v>
      </c>
      <c r="K146" s="119" t="s">
        <v>7</v>
      </c>
      <c r="L146" s="120" t="s">
        <v>19</v>
      </c>
      <c r="M146" s="120" t="s">
        <v>491</v>
      </c>
      <c r="N146" s="206">
        <v>8280</v>
      </c>
      <c r="O146" s="119"/>
      <c r="P146" s="122"/>
      <c r="Q146" s="105" t="s">
        <v>767</v>
      </c>
      <c r="R146" s="80" t="s">
        <v>837</v>
      </c>
    </row>
    <row r="147" spans="1:18" s="2" customFormat="1" hidden="1" x14ac:dyDescent="0.3">
      <c r="A147" s="104">
        <v>2000029</v>
      </c>
      <c r="B147" s="119">
        <v>2</v>
      </c>
      <c r="C147" s="119">
        <v>2</v>
      </c>
      <c r="D147" s="119">
        <v>21</v>
      </c>
      <c r="E147" s="119">
        <v>-1</v>
      </c>
      <c r="F147" s="150">
        <v>79970</v>
      </c>
      <c r="G147" s="150">
        <v>75930</v>
      </c>
      <c r="H147" s="119"/>
      <c r="I147" s="119" t="s">
        <v>17</v>
      </c>
      <c r="J147" s="119" t="s">
        <v>8</v>
      </c>
      <c r="K147" s="119" t="s">
        <v>7</v>
      </c>
      <c r="L147" s="120" t="s">
        <v>19</v>
      </c>
      <c r="M147" s="120" t="s">
        <v>491</v>
      </c>
      <c r="N147" s="206">
        <v>8280</v>
      </c>
      <c r="O147" s="119"/>
      <c r="P147" s="122"/>
      <c r="Q147" s="105" t="s">
        <v>767</v>
      </c>
      <c r="R147" s="80" t="s">
        <v>837</v>
      </c>
    </row>
    <row r="148" spans="1:18" s="2" customFormat="1" hidden="1" x14ac:dyDescent="0.3">
      <c r="A148" s="104">
        <v>2000029</v>
      </c>
      <c r="B148" s="119">
        <v>2</v>
      </c>
      <c r="C148" s="119">
        <v>2</v>
      </c>
      <c r="D148" s="119">
        <v>21</v>
      </c>
      <c r="E148" s="119">
        <v>-1</v>
      </c>
      <c r="F148" s="150">
        <v>79970</v>
      </c>
      <c r="G148" s="150">
        <v>75930</v>
      </c>
      <c r="H148" s="119"/>
      <c r="I148" s="119" t="s">
        <v>17</v>
      </c>
      <c r="J148" s="119" t="s">
        <v>8</v>
      </c>
      <c r="K148" s="119" t="s">
        <v>7</v>
      </c>
      <c r="L148" s="120" t="s">
        <v>19</v>
      </c>
      <c r="M148" s="120" t="s">
        <v>491</v>
      </c>
      <c r="N148" s="206">
        <v>8280</v>
      </c>
      <c r="O148" s="119"/>
      <c r="P148" s="122"/>
      <c r="Q148" s="105" t="s">
        <v>767</v>
      </c>
      <c r="R148" s="80" t="s">
        <v>837</v>
      </c>
    </row>
    <row r="149" spans="1:18" s="2" customFormat="1" hidden="1" x14ac:dyDescent="0.3">
      <c r="A149" s="104">
        <v>2000029</v>
      </c>
      <c r="B149" s="119">
        <v>2</v>
      </c>
      <c r="C149" s="119">
        <v>2</v>
      </c>
      <c r="D149" s="119">
        <v>22</v>
      </c>
      <c r="E149" s="119">
        <v>-1</v>
      </c>
      <c r="F149" s="150">
        <v>79970</v>
      </c>
      <c r="G149" s="150">
        <v>75930</v>
      </c>
      <c r="H149" s="119"/>
      <c r="I149" s="119" t="s">
        <v>17</v>
      </c>
      <c r="J149" s="119" t="s">
        <v>8</v>
      </c>
      <c r="K149" s="119" t="s">
        <v>7</v>
      </c>
      <c r="L149" s="120" t="s">
        <v>19</v>
      </c>
      <c r="M149" s="120" t="s">
        <v>491</v>
      </c>
      <c r="N149" s="206">
        <v>8280</v>
      </c>
      <c r="O149" s="119"/>
      <c r="P149" s="122"/>
      <c r="Q149" s="105" t="s">
        <v>767</v>
      </c>
      <c r="R149" s="80" t="s">
        <v>837</v>
      </c>
    </row>
    <row r="150" spans="1:18" s="2" customFormat="1" hidden="1" x14ac:dyDescent="0.3">
      <c r="A150" s="104">
        <v>2000029</v>
      </c>
      <c r="B150" s="119">
        <v>2</v>
      </c>
      <c r="C150" s="119">
        <v>2</v>
      </c>
      <c r="D150" s="119">
        <v>22</v>
      </c>
      <c r="E150" s="119">
        <v>-1</v>
      </c>
      <c r="F150" s="150">
        <v>79970</v>
      </c>
      <c r="G150" s="150">
        <v>75930</v>
      </c>
      <c r="H150" s="119"/>
      <c r="I150" s="119" t="s">
        <v>17</v>
      </c>
      <c r="J150" s="119" t="s">
        <v>8</v>
      </c>
      <c r="K150" s="119" t="s">
        <v>7</v>
      </c>
      <c r="L150" s="120" t="s">
        <v>19</v>
      </c>
      <c r="M150" s="120" t="s">
        <v>491</v>
      </c>
      <c r="N150" s="206">
        <v>8280</v>
      </c>
      <c r="O150" s="119"/>
      <c r="P150" s="122"/>
      <c r="Q150" s="105" t="s">
        <v>767</v>
      </c>
      <c r="R150" s="80" t="s">
        <v>837</v>
      </c>
    </row>
    <row r="151" spans="1:18" s="2" customFormat="1" hidden="1" x14ac:dyDescent="0.3">
      <c r="A151" s="104">
        <v>2000029</v>
      </c>
      <c r="B151" s="119">
        <v>2</v>
      </c>
      <c r="C151" s="119">
        <v>2</v>
      </c>
      <c r="D151" s="119">
        <v>22</v>
      </c>
      <c r="E151" s="119">
        <v>-1</v>
      </c>
      <c r="F151" s="150">
        <v>79970</v>
      </c>
      <c r="G151" s="150">
        <v>75930</v>
      </c>
      <c r="H151" s="119"/>
      <c r="I151" s="119" t="s">
        <v>17</v>
      </c>
      <c r="J151" s="119" t="s">
        <v>8</v>
      </c>
      <c r="K151" s="119" t="s">
        <v>7</v>
      </c>
      <c r="L151" s="120" t="s">
        <v>19</v>
      </c>
      <c r="M151" s="120" t="s">
        <v>491</v>
      </c>
      <c r="N151" s="206">
        <v>8280</v>
      </c>
      <c r="O151" s="119"/>
      <c r="P151" s="122"/>
      <c r="Q151" s="105" t="s">
        <v>767</v>
      </c>
      <c r="R151" s="80" t="s">
        <v>837</v>
      </c>
    </row>
    <row r="152" spans="1:18" s="2" customFormat="1" hidden="1" x14ac:dyDescent="0.3">
      <c r="A152" s="104">
        <v>2000029</v>
      </c>
      <c r="B152" s="119">
        <v>2</v>
      </c>
      <c r="C152" s="119">
        <v>2</v>
      </c>
      <c r="D152" s="119">
        <v>23</v>
      </c>
      <c r="E152" s="119">
        <v>-1</v>
      </c>
      <c r="F152" s="150">
        <v>79970</v>
      </c>
      <c r="G152" s="150">
        <v>75930</v>
      </c>
      <c r="H152" s="119"/>
      <c r="I152" s="119" t="s">
        <v>17</v>
      </c>
      <c r="J152" s="119" t="s">
        <v>8</v>
      </c>
      <c r="K152" s="119" t="s">
        <v>7</v>
      </c>
      <c r="L152" s="120" t="s">
        <v>19</v>
      </c>
      <c r="M152" s="120" t="s">
        <v>491</v>
      </c>
      <c r="N152" s="206">
        <v>8280</v>
      </c>
      <c r="O152" s="119"/>
      <c r="P152" s="122"/>
      <c r="Q152" s="105" t="s">
        <v>767</v>
      </c>
      <c r="R152" s="80" t="s">
        <v>837</v>
      </c>
    </row>
    <row r="153" spans="1:18" s="2" customFormat="1" hidden="1" x14ac:dyDescent="0.3">
      <c r="A153" s="104">
        <v>2000029</v>
      </c>
      <c r="B153" s="119">
        <v>2</v>
      </c>
      <c r="C153" s="119">
        <v>2</v>
      </c>
      <c r="D153" s="119">
        <v>23</v>
      </c>
      <c r="E153" s="119">
        <v>-1</v>
      </c>
      <c r="F153" s="150">
        <v>79970</v>
      </c>
      <c r="G153" s="150">
        <v>75930</v>
      </c>
      <c r="H153" s="119"/>
      <c r="I153" s="119" t="s">
        <v>17</v>
      </c>
      <c r="J153" s="119" t="s">
        <v>8</v>
      </c>
      <c r="K153" s="119" t="s">
        <v>7</v>
      </c>
      <c r="L153" s="120" t="s">
        <v>19</v>
      </c>
      <c r="M153" s="120" t="s">
        <v>491</v>
      </c>
      <c r="N153" s="206">
        <v>8280</v>
      </c>
      <c r="O153" s="119"/>
      <c r="P153" s="122"/>
      <c r="Q153" s="105" t="s">
        <v>767</v>
      </c>
      <c r="R153" s="80" t="s">
        <v>837</v>
      </c>
    </row>
    <row r="154" spans="1:18" s="2" customFormat="1" hidden="1" x14ac:dyDescent="0.3">
      <c r="A154" s="104">
        <v>2000029</v>
      </c>
      <c r="B154" s="119">
        <v>2</v>
      </c>
      <c r="C154" s="119">
        <v>2</v>
      </c>
      <c r="D154" s="119">
        <v>23</v>
      </c>
      <c r="E154" s="119">
        <v>-1</v>
      </c>
      <c r="F154" s="150">
        <v>79970</v>
      </c>
      <c r="G154" s="150">
        <v>75930</v>
      </c>
      <c r="H154" s="119"/>
      <c r="I154" s="119" t="s">
        <v>17</v>
      </c>
      <c r="J154" s="119" t="s">
        <v>8</v>
      </c>
      <c r="K154" s="119" t="s">
        <v>7</v>
      </c>
      <c r="L154" s="120" t="s">
        <v>19</v>
      </c>
      <c r="M154" s="120" t="s">
        <v>491</v>
      </c>
      <c r="N154" s="206">
        <v>8280</v>
      </c>
      <c r="O154" s="119"/>
      <c r="P154" s="122"/>
      <c r="Q154" s="105" t="s">
        <v>767</v>
      </c>
      <c r="R154" s="80" t="s">
        <v>837</v>
      </c>
    </row>
    <row r="155" spans="1:18" s="2" customFormat="1" hidden="1" x14ac:dyDescent="0.3">
      <c r="A155" s="104">
        <v>2000029</v>
      </c>
      <c r="B155" s="119">
        <v>4</v>
      </c>
      <c r="C155" s="119">
        <v>2</v>
      </c>
      <c r="D155" s="119">
        <v>41</v>
      </c>
      <c r="E155" s="119">
        <v>1</v>
      </c>
      <c r="F155" s="150">
        <v>80340</v>
      </c>
      <c r="G155" s="150">
        <v>76300</v>
      </c>
      <c r="H155" s="119"/>
      <c r="I155" s="119" t="s">
        <v>17</v>
      </c>
      <c r="J155" s="119" t="s">
        <v>8</v>
      </c>
      <c r="K155" s="119" t="s">
        <v>7</v>
      </c>
      <c r="L155" s="120" t="s">
        <v>19</v>
      </c>
      <c r="M155" s="120" t="s">
        <v>491</v>
      </c>
      <c r="N155" s="206">
        <v>8280</v>
      </c>
      <c r="O155" s="119"/>
      <c r="P155" s="122"/>
      <c r="Q155" s="105" t="s">
        <v>767</v>
      </c>
      <c r="R155" s="80" t="s">
        <v>837</v>
      </c>
    </row>
    <row r="156" spans="1:18" s="2" customFormat="1" hidden="1" x14ac:dyDescent="0.3">
      <c r="A156" s="104">
        <v>2000029</v>
      </c>
      <c r="B156" s="119">
        <v>4</v>
      </c>
      <c r="C156" s="119">
        <v>2</v>
      </c>
      <c r="D156" s="119">
        <v>41</v>
      </c>
      <c r="E156" s="119">
        <v>1</v>
      </c>
      <c r="F156" s="150">
        <v>80340</v>
      </c>
      <c r="G156" s="150">
        <v>76300</v>
      </c>
      <c r="H156" s="119"/>
      <c r="I156" s="119" t="s">
        <v>17</v>
      </c>
      <c r="J156" s="119" t="s">
        <v>8</v>
      </c>
      <c r="K156" s="119" t="s">
        <v>7</v>
      </c>
      <c r="L156" s="120" t="s">
        <v>19</v>
      </c>
      <c r="M156" s="120" t="s">
        <v>491</v>
      </c>
      <c r="N156" s="206">
        <v>8280</v>
      </c>
      <c r="O156" s="119"/>
      <c r="P156" s="122"/>
      <c r="Q156" s="105" t="s">
        <v>767</v>
      </c>
      <c r="R156" s="80" t="s">
        <v>837</v>
      </c>
    </row>
    <row r="157" spans="1:18" s="2" customFormat="1" hidden="1" x14ac:dyDescent="0.3">
      <c r="A157" s="104">
        <v>2000029</v>
      </c>
      <c r="B157" s="119">
        <v>4</v>
      </c>
      <c r="C157" s="119">
        <v>2</v>
      </c>
      <c r="D157" s="119">
        <v>41</v>
      </c>
      <c r="E157" s="119">
        <v>1</v>
      </c>
      <c r="F157" s="150">
        <v>80340</v>
      </c>
      <c r="G157" s="150">
        <v>76300</v>
      </c>
      <c r="H157" s="119"/>
      <c r="I157" s="119" t="s">
        <v>17</v>
      </c>
      <c r="J157" s="119" t="s">
        <v>8</v>
      </c>
      <c r="K157" s="119" t="s">
        <v>7</v>
      </c>
      <c r="L157" s="120" t="s">
        <v>19</v>
      </c>
      <c r="M157" s="120" t="s">
        <v>491</v>
      </c>
      <c r="N157" s="206">
        <v>8280</v>
      </c>
      <c r="O157" s="119"/>
      <c r="P157" s="122"/>
      <c r="Q157" s="105" t="s">
        <v>767</v>
      </c>
      <c r="R157" s="80" t="s">
        <v>837</v>
      </c>
    </row>
    <row r="158" spans="1:18" s="2" customFormat="1" hidden="1" x14ac:dyDescent="0.3">
      <c r="A158" s="104">
        <v>2000029</v>
      </c>
      <c r="B158" s="119">
        <v>4</v>
      </c>
      <c r="C158" s="119">
        <v>2</v>
      </c>
      <c r="D158" s="119">
        <v>42</v>
      </c>
      <c r="E158" s="119">
        <v>1</v>
      </c>
      <c r="F158" s="150">
        <v>80340</v>
      </c>
      <c r="G158" s="150">
        <v>76300</v>
      </c>
      <c r="H158" s="119"/>
      <c r="I158" s="119" t="s">
        <v>17</v>
      </c>
      <c r="J158" s="119" t="s">
        <v>8</v>
      </c>
      <c r="K158" s="119" t="s">
        <v>7</v>
      </c>
      <c r="L158" s="120" t="s">
        <v>19</v>
      </c>
      <c r="M158" s="120" t="s">
        <v>491</v>
      </c>
      <c r="N158" s="206">
        <v>8280</v>
      </c>
      <c r="O158" s="119"/>
      <c r="P158" s="122"/>
      <c r="Q158" s="105" t="s">
        <v>767</v>
      </c>
      <c r="R158" s="80" t="s">
        <v>837</v>
      </c>
    </row>
    <row r="159" spans="1:18" s="2" customFormat="1" hidden="1" x14ac:dyDescent="0.3">
      <c r="A159" s="104">
        <v>2000029</v>
      </c>
      <c r="B159" s="119">
        <v>4</v>
      </c>
      <c r="C159" s="119">
        <v>2</v>
      </c>
      <c r="D159" s="119">
        <v>42</v>
      </c>
      <c r="E159" s="119">
        <v>1</v>
      </c>
      <c r="F159" s="150">
        <v>80340</v>
      </c>
      <c r="G159" s="150">
        <v>76300</v>
      </c>
      <c r="H159" s="119"/>
      <c r="I159" s="119" t="s">
        <v>17</v>
      </c>
      <c r="J159" s="119" t="s">
        <v>8</v>
      </c>
      <c r="K159" s="119" t="s">
        <v>7</v>
      </c>
      <c r="L159" s="120" t="s">
        <v>19</v>
      </c>
      <c r="M159" s="120" t="s">
        <v>491</v>
      </c>
      <c r="N159" s="206">
        <v>8280</v>
      </c>
      <c r="O159" s="119"/>
      <c r="P159" s="122"/>
      <c r="Q159" s="105" t="s">
        <v>767</v>
      </c>
      <c r="R159" s="80" t="s">
        <v>837</v>
      </c>
    </row>
    <row r="160" spans="1:18" s="2" customFormat="1" hidden="1" x14ac:dyDescent="0.3">
      <c r="A160" s="104">
        <v>2000029</v>
      </c>
      <c r="B160" s="119">
        <v>4</v>
      </c>
      <c r="C160" s="119">
        <v>2</v>
      </c>
      <c r="D160" s="119">
        <v>42</v>
      </c>
      <c r="E160" s="119">
        <v>1</v>
      </c>
      <c r="F160" s="150">
        <v>80340</v>
      </c>
      <c r="G160" s="150">
        <v>76300</v>
      </c>
      <c r="H160" s="119"/>
      <c r="I160" s="119" t="s">
        <v>17</v>
      </c>
      <c r="J160" s="119" t="s">
        <v>8</v>
      </c>
      <c r="K160" s="119" t="s">
        <v>7</v>
      </c>
      <c r="L160" s="120" t="s">
        <v>19</v>
      </c>
      <c r="M160" s="120" t="s">
        <v>491</v>
      </c>
      <c r="N160" s="206">
        <v>8280</v>
      </c>
      <c r="O160" s="119"/>
      <c r="P160" s="122"/>
      <c r="Q160" s="105" t="s">
        <v>767</v>
      </c>
      <c r="R160" s="80" t="s">
        <v>837</v>
      </c>
    </row>
    <row r="161" spans="1:18" s="2" customFormat="1" hidden="1" x14ac:dyDescent="0.3">
      <c r="A161" s="104">
        <v>2000029</v>
      </c>
      <c r="B161" s="119">
        <v>4</v>
      </c>
      <c r="C161" s="119">
        <v>2</v>
      </c>
      <c r="D161" s="119">
        <v>43</v>
      </c>
      <c r="E161" s="119">
        <v>1</v>
      </c>
      <c r="F161" s="150">
        <v>80340</v>
      </c>
      <c r="G161" s="150">
        <v>76300</v>
      </c>
      <c r="H161" s="119"/>
      <c r="I161" s="119" t="s">
        <v>17</v>
      </c>
      <c r="J161" s="119" t="s">
        <v>8</v>
      </c>
      <c r="K161" s="119" t="s">
        <v>7</v>
      </c>
      <c r="L161" s="120" t="s">
        <v>19</v>
      </c>
      <c r="M161" s="120" t="s">
        <v>491</v>
      </c>
      <c r="N161" s="206">
        <v>8280</v>
      </c>
      <c r="O161" s="119"/>
      <c r="P161" s="122"/>
      <c r="Q161" s="105" t="s">
        <v>767</v>
      </c>
      <c r="R161" s="80" t="s">
        <v>837</v>
      </c>
    </row>
    <row r="162" spans="1:18" s="2" customFormat="1" hidden="1" x14ac:dyDescent="0.3">
      <c r="A162" s="104">
        <v>2000029</v>
      </c>
      <c r="B162" s="119">
        <v>4</v>
      </c>
      <c r="C162" s="119">
        <v>2</v>
      </c>
      <c r="D162" s="119">
        <v>43</v>
      </c>
      <c r="E162" s="119">
        <v>1</v>
      </c>
      <c r="F162" s="150">
        <v>80340</v>
      </c>
      <c r="G162" s="150">
        <v>76300</v>
      </c>
      <c r="H162" s="119"/>
      <c r="I162" s="119" t="s">
        <v>17</v>
      </c>
      <c r="J162" s="119" t="s">
        <v>8</v>
      </c>
      <c r="K162" s="119" t="s">
        <v>7</v>
      </c>
      <c r="L162" s="120" t="s">
        <v>19</v>
      </c>
      <c r="M162" s="120" t="s">
        <v>491</v>
      </c>
      <c r="N162" s="206">
        <v>8280</v>
      </c>
      <c r="O162" s="119"/>
      <c r="P162" s="122"/>
      <c r="Q162" s="105" t="s">
        <v>767</v>
      </c>
      <c r="R162" s="80" t="s">
        <v>837</v>
      </c>
    </row>
    <row r="163" spans="1:18" s="2" customFormat="1" hidden="1" x14ac:dyDescent="0.3">
      <c r="A163" s="104">
        <v>2000029</v>
      </c>
      <c r="B163" s="119">
        <v>4</v>
      </c>
      <c r="C163" s="119">
        <v>2</v>
      </c>
      <c r="D163" s="119">
        <v>43</v>
      </c>
      <c r="E163" s="119">
        <v>1</v>
      </c>
      <c r="F163" s="150">
        <v>80340</v>
      </c>
      <c r="G163" s="150">
        <v>76300</v>
      </c>
      <c r="H163" s="119"/>
      <c r="I163" s="119" t="s">
        <v>17</v>
      </c>
      <c r="J163" s="119" t="s">
        <v>8</v>
      </c>
      <c r="K163" s="119" t="s">
        <v>7</v>
      </c>
      <c r="L163" s="120" t="s">
        <v>19</v>
      </c>
      <c r="M163" s="120" t="s">
        <v>491</v>
      </c>
      <c r="N163" s="206">
        <v>8280</v>
      </c>
      <c r="O163" s="119"/>
      <c r="P163" s="122"/>
      <c r="Q163" s="105" t="s">
        <v>767</v>
      </c>
      <c r="R163" s="80" t="s">
        <v>837</v>
      </c>
    </row>
    <row r="164" spans="1:18" s="2" customFormat="1" hidden="1" x14ac:dyDescent="0.3">
      <c r="A164" s="104">
        <v>2000029</v>
      </c>
      <c r="B164" s="119">
        <v>2</v>
      </c>
      <c r="C164" s="119">
        <v>2</v>
      </c>
      <c r="D164" s="80" t="s">
        <v>860</v>
      </c>
      <c r="E164" s="119">
        <v>-1</v>
      </c>
      <c r="F164" s="150">
        <v>71730</v>
      </c>
      <c r="G164" s="150">
        <v>57698</v>
      </c>
      <c r="H164" s="119"/>
      <c r="I164" s="127" t="s">
        <v>92</v>
      </c>
      <c r="J164" s="80" t="s">
        <v>8</v>
      </c>
      <c r="K164" s="126" t="s">
        <v>6</v>
      </c>
      <c r="L164" s="120" t="s">
        <v>19</v>
      </c>
      <c r="M164" s="119"/>
      <c r="N164" s="206">
        <v>8210</v>
      </c>
      <c r="O164" s="119"/>
      <c r="P164" s="122"/>
      <c r="Q164" s="190" t="s">
        <v>768</v>
      </c>
      <c r="R164" s="127" t="s">
        <v>93</v>
      </c>
    </row>
    <row r="165" spans="1:18" s="205" customFormat="1" ht="15" hidden="1" customHeight="1" x14ac:dyDescent="0.3">
      <c r="A165" s="116">
        <v>2000029</v>
      </c>
      <c r="B165" s="125">
        <v>3</v>
      </c>
      <c r="C165" s="125">
        <v>2</v>
      </c>
      <c r="D165" s="125">
        <v>31</v>
      </c>
      <c r="E165" s="125">
        <v>-1</v>
      </c>
      <c r="F165" s="204">
        <v>76160</v>
      </c>
      <c r="G165" s="204">
        <v>75760</v>
      </c>
      <c r="H165" s="125"/>
      <c r="I165" s="125" t="s">
        <v>99</v>
      </c>
      <c r="J165" s="125"/>
      <c r="K165" s="125" t="s">
        <v>7</v>
      </c>
      <c r="L165" s="125"/>
      <c r="M165" s="119"/>
      <c r="N165" s="119">
        <v>0</v>
      </c>
      <c r="O165" s="119"/>
      <c r="P165" s="122"/>
      <c r="Q165" s="125" t="s">
        <v>768</v>
      </c>
      <c r="R165" s="141" t="s">
        <v>100</v>
      </c>
    </row>
    <row r="166" spans="1:18" s="2" customFormat="1" ht="15" hidden="1" customHeight="1" x14ac:dyDescent="0.3">
      <c r="A166" s="104">
        <v>2000029</v>
      </c>
      <c r="B166" s="119">
        <v>3</v>
      </c>
      <c r="C166" s="160">
        <v>2</v>
      </c>
      <c r="D166" s="125">
        <v>31</v>
      </c>
      <c r="E166" s="191">
        <v>-1</v>
      </c>
      <c r="F166" s="150">
        <v>75760</v>
      </c>
      <c r="G166" s="150">
        <v>75360</v>
      </c>
      <c r="H166" s="119"/>
      <c r="I166" s="139" t="s">
        <v>99</v>
      </c>
      <c r="J166" s="119"/>
      <c r="K166" s="80" t="s">
        <v>7</v>
      </c>
      <c r="L166" s="120"/>
      <c r="M166" s="119"/>
      <c r="N166" s="119">
        <v>0</v>
      </c>
      <c r="O166" s="119"/>
      <c r="P166" s="122"/>
      <c r="Q166" s="190" t="s">
        <v>768</v>
      </c>
      <c r="R166" s="127" t="s">
        <v>100</v>
      </c>
    </row>
    <row r="167" spans="1:18" s="2" customFormat="1" ht="15" hidden="1" customHeight="1" x14ac:dyDescent="0.3">
      <c r="A167" s="104">
        <v>2000029</v>
      </c>
      <c r="B167" s="119">
        <v>3</v>
      </c>
      <c r="C167" s="160">
        <v>2</v>
      </c>
      <c r="D167" s="125">
        <v>31</v>
      </c>
      <c r="E167" s="191">
        <v>-1</v>
      </c>
      <c r="F167" s="150">
        <v>75360</v>
      </c>
      <c r="G167" s="150">
        <v>74960</v>
      </c>
      <c r="H167" s="119"/>
      <c r="I167" s="139" t="s">
        <v>99</v>
      </c>
      <c r="J167" s="119"/>
      <c r="K167" s="80" t="s">
        <v>7</v>
      </c>
      <c r="L167" s="120"/>
      <c r="M167" s="119"/>
      <c r="N167" s="119">
        <v>0</v>
      </c>
      <c r="O167" s="119"/>
      <c r="P167" s="122"/>
      <c r="Q167" s="190" t="s">
        <v>768</v>
      </c>
      <c r="R167" s="127" t="s">
        <v>100</v>
      </c>
    </row>
    <row r="168" spans="1:18" s="2" customFormat="1" ht="15" hidden="1" customHeight="1" x14ac:dyDescent="0.3">
      <c r="A168" s="104">
        <v>2000029</v>
      </c>
      <c r="B168" s="119">
        <v>3</v>
      </c>
      <c r="C168" s="160">
        <v>2</v>
      </c>
      <c r="D168" s="125">
        <v>31</v>
      </c>
      <c r="E168" s="191">
        <v>-1</v>
      </c>
      <c r="F168" s="150">
        <v>74960</v>
      </c>
      <c r="G168" s="150">
        <v>74560</v>
      </c>
      <c r="H168" s="119"/>
      <c r="I168" s="139" t="s">
        <v>99</v>
      </c>
      <c r="J168" s="119"/>
      <c r="K168" s="80" t="s">
        <v>7</v>
      </c>
      <c r="L168" s="120"/>
      <c r="M168" s="119"/>
      <c r="N168" s="119">
        <v>0</v>
      </c>
      <c r="O168" s="119"/>
      <c r="P168" s="122"/>
      <c r="Q168" s="190" t="s">
        <v>768</v>
      </c>
      <c r="R168" s="127" t="s">
        <v>100</v>
      </c>
    </row>
    <row r="169" spans="1:18" s="2" customFormat="1" ht="15" hidden="1" customHeight="1" x14ac:dyDescent="0.3">
      <c r="A169" s="104">
        <v>2000029</v>
      </c>
      <c r="B169" s="119">
        <v>3</v>
      </c>
      <c r="C169" s="160">
        <v>2</v>
      </c>
      <c r="D169" s="125">
        <v>31</v>
      </c>
      <c r="E169" s="191">
        <v>-1</v>
      </c>
      <c r="F169" s="150">
        <v>74560</v>
      </c>
      <c r="G169" s="150">
        <v>74160</v>
      </c>
      <c r="H169" s="119"/>
      <c r="I169" s="139" t="s">
        <v>99</v>
      </c>
      <c r="J169" s="119"/>
      <c r="K169" s="80" t="s">
        <v>7</v>
      </c>
      <c r="L169" s="120"/>
      <c r="M169" s="119"/>
      <c r="N169" s="119">
        <v>0</v>
      </c>
      <c r="O169" s="119"/>
      <c r="P169" s="122"/>
      <c r="Q169" s="190" t="s">
        <v>768</v>
      </c>
      <c r="R169" s="127" t="s">
        <v>100</v>
      </c>
    </row>
    <row r="170" spans="1:18" s="2" customFormat="1" ht="15" hidden="1" customHeight="1" x14ac:dyDescent="0.3">
      <c r="A170" s="104">
        <v>2000029</v>
      </c>
      <c r="B170" s="119">
        <v>3</v>
      </c>
      <c r="C170" s="160">
        <v>2</v>
      </c>
      <c r="D170" s="125">
        <v>31</v>
      </c>
      <c r="E170" s="191">
        <v>-1</v>
      </c>
      <c r="F170" s="150">
        <v>74160</v>
      </c>
      <c r="G170" s="150">
        <v>73760</v>
      </c>
      <c r="H170" s="119"/>
      <c r="I170" s="139" t="s">
        <v>99</v>
      </c>
      <c r="J170" s="119"/>
      <c r="K170" s="80" t="s">
        <v>7</v>
      </c>
      <c r="L170" s="120"/>
      <c r="M170" s="119"/>
      <c r="N170" s="119">
        <v>0</v>
      </c>
      <c r="O170" s="119"/>
      <c r="P170" s="122"/>
      <c r="Q170" s="190" t="s">
        <v>768</v>
      </c>
      <c r="R170" s="127" t="s">
        <v>100</v>
      </c>
    </row>
    <row r="171" spans="1:18" s="2" customFormat="1" ht="15" hidden="1" customHeight="1" x14ac:dyDescent="0.3">
      <c r="A171" s="104">
        <v>2000029</v>
      </c>
      <c r="B171" s="119">
        <v>3</v>
      </c>
      <c r="C171" s="160">
        <v>2</v>
      </c>
      <c r="D171" s="125">
        <v>31</v>
      </c>
      <c r="E171" s="191">
        <v>-1</v>
      </c>
      <c r="F171" s="150">
        <v>73760</v>
      </c>
      <c r="G171" s="150">
        <v>73360</v>
      </c>
      <c r="H171" s="119"/>
      <c r="I171" s="139" t="s">
        <v>99</v>
      </c>
      <c r="J171" s="119"/>
      <c r="K171" s="80" t="s">
        <v>7</v>
      </c>
      <c r="L171" s="120"/>
      <c r="M171" s="119"/>
      <c r="N171" s="119">
        <v>0</v>
      </c>
      <c r="O171" s="119"/>
      <c r="P171" s="122"/>
      <c r="Q171" s="190" t="s">
        <v>768</v>
      </c>
      <c r="R171" s="127" t="s">
        <v>100</v>
      </c>
    </row>
    <row r="172" spans="1:18" s="2" customFormat="1" ht="15" hidden="1" customHeight="1" x14ac:dyDescent="0.3">
      <c r="A172" s="104">
        <v>2000029</v>
      </c>
      <c r="B172" s="119">
        <v>3</v>
      </c>
      <c r="C172" s="160">
        <v>2</v>
      </c>
      <c r="D172" s="125">
        <v>31</v>
      </c>
      <c r="E172" s="191">
        <v>-1</v>
      </c>
      <c r="F172" s="150">
        <v>73360</v>
      </c>
      <c r="G172" s="150">
        <v>72960</v>
      </c>
      <c r="H172" s="119"/>
      <c r="I172" s="139" t="s">
        <v>99</v>
      </c>
      <c r="J172" s="119"/>
      <c r="K172" s="80" t="s">
        <v>7</v>
      </c>
      <c r="L172" s="120"/>
      <c r="M172" s="119"/>
      <c r="N172" s="119">
        <v>0</v>
      </c>
      <c r="O172" s="119"/>
      <c r="P172" s="122"/>
      <c r="Q172" s="190" t="s">
        <v>768</v>
      </c>
      <c r="R172" s="127" t="s">
        <v>100</v>
      </c>
    </row>
    <row r="173" spans="1:18" s="2" customFormat="1" ht="15" hidden="1" customHeight="1" x14ac:dyDescent="0.3">
      <c r="A173" s="104">
        <v>2000029</v>
      </c>
      <c r="B173" s="119">
        <v>3</v>
      </c>
      <c r="C173" s="160">
        <v>2</v>
      </c>
      <c r="D173" s="125">
        <v>31</v>
      </c>
      <c r="E173" s="191">
        <v>-1</v>
      </c>
      <c r="F173" s="150">
        <v>72960</v>
      </c>
      <c r="G173" s="150">
        <v>72560</v>
      </c>
      <c r="H173" s="119"/>
      <c r="I173" s="139" t="s">
        <v>99</v>
      </c>
      <c r="J173" s="119"/>
      <c r="K173" s="80" t="s">
        <v>7</v>
      </c>
      <c r="L173" s="120"/>
      <c r="M173" s="119"/>
      <c r="N173" s="119">
        <v>0</v>
      </c>
      <c r="O173" s="119"/>
      <c r="P173" s="122"/>
      <c r="Q173" s="190" t="s">
        <v>768</v>
      </c>
      <c r="R173" s="127" t="s">
        <v>100</v>
      </c>
    </row>
    <row r="174" spans="1:18" s="2" customFormat="1" ht="15" hidden="1" customHeight="1" x14ac:dyDescent="0.3">
      <c r="A174" s="104">
        <v>2000029</v>
      </c>
      <c r="B174" s="119">
        <v>3</v>
      </c>
      <c r="C174" s="160">
        <v>2</v>
      </c>
      <c r="D174" s="125">
        <v>31</v>
      </c>
      <c r="E174" s="191">
        <v>-1</v>
      </c>
      <c r="F174" s="150">
        <v>72560</v>
      </c>
      <c r="G174" s="150">
        <v>72160</v>
      </c>
      <c r="H174" s="119"/>
      <c r="I174" s="139" t="s">
        <v>99</v>
      </c>
      <c r="J174" s="119"/>
      <c r="K174" s="80" t="s">
        <v>7</v>
      </c>
      <c r="L174" s="120"/>
      <c r="M174" s="119"/>
      <c r="N174" s="119">
        <v>0</v>
      </c>
      <c r="O174" s="119"/>
      <c r="P174" s="122"/>
      <c r="Q174" s="190" t="s">
        <v>768</v>
      </c>
      <c r="R174" s="127" t="s">
        <v>100</v>
      </c>
    </row>
    <row r="175" spans="1:18" s="2" customFormat="1" ht="15" hidden="1" customHeight="1" x14ac:dyDescent="0.3">
      <c r="A175" s="104">
        <v>2000029</v>
      </c>
      <c r="B175" s="119">
        <v>3</v>
      </c>
      <c r="C175" s="160">
        <v>2</v>
      </c>
      <c r="D175" s="125">
        <v>31</v>
      </c>
      <c r="E175" s="191">
        <v>-1</v>
      </c>
      <c r="F175" s="150">
        <v>72160</v>
      </c>
      <c r="G175" s="150">
        <v>71760</v>
      </c>
      <c r="H175" s="119"/>
      <c r="I175" s="139" t="s">
        <v>99</v>
      </c>
      <c r="J175" s="119"/>
      <c r="K175" s="80" t="s">
        <v>7</v>
      </c>
      <c r="L175" s="120"/>
      <c r="M175" s="119"/>
      <c r="N175" s="119">
        <v>0</v>
      </c>
      <c r="O175" s="119"/>
      <c r="P175" s="122"/>
      <c r="Q175" s="190" t="s">
        <v>768</v>
      </c>
      <c r="R175" s="127" t="s">
        <v>100</v>
      </c>
    </row>
    <row r="176" spans="1:18" s="2" customFormat="1" ht="15" hidden="1" customHeight="1" x14ac:dyDescent="0.3">
      <c r="A176" s="104">
        <v>2000029</v>
      </c>
      <c r="B176" s="119">
        <v>3</v>
      </c>
      <c r="C176" s="160">
        <v>2</v>
      </c>
      <c r="D176" s="125">
        <v>31</v>
      </c>
      <c r="E176" s="191">
        <v>-1</v>
      </c>
      <c r="F176" s="150">
        <v>71760</v>
      </c>
      <c r="G176" s="150">
        <v>71360</v>
      </c>
      <c r="H176" s="119"/>
      <c r="I176" s="139" t="s">
        <v>99</v>
      </c>
      <c r="J176" s="119"/>
      <c r="K176" s="80" t="s">
        <v>7</v>
      </c>
      <c r="L176" s="120"/>
      <c r="M176" s="119"/>
      <c r="N176" s="119">
        <v>0</v>
      </c>
      <c r="O176" s="119"/>
      <c r="P176" s="122"/>
      <c r="Q176" s="190" t="s">
        <v>768</v>
      </c>
      <c r="R176" s="127" t="s">
        <v>100</v>
      </c>
    </row>
    <row r="177" spans="1:18" s="2" customFormat="1" ht="15" hidden="1" customHeight="1" x14ac:dyDescent="0.3">
      <c r="A177" s="104">
        <v>2000029</v>
      </c>
      <c r="B177" s="119">
        <v>3</v>
      </c>
      <c r="C177" s="160">
        <v>2</v>
      </c>
      <c r="D177" s="125">
        <v>31</v>
      </c>
      <c r="E177" s="191">
        <v>-1</v>
      </c>
      <c r="F177" s="150">
        <v>71360</v>
      </c>
      <c r="G177" s="150">
        <v>70960</v>
      </c>
      <c r="H177" s="119"/>
      <c r="I177" s="139" t="s">
        <v>99</v>
      </c>
      <c r="J177" s="119"/>
      <c r="K177" s="80" t="s">
        <v>7</v>
      </c>
      <c r="L177" s="120"/>
      <c r="M177" s="119"/>
      <c r="N177" s="119">
        <v>0</v>
      </c>
      <c r="O177" s="119"/>
      <c r="P177" s="122"/>
      <c r="Q177" s="190" t="s">
        <v>768</v>
      </c>
      <c r="R177" s="127" t="s">
        <v>100</v>
      </c>
    </row>
    <row r="178" spans="1:18" s="154" customFormat="1" ht="15" hidden="1" customHeight="1" x14ac:dyDescent="0.3">
      <c r="A178" s="143">
        <v>2000029</v>
      </c>
      <c r="B178" s="132">
        <v>3</v>
      </c>
      <c r="C178" s="132">
        <v>2</v>
      </c>
      <c r="D178" s="125">
        <v>31</v>
      </c>
      <c r="E178" s="132">
        <v>-1</v>
      </c>
      <c r="F178" s="155">
        <v>70960</v>
      </c>
      <c r="G178" s="155">
        <v>70560</v>
      </c>
      <c r="H178" s="132"/>
      <c r="I178" s="198" t="s">
        <v>99</v>
      </c>
      <c r="J178" s="132"/>
      <c r="K178" s="196" t="s">
        <v>7</v>
      </c>
      <c r="L178" s="132"/>
      <c r="M178" s="119"/>
      <c r="N178" s="119">
        <v>0</v>
      </c>
      <c r="O178" s="119"/>
      <c r="P178" s="122"/>
      <c r="Q178" s="132" t="s">
        <v>768</v>
      </c>
      <c r="R178" s="197" t="s">
        <v>100</v>
      </c>
    </row>
    <row r="179" spans="1:18" s="2" customFormat="1" ht="15" hidden="1" customHeight="1" x14ac:dyDescent="0.3">
      <c r="A179" s="104">
        <v>2000029</v>
      </c>
      <c r="B179" s="119">
        <v>3</v>
      </c>
      <c r="C179" s="160">
        <v>2</v>
      </c>
      <c r="D179" s="125">
        <v>31</v>
      </c>
      <c r="E179" s="191">
        <v>-1</v>
      </c>
      <c r="F179" s="150">
        <v>70560</v>
      </c>
      <c r="G179" s="150">
        <v>70160</v>
      </c>
      <c r="H179" s="119"/>
      <c r="I179" s="139" t="s">
        <v>99</v>
      </c>
      <c r="J179" s="119"/>
      <c r="K179" s="80" t="s">
        <v>7</v>
      </c>
      <c r="L179" s="120"/>
      <c r="M179" s="119"/>
      <c r="N179" s="119">
        <v>0</v>
      </c>
      <c r="O179" s="119"/>
      <c r="P179" s="122"/>
      <c r="Q179" s="190" t="s">
        <v>768</v>
      </c>
      <c r="R179" s="127" t="s">
        <v>100</v>
      </c>
    </row>
    <row r="180" spans="1:18" s="2" customFormat="1" ht="15" hidden="1" customHeight="1" x14ac:dyDescent="0.3">
      <c r="A180" s="104">
        <v>2000029</v>
      </c>
      <c r="B180" s="119">
        <v>3</v>
      </c>
      <c r="C180" s="160">
        <v>2</v>
      </c>
      <c r="D180" s="125">
        <v>31</v>
      </c>
      <c r="E180" s="191">
        <v>-1</v>
      </c>
      <c r="F180" s="150">
        <v>70160</v>
      </c>
      <c r="G180" s="150">
        <v>69760</v>
      </c>
      <c r="H180" s="119"/>
      <c r="I180" s="139" t="s">
        <v>99</v>
      </c>
      <c r="J180" s="119"/>
      <c r="K180" s="80" t="s">
        <v>7</v>
      </c>
      <c r="L180" s="120"/>
      <c r="M180" s="119"/>
      <c r="N180" s="119">
        <v>0</v>
      </c>
      <c r="O180" s="119"/>
      <c r="P180" s="122"/>
      <c r="Q180" s="190" t="s">
        <v>768</v>
      </c>
      <c r="R180" s="127" t="s">
        <v>100</v>
      </c>
    </row>
    <row r="181" spans="1:18" s="2" customFormat="1" ht="15" hidden="1" customHeight="1" x14ac:dyDescent="0.3">
      <c r="A181" s="104">
        <v>2000029</v>
      </c>
      <c r="B181" s="119">
        <v>3</v>
      </c>
      <c r="C181" s="160">
        <v>2</v>
      </c>
      <c r="D181" s="125">
        <v>31</v>
      </c>
      <c r="E181" s="191">
        <v>-1</v>
      </c>
      <c r="F181" s="150">
        <v>69760</v>
      </c>
      <c r="G181" s="150">
        <v>69360</v>
      </c>
      <c r="H181" s="119"/>
      <c r="I181" s="139" t="s">
        <v>99</v>
      </c>
      <c r="J181" s="119"/>
      <c r="K181" s="80" t="s">
        <v>7</v>
      </c>
      <c r="L181" s="120"/>
      <c r="M181" s="119"/>
      <c r="N181" s="119">
        <v>0</v>
      </c>
      <c r="O181" s="119"/>
      <c r="P181" s="122"/>
      <c r="Q181" s="190" t="s">
        <v>768</v>
      </c>
      <c r="R181" s="127" t="s">
        <v>100</v>
      </c>
    </row>
    <row r="182" spans="1:18" s="2" customFormat="1" ht="15" hidden="1" customHeight="1" x14ac:dyDescent="0.3">
      <c r="A182" s="104">
        <v>2000029</v>
      </c>
      <c r="B182" s="119">
        <v>3</v>
      </c>
      <c r="C182" s="160">
        <v>2</v>
      </c>
      <c r="D182" s="125">
        <v>31</v>
      </c>
      <c r="E182" s="191">
        <v>-1</v>
      </c>
      <c r="F182" s="150">
        <v>69360</v>
      </c>
      <c r="G182" s="150">
        <v>68960</v>
      </c>
      <c r="H182" s="119"/>
      <c r="I182" s="139" t="s">
        <v>99</v>
      </c>
      <c r="J182" s="119"/>
      <c r="K182" s="80" t="s">
        <v>7</v>
      </c>
      <c r="L182" s="120"/>
      <c r="M182" s="119"/>
      <c r="N182" s="119">
        <v>0</v>
      </c>
      <c r="O182" s="119"/>
      <c r="P182" s="122"/>
      <c r="Q182" s="190" t="s">
        <v>768</v>
      </c>
      <c r="R182" s="127" t="s">
        <v>100</v>
      </c>
    </row>
    <row r="183" spans="1:18" s="2" customFormat="1" ht="17.25" hidden="1" customHeight="1" x14ac:dyDescent="0.3">
      <c r="A183" s="104">
        <v>2000029</v>
      </c>
      <c r="B183" s="119">
        <v>3</v>
      </c>
      <c r="C183" s="160">
        <v>2</v>
      </c>
      <c r="D183" s="125">
        <v>31</v>
      </c>
      <c r="E183" s="191">
        <v>-1</v>
      </c>
      <c r="F183" s="150">
        <v>68960</v>
      </c>
      <c r="G183" s="150">
        <v>68560</v>
      </c>
      <c r="H183" s="119"/>
      <c r="I183" s="139" t="s">
        <v>99</v>
      </c>
      <c r="J183" s="119"/>
      <c r="K183" s="80" t="s">
        <v>7</v>
      </c>
      <c r="L183" s="120"/>
      <c r="M183" s="119"/>
      <c r="N183" s="119">
        <v>0</v>
      </c>
      <c r="O183" s="119"/>
      <c r="P183" s="122"/>
      <c r="Q183" s="190" t="s">
        <v>768</v>
      </c>
      <c r="R183" s="127" t="s">
        <v>100</v>
      </c>
    </row>
    <row r="184" spans="1:18" s="2" customFormat="1" ht="17.25" hidden="1" customHeight="1" x14ac:dyDescent="0.3">
      <c r="A184" s="104">
        <v>2000029</v>
      </c>
      <c r="B184" s="119">
        <v>3</v>
      </c>
      <c r="C184" s="160">
        <v>2</v>
      </c>
      <c r="D184" s="125">
        <v>31</v>
      </c>
      <c r="E184" s="191">
        <v>-1</v>
      </c>
      <c r="F184" s="150">
        <v>68560</v>
      </c>
      <c r="G184" s="150">
        <v>68160</v>
      </c>
      <c r="H184" s="119"/>
      <c r="I184" s="139" t="s">
        <v>99</v>
      </c>
      <c r="J184" s="119"/>
      <c r="K184" s="80" t="s">
        <v>7</v>
      </c>
      <c r="L184" s="120"/>
      <c r="M184" s="119"/>
      <c r="N184" s="119">
        <v>0</v>
      </c>
      <c r="O184" s="119"/>
      <c r="P184" s="122"/>
      <c r="Q184" s="190" t="s">
        <v>768</v>
      </c>
      <c r="R184" s="127" t="s">
        <v>100</v>
      </c>
    </row>
    <row r="185" spans="1:18" s="2" customFormat="1" ht="17.25" hidden="1" customHeight="1" x14ac:dyDescent="0.3">
      <c r="A185" s="104">
        <v>2000029</v>
      </c>
      <c r="B185" s="119">
        <v>3</v>
      </c>
      <c r="C185" s="160">
        <v>2</v>
      </c>
      <c r="D185" s="125">
        <v>31</v>
      </c>
      <c r="E185" s="191">
        <v>-1</v>
      </c>
      <c r="F185" s="150">
        <v>68160</v>
      </c>
      <c r="G185" s="150">
        <v>67760</v>
      </c>
      <c r="H185" s="119"/>
      <c r="I185" s="139" t="s">
        <v>99</v>
      </c>
      <c r="J185" s="119"/>
      <c r="K185" s="80" t="s">
        <v>7</v>
      </c>
      <c r="L185" s="120"/>
      <c r="M185" s="119"/>
      <c r="N185" s="119">
        <v>0</v>
      </c>
      <c r="O185" s="119"/>
      <c r="P185" s="122"/>
      <c r="Q185" s="190" t="s">
        <v>768</v>
      </c>
      <c r="R185" s="127" t="s">
        <v>100</v>
      </c>
    </row>
    <row r="186" spans="1:18" s="2" customFormat="1" ht="17.25" hidden="1" customHeight="1" x14ac:dyDescent="0.3">
      <c r="A186" s="104">
        <v>2000029</v>
      </c>
      <c r="B186" s="119">
        <v>3</v>
      </c>
      <c r="C186" s="160">
        <v>2</v>
      </c>
      <c r="D186" s="125">
        <v>31</v>
      </c>
      <c r="E186" s="191">
        <v>-1</v>
      </c>
      <c r="F186" s="150">
        <v>67760</v>
      </c>
      <c r="G186" s="150">
        <v>67360</v>
      </c>
      <c r="H186" s="119"/>
      <c r="I186" s="139" t="s">
        <v>99</v>
      </c>
      <c r="J186" s="119"/>
      <c r="K186" s="80" t="s">
        <v>7</v>
      </c>
      <c r="L186" s="120"/>
      <c r="M186" s="119"/>
      <c r="N186" s="119">
        <v>0</v>
      </c>
      <c r="O186" s="119"/>
      <c r="P186" s="122"/>
      <c r="Q186" s="190" t="s">
        <v>768</v>
      </c>
      <c r="R186" s="127" t="s">
        <v>100</v>
      </c>
    </row>
    <row r="187" spans="1:18" s="2" customFormat="1" ht="17.25" hidden="1" customHeight="1" x14ac:dyDescent="0.3">
      <c r="A187" s="104">
        <v>2000029</v>
      </c>
      <c r="B187" s="119">
        <v>3</v>
      </c>
      <c r="C187" s="160">
        <v>2</v>
      </c>
      <c r="D187" s="125">
        <v>31</v>
      </c>
      <c r="E187" s="191">
        <v>-1</v>
      </c>
      <c r="F187" s="150">
        <v>67360</v>
      </c>
      <c r="G187" s="150">
        <v>66960</v>
      </c>
      <c r="H187" s="119"/>
      <c r="I187" s="139" t="s">
        <v>99</v>
      </c>
      <c r="J187" s="119"/>
      <c r="K187" s="80" t="s">
        <v>7</v>
      </c>
      <c r="L187" s="120"/>
      <c r="M187" s="119"/>
      <c r="N187" s="119">
        <v>0</v>
      </c>
      <c r="O187" s="119"/>
      <c r="P187" s="122"/>
      <c r="Q187" s="190" t="s">
        <v>768</v>
      </c>
      <c r="R187" s="127" t="s">
        <v>100</v>
      </c>
    </row>
    <row r="188" spans="1:18" s="2" customFormat="1" ht="17.25" hidden="1" customHeight="1" x14ac:dyDescent="0.3">
      <c r="A188" s="104">
        <v>2000029</v>
      </c>
      <c r="B188" s="119">
        <v>3</v>
      </c>
      <c r="C188" s="160">
        <v>2</v>
      </c>
      <c r="D188" s="125">
        <v>31</v>
      </c>
      <c r="E188" s="191">
        <v>-1</v>
      </c>
      <c r="F188" s="150">
        <v>66960</v>
      </c>
      <c r="G188" s="150">
        <v>66560</v>
      </c>
      <c r="H188" s="119"/>
      <c r="I188" s="139" t="s">
        <v>99</v>
      </c>
      <c r="J188" s="119"/>
      <c r="K188" s="80" t="s">
        <v>7</v>
      </c>
      <c r="L188" s="120"/>
      <c r="M188" s="119"/>
      <c r="N188" s="119">
        <v>0</v>
      </c>
      <c r="O188" s="119"/>
      <c r="P188" s="122"/>
      <c r="Q188" s="190" t="s">
        <v>768</v>
      </c>
      <c r="R188" s="127" t="s">
        <v>100</v>
      </c>
    </row>
    <row r="189" spans="1:18" s="151" customFormat="1" ht="16.5" hidden="1" customHeight="1" x14ac:dyDescent="0.3">
      <c r="A189" s="116">
        <v>2000029</v>
      </c>
      <c r="B189" s="120">
        <v>3</v>
      </c>
      <c r="C189" s="120">
        <v>2</v>
      </c>
      <c r="D189" s="125">
        <v>31</v>
      </c>
      <c r="E189" s="120">
        <v>-1</v>
      </c>
      <c r="F189" s="156">
        <v>66560</v>
      </c>
      <c r="G189" s="156">
        <v>66160</v>
      </c>
      <c r="H189" s="120"/>
      <c r="I189" s="139" t="s">
        <v>99</v>
      </c>
      <c r="J189" s="120"/>
      <c r="K189" s="125" t="s">
        <v>7</v>
      </c>
      <c r="L189" s="120"/>
      <c r="M189" s="119"/>
      <c r="N189" s="119">
        <v>0</v>
      </c>
      <c r="O189" s="119"/>
      <c r="P189" s="122"/>
      <c r="Q189" s="120" t="s">
        <v>768</v>
      </c>
      <c r="R189" s="140" t="s">
        <v>100</v>
      </c>
    </row>
    <row r="190" spans="1:18" s="2" customFormat="1" ht="15.75" hidden="1" customHeight="1" x14ac:dyDescent="0.3">
      <c r="A190" s="104">
        <v>2000029</v>
      </c>
      <c r="B190" s="119">
        <v>3</v>
      </c>
      <c r="C190" s="160">
        <v>2</v>
      </c>
      <c r="D190" s="125">
        <v>31</v>
      </c>
      <c r="E190" s="119">
        <v>-1</v>
      </c>
      <c r="F190" s="150">
        <v>76250</v>
      </c>
      <c r="G190" s="150">
        <v>56250</v>
      </c>
      <c r="H190" s="119"/>
      <c r="I190" s="119"/>
      <c r="J190" s="126"/>
      <c r="K190" s="119"/>
      <c r="L190" s="120" t="s">
        <v>19</v>
      </c>
      <c r="M190" s="119"/>
      <c r="N190" s="119">
        <v>0</v>
      </c>
      <c r="O190" s="119"/>
      <c r="P190" s="122"/>
      <c r="Q190" s="190" t="s">
        <v>768</v>
      </c>
      <c r="R190" s="80" t="s">
        <v>835</v>
      </c>
    </row>
    <row r="191" spans="1:18" s="2" customFormat="1" hidden="1" x14ac:dyDescent="0.3">
      <c r="A191" s="104">
        <v>2000029</v>
      </c>
      <c r="B191" s="119">
        <v>3</v>
      </c>
      <c r="C191" s="160">
        <v>2</v>
      </c>
      <c r="D191" s="160">
        <v>31</v>
      </c>
      <c r="E191" s="119">
        <v>-1</v>
      </c>
      <c r="F191" s="150">
        <v>70300</v>
      </c>
      <c r="G191" s="150">
        <v>68967</v>
      </c>
      <c r="H191" s="119"/>
      <c r="I191" s="80"/>
      <c r="J191" s="80"/>
      <c r="K191" s="126" t="s">
        <v>7</v>
      </c>
      <c r="L191" s="120" t="s">
        <v>19</v>
      </c>
      <c r="M191" s="119"/>
      <c r="N191" s="119">
        <v>0</v>
      </c>
      <c r="O191" s="119"/>
      <c r="P191" s="122"/>
      <c r="Q191" s="190" t="s">
        <v>768</v>
      </c>
      <c r="R191" s="79" t="s">
        <v>842</v>
      </c>
    </row>
    <row r="192" spans="1:18" s="2" customFormat="1" ht="15" hidden="1" customHeight="1" x14ac:dyDescent="0.3">
      <c r="A192" s="104">
        <v>2000029</v>
      </c>
      <c r="B192" s="119">
        <v>3</v>
      </c>
      <c r="C192" s="160">
        <v>2</v>
      </c>
      <c r="D192" s="160">
        <v>31</v>
      </c>
      <c r="E192" s="119">
        <v>-1</v>
      </c>
      <c r="F192" s="150">
        <v>62750</v>
      </c>
      <c r="G192" s="150">
        <v>61417</v>
      </c>
      <c r="H192" s="119"/>
      <c r="I192" s="80"/>
      <c r="J192" s="80"/>
      <c r="K192" s="126" t="s">
        <v>7</v>
      </c>
      <c r="L192" s="120" t="s">
        <v>19</v>
      </c>
      <c r="M192" s="119"/>
      <c r="N192" s="119">
        <v>0</v>
      </c>
      <c r="O192" s="119"/>
      <c r="P192" s="122"/>
      <c r="Q192" s="190" t="s">
        <v>768</v>
      </c>
      <c r="R192" s="79" t="s">
        <v>842</v>
      </c>
    </row>
    <row r="193" spans="1:18" s="2" customFormat="1" ht="16.5" hidden="1" customHeight="1" x14ac:dyDescent="0.3">
      <c r="A193" s="104">
        <v>2000029</v>
      </c>
      <c r="B193" s="119">
        <v>3</v>
      </c>
      <c r="C193" s="160">
        <v>2</v>
      </c>
      <c r="D193" s="119">
        <v>31</v>
      </c>
      <c r="E193" s="192">
        <v>-1</v>
      </c>
      <c r="F193" s="152">
        <v>74560</v>
      </c>
      <c r="G193" s="153">
        <v>74160</v>
      </c>
      <c r="H193" s="119"/>
      <c r="I193" s="139" t="s">
        <v>99</v>
      </c>
      <c r="J193" s="119"/>
      <c r="K193" s="80" t="s">
        <v>7</v>
      </c>
      <c r="L193" s="120"/>
      <c r="M193" s="119"/>
      <c r="N193" s="119">
        <v>0</v>
      </c>
      <c r="O193" s="119"/>
      <c r="P193" s="122"/>
      <c r="Q193" s="190" t="s">
        <v>768</v>
      </c>
      <c r="R193" s="127" t="s">
        <v>100</v>
      </c>
    </row>
    <row r="194" spans="1:18" s="2" customFormat="1" ht="16.5" hidden="1" customHeight="1" x14ac:dyDescent="0.3">
      <c r="A194" s="104">
        <v>2000029</v>
      </c>
      <c r="B194" s="119">
        <v>3</v>
      </c>
      <c r="C194" s="160">
        <v>2</v>
      </c>
      <c r="D194" s="119">
        <v>31</v>
      </c>
      <c r="E194" s="192">
        <v>-1</v>
      </c>
      <c r="F194" s="152">
        <v>74160</v>
      </c>
      <c r="G194" s="153">
        <v>73760</v>
      </c>
      <c r="H194" s="119"/>
      <c r="I194" s="139" t="s">
        <v>99</v>
      </c>
      <c r="J194" s="119"/>
      <c r="K194" s="80" t="s">
        <v>7</v>
      </c>
      <c r="L194" s="120"/>
      <c r="M194" s="119"/>
      <c r="N194" s="119">
        <v>0</v>
      </c>
      <c r="O194" s="119"/>
      <c r="P194" s="122"/>
      <c r="Q194" s="190" t="s">
        <v>768</v>
      </c>
      <c r="R194" s="127" t="s">
        <v>100</v>
      </c>
    </row>
    <row r="195" spans="1:18" s="2" customFormat="1" ht="16.5" hidden="1" customHeight="1" x14ac:dyDescent="0.3">
      <c r="A195" s="104">
        <v>2000029</v>
      </c>
      <c r="B195" s="119">
        <v>3</v>
      </c>
      <c r="C195" s="160">
        <v>2</v>
      </c>
      <c r="D195" s="119">
        <v>31</v>
      </c>
      <c r="E195" s="192">
        <v>-1</v>
      </c>
      <c r="F195" s="152">
        <v>73760</v>
      </c>
      <c r="G195" s="153">
        <v>73360</v>
      </c>
      <c r="H195" s="119"/>
      <c r="I195" s="139" t="s">
        <v>99</v>
      </c>
      <c r="J195" s="119"/>
      <c r="K195" s="80" t="s">
        <v>7</v>
      </c>
      <c r="L195" s="120"/>
      <c r="M195" s="119"/>
      <c r="N195" s="119">
        <v>0</v>
      </c>
      <c r="O195" s="119"/>
      <c r="P195" s="122"/>
      <c r="Q195" s="190" t="s">
        <v>768</v>
      </c>
      <c r="R195" s="127" t="s">
        <v>100</v>
      </c>
    </row>
    <row r="196" spans="1:18" s="2" customFormat="1" ht="16.5" hidden="1" customHeight="1" x14ac:dyDescent="0.3">
      <c r="A196" s="104">
        <v>2000029</v>
      </c>
      <c r="B196" s="119">
        <v>3</v>
      </c>
      <c r="C196" s="160">
        <v>2</v>
      </c>
      <c r="D196" s="119">
        <v>31</v>
      </c>
      <c r="E196" s="192">
        <v>-1</v>
      </c>
      <c r="F196" s="152">
        <v>73360</v>
      </c>
      <c r="G196" s="153">
        <v>72960</v>
      </c>
      <c r="H196" s="119"/>
      <c r="I196" s="139" t="s">
        <v>99</v>
      </c>
      <c r="J196" s="119"/>
      <c r="K196" s="80" t="s">
        <v>7</v>
      </c>
      <c r="L196" s="120"/>
      <c r="M196" s="119"/>
      <c r="N196" s="119">
        <v>0</v>
      </c>
      <c r="O196" s="119"/>
      <c r="P196" s="122"/>
      <c r="Q196" s="190" t="s">
        <v>768</v>
      </c>
      <c r="R196" s="127" t="s">
        <v>100</v>
      </c>
    </row>
    <row r="197" spans="1:18" s="2" customFormat="1" ht="16.5" hidden="1" customHeight="1" x14ac:dyDescent="0.3">
      <c r="A197" s="104">
        <v>2000029</v>
      </c>
      <c r="B197" s="119">
        <v>3</v>
      </c>
      <c r="C197" s="160">
        <v>2</v>
      </c>
      <c r="D197" s="119">
        <v>31</v>
      </c>
      <c r="E197" s="192">
        <v>-1</v>
      </c>
      <c r="F197" s="152">
        <v>72960</v>
      </c>
      <c r="G197" s="153">
        <v>72560</v>
      </c>
      <c r="H197" s="119"/>
      <c r="I197" s="139" t="s">
        <v>99</v>
      </c>
      <c r="J197" s="119"/>
      <c r="K197" s="80" t="s">
        <v>7</v>
      </c>
      <c r="L197" s="120"/>
      <c r="M197" s="119"/>
      <c r="N197" s="119">
        <v>0</v>
      </c>
      <c r="O197" s="119"/>
      <c r="P197" s="122"/>
      <c r="Q197" s="190" t="s">
        <v>768</v>
      </c>
      <c r="R197" s="127" t="s">
        <v>100</v>
      </c>
    </row>
    <row r="198" spans="1:18" s="2" customFormat="1" ht="16.5" hidden="1" customHeight="1" x14ac:dyDescent="0.3">
      <c r="A198" s="104">
        <v>2000029</v>
      </c>
      <c r="B198" s="119">
        <v>3</v>
      </c>
      <c r="C198" s="160">
        <v>2</v>
      </c>
      <c r="D198" s="119">
        <v>31</v>
      </c>
      <c r="E198" s="192">
        <v>-1</v>
      </c>
      <c r="F198" s="152">
        <v>72560</v>
      </c>
      <c r="G198" s="153">
        <v>72160</v>
      </c>
      <c r="H198" s="119"/>
      <c r="I198" s="139" t="s">
        <v>99</v>
      </c>
      <c r="J198" s="119"/>
      <c r="K198" s="80" t="s">
        <v>7</v>
      </c>
      <c r="L198" s="120"/>
      <c r="M198" s="119"/>
      <c r="N198" s="119">
        <v>0</v>
      </c>
      <c r="O198" s="119"/>
      <c r="P198" s="122"/>
      <c r="Q198" s="190" t="s">
        <v>768</v>
      </c>
      <c r="R198" s="127" t="s">
        <v>100</v>
      </c>
    </row>
    <row r="199" spans="1:18" s="2" customFormat="1" ht="16.5" hidden="1" customHeight="1" x14ac:dyDescent="0.3">
      <c r="A199" s="104">
        <v>2000029</v>
      </c>
      <c r="B199" s="119">
        <v>3</v>
      </c>
      <c r="C199" s="160">
        <v>2</v>
      </c>
      <c r="D199" s="119">
        <v>31</v>
      </c>
      <c r="E199" s="192">
        <v>-1</v>
      </c>
      <c r="F199" s="152">
        <v>72160</v>
      </c>
      <c r="G199" s="153">
        <v>71760</v>
      </c>
      <c r="H199" s="119"/>
      <c r="I199" s="139" t="s">
        <v>99</v>
      </c>
      <c r="J199" s="119"/>
      <c r="K199" s="80" t="s">
        <v>7</v>
      </c>
      <c r="L199" s="120"/>
      <c r="M199" s="119"/>
      <c r="N199" s="119">
        <v>0</v>
      </c>
      <c r="O199" s="119"/>
      <c r="P199" s="122"/>
      <c r="Q199" s="190" t="s">
        <v>768</v>
      </c>
      <c r="R199" s="127" t="s">
        <v>100</v>
      </c>
    </row>
    <row r="200" spans="1:18" s="2" customFormat="1" ht="16.5" hidden="1" customHeight="1" x14ac:dyDescent="0.3">
      <c r="A200" s="104">
        <v>2000029</v>
      </c>
      <c r="B200" s="119">
        <v>3</v>
      </c>
      <c r="C200" s="160">
        <v>2</v>
      </c>
      <c r="D200" s="119">
        <v>31</v>
      </c>
      <c r="E200" s="192">
        <v>-1</v>
      </c>
      <c r="F200" s="152">
        <v>71760</v>
      </c>
      <c r="G200" s="153">
        <v>71360</v>
      </c>
      <c r="H200" s="119"/>
      <c r="I200" s="139" t="s">
        <v>99</v>
      </c>
      <c r="J200" s="119"/>
      <c r="K200" s="80" t="s">
        <v>7</v>
      </c>
      <c r="L200" s="120"/>
      <c r="M200" s="119"/>
      <c r="N200" s="119">
        <v>0</v>
      </c>
      <c r="O200" s="119"/>
      <c r="P200" s="122"/>
      <c r="Q200" s="190" t="s">
        <v>768</v>
      </c>
      <c r="R200" s="127" t="s">
        <v>100</v>
      </c>
    </row>
    <row r="201" spans="1:18" s="2" customFormat="1" ht="16.5" hidden="1" customHeight="1" x14ac:dyDescent="0.3">
      <c r="A201" s="104">
        <v>2000029</v>
      </c>
      <c r="B201" s="119">
        <v>3</v>
      </c>
      <c r="C201" s="160">
        <v>2</v>
      </c>
      <c r="D201" s="119">
        <v>31</v>
      </c>
      <c r="E201" s="192">
        <v>-1</v>
      </c>
      <c r="F201" s="152">
        <v>71360</v>
      </c>
      <c r="G201" s="153">
        <v>70960</v>
      </c>
      <c r="H201" s="119"/>
      <c r="I201" s="139" t="s">
        <v>99</v>
      </c>
      <c r="J201" s="119"/>
      <c r="K201" s="80" t="s">
        <v>7</v>
      </c>
      <c r="L201" s="120"/>
      <c r="M201" s="119"/>
      <c r="N201" s="119">
        <v>0</v>
      </c>
      <c r="O201" s="119"/>
      <c r="P201" s="122"/>
      <c r="Q201" s="190" t="s">
        <v>768</v>
      </c>
      <c r="R201" s="127" t="s">
        <v>100</v>
      </c>
    </row>
    <row r="202" spans="1:18" s="2" customFormat="1" ht="16.5" hidden="1" customHeight="1" x14ac:dyDescent="0.3">
      <c r="A202" s="104">
        <v>2000029</v>
      </c>
      <c r="B202" s="119">
        <v>3</v>
      </c>
      <c r="C202" s="160">
        <v>2</v>
      </c>
      <c r="D202" s="119">
        <v>31</v>
      </c>
      <c r="E202" s="192">
        <v>-1</v>
      </c>
      <c r="F202" s="152">
        <v>70960</v>
      </c>
      <c r="G202" s="153">
        <v>70560</v>
      </c>
      <c r="H202" s="119"/>
      <c r="I202" s="139" t="s">
        <v>99</v>
      </c>
      <c r="J202" s="119"/>
      <c r="K202" s="80" t="s">
        <v>7</v>
      </c>
      <c r="L202" s="120"/>
      <c r="M202" s="119"/>
      <c r="N202" s="119">
        <v>0</v>
      </c>
      <c r="O202" s="119"/>
      <c r="P202" s="122"/>
      <c r="Q202" s="190" t="s">
        <v>768</v>
      </c>
      <c r="R202" s="127" t="s">
        <v>100</v>
      </c>
    </row>
    <row r="203" spans="1:18" s="2" customFormat="1" ht="16.5" hidden="1" customHeight="1" x14ac:dyDescent="0.3">
      <c r="A203" s="104">
        <v>2000029</v>
      </c>
      <c r="B203" s="119">
        <v>3</v>
      </c>
      <c r="C203" s="160">
        <v>2</v>
      </c>
      <c r="D203" s="119">
        <v>31</v>
      </c>
      <c r="E203" s="192">
        <v>-1</v>
      </c>
      <c r="F203" s="152">
        <v>70560</v>
      </c>
      <c r="G203" s="153">
        <v>70160</v>
      </c>
      <c r="H203" s="119"/>
      <c r="I203" s="139" t="s">
        <v>99</v>
      </c>
      <c r="J203" s="119"/>
      <c r="K203" s="80" t="s">
        <v>7</v>
      </c>
      <c r="L203" s="120"/>
      <c r="M203" s="119"/>
      <c r="N203" s="119">
        <v>0</v>
      </c>
      <c r="O203" s="119"/>
      <c r="P203" s="122"/>
      <c r="Q203" s="190" t="s">
        <v>768</v>
      </c>
      <c r="R203" s="127" t="s">
        <v>100</v>
      </c>
    </row>
    <row r="204" spans="1:18" s="2" customFormat="1" ht="16.5" hidden="1" customHeight="1" x14ac:dyDescent="0.3">
      <c r="A204" s="104">
        <v>2000029</v>
      </c>
      <c r="B204" s="119">
        <v>3</v>
      </c>
      <c r="C204" s="160">
        <v>2</v>
      </c>
      <c r="D204" s="119">
        <v>31</v>
      </c>
      <c r="E204" s="192">
        <v>-1</v>
      </c>
      <c r="F204" s="152">
        <v>70160</v>
      </c>
      <c r="G204" s="153">
        <v>69760</v>
      </c>
      <c r="H204" s="119"/>
      <c r="I204" s="139" t="s">
        <v>99</v>
      </c>
      <c r="J204" s="119"/>
      <c r="K204" s="80" t="s">
        <v>7</v>
      </c>
      <c r="L204" s="120"/>
      <c r="M204" s="119"/>
      <c r="N204" s="119">
        <v>0</v>
      </c>
      <c r="O204" s="119"/>
      <c r="P204" s="122"/>
      <c r="Q204" s="190" t="s">
        <v>768</v>
      </c>
      <c r="R204" s="127" t="s">
        <v>100</v>
      </c>
    </row>
    <row r="205" spans="1:18" s="2" customFormat="1" ht="16.5" hidden="1" customHeight="1" x14ac:dyDescent="0.3">
      <c r="A205" s="104">
        <v>2000029</v>
      </c>
      <c r="B205" s="119">
        <v>3</v>
      </c>
      <c r="C205" s="160">
        <v>2</v>
      </c>
      <c r="D205" s="119">
        <v>31</v>
      </c>
      <c r="E205" s="192">
        <v>-1</v>
      </c>
      <c r="F205" s="152">
        <v>69760</v>
      </c>
      <c r="G205" s="153">
        <v>69360</v>
      </c>
      <c r="H205" s="119"/>
      <c r="I205" s="139" t="s">
        <v>99</v>
      </c>
      <c r="J205" s="119"/>
      <c r="K205" s="80" t="s">
        <v>7</v>
      </c>
      <c r="L205" s="120"/>
      <c r="M205" s="119"/>
      <c r="N205" s="119">
        <v>0</v>
      </c>
      <c r="O205" s="119"/>
      <c r="P205" s="122"/>
      <c r="Q205" s="190" t="s">
        <v>768</v>
      </c>
      <c r="R205" s="127" t="s">
        <v>100</v>
      </c>
    </row>
    <row r="206" spans="1:18" s="2" customFormat="1" ht="16.5" hidden="1" customHeight="1" x14ac:dyDescent="0.3">
      <c r="A206" s="104">
        <v>2000029</v>
      </c>
      <c r="B206" s="119">
        <v>3</v>
      </c>
      <c r="C206" s="160">
        <v>2</v>
      </c>
      <c r="D206" s="119">
        <v>31</v>
      </c>
      <c r="E206" s="192">
        <v>-1</v>
      </c>
      <c r="F206" s="152">
        <v>69360</v>
      </c>
      <c r="G206" s="153">
        <v>68960</v>
      </c>
      <c r="H206" s="119"/>
      <c r="I206" s="139" t="s">
        <v>99</v>
      </c>
      <c r="J206" s="119"/>
      <c r="K206" s="80" t="s">
        <v>7</v>
      </c>
      <c r="L206" s="120"/>
      <c r="M206" s="119"/>
      <c r="N206" s="119">
        <v>0</v>
      </c>
      <c r="O206" s="119"/>
      <c r="P206" s="122"/>
      <c r="Q206" s="190" t="s">
        <v>768</v>
      </c>
      <c r="R206" s="127" t="s">
        <v>100</v>
      </c>
    </row>
    <row r="207" spans="1:18" s="2" customFormat="1" ht="16.5" hidden="1" customHeight="1" x14ac:dyDescent="0.3">
      <c r="A207" s="104">
        <v>2000029</v>
      </c>
      <c r="B207" s="119">
        <v>3</v>
      </c>
      <c r="C207" s="160">
        <v>2</v>
      </c>
      <c r="D207" s="119">
        <v>31</v>
      </c>
      <c r="E207" s="192">
        <v>-1</v>
      </c>
      <c r="F207" s="152">
        <v>68960</v>
      </c>
      <c r="G207" s="153">
        <v>68560</v>
      </c>
      <c r="H207" s="119"/>
      <c r="I207" s="139" t="s">
        <v>99</v>
      </c>
      <c r="J207" s="119"/>
      <c r="K207" s="80" t="s">
        <v>7</v>
      </c>
      <c r="L207" s="120"/>
      <c r="M207" s="119"/>
      <c r="N207" s="119">
        <v>0</v>
      </c>
      <c r="O207" s="119"/>
      <c r="P207" s="122"/>
      <c r="Q207" s="190" t="s">
        <v>768</v>
      </c>
      <c r="R207" s="127" t="s">
        <v>100</v>
      </c>
    </row>
    <row r="208" spans="1:18" s="2" customFormat="1" ht="16.5" hidden="1" customHeight="1" x14ac:dyDescent="0.3">
      <c r="A208" s="104">
        <v>2000029</v>
      </c>
      <c r="B208" s="119">
        <v>3</v>
      </c>
      <c r="C208" s="160">
        <v>2</v>
      </c>
      <c r="D208" s="119">
        <v>31</v>
      </c>
      <c r="E208" s="192">
        <v>-1</v>
      </c>
      <c r="F208" s="152">
        <v>68560</v>
      </c>
      <c r="G208" s="153">
        <v>68160</v>
      </c>
      <c r="H208" s="119"/>
      <c r="I208" s="139" t="s">
        <v>99</v>
      </c>
      <c r="J208" s="119"/>
      <c r="K208" s="80" t="s">
        <v>7</v>
      </c>
      <c r="L208" s="120"/>
      <c r="M208" s="119"/>
      <c r="N208" s="119">
        <v>0</v>
      </c>
      <c r="O208" s="119"/>
      <c r="P208" s="122"/>
      <c r="Q208" s="190" t="s">
        <v>768</v>
      </c>
      <c r="R208" s="127" t="s">
        <v>100</v>
      </c>
    </row>
    <row r="209" spans="1:18" s="2" customFormat="1" ht="16.5" hidden="1" customHeight="1" x14ac:dyDescent="0.3">
      <c r="A209" s="104">
        <v>2000029</v>
      </c>
      <c r="B209" s="119">
        <v>3</v>
      </c>
      <c r="C209" s="160">
        <v>2</v>
      </c>
      <c r="D209" s="119">
        <v>31</v>
      </c>
      <c r="E209" s="192">
        <v>-1</v>
      </c>
      <c r="F209" s="152">
        <v>68160</v>
      </c>
      <c r="G209" s="153">
        <v>67760</v>
      </c>
      <c r="H209" s="119"/>
      <c r="I209" s="139" t="s">
        <v>99</v>
      </c>
      <c r="J209" s="119"/>
      <c r="K209" s="80" t="s">
        <v>7</v>
      </c>
      <c r="L209" s="120"/>
      <c r="M209" s="119"/>
      <c r="N209" s="119">
        <v>0</v>
      </c>
      <c r="O209" s="119"/>
      <c r="P209" s="122"/>
      <c r="Q209" s="190" t="s">
        <v>768</v>
      </c>
      <c r="R209" s="127" t="s">
        <v>100</v>
      </c>
    </row>
    <row r="210" spans="1:18" s="2" customFormat="1" ht="16.5" hidden="1" customHeight="1" x14ac:dyDescent="0.3">
      <c r="A210" s="104">
        <v>2000029</v>
      </c>
      <c r="B210" s="119">
        <v>3</v>
      </c>
      <c r="C210" s="160">
        <v>2</v>
      </c>
      <c r="D210" s="119">
        <v>31</v>
      </c>
      <c r="E210" s="192">
        <v>-1</v>
      </c>
      <c r="F210" s="152">
        <v>67760</v>
      </c>
      <c r="G210" s="153">
        <v>67360</v>
      </c>
      <c r="H210" s="119"/>
      <c r="I210" s="139" t="s">
        <v>99</v>
      </c>
      <c r="J210" s="119"/>
      <c r="K210" s="80" t="s">
        <v>7</v>
      </c>
      <c r="L210" s="120"/>
      <c r="M210" s="119"/>
      <c r="N210" s="119">
        <v>0</v>
      </c>
      <c r="O210" s="119"/>
      <c r="P210" s="122"/>
      <c r="Q210" s="190" t="s">
        <v>768</v>
      </c>
      <c r="R210" s="127" t="s">
        <v>100</v>
      </c>
    </row>
    <row r="211" spans="1:18" s="2" customFormat="1" ht="16.5" hidden="1" customHeight="1" x14ac:dyDescent="0.3">
      <c r="A211" s="104">
        <v>2000029</v>
      </c>
      <c r="B211" s="119">
        <v>3</v>
      </c>
      <c r="C211" s="160">
        <v>2</v>
      </c>
      <c r="D211" s="119">
        <v>31</v>
      </c>
      <c r="E211" s="192">
        <v>-1</v>
      </c>
      <c r="F211" s="152">
        <v>67360</v>
      </c>
      <c r="G211" s="153">
        <v>66960</v>
      </c>
      <c r="H211" s="119"/>
      <c r="I211" s="139" t="s">
        <v>99</v>
      </c>
      <c r="J211" s="119"/>
      <c r="K211" s="80" t="s">
        <v>7</v>
      </c>
      <c r="L211" s="120"/>
      <c r="M211" s="119"/>
      <c r="N211" s="119">
        <v>0</v>
      </c>
      <c r="O211" s="119"/>
      <c r="P211" s="122"/>
      <c r="Q211" s="190" t="s">
        <v>768</v>
      </c>
      <c r="R211" s="127" t="s">
        <v>100</v>
      </c>
    </row>
    <row r="212" spans="1:18" s="2" customFormat="1" ht="16.5" hidden="1" customHeight="1" x14ac:dyDescent="0.3">
      <c r="A212" s="104">
        <v>2000029</v>
      </c>
      <c r="B212" s="119">
        <v>3</v>
      </c>
      <c r="C212" s="160">
        <v>2</v>
      </c>
      <c r="D212" s="119">
        <v>31</v>
      </c>
      <c r="E212" s="192">
        <v>-1</v>
      </c>
      <c r="F212" s="152">
        <v>66960</v>
      </c>
      <c r="G212" s="153">
        <v>66560</v>
      </c>
      <c r="H212" s="119"/>
      <c r="I212" s="139" t="s">
        <v>99</v>
      </c>
      <c r="J212" s="119"/>
      <c r="K212" s="80" t="s">
        <v>7</v>
      </c>
      <c r="L212" s="120"/>
      <c r="M212" s="119"/>
      <c r="N212" s="119">
        <v>0</v>
      </c>
      <c r="O212" s="119"/>
      <c r="P212" s="122"/>
      <c r="Q212" s="190" t="s">
        <v>768</v>
      </c>
      <c r="R212" s="127" t="s">
        <v>100</v>
      </c>
    </row>
    <row r="213" spans="1:18" s="2" customFormat="1" ht="16.5" hidden="1" customHeight="1" x14ac:dyDescent="0.3">
      <c r="A213" s="104">
        <v>2000029</v>
      </c>
      <c r="B213" s="119">
        <v>3</v>
      </c>
      <c r="C213" s="160">
        <v>2</v>
      </c>
      <c r="D213" s="119">
        <v>31</v>
      </c>
      <c r="E213" s="192">
        <v>-1</v>
      </c>
      <c r="F213" s="152">
        <v>66560</v>
      </c>
      <c r="G213" s="153">
        <v>66160</v>
      </c>
      <c r="H213" s="119"/>
      <c r="I213" s="139" t="s">
        <v>99</v>
      </c>
      <c r="J213" s="119"/>
      <c r="K213" s="80" t="s">
        <v>7</v>
      </c>
      <c r="L213" s="120"/>
      <c r="M213" s="119"/>
      <c r="N213" s="119">
        <v>0</v>
      </c>
      <c r="O213" s="119"/>
      <c r="P213" s="122"/>
      <c r="Q213" s="190" t="s">
        <v>768</v>
      </c>
      <c r="R213" s="127" t="s">
        <v>100</v>
      </c>
    </row>
    <row r="214" spans="1:18" s="2" customFormat="1" ht="16.5" hidden="1" customHeight="1" x14ac:dyDescent="0.3">
      <c r="A214" s="104">
        <v>2000029</v>
      </c>
      <c r="B214" s="119">
        <v>3</v>
      </c>
      <c r="C214" s="160">
        <v>2</v>
      </c>
      <c r="D214" s="119">
        <v>31</v>
      </c>
      <c r="E214" s="192">
        <v>-1</v>
      </c>
      <c r="F214" s="152">
        <v>66160</v>
      </c>
      <c r="G214" s="153">
        <v>65760</v>
      </c>
      <c r="H214" s="119"/>
      <c r="I214" s="139" t="s">
        <v>99</v>
      </c>
      <c r="J214" s="119"/>
      <c r="K214" s="80" t="s">
        <v>7</v>
      </c>
      <c r="L214" s="120"/>
      <c r="M214" s="119"/>
      <c r="N214" s="119">
        <v>0</v>
      </c>
      <c r="O214" s="119"/>
      <c r="P214" s="122"/>
      <c r="Q214" s="190" t="s">
        <v>768</v>
      </c>
      <c r="R214" s="127" t="s">
        <v>100</v>
      </c>
    </row>
    <row r="215" spans="1:18" s="151" customFormat="1" ht="16.5" hidden="1" customHeight="1" x14ac:dyDescent="0.3">
      <c r="A215" s="116">
        <v>2000029</v>
      </c>
      <c r="B215" s="120">
        <v>3</v>
      </c>
      <c r="C215" s="160">
        <v>2</v>
      </c>
      <c r="D215" s="119">
        <v>31</v>
      </c>
      <c r="E215" s="120">
        <v>-1</v>
      </c>
      <c r="F215" s="152">
        <v>65656</v>
      </c>
      <c r="G215" s="153">
        <v>65256</v>
      </c>
      <c r="H215" s="120"/>
      <c r="I215" s="139" t="s">
        <v>99</v>
      </c>
      <c r="J215" s="120"/>
      <c r="K215" s="125" t="s">
        <v>7</v>
      </c>
      <c r="L215" s="120"/>
      <c r="M215" s="120"/>
      <c r="N215" s="119">
        <v>0</v>
      </c>
      <c r="O215" s="120"/>
      <c r="P215" s="124"/>
      <c r="Q215" s="120" t="s">
        <v>768</v>
      </c>
      <c r="R215" s="127" t="s">
        <v>100</v>
      </c>
    </row>
    <row r="216" spans="1:18" s="158" customFormat="1" ht="16.5" hidden="1" customHeight="1" x14ac:dyDescent="0.3">
      <c r="A216" s="157">
        <v>2000029</v>
      </c>
      <c r="B216" s="160">
        <v>3</v>
      </c>
      <c r="C216" s="160">
        <v>2</v>
      </c>
      <c r="D216" s="160">
        <v>32</v>
      </c>
      <c r="E216" s="160">
        <v>1</v>
      </c>
      <c r="F216" s="166">
        <v>74530</v>
      </c>
      <c r="G216" s="166">
        <v>74010</v>
      </c>
      <c r="H216" s="160"/>
      <c r="I216" s="160" t="s">
        <v>99</v>
      </c>
      <c r="J216" s="160"/>
      <c r="K216" s="169" t="s">
        <v>7</v>
      </c>
      <c r="L216" s="160" t="s">
        <v>19</v>
      </c>
      <c r="M216" s="160"/>
      <c r="N216" s="119">
        <v>0</v>
      </c>
      <c r="O216" s="160"/>
      <c r="P216" s="180"/>
      <c r="Q216" s="160" t="s">
        <v>768</v>
      </c>
      <c r="R216" s="193" t="s">
        <v>100</v>
      </c>
    </row>
    <row r="217" spans="1:18" s="158" customFormat="1" ht="16.5" hidden="1" customHeight="1" x14ac:dyDescent="0.3">
      <c r="A217" s="157">
        <v>2000029</v>
      </c>
      <c r="B217" s="160">
        <v>3</v>
      </c>
      <c r="C217" s="160">
        <v>2</v>
      </c>
      <c r="D217" s="160">
        <v>32</v>
      </c>
      <c r="E217" s="160">
        <v>1</v>
      </c>
      <c r="F217" s="166">
        <v>74010</v>
      </c>
      <c r="G217" s="166">
        <v>73490</v>
      </c>
      <c r="H217" s="160"/>
      <c r="I217" s="160" t="s">
        <v>99</v>
      </c>
      <c r="J217" s="160"/>
      <c r="K217" s="169" t="s">
        <v>7</v>
      </c>
      <c r="L217" s="160" t="s">
        <v>19</v>
      </c>
      <c r="M217" s="160"/>
      <c r="N217" s="119">
        <v>0</v>
      </c>
      <c r="O217" s="160"/>
      <c r="P217" s="180"/>
      <c r="Q217" s="160" t="s">
        <v>768</v>
      </c>
      <c r="R217" s="193" t="s">
        <v>100</v>
      </c>
    </row>
    <row r="218" spans="1:18" s="158" customFormat="1" ht="16.5" hidden="1" customHeight="1" x14ac:dyDescent="0.3">
      <c r="A218" s="157">
        <v>2000029</v>
      </c>
      <c r="B218" s="160">
        <v>3</v>
      </c>
      <c r="C218" s="160">
        <v>2</v>
      </c>
      <c r="D218" s="160">
        <v>32</v>
      </c>
      <c r="E218" s="160">
        <v>1</v>
      </c>
      <c r="F218" s="166">
        <v>73490</v>
      </c>
      <c r="G218" s="166">
        <v>72970</v>
      </c>
      <c r="H218" s="160"/>
      <c r="I218" s="160" t="s">
        <v>99</v>
      </c>
      <c r="J218" s="160"/>
      <c r="K218" s="169" t="s">
        <v>7</v>
      </c>
      <c r="L218" s="160" t="s">
        <v>19</v>
      </c>
      <c r="M218" s="160"/>
      <c r="N218" s="119">
        <v>0</v>
      </c>
      <c r="O218" s="160"/>
      <c r="P218" s="180"/>
      <c r="Q218" s="160" t="s">
        <v>768</v>
      </c>
      <c r="R218" s="193" t="s">
        <v>100</v>
      </c>
    </row>
    <row r="219" spans="1:18" s="158" customFormat="1" ht="16.5" hidden="1" customHeight="1" x14ac:dyDescent="0.3">
      <c r="A219" s="157">
        <v>2000029</v>
      </c>
      <c r="B219" s="160">
        <v>3</v>
      </c>
      <c r="C219" s="160">
        <v>2</v>
      </c>
      <c r="D219" s="160">
        <v>32</v>
      </c>
      <c r="E219" s="160">
        <v>1</v>
      </c>
      <c r="F219" s="166">
        <v>72970</v>
      </c>
      <c r="G219" s="166">
        <v>72450</v>
      </c>
      <c r="H219" s="160"/>
      <c r="I219" s="160" t="s">
        <v>99</v>
      </c>
      <c r="J219" s="160"/>
      <c r="K219" s="169" t="s">
        <v>7</v>
      </c>
      <c r="L219" s="160" t="s">
        <v>19</v>
      </c>
      <c r="M219" s="160"/>
      <c r="N219" s="119">
        <v>0</v>
      </c>
      <c r="O219" s="160"/>
      <c r="P219" s="180"/>
      <c r="Q219" s="160" t="s">
        <v>768</v>
      </c>
      <c r="R219" s="193" t="s">
        <v>100</v>
      </c>
    </row>
    <row r="220" spans="1:18" s="158" customFormat="1" ht="16.5" hidden="1" customHeight="1" x14ac:dyDescent="0.3">
      <c r="A220" s="157">
        <v>2000029</v>
      </c>
      <c r="B220" s="160">
        <v>3</v>
      </c>
      <c r="C220" s="160">
        <v>2</v>
      </c>
      <c r="D220" s="160">
        <v>32</v>
      </c>
      <c r="E220" s="160">
        <v>1</v>
      </c>
      <c r="F220" s="166">
        <v>72450</v>
      </c>
      <c r="G220" s="166">
        <v>71930</v>
      </c>
      <c r="H220" s="160"/>
      <c r="I220" s="160" t="s">
        <v>99</v>
      </c>
      <c r="J220" s="160"/>
      <c r="K220" s="169" t="s">
        <v>7</v>
      </c>
      <c r="L220" s="160" t="s">
        <v>19</v>
      </c>
      <c r="M220" s="160"/>
      <c r="N220" s="119">
        <v>0</v>
      </c>
      <c r="O220" s="160"/>
      <c r="P220" s="180"/>
      <c r="Q220" s="160" t="s">
        <v>768</v>
      </c>
      <c r="R220" s="193" t="s">
        <v>100</v>
      </c>
    </row>
    <row r="221" spans="1:18" s="158" customFormat="1" ht="16.5" hidden="1" customHeight="1" x14ac:dyDescent="0.3">
      <c r="A221" s="157">
        <v>2000029</v>
      </c>
      <c r="B221" s="160">
        <v>3</v>
      </c>
      <c r="C221" s="160">
        <v>2</v>
      </c>
      <c r="D221" s="160">
        <v>32</v>
      </c>
      <c r="E221" s="160">
        <v>1</v>
      </c>
      <c r="F221" s="166">
        <v>71930</v>
      </c>
      <c r="G221" s="166">
        <v>71410</v>
      </c>
      <c r="H221" s="160"/>
      <c r="I221" s="160" t="s">
        <v>99</v>
      </c>
      <c r="J221" s="160"/>
      <c r="K221" s="169" t="s">
        <v>7</v>
      </c>
      <c r="L221" s="160" t="s">
        <v>19</v>
      </c>
      <c r="M221" s="160"/>
      <c r="N221" s="119">
        <v>0</v>
      </c>
      <c r="O221" s="160"/>
      <c r="P221" s="180"/>
      <c r="Q221" s="160" t="s">
        <v>768</v>
      </c>
      <c r="R221" s="193" t="s">
        <v>100</v>
      </c>
    </row>
    <row r="222" spans="1:18" s="158" customFormat="1" ht="16.5" hidden="1" customHeight="1" x14ac:dyDescent="0.3">
      <c r="A222" s="157">
        <v>2000029</v>
      </c>
      <c r="B222" s="160">
        <v>3</v>
      </c>
      <c r="C222" s="160">
        <v>2</v>
      </c>
      <c r="D222" s="160">
        <v>32</v>
      </c>
      <c r="E222" s="160">
        <v>1</v>
      </c>
      <c r="F222" s="166">
        <v>71410</v>
      </c>
      <c r="G222" s="166">
        <v>70890</v>
      </c>
      <c r="H222" s="160"/>
      <c r="I222" s="160" t="s">
        <v>99</v>
      </c>
      <c r="J222" s="160"/>
      <c r="K222" s="169" t="s">
        <v>7</v>
      </c>
      <c r="L222" s="160" t="s">
        <v>19</v>
      </c>
      <c r="M222" s="160"/>
      <c r="N222" s="119">
        <v>0</v>
      </c>
      <c r="O222" s="160"/>
      <c r="P222" s="180"/>
      <c r="Q222" s="160" t="s">
        <v>768</v>
      </c>
      <c r="R222" s="193" t="s">
        <v>100</v>
      </c>
    </row>
    <row r="223" spans="1:18" s="158" customFormat="1" ht="16.5" hidden="1" customHeight="1" x14ac:dyDescent="0.3">
      <c r="A223" s="157">
        <v>2000029</v>
      </c>
      <c r="B223" s="160">
        <v>3</v>
      </c>
      <c r="C223" s="160">
        <v>2</v>
      </c>
      <c r="D223" s="160">
        <v>32</v>
      </c>
      <c r="E223" s="160">
        <v>1</v>
      </c>
      <c r="F223" s="166">
        <v>70890</v>
      </c>
      <c r="G223" s="166">
        <v>70370</v>
      </c>
      <c r="H223" s="160"/>
      <c r="I223" s="160" t="s">
        <v>99</v>
      </c>
      <c r="J223" s="160"/>
      <c r="K223" s="169" t="s">
        <v>7</v>
      </c>
      <c r="L223" s="160" t="s">
        <v>19</v>
      </c>
      <c r="M223" s="160"/>
      <c r="N223" s="119">
        <v>0</v>
      </c>
      <c r="O223" s="160"/>
      <c r="P223" s="180"/>
      <c r="Q223" s="160" t="s">
        <v>768</v>
      </c>
      <c r="R223" s="193" t="s">
        <v>100</v>
      </c>
    </row>
    <row r="224" spans="1:18" s="158" customFormat="1" ht="16.5" hidden="1" customHeight="1" x14ac:dyDescent="0.3">
      <c r="A224" s="157">
        <v>2000029</v>
      </c>
      <c r="B224" s="160">
        <v>3</v>
      </c>
      <c r="C224" s="160">
        <v>2</v>
      </c>
      <c r="D224" s="160">
        <v>32</v>
      </c>
      <c r="E224" s="160">
        <v>1</v>
      </c>
      <c r="F224" s="166">
        <v>70370</v>
      </c>
      <c r="G224" s="166">
        <v>69850</v>
      </c>
      <c r="H224" s="160"/>
      <c r="I224" s="160" t="s">
        <v>99</v>
      </c>
      <c r="J224" s="160"/>
      <c r="K224" s="169" t="s">
        <v>7</v>
      </c>
      <c r="L224" s="160" t="s">
        <v>19</v>
      </c>
      <c r="M224" s="160"/>
      <c r="N224" s="119">
        <v>0</v>
      </c>
      <c r="O224" s="160"/>
      <c r="P224" s="180"/>
      <c r="Q224" s="160" t="s">
        <v>768</v>
      </c>
      <c r="R224" s="193" t="s">
        <v>100</v>
      </c>
    </row>
    <row r="225" spans="1:18" s="158" customFormat="1" ht="16.5" hidden="1" customHeight="1" x14ac:dyDescent="0.3">
      <c r="A225" s="157">
        <v>2000029</v>
      </c>
      <c r="B225" s="160">
        <v>3</v>
      </c>
      <c r="C225" s="160">
        <v>2</v>
      </c>
      <c r="D225" s="160">
        <v>32</v>
      </c>
      <c r="E225" s="160">
        <v>1</v>
      </c>
      <c r="F225" s="166">
        <v>69850</v>
      </c>
      <c r="G225" s="166">
        <v>69330</v>
      </c>
      <c r="H225" s="160"/>
      <c r="I225" s="160" t="s">
        <v>99</v>
      </c>
      <c r="J225" s="160"/>
      <c r="K225" s="169" t="s">
        <v>7</v>
      </c>
      <c r="L225" s="160" t="s">
        <v>19</v>
      </c>
      <c r="M225" s="160"/>
      <c r="N225" s="119">
        <v>0</v>
      </c>
      <c r="O225" s="160"/>
      <c r="P225" s="180"/>
      <c r="Q225" s="160" t="s">
        <v>768</v>
      </c>
      <c r="R225" s="193" t="s">
        <v>100</v>
      </c>
    </row>
    <row r="226" spans="1:18" s="158" customFormat="1" ht="16.5" hidden="1" customHeight="1" x14ac:dyDescent="0.3">
      <c r="A226" s="157">
        <v>2000029</v>
      </c>
      <c r="B226" s="160">
        <v>3</v>
      </c>
      <c r="C226" s="160">
        <v>2</v>
      </c>
      <c r="D226" s="160">
        <v>32</v>
      </c>
      <c r="E226" s="160">
        <v>1</v>
      </c>
      <c r="F226" s="166">
        <v>69330</v>
      </c>
      <c r="G226" s="166">
        <v>68810</v>
      </c>
      <c r="H226" s="160"/>
      <c r="I226" s="160" t="s">
        <v>99</v>
      </c>
      <c r="J226" s="160"/>
      <c r="K226" s="169" t="s">
        <v>7</v>
      </c>
      <c r="L226" s="160" t="s">
        <v>19</v>
      </c>
      <c r="M226" s="160"/>
      <c r="N226" s="119">
        <v>0</v>
      </c>
      <c r="O226" s="160"/>
      <c r="P226" s="180"/>
      <c r="Q226" s="160" t="s">
        <v>768</v>
      </c>
      <c r="R226" s="193" t="s">
        <v>100</v>
      </c>
    </row>
    <row r="227" spans="1:18" s="158" customFormat="1" ht="16.5" hidden="1" customHeight="1" x14ac:dyDescent="0.3">
      <c r="A227" s="157">
        <v>2000029</v>
      </c>
      <c r="B227" s="160">
        <v>3</v>
      </c>
      <c r="C227" s="160">
        <v>2</v>
      </c>
      <c r="D227" s="160">
        <v>32</v>
      </c>
      <c r="E227" s="160">
        <v>1</v>
      </c>
      <c r="F227" s="166">
        <v>68810</v>
      </c>
      <c r="G227" s="166">
        <v>68290</v>
      </c>
      <c r="H227" s="160"/>
      <c r="I227" s="160" t="s">
        <v>99</v>
      </c>
      <c r="J227" s="160"/>
      <c r="K227" s="169" t="s">
        <v>7</v>
      </c>
      <c r="L227" s="160" t="s">
        <v>19</v>
      </c>
      <c r="M227" s="160"/>
      <c r="N227" s="119">
        <v>0</v>
      </c>
      <c r="O227" s="160"/>
      <c r="P227" s="180"/>
      <c r="Q227" s="160" t="s">
        <v>768</v>
      </c>
      <c r="R227" s="193" t="s">
        <v>100</v>
      </c>
    </row>
    <row r="228" spans="1:18" s="158" customFormat="1" ht="16.5" hidden="1" customHeight="1" x14ac:dyDescent="0.3">
      <c r="A228" s="157">
        <v>2000029</v>
      </c>
      <c r="B228" s="160">
        <v>3</v>
      </c>
      <c r="C228" s="160">
        <v>2</v>
      </c>
      <c r="D228" s="160">
        <v>32</v>
      </c>
      <c r="E228" s="160">
        <v>1</v>
      </c>
      <c r="F228" s="166">
        <v>68290</v>
      </c>
      <c r="G228" s="166">
        <v>67770</v>
      </c>
      <c r="H228" s="160"/>
      <c r="I228" s="160" t="s">
        <v>99</v>
      </c>
      <c r="J228" s="160"/>
      <c r="K228" s="169" t="s">
        <v>7</v>
      </c>
      <c r="L228" s="160" t="s">
        <v>19</v>
      </c>
      <c r="M228" s="160"/>
      <c r="N228" s="119">
        <v>0</v>
      </c>
      <c r="O228" s="160"/>
      <c r="P228" s="180"/>
      <c r="Q228" s="160" t="s">
        <v>768</v>
      </c>
      <c r="R228" s="193" t="s">
        <v>100</v>
      </c>
    </row>
    <row r="229" spans="1:18" s="158" customFormat="1" ht="16.5" hidden="1" customHeight="1" x14ac:dyDescent="0.3">
      <c r="A229" s="157">
        <v>2000029</v>
      </c>
      <c r="B229" s="160">
        <v>3</v>
      </c>
      <c r="C229" s="160">
        <v>2</v>
      </c>
      <c r="D229" s="160">
        <v>32</v>
      </c>
      <c r="E229" s="160">
        <v>1</v>
      </c>
      <c r="F229" s="166">
        <v>67770</v>
      </c>
      <c r="G229" s="166">
        <v>67250</v>
      </c>
      <c r="H229" s="160"/>
      <c r="I229" s="160" t="s">
        <v>99</v>
      </c>
      <c r="J229" s="160"/>
      <c r="K229" s="169" t="s">
        <v>7</v>
      </c>
      <c r="L229" s="160" t="s">
        <v>19</v>
      </c>
      <c r="M229" s="160"/>
      <c r="N229" s="119">
        <v>0</v>
      </c>
      <c r="O229" s="160"/>
      <c r="P229" s="180"/>
      <c r="Q229" s="160" t="s">
        <v>768</v>
      </c>
      <c r="R229" s="193" t="s">
        <v>100</v>
      </c>
    </row>
    <row r="230" spans="1:18" s="158" customFormat="1" ht="16.5" hidden="1" customHeight="1" x14ac:dyDescent="0.3">
      <c r="A230" s="157">
        <v>2000029</v>
      </c>
      <c r="B230" s="160">
        <v>3</v>
      </c>
      <c r="C230" s="160">
        <v>2</v>
      </c>
      <c r="D230" s="160">
        <v>32</v>
      </c>
      <c r="E230" s="160">
        <v>1</v>
      </c>
      <c r="F230" s="166">
        <v>67250</v>
      </c>
      <c r="G230" s="166">
        <v>66730</v>
      </c>
      <c r="H230" s="160"/>
      <c r="I230" s="160" t="s">
        <v>99</v>
      </c>
      <c r="J230" s="160"/>
      <c r="K230" s="169" t="s">
        <v>7</v>
      </c>
      <c r="L230" s="160" t="s">
        <v>19</v>
      </c>
      <c r="M230" s="160"/>
      <c r="N230" s="119">
        <v>0</v>
      </c>
      <c r="O230" s="160"/>
      <c r="P230" s="180"/>
      <c r="Q230" s="160" t="s">
        <v>768</v>
      </c>
      <c r="R230" s="193" t="s">
        <v>100</v>
      </c>
    </row>
    <row r="231" spans="1:18" s="158" customFormat="1" ht="16.5" hidden="1" customHeight="1" x14ac:dyDescent="0.3">
      <c r="A231" s="157">
        <v>2000029</v>
      </c>
      <c r="B231" s="160">
        <v>3</v>
      </c>
      <c r="C231" s="160">
        <v>2</v>
      </c>
      <c r="D231" s="160">
        <v>32</v>
      </c>
      <c r="E231" s="160">
        <v>1</v>
      </c>
      <c r="F231" s="166">
        <v>66730</v>
      </c>
      <c r="G231" s="166">
        <v>66210</v>
      </c>
      <c r="H231" s="160"/>
      <c r="I231" s="160" t="s">
        <v>99</v>
      </c>
      <c r="J231" s="160"/>
      <c r="K231" s="169" t="s">
        <v>7</v>
      </c>
      <c r="L231" s="160" t="s">
        <v>19</v>
      </c>
      <c r="M231" s="160"/>
      <c r="N231" s="119">
        <v>0</v>
      </c>
      <c r="O231" s="160"/>
      <c r="P231" s="180"/>
      <c r="Q231" s="160" t="s">
        <v>768</v>
      </c>
      <c r="R231" s="193" t="s">
        <v>100</v>
      </c>
    </row>
    <row r="232" spans="1:18" s="158" customFormat="1" ht="16.5" hidden="1" customHeight="1" x14ac:dyDescent="0.3">
      <c r="A232" s="157">
        <v>2000029</v>
      </c>
      <c r="B232" s="160">
        <v>3</v>
      </c>
      <c r="C232" s="160">
        <v>2</v>
      </c>
      <c r="D232" s="160">
        <v>32</v>
      </c>
      <c r="E232" s="160">
        <v>1</v>
      </c>
      <c r="F232" s="166">
        <v>66210</v>
      </c>
      <c r="G232" s="166">
        <v>65690</v>
      </c>
      <c r="H232" s="160"/>
      <c r="I232" s="160" t="s">
        <v>99</v>
      </c>
      <c r="J232" s="160"/>
      <c r="K232" s="169" t="s">
        <v>7</v>
      </c>
      <c r="L232" s="160" t="s">
        <v>19</v>
      </c>
      <c r="M232" s="160"/>
      <c r="N232" s="119">
        <v>0</v>
      </c>
      <c r="O232" s="160"/>
      <c r="P232" s="180"/>
      <c r="Q232" s="160" t="s">
        <v>768</v>
      </c>
      <c r="R232" s="193" t="s">
        <v>100</v>
      </c>
    </row>
    <row r="233" spans="1:18" s="158" customFormat="1" ht="16.5" hidden="1" customHeight="1" x14ac:dyDescent="0.3">
      <c r="A233" s="157">
        <v>2000029</v>
      </c>
      <c r="B233" s="160">
        <v>3</v>
      </c>
      <c r="C233" s="160">
        <v>2</v>
      </c>
      <c r="D233" s="160">
        <v>32</v>
      </c>
      <c r="E233" s="160">
        <v>1</v>
      </c>
      <c r="F233" s="166">
        <v>65690</v>
      </c>
      <c r="G233" s="166">
        <v>65170</v>
      </c>
      <c r="H233" s="160"/>
      <c r="I233" s="160" t="s">
        <v>99</v>
      </c>
      <c r="J233" s="160"/>
      <c r="K233" s="169" t="s">
        <v>7</v>
      </c>
      <c r="L233" s="160" t="s">
        <v>19</v>
      </c>
      <c r="M233" s="160"/>
      <c r="N233" s="119">
        <v>0</v>
      </c>
      <c r="O233" s="160"/>
      <c r="P233" s="180"/>
      <c r="Q233" s="160" t="s">
        <v>768</v>
      </c>
      <c r="R233" s="193" t="s">
        <v>100</v>
      </c>
    </row>
    <row r="234" spans="1:18" s="158" customFormat="1" ht="16.5" hidden="1" customHeight="1" x14ac:dyDescent="0.3">
      <c r="A234" s="157">
        <v>2000029</v>
      </c>
      <c r="B234" s="160">
        <v>3</v>
      </c>
      <c r="C234" s="160">
        <v>2</v>
      </c>
      <c r="D234" s="160">
        <v>32</v>
      </c>
      <c r="E234" s="160">
        <v>1</v>
      </c>
      <c r="F234" s="166">
        <v>65170</v>
      </c>
      <c r="G234" s="166">
        <v>64650</v>
      </c>
      <c r="H234" s="160"/>
      <c r="I234" s="160" t="s">
        <v>99</v>
      </c>
      <c r="J234" s="160"/>
      <c r="K234" s="169" t="s">
        <v>7</v>
      </c>
      <c r="L234" s="160" t="s">
        <v>19</v>
      </c>
      <c r="M234" s="160"/>
      <c r="N234" s="119">
        <v>0</v>
      </c>
      <c r="O234" s="160"/>
      <c r="P234" s="180"/>
      <c r="Q234" s="160" t="s">
        <v>768</v>
      </c>
      <c r="R234" s="193" t="s">
        <v>100</v>
      </c>
    </row>
    <row r="235" spans="1:18" s="158" customFormat="1" ht="16.5" hidden="1" customHeight="1" x14ac:dyDescent="0.3">
      <c r="A235" s="157">
        <v>2000029</v>
      </c>
      <c r="B235" s="160">
        <v>3</v>
      </c>
      <c r="C235" s="160">
        <v>2</v>
      </c>
      <c r="D235" s="160">
        <v>32</v>
      </c>
      <c r="E235" s="160">
        <v>1</v>
      </c>
      <c r="F235" s="166">
        <v>64650</v>
      </c>
      <c r="G235" s="166">
        <v>64130</v>
      </c>
      <c r="H235" s="160"/>
      <c r="I235" s="160" t="s">
        <v>99</v>
      </c>
      <c r="J235" s="160"/>
      <c r="K235" s="169" t="s">
        <v>7</v>
      </c>
      <c r="L235" s="160" t="s">
        <v>19</v>
      </c>
      <c r="M235" s="160"/>
      <c r="N235" s="119">
        <v>0</v>
      </c>
      <c r="O235" s="160"/>
      <c r="P235" s="180"/>
      <c r="Q235" s="160" t="s">
        <v>768</v>
      </c>
      <c r="R235" s="193" t="s">
        <v>100</v>
      </c>
    </row>
    <row r="236" spans="1:18" s="158" customFormat="1" ht="16.5" hidden="1" customHeight="1" x14ac:dyDescent="0.3">
      <c r="A236" s="157">
        <v>2000029</v>
      </c>
      <c r="B236" s="160">
        <v>3</v>
      </c>
      <c r="C236" s="160">
        <v>2</v>
      </c>
      <c r="D236" s="160">
        <v>32</v>
      </c>
      <c r="E236" s="160">
        <v>1</v>
      </c>
      <c r="F236" s="166">
        <v>64130</v>
      </c>
      <c r="G236" s="166">
        <v>63610</v>
      </c>
      <c r="H236" s="160"/>
      <c r="I236" s="160" t="s">
        <v>99</v>
      </c>
      <c r="J236" s="160"/>
      <c r="K236" s="169" t="s">
        <v>7</v>
      </c>
      <c r="L236" s="160" t="s">
        <v>19</v>
      </c>
      <c r="M236" s="160"/>
      <c r="N236" s="119">
        <v>0</v>
      </c>
      <c r="O236" s="160"/>
      <c r="P236" s="180"/>
      <c r="Q236" s="160" t="s">
        <v>768</v>
      </c>
      <c r="R236" s="193" t="s">
        <v>100</v>
      </c>
    </row>
    <row r="237" spans="1:18" s="158" customFormat="1" ht="16.5" hidden="1" customHeight="1" x14ac:dyDescent="0.3">
      <c r="A237" s="157">
        <v>2000029</v>
      </c>
      <c r="B237" s="160">
        <v>3</v>
      </c>
      <c r="C237" s="160">
        <v>2</v>
      </c>
      <c r="D237" s="160">
        <v>32</v>
      </c>
      <c r="E237" s="160">
        <v>1</v>
      </c>
      <c r="F237" s="166">
        <v>63610</v>
      </c>
      <c r="G237" s="166">
        <v>63090</v>
      </c>
      <c r="H237" s="160"/>
      <c r="I237" s="160" t="s">
        <v>99</v>
      </c>
      <c r="J237" s="160"/>
      <c r="K237" s="169" t="s">
        <v>7</v>
      </c>
      <c r="L237" s="160" t="s">
        <v>19</v>
      </c>
      <c r="M237" s="160"/>
      <c r="N237" s="119">
        <v>0</v>
      </c>
      <c r="O237" s="160"/>
      <c r="P237" s="180"/>
      <c r="Q237" s="160" t="s">
        <v>768</v>
      </c>
      <c r="R237" s="193" t="s">
        <v>100</v>
      </c>
    </row>
    <row r="238" spans="1:18" s="158" customFormat="1" ht="16.5" hidden="1" customHeight="1" x14ac:dyDescent="0.3">
      <c r="A238" s="157">
        <v>2000029</v>
      </c>
      <c r="B238" s="160">
        <v>3</v>
      </c>
      <c r="C238" s="160">
        <v>2</v>
      </c>
      <c r="D238" s="160">
        <v>32</v>
      </c>
      <c r="E238" s="160">
        <v>1</v>
      </c>
      <c r="F238" s="166">
        <v>63090</v>
      </c>
      <c r="G238" s="166">
        <v>62570</v>
      </c>
      <c r="H238" s="160"/>
      <c r="I238" s="160" t="s">
        <v>99</v>
      </c>
      <c r="J238" s="160"/>
      <c r="K238" s="169" t="s">
        <v>7</v>
      </c>
      <c r="L238" s="160" t="s">
        <v>19</v>
      </c>
      <c r="M238" s="160"/>
      <c r="N238" s="119">
        <v>0</v>
      </c>
      <c r="O238" s="160"/>
      <c r="P238" s="180"/>
      <c r="Q238" s="160" t="s">
        <v>768</v>
      </c>
      <c r="R238" s="193" t="s">
        <v>100</v>
      </c>
    </row>
    <row r="239" spans="1:18" s="2" customFormat="1" hidden="1" x14ac:dyDescent="0.3">
      <c r="A239" s="104">
        <v>2000029</v>
      </c>
      <c r="B239" s="119">
        <v>3</v>
      </c>
      <c r="C239" s="160">
        <v>2</v>
      </c>
      <c r="D239" s="119">
        <v>32</v>
      </c>
      <c r="E239" s="119">
        <v>1</v>
      </c>
      <c r="F239" s="206">
        <v>76240</v>
      </c>
      <c r="G239" s="206">
        <v>56308</v>
      </c>
      <c r="H239" s="119"/>
      <c r="I239" s="119"/>
      <c r="J239" s="126"/>
      <c r="K239" s="119"/>
      <c r="L239" s="119" t="s">
        <v>19</v>
      </c>
      <c r="M239" s="119"/>
      <c r="N239" s="119">
        <v>0</v>
      </c>
      <c r="O239" s="119"/>
      <c r="P239" s="122"/>
      <c r="Q239" s="119" t="s">
        <v>768</v>
      </c>
      <c r="R239" s="80" t="s">
        <v>835</v>
      </c>
    </row>
    <row r="240" spans="1:18" s="2" customFormat="1" hidden="1" x14ac:dyDescent="0.3">
      <c r="A240" s="104">
        <v>2000029</v>
      </c>
      <c r="B240" s="119">
        <v>3</v>
      </c>
      <c r="C240" s="160">
        <v>2</v>
      </c>
      <c r="D240" s="160">
        <v>32</v>
      </c>
      <c r="E240" s="119">
        <v>1</v>
      </c>
      <c r="F240" s="206">
        <v>71170</v>
      </c>
      <c r="G240" s="206">
        <v>69837</v>
      </c>
      <c r="H240" s="119"/>
      <c r="I240" s="80"/>
      <c r="J240" s="80"/>
      <c r="K240" s="126" t="s">
        <v>7</v>
      </c>
      <c r="L240" s="119" t="s">
        <v>19</v>
      </c>
      <c r="M240" s="119"/>
      <c r="N240" s="119">
        <v>0</v>
      </c>
      <c r="O240" s="119"/>
      <c r="P240" s="122"/>
      <c r="Q240" s="119" t="s">
        <v>768</v>
      </c>
      <c r="R240" s="80" t="s">
        <v>842</v>
      </c>
    </row>
    <row r="241" spans="1:18" s="2" customFormat="1" ht="16.5" hidden="1" customHeight="1" x14ac:dyDescent="0.3">
      <c r="A241" s="104">
        <v>2000029</v>
      </c>
      <c r="B241" s="119">
        <v>3</v>
      </c>
      <c r="C241" s="160">
        <v>2</v>
      </c>
      <c r="D241" s="160">
        <v>32</v>
      </c>
      <c r="E241" s="119">
        <v>1</v>
      </c>
      <c r="F241" s="206">
        <v>63520</v>
      </c>
      <c r="G241" s="206">
        <v>62187</v>
      </c>
      <c r="H241" s="119"/>
      <c r="I241" s="80"/>
      <c r="J241" s="80"/>
      <c r="K241" s="126" t="s">
        <v>7</v>
      </c>
      <c r="L241" s="119" t="s">
        <v>19</v>
      </c>
      <c r="M241" s="119"/>
      <c r="N241" s="119">
        <v>0</v>
      </c>
      <c r="O241" s="119"/>
      <c r="P241" s="122"/>
      <c r="Q241" s="119" t="s">
        <v>768</v>
      </c>
      <c r="R241" s="80" t="s">
        <v>842</v>
      </c>
    </row>
    <row r="242" spans="1:18" s="164" customFormat="1" hidden="1" x14ac:dyDescent="0.3">
      <c r="A242" s="157">
        <v>2000029</v>
      </c>
      <c r="B242" s="160">
        <v>3</v>
      </c>
      <c r="C242" s="160">
        <v>2</v>
      </c>
      <c r="D242" s="160">
        <v>32</v>
      </c>
      <c r="E242" s="160">
        <v>1</v>
      </c>
      <c r="F242" s="166">
        <v>76240</v>
      </c>
      <c r="G242" s="166">
        <v>75720</v>
      </c>
      <c r="H242" s="160"/>
      <c r="I242" s="160"/>
      <c r="J242" s="160"/>
      <c r="K242" s="169" t="s">
        <v>7</v>
      </c>
      <c r="L242" s="160" t="s">
        <v>19</v>
      </c>
      <c r="M242" s="160"/>
      <c r="N242" s="119">
        <v>0</v>
      </c>
      <c r="O242" s="160"/>
      <c r="P242" s="180"/>
      <c r="Q242" s="160" t="s">
        <v>768</v>
      </c>
      <c r="R242" s="193" t="s">
        <v>100</v>
      </c>
    </row>
    <row r="243" spans="1:18" s="164" customFormat="1" hidden="1" x14ac:dyDescent="0.3">
      <c r="A243" s="157">
        <v>2000029</v>
      </c>
      <c r="B243" s="160">
        <v>3</v>
      </c>
      <c r="C243" s="160">
        <v>2</v>
      </c>
      <c r="D243" s="160">
        <v>32</v>
      </c>
      <c r="E243" s="160">
        <v>1</v>
      </c>
      <c r="F243" s="166">
        <v>75720</v>
      </c>
      <c r="G243" s="166">
        <v>75200</v>
      </c>
      <c r="H243" s="160"/>
      <c r="I243" s="160"/>
      <c r="J243" s="160"/>
      <c r="K243" s="169" t="s">
        <v>7</v>
      </c>
      <c r="L243" s="160" t="s">
        <v>19</v>
      </c>
      <c r="M243" s="160"/>
      <c r="N243" s="119">
        <v>0</v>
      </c>
      <c r="O243" s="160"/>
      <c r="P243" s="180"/>
      <c r="Q243" s="160" t="s">
        <v>768</v>
      </c>
      <c r="R243" s="193" t="s">
        <v>100</v>
      </c>
    </row>
    <row r="244" spans="1:18" s="164" customFormat="1" hidden="1" x14ac:dyDescent="0.3">
      <c r="A244" s="157">
        <v>2000029</v>
      </c>
      <c r="B244" s="160">
        <v>3</v>
      </c>
      <c r="C244" s="160">
        <v>2</v>
      </c>
      <c r="D244" s="160">
        <v>32</v>
      </c>
      <c r="E244" s="160">
        <v>1</v>
      </c>
      <c r="F244" s="166">
        <v>75200</v>
      </c>
      <c r="G244" s="166">
        <v>74680</v>
      </c>
      <c r="H244" s="160"/>
      <c r="I244" s="160"/>
      <c r="J244" s="160"/>
      <c r="K244" s="169" t="s">
        <v>7</v>
      </c>
      <c r="L244" s="160" t="s">
        <v>19</v>
      </c>
      <c r="M244" s="160"/>
      <c r="N244" s="119">
        <v>0</v>
      </c>
      <c r="O244" s="160"/>
      <c r="P244" s="180"/>
      <c r="Q244" s="160" t="s">
        <v>768</v>
      </c>
      <c r="R244" s="193" t="s">
        <v>100</v>
      </c>
    </row>
    <row r="245" spans="1:18" s="164" customFormat="1" hidden="1" x14ac:dyDescent="0.3">
      <c r="A245" s="157">
        <v>2000029</v>
      </c>
      <c r="B245" s="160">
        <v>3</v>
      </c>
      <c r="C245" s="160">
        <v>2</v>
      </c>
      <c r="D245" s="160">
        <v>32</v>
      </c>
      <c r="E245" s="160">
        <v>1</v>
      </c>
      <c r="F245" s="166">
        <v>74680</v>
      </c>
      <c r="G245" s="166">
        <v>74160</v>
      </c>
      <c r="H245" s="160"/>
      <c r="I245" s="160"/>
      <c r="J245" s="160"/>
      <c r="K245" s="169" t="s">
        <v>7</v>
      </c>
      <c r="L245" s="160" t="s">
        <v>19</v>
      </c>
      <c r="M245" s="160"/>
      <c r="N245" s="119">
        <v>0</v>
      </c>
      <c r="O245" s="160"/>
      <c r="P245" s="180"/>
      <c r="Q245" s="160" t="s">
        <v>768</v>
      </c>
      <c r="R245" s="193" t="s">
        <v>100</v>
      </c>
    </row>
    <row r="246" spans="1:18" s="164" customFormat="1" hidden="1" x14ac:dyDescent="0.3">
      <c r="A246" s="157">
        <v>2000029</v>
      </c>
      <c r="B246" s="160">
        <v>3</v>
      </c>
      <c r="C246" s="160">
        <v>2</v>
      </c>
      <c r="D246" s="160">
        <v>32</v>
      </c>
      <c r="E246" s="160">
        <v>1</v>
      </c>
      <c r="F246" s="166">
        <v>74160</v>
      </c>
      <c r="G246" s="166">
        <v>73640</v>
      </c>
      <c r="H246" s="160"/>
      <c r="I246" s="160"/>
      <c r="J246" s="160"/>
      <c r="K246" s="169" t="s">
        <v>7</v>
      </c>
      <c r="L246" s="160" t="s">
        <v>19</v>
      </c>
      <c r="M246" s="160"/>
      <c r="N246" s="119">
        <v>0</v>
      </c>
      <c r="O246" s="160"/>
      <c r="P246" s="180"/>
      <c r="Q246" s="160" t="s">
        <v>768</v>
      </c>
      <c r="R246" s="193" t="s">
        <v>100</v>
      </c>
    </row>
    <row r="247" spans="1:18" s="164" customFormat="1" hidden="1" x14ac:dyDescent="0.3">
      <c r="A247" s="157">
        <v>2000029</v>
      </c>
      <c r="B247" s="160">
        <v>3</v>
      </c>
      <c r="C247" s="160">
        <v>2</v>
      </c>
      <c r="D247" s="160">
        <v>32</v>
      </c>
      <c r="E247" s="160">
        <v>1</v>
      </c>
      <c r="F247" s="166">
        <v>73640</v>
      </c>
      <c r="G247" s="166">
        <v>73120</v>
      </c>
      <c r="H247" s="160"/>
      <c r="I247" s="160"/>
      <c r="J247" s="160"/>
      <c r="K247" s="169" t="s">
        <v>7</v>
      </c>
      <c r="L247" s="160" t="s">
        <v>19</v>
      </c>
      <c r="M247" s="160"/>
      <c r="N247" s="119">
        <v>0</v>
      </c>
      <c r="O247" s="160"/>
      <c r="P247" s="180"/>
      <c r="Q247" s="160" t="s">
        <v>768</v>
      </c>
      <c r="R247" s="193" t="s">
        <v>100</v>
      </c>
    </row>
    <row r="248" spans="1:18" s="164" customFormat="1" hidden="1" x14ac:dyDescent="0.3">
      <c r="A248" s="157">
        <v>2000029</v>
      </c>
      <c r="B248" s="160">
        <v>3</v>
      </c>
      <c r="C248" s="160">
        <v>2</v>
      </c>
      <c r="D248" s="160">
        <v>32</v>
      </c>
      <c r="E248" s="160">
        <v>1</v>
      </c>
      <c r="F248" s="166">
        <v>73120</v>
      </c>
      <c r="G248" s="166">
        <v>72600</v>
      </c>
      <c r="H248" s="160"/>
      <c r="I248" s="160"/>
      <c r="J248" s="160"/>
      <c r="K248" s="169" t="s">
        <v>7</v>
      </c>
      <c r="L248" s="160" t="s">
        <v>19</v>
      </c>
      <c r="M248" s="160"/>
      <c r="N248" s="119">
        <v>0</v>
      </c>
      <c r="O248" s="160"/>
      <c r="P248" s="180"/>
      <c r="Q248" s="160" t="s">
        <v>768</v>
      </c>
      <c r="R248" s="193" t="s">
        <v>100</v>
      </c>
    </row>
    <row r="249" spans="1:18" s="164" customFormat="1" hidden="1" x14ac:dyDescent="0.3">
      <c r="A249" s="157">
        <v>2000029</v>
      </c>
      <c r="B249" s="160">
        <v>3</v>
      </c>
      <c r="C249" s="160">
        <v>2</v>
      </c>
      <c r="D249" s="160">
        <v>32</v>
      </c>
      <c r="E249" s="160">
        <v>1</v>
      </c>
      <c r="F249" s="166">
        <v>72600</v>
      </c>
      <c r="G249" s="166">
        <v>72080</v>
      </c>
      <c r="H249" s="160"/>
      <c r="I249" s="160"/>
      <c r="J249" s="160"/>
      <c r="K249" s="169" t="s">
        <v>7</v>
      </c>
      <c r="L249" s="160" t="s">
        <v>19</v>
      </c>
      <c r="M249" s="160"/>
      <c r="N249" s="119">
        <v>0</v>
      </c>
      <c r="O249" s="160"/>
      <c r="P249" s="180"/>
      <c r="Q249" s="160" t="s">
        <v>768</v>
      </c>
      <c r="R249" s="193" t="s">
        <v>100</v>
      </c>
    </row>
    <row r="250" spans="1:18" s="164" customFormat="1" hidden="1" x14ac:dyDescent="0.3">
      <c r="A250" s="157">
        <v>2000029</v>
      </c>
      <c r="B250" s="160">
        <v>3</v>
      </c>
      <c r="C250" s="160">
        <v>2</v>
      </c>
      <c r="D250" s="160">
        <v>32</v>
      </c>
      <c r="E250" s="160">
        <v>1</v>
      </c>
      <c r="F250" s="166">
        <v>72080</v>
      </c>
      <c r="G250" s="166">
        <v>71560</v>
      </c>
      <c r="H250" s="160"/>
      <c r="I250" s="160"/>
      <c r="J250" s="160"/>
      <c r="K250" s="169" t="s">
        <v>7</v>
      </c>
      <c r="L250" s="160" t="s">
        <v>19</v>
      </c>
      <c r="M250" s="160"/>
      <c r="N250" s="119">
        <v>0</v>
      </c>
      <c r="O250" s="160"/>
      <c r="P250" s="180"/>
      <c r="Q250" s="160" t="s">
        <v>768</v>
      </c>
      <c r="R250" s="193" t="s">
        <v>100</v>
      </c>
    </row>
    <row r="251" spans="1:18" s="164" customFormat="1" hidden="1" x14ac:dyDescent="0.3">
      <c r="A251" s="157">
        <v>2000029</v>
      </c>
      <c r="B251" s="160">
        <v>3</v>
      </c>
      <c r="C251" s="160">
        <v>2</v>
      </c>
      <c r="D251" s="160">
        <v>32</v>
      </c>
      <c r="E251" s="160">
        <v>1</v>
      </c>
      <c r="F251" s="166">
        <v>71560</v>
      </c>
      <c r="G251" s="166">
        <v>71040</v>
      </c>
      <c r="H251" s="160"/>
      <c r="I251" s="160"/>
      <c r="J251" s="160"/>
      <c r="K251" s="169" t="s">
        <v>7</v>
      </c>
      <c r="L251" s="160" t="s">
        <v>19</v>
      </c>
      <c r="M251" s="160"/>
      <c r="N251" s="119">
        <v>0</v>
      </c>
      <c r="O251" s="160"/>
      <c r="P251" s="180"/>
      <c r="Q251" s="160" t="s">
        <v>768</v>
      </c>
      <c r="R251" s="193" t="s">
        <v>100</v>
      </c>
    </row>
    <row r="252" spans="1:18" s="164" customFormat="1" hidden="1" x14ac:dyDescent="0.3">
      <c r="A252" s="157">
        <v>2000029</v>
      </c>
      <c r="B252" s="160">
        <v>3</v>
      </c>
      <c r="C252" s="160">
        <v>2</v>
      </c>
      <c r="D252" s="160">
        <v>32</v>
      </c>
      <c r="E252" s="160">
        <v>1</v>
      </c>
      <c r="F252" s="166">
        <v>71040</v>
      </c>
      <c r="G252" s="166">
        <v>70520</v>
      </c>
      <c r="H252" s="160"/>
      <c r="I252" s="160"/>
      <c r="J252" s="160"/>
      <c r="K252" s="169" t="s">
        <v>7</v>
      </c>
      <c r="L252" s="160" t="s">
        <v>19</v>
      </c>
      <c r="M252" s="160"/>
      <c r="N252" s="119">
        <v>0</v>
      </c>
      <c r="O252" s="160"/>
      <c r="P252" s="180"/>
      <c r="Q252" s="160" t="s">
        <v>768</v>
      </c>
      <c r="R252" s="193" t="s">
        <v>100</v>
      </c>
    </row>
    <row r="253" spans="1:18" s="164" customFormat="1" hidden="1" x14ac:dyDescent="0.3">
      <c r="A253" s="157">
        <v>2000029</v>
      </c>
      <c r="B253" s="160">
        <v>3</v>
      </c>
      <c r="C253" s="160">
        <v>2</v>
      </c>
      <c r="D253" s="160">
        <v>32</v>
      </c>
      <c r="E253" s="160">
        <v>1</v>
      </c>
      <c r="F253" s="166">
        <v>70520</v>
      </c>
      <c r="G253" s="166">
        <v>70000</v>
      </c>
      <c r="H253" s="160"/>
      <c r="I253" s="160"/>
      <c r="J253" s="160"/>
      <c r="K253" s="169" t="s">
        <v>7</v>
      </c>
      <c r="L253" s="160" t="s">
        <v>19</v>
      </c>
      <c r="M253" s="160"/>
      <c r="N253" s="119">
        <v>0</v>
      </c>
      <c r="O253" s="160"/>
      <c r="P253" s="180"/>
      <c r="Q253" s="160" t="s">
        <v>768</v>
      </c>
      <c r="R253" s="193" t="s">
        <v>100</v>
      </c>
    </row>
    <row r="254" spans="1:18" s="164" customFormat="1" hidden="1" x14ac:dyDescent="0.3">
      <c r="A254" s="157">
        <v>2000029</v>
      </c>
      <c r="B254" s="160">
        <v>3</v>
      </c>
      <c r="C254" s="160">
        <v>2</v>
      </c>
      <c r="D254" s="160">
        <v>32</v>
      </c>
      <c r="E254" s="160">
        <v>1</v>
      </c>
      <c r="F254" s="166">
        <v>70000</v>
      </c>
      <c r="G254" s="166">
        <v>69480</v>
      </c>
      <c r="H254" s="160"/>
      <c r="I254" s="160"/>
      <c r="J254" s="160"/>
      <c r="K254" s="169" t="s">
        <v>7</v>
      </c>
      <c r="L254" s="160" t="s">
        <v>19</v>
      </c>
      <c r="M254" s="160"/>
      <c r="N254" s="119">
        <v>0</v>
      </c>
      <c r="O254" s="160"/>
      <c r="P254" s="180"/>
      <c r="Q254" s="160" t="s">
        <v>768</v>
      </c>
      <c r="R254" s="193" t="s">
        <v>100</v>
      </c>
    </row>
    <row r="255" spans="1:18" s="164" customFormat="1" hidden="1" x14ac:dyDescent="0.3">
      <c r="A255" s="157">
        <v>2000029</v>
      </c>
      <c r="B255" s="160">
        <v>3</v>
      </c>
      <c r="C255" s="160">
        <v>2</v>
      </c>
      <c r="D255" s="160">
        <v>32</v>
      </c>
      <c r="E255" s="160">
        <v>1</v>
      </c>
      <c r="F255" s="166">
        <v>69480</v>
      </c>
      <c r="G255" s="166">
        <v>68960</v>
      </c>
      <c r="H255" s="160"/>
      <c r="I255" s="160"/>
      <c r="J255" s="160"/>
      <c r="K255" s="169" t="s">
        <v>7</v>
      </c>
      <c r="L255" s="160" t="s">
        <v>19</v>
      </c>
      <c r="M255" s="160"/>
      <c r="N255" s="119">
        <v>0</v>
      </c>
      <c r="O255" s="160"/>
      <c r="P255" s="180"/>
      <c r="Q255" s="160" t="s">
        <v>768</v>
      </c>
      <c r="R255" s="193" t="s">
        <v>100</v>
      </c>
    </row>
    <row r="256" spans="1:18" s="164" customFormat="1" hidden="1" x14ac:dyDescent="0.3">
      <c r="A256" s="157">
        <v>2000029</v>
      </c>
      <c r="B256" s="160">
        <v>3</v>
      </c>
      <c r="C256" s="160">
        <v>2</v>
      </c>
      <c r="D256" s="160">
        <v>32</v>
      </c>
      <c r="E256" s="160">
        <v>1</v>
      </c>
      <c r="F256" s="166">
        <v>68960</v>
      </c>
      <c r="G256" s="166">
        <v>68440</v>
      </c>
      <c r="H256" s="160"/>
      <c r="I256" s="160"/>
      <c r="J256" s="160"/>
      <c r="K256" s="169" t="s">
        <v>7</v>
      </c>
      <c r="L256" s="160" t="s">
        <v>19</v>
      </c>
      <c r="M256" s="160"/>
      <c r="N256" s="119">
        <v>0</v>
      </c>
      <c r="O256" s="160"/>
      <c r="P256" s="180"/>
      <c r="Q256" s="160" t="s">
        <v>768</v>
      </c>
      <c r="R256" s="193" t="s">
        <v>100</v>
      </c>
    </row>
    <row r="257" spans="1:18" s="164" customFormat="1" hidden="1" x14ac:dyDescent="0.3">
      <c r="A257" s="157">
        <v>2000029</v>
      </c>
      <c r="B257" s="160">
        <v>3</v>
      </c>
      <c r="C257" s="160">
        <v>2</v>
      </c>
      <c r="D257" s="160">
        <v>32</v>
      </c>
      <c r="E257" s="160">
        <v>1</v>
      </c>
      <c r="F257" s="166">
        <v>68440</v>
      </c>
      <c r="G257" s="166">
        <v>67920</v>
      </c>
      <c r="H257" s="160"/>
      <c r="I257" s="160"/>
      <c r="J257" s="160"/>
      <c r="K257" s="169" t="s">
        <v>7</v>
      </c>
      <c r="L257" s="160" t="s">
        <v>19</v>
      </c>
      <c r="M257" s="160"/>
      <c r="N257" s="119">
        <v>0</v>
      </c>
      <c r="O257" s="160"/>
      <c r="P257" s="180"/>
      <c r="Q257" s="160" t="s">
        <v>768</v>
      </c>
      <c r="R257" s="193" t="s">
        <v>100</v>
      </c>
    </row>
    <row r="258" spans="1:18" s="164" customFormat="1" hidden="1" x14ac:dyDescent="0.3">
      <c r="A258" s="157">
        <v>2000029</v>
      </c>
      <c r="B258" s="160">
        <v>3</v>
      </c>
      <c r="C258" s="160">
        <v>2</v>
      </c>
      <c r="D258" s="160">
        <v>32</v>
      </c>
      <c r="E258" s="160">
        <v>1</v>
      </c>
      <c r="F258" s="166">
        <v>67920</v>
      </c>
      <c r="G258" s="166">
        <v>67400</v>
      </c>
      <c r="H258" s="160"/>
      <c r="I258" s="160"/>
      <c r="J258" s="160"/>
      <c r="K258" s="169" t="s">
        <v>7</v>
      </c>
      <c r="L258" s="160" t="s">
        <v>19</v>
      </c>
      <c r="M258" s="160"/>
      <c r="N258" s="119">
        <v>0</v>
      </c>
      <c r="O258" s="160"/>
      <c r="P258" s="180"/>
      <c r="Q258" s="160" t="s">
        <v>768</v>
      </c>
      <c r="R258" s="193" t="s">
        <v>100</v>
      </c>
    </row>
    <row r="259" spans="1:18" s="164" customFormat="1" hidden="1" x14ac:dyDescent="0.3">
      <c r="A259" s="157">
        <v>2000029</v>
      </c>
      <c r="B259" s="160">
        <v>3</v>
      </c>
      <c r="C259" s="160">
        <v>2</v>
      </c>
      <c r="D259" s="160">
        <v>32</v>
      </c>
      <c r="E259" s="160">
        <v>1</v>
      </c>
      <c r="F259" s="166">
        <v>67400</v>
      </c>
      <c r="G259" s="166">
        <v>66880</v>
      </c>
      <c r="H259" s="160"/>
      <c r="I259" s="160"/>
      <c r="J259" s="160"/>
      <c r="K259" s="169" t="s">
        <v>7</v>
      </c>
      <c r="L259" s="160" t="s">
        <v>19</v>
      </c>
      <c r="M259" s="160"/>
      <c r="N259" s="119">
        <v>0</v>
      </c>
      <c r="O259" s="160"/>
      <c r="P259" s="180"/>
      <c r="Q259" s="160" t="s">
        <v>768</v>
      </c>
      <c r="R259" s="193" t="s">
        <v>100</v>
      </c>
    </row>
    <row r="260" spans="1:18" s="164" customFormat="1" hidden="1" x14ac:dyDescent="0.3">
      <c r="A260" s="157">
        <v>2000029</v>
      </c>
      <c r="B260" s="160">
        <v>3</v>
      </c>
      <c r="C260" s="160">
        <v>2</v>
      </c>
      <c r="D260" s="160">
        <v>32</v>
      </c>
      <c r="E260" s="160">
        <v>1</v>
      </c>
      <c r="F260" s="166">
        <v>66880</v>
      </c>
      <c r="G260" s="166">
        <v>66360</v>
      </c>
      <c r="H260" s="160"/>
      <c r="I260" s="160"/>
      <c r="J260" s="160"/>
      <c r="K260" s="169" t="s">
        <v>7</v>
      </c>
      <c r="L260" s="160" t="s">
        <v>19</v>
      </c>
      <c r="M260" s="160"/>
      <c r="N260" s="119">
        <v>0</v>
      </c>
      <c r="O260" s="160"/>
      <c r="P260" s="180"/>
      <c r="Q260" s="160" t="s">
        <v>768</v>
      </c>
      <c r="R260" s="193" t="s">
        <v>100</v>
      </c>
    </row>
    <row r="261" spans="1:18" s="164" customFormat="1" hidden="1" x14ac:dyDescent="0.3">
      <c r="A261" s="157">
        <v>2000029</v>
      </c>
      <c r="B261" s="160">
        <v>3</v>
      </c>
      <c r="C261" s="160">
        <v>2</v>
      </c>
      <c r="D261" s="160">
        <v>32</v>
      </c>
      <c r="E261" s="160">
        <v>1</v>
      </c>
      <c r="F261" s="166">
        <v>66360</v>
      </c>
      <c r="G261" s="166">
        <v>65840</v>
      </c>
      <c r="H261" s="160"/>
      <c r="I261" s="160"/>
      <c r="J261" s="160"/>
      <c r="K261" s="169" t="s">
        <v>7</v>
      </c>
      <c r="L261" s="160" t="s">
        <v>19</v>
      </c>
      <c r="M261" s="160"/>
      <c r="N261" s="119">
        <v>0</v>
      </c>
      <c r="O261" s="160"/>
      <c r="P261" s="180"/>
      <c r="Q261" s="160" t="s">
        <v>768</v>
      </c>
      <c r="R261" s="193" t="s">
        <v>100</v>
      </c>
    </row>
    <row r="262" spans="1:18" s="164" customFormat="1" hidden="1" x14ac:dyDescent="0.3">
      <c r="A262" s="157">
        <v>2000029</v>
      </c>
      <c r="B262" s="160">
        <v>3</v>
      </c>
      <c r="C262" s="160">
        <v>2</v>
      </c>
      <c r="D262" s="160">
        <v>32</v>
      </c>
      <c r="E262" s="160">
        <v>1</v>
      </c>
      <c r="F262" s="166">
        <v>65840</v>
      </c>
      <c r="G262" s="166">
        <v>65320</v>
      </c>
      <c r="H262" s="160"/>
      <c r="I262" s="160"/>
      <c r="J262" s="160"/>
      <c r="K262" s="169" t="s">
        <v>7</v>
      </c>
      <c r="L262" s="160" t="s">
        <v>19</v>
      </c>
      <c r="M262" s="160"/>
      <c r="N262" s="119">
        <v>0</v>
      </c>
      <c r="O262" s="160"/>
      <c r="P262" s="180"/>
      <c r="Q262" s="160" t="s">
        <v>768</v>
      </c>
      <c r="R262" s="193" t="s">
        <v>100</v>
      </c>
    </row>
    <row r="263" spans="1:18" s="164" customFormat="1" hidden="1" x14ac:dyDescent="0.3">
      <c r="A263" s="157">
        <v>2000029</v>
      </c>
      <c r="B263" s="160">
        <v>3</v>
      </c>
      <c r="C263" s="160">
        <v>2</v>
      </c>
      <c r="D263" s="160">
        <v>32</v>
      </c>
      <c r="E263" s="160">
        <v>1</v>
      </c>
      <c r="F263" s="166">
        <v>65320</v>
      </c>
      <c r="G263" s="166">
        <v>64800</v>
      </c>
      <c r="H263" s="160"/>
      <c r="I263" s="160"/>
      <c r="J263" s="160"/>
      <c r="K263" s="169" t="s">
        <v>7</v>
      </c>
      <c r="L263" s="160" t="s">
        <v>19</v>
      </c>
      <c r="M263" s="160"/>
      <c r="N263" s="119">
        <v>0</v>
      </c>
      <c r="O263" s="160"/>
      <c r="P263" s="180"/>
      <c r="Q263" s="160" t="s">
        <v>768</v>
      </c>
      <c r="R263" s="193" t="s">
        <v>100</v>
      </c>
    </row>
    <row r="264" spans="1:18" s="164" customFormat="1" hidden="1" x14ac:dyDescent="0.3">
      <c r="A264" s="157">
        <v>2000029</v>
      </c>
      <c r="B264" s="160">
        <v>3</v>
      </c>
      <c r="C264" s="160">
        <v>2</v>
      </c>
      <c r="D264" s="160">
        <v>32</v>
      </c>
      <c r="E264" s="160">
        <v>1</v>
      </c>
      <c r="F264" s="166">
        <v>64800</v>
      </c>
      <c r="G264" s="166">
        <v>64280</v>
      </c>
      <c r="H264" s="160"/>
      <c r="I264" s="160"/>
      <c r="J264" s="160"/>
      <c r="K264" s="169" t="s">
        <v>7</v>
      </c>
      <c r="L264" s="160" t="s">
        <v>19</v>
      </c>
      <c r="M264" s="160"/>
      <c r="N264" s="119">
        <v>0</v>
      </c>
      <c r="O264" s="160"/>
      <c r="P264" s="180"/>
      <c r="Q264" s="160" t="s">
        <v>768</v>
      </c>
      <c r="R264" s="193" t="s">
        <v>100</v>
      </c>
    </row>
    <row r="265" spans="1:18" s="164" customFormat="1" hidden="1" x14ac:dyDescent="0.3">
      <c r="A265" s="157">
        <v>2000029</v>
      </c>
      <c r="B265" s="160">
        <v>3</v>
      </c>
      <c r="C265" s="160">
        <v>2</v>
      </c>
      <c r="D265" s="160">
        <v>32</v>
      </c>
      <c r="E265" s="160">
        <v>1</v>
      </c>
      <c r="F265" s="166">
        <v>64280</v>
      </c>
      <c r="G265" s="166">
        <v>63760</v>
      </c>
      <c r="H265" s="160"/>
      <c r="I265" s="160"/>
      <c r="J265" s="160"/>
      <c r="K265" s="169" t="s">
        <v>7</v>
      </c>
      <c r="L265" s="160" t="s">
        <v>19</v>
      </c>
      <c r="M265" s="160"/>
      <c r="N265" s="119">
        <v>0</v>
      </c>
      <c r="O265" s="160"/>
      <c r="P265" s="180"/>
      <c r="Q265" s="160" t="s">
        <v>768</v>
      </c>
      <c r="R265" s="193" t="s">
        <v>100</v>
      </c>
    </row>
    <row r="266" spans="1:18" s="164" customFormat="1" hidden="1" x14ac:dyDescent="0.3">
      <c r="A266" s="157">
        <v>2000029</v>
      </c>
      <c r="B266" s="160">
        <v>3</v>
      </c>
      <c r="C266" s="160">
        <v>2</v>
      </c>
      <c r="D266" s="160">
        <v>32</v>
      </c>
      <c r="E266" s="160">
        <v>1</v>
      </c>
      <c r="F266" s="166">
        <v>63760</v>
      </c>
      <c r="G266" s="166">
        <v>63240</v>
      </c>
      <c r="H266" s="160"/>
      <c r="I266" s="160"/>
      <c r="J266" s="160"/>
      <c r="K266" s="169" t="s">
        <v>7</v>
      </c>
      <c r="L266" s="160" t="s">
        <v>19</v>
      </c>
      <c r="M266" s="160"/>
      <c r="N266" s="119">
        <v>0</v>
      </c>
      <c r="O266" s="160"/>
      <c r="P266" s="180"/>
      <c r="Q266" s="160" t="s">
        <v>768</v>
      </c>
      <c r="R266" s="193" t="s">
        <v>100</v>
      </c>
    </row>
    <row r="267" spans="1:18" s="2" customFormat="1" hidden="1" x14ac:dyDescent="0.3">
      <c r="A267" s="104">
        <v>2000029</v>
      </c>
      <c r="B267" s="119">
        <v>4</v>
      </c>
      <c r="C267" s="119">
        <v>2</v>
      </c>
      <c r="D267" s="80" t="s">
        <v>859</v>
      </c>
      <c r="E267" s="119">
        <v>1</v>
      </c>
      <c r="F267" s="150">
        <v>77040</v>
      </c>
      <c r="G267" s="150">
        <v>63008</v>
      </c>
      <c r="H267" s="119"/>
      <c r="I267" s="127" t="s">
        <v>92</v>
      </c>
      <c r="J267" s="80" t="s">
        <v>8</v>
      </c>
      <c r="K267" s="126" t="s">
        <v>6</v>
      </c>
      <c r="L267" s="120" t="s">
        <v>19</v>
      </c>
      <c r="M267" s="119"/>
      <c r="N267" s="206">
        <v>8650</v>
      </c>
      <c r="O267" s="119"/>
      <c r="P267" s="122"/>
      <c r="Q267" s="190" t="s">
        <v>768</v>
      </c>
      <c r="R267" s="127" t="s">
        <v>93</v>
      </c>
    </row>
    <row r="268" spans="1:18" s="2" customFormat="1" hidden="1" x14ac:dyDescent="0.3">
      <c r="A268" s="104">
        <v>2000029</v>
      </c>
      <c r="B268" s="119">
        <v>2</v>
      </c>
      <c r="C268" s="119">
        <v>2</v>
      </c>
      <c r="D268" s="80" t="s">
        <v>861</v>
      </c>
      <c r="E268" s="119">
        <v>-1</v>
      </c>
      <c r="F268" s="150">
        <v>55060</v>
      </c>
      <c r="G268" s="150">
        <v>52350</v>
      </c>
      <c r="H268" s="119"/>
      <c r="I268" s="126"/>
      <c r="J268" s="126" t="s">
        <v>8</v>
      </c>
      <c r="K268" s="126" t="s">
        <v>7</v>
      </c>
      <c r="L268" s="120" t="s">
        <v>19</v>
      </c>
      <c r="M268" s="119" t="s">
        <v>491</v>
      </c>
      <c r="N268" s="206">
        <v>9150</v>
      </c>
      <c r="O268" s="119"/>
      <c r="P268" s="122"/>
      <c r="Q268" s="190" t="s">
        <v>768</v>
      </c>
      <c r="R268" s="189" t="s">
        <v>846</v>
      </c>
    </row>
    <row r="269" spans="1:18" s="158" customFormat="1" hidden="1" x14ac:dyDescent="0.3">
      <c r="A269" s="157">
        <v>2000029</v>
      </c>
      <c r="B269" s="160">
        <v>2</v>
      </c>
      <c r="C269" s="160">
        <v>3</v>
      </c>
      <c r="D269" s="160">
        <v>21</v>
      </c>
      <c r="E269" s="160">
        <v>-1</v>
      </c>
      <c r="F269" s="166">
        <v>50340</v>
      </c>
      <c r="G269" s="166">
        <f>F269-5000</f>
        <v>45340</v>
      </c>
      <c r="H269" s="160"/>
      <c r="I269" s="179" t="s">
        <v>11</v>
      </c>
      <c r="J269" s="179"/>
      <c r="K269" s="179" t="s">
        <v>7</v>
      </c>
      <c r="L269" s="160" t="s">
        <v>19</v>
      </c>
      <c r="M269" s="160"/>
      <c r="N269" s="160">
        <v>0</v>
      </c>
      <c r="O269" s="160"/>
      <c r="P269" s="180"/>
      <c r="Q269" s="160" t="s">
        <v>768</v>
      </c>
      <c r="R269" s="194" t="s">
        <v>46</v>
      </c>
    </row>
    <row r="270" spans="1:18" s="158" customFormat="1" hidden="1" x14ac:dyDescent="0.3">
      <c r="A270" s="157">
        <v>2000029</v>
      </c>
      <c r="B270" s="160">
        <v>2</v>
      </c>
      <c r="C270" s="160">
        <v>3</v>
      </c>
      <c r="D270" s="160">
        <v>21</v>
      </c>
      <c r="E270" s="160">
        <v>-1</v>
      </c>
      <c r="F270" s="166">
        <v>52510</v>
      </c>
      <c r="G270" s="166">
        <f>F270-3000</f>
        <v>49510</v>
      </c>
      <c r="H270" s="160"/>
      <c r="I270" s="179" t="s">
        <v>67</v>
      </c>
      <c r="J270" s="179" t="s">
        <v>4</v>
      </c>
      <c r="K270" s="179" t="s">
        <v>7</v>
      </c>
      <c r="L270" s="160" t="s">
        <v>19</v>
      </c>
      <c r="M270" s="160"/>
      <c r="N270" s="160">
        <v>0</v>
      </c>
      <c r="O270" s="160"/>
      <c r="P270" s="180"/>
      <c r="Q270" s="160" t="s">
        <v>768</v>
      </c>
      <c r="R270" s="194" t="s">
        <v>838</v>
      </c>
    </row>
    <row r="271" spans="1:18" s="158" customFormat="1" hidden="1" x14ac:dyDescent="0.3">
      <c r="A271" s="157">
        <v>2000029</v>
      </c>
      <c r="B271" s="160">
        <v>2</v>
      </c>
      <c r="C271" s="160">
        <v>3</v>
      </c>
      <c r="D271" s="160">
        <v>22</v>
      </c>
      <c r="E271" s="160">
        <v>-1</v>
      </c>
      <c r="F271" s="166">
        <v>50340</v>
      </c>
      <c r="G271" s="166">
        <f>F271-5000</f>
        <v>45340</v>
      </c>
      <c r="H271" s="160"/>
      <c r="I271" s="179" t="s">
        <v>11</v>
      </c>
      <c r="J271" s="179"/>
      <c r="K271" s="179" t="s">
        <v>7</v>
      </c>
      <c r="L271" s="160" t="s">
        <v>19</v>
      </c>
      <c r="M271" s="160"/>
      <c r="N271" s="160">
        <v>0</v>
      </c>
      <c r="O271" s="160"/>
      <c r="P271" s="180"/>
      <c r="Q271" s="160" t="s">
        <v>768</v>
      </c>
      <c r="R271" s="194" t="s">
        <v>854</v>
      </c>
    </row>
    <row r="272" spans="1:18" s="158" customFormat="1" hidden="1" x14ac:dyDescent="0.3">
      <c r="A272" s="157">
        <v>2000029</v>
      </c>
      <c r="B272" s="160">
        <v>2</v>
      </c>
      <c r="C272" s="160">
        <v>3</v>
      </c>
      <c r="D272" s="160">
        <v>22</v>
      </c>
      <c r="E272" s="160">
        <v>-1</v>
      </c>
      <c r="F272" s="166">
        <v>52510</v>
      </c>
      <c r="G272" s="166">
        <f>F272-3000</f>
        <v>49510</v>
      </c>
      <c r="H272" s="160"/>
      <c r="I272" s="179" t="s">
        <v>67</v>
      </c>
      <c r="J272" s="179" t="s">
        <v>4</v>
      </c>
      <c r="K272" s="179" t="s">
        <v>7</v>
      </c>
      <c r="L272" s="160" t="s">
        <v>19</v>
      </c>
      <c r="M272" s="160"/>
      <c r="N272" s="160">
        <v>0</v>
      </c>
      <c r="O272" s="160"/>
      <c r="P272" s="180"/>
      <c r="Q272" s="160" t="s">
        <v>768</v>
      </c>
      <c r="R272" s="194" t="s">
        <v>838</v>
      </c>
    </row>
    <row r="273" spans="1:18" s="158" customFormat="1" hidden="1" x14ac:dyDescent="0.3">
      <c r="A273" s="157">
        <v>2000029</v>
      </c>
      <c r="B273" s="160">
        <v>2</v>
      </c>
      <c r="C273" s="160">
        <v>3</v>
      </c>
      <c r="D273" s="160">
        <v>23</v>
      </c>
      <c r="E273" s="160">
        <v>-1</v>
      </c>
      <c r="F273" s="166">
        <v>50340</v>
      </c>
      <c r="G273" s="166">
        <f>F273-3000</f>
        <v>47340</v>
      </c>
      <c r="H273" s="160"/>
      <c r="I273" s="179" t="s">
        <v>11</v>
      </c>
      <c r="J273" s="179"/>
      <c r="K273" s="179" t="s">
        <v>7</v>
      </c>
      <c r="L273" s="160" t="s">
        <v>19</v>
      </c>
      <c r="M273" s="160"/>
      <c r="N273" s="160">
        <v>0</v>
      </c>
      <c r="O273" s="160"/>
      <c r="P273" s="180"/>
      <c r="Q273" s="160" t="s">
        <v>768</v>
      </c>
      <c r="R273" s="194" t="s">
        <v>854</v>
      </c>
    </row>
    <row r="274" spans="1:18" s="158" customFormat="1" hidden="1" x14ac:dyDescent="0.3">
      <c r="A274" s="157">
        <v>2000029</v>
      </c>
      <c r="B274" s="160">
        <v>3</v>
      </c>
      <c r="C274" s="160">
        <v>2</v>
      </c>
      <c r="D274" s="160">
        <v>23</v>
      </c>
      <c r="E274" s="160">
        <v>-1</v>
      </c>
      <c r="F274" s="166">
        <v>56280</v>
      </c>
      <c r="G274" s="166">
        <f>F274-300</f>
        <v>55980</v>
      </c>
      <c r="H274" s="160"/>
      <c r="I274" s="179"/>
      <c r="J274" s="179"/>
      <c r="K274" s="179"/>
      <c r="L274" s="160"/>
      <c r="M274" s="160"/>
      <c r="N274" s="160">
        <v>0</v>
      </c>
      <c r="O274" s="160"/>
      <c r="P274" s="180"/>
      <c r="Q274" s="160" t="s">
        <v>768</v>
      </c>
      <c r="R274" s="194" t="s">
        <v>852</v>
      </c>
    </row>
    <row r="275" spans="1:18" s="158" customFormat="1" hidden="1" x14ac:dyDescent="0.3">
      <c r="A275" s="157">
        <v>2000029</v>
      </c>
      <c r="B275" s="160">
        <v>3</v>
      </c>
      <c r="C275" s="160">
        <v>2</v>
      </c>
      <c r="D275" s="160">
        <v>23</v>
      </c>
      <c r="E275" s="160">
        <v>-1</v>
      </c>
      <c r="F275" s="166">
        <f>F274-502</f>
        <v>55778</v>
      </c>
      <c r="G275" s="166">
        <f t="shared" ref="G275:G276" si="9">F275-300</f>
        <v>55478</v>
      </c>
      <c r="H275" s="160"/>
      <c r="I275" s="179"/>
      <c r="J275" s="179"/>
      <c r="K275" s="179"/>
      <c r="L275" s="160"/>
      <c r="M275" s="160"/>
      <c r="N275" s="160">
        <v>0</v>
      </c>
      <c r="O275" s="160"/>
      <c r="P275" s="180"/>
      <c r="Q275" s="160" t="s">
        <v>768</v>
      </c>
      <c r="R275" s="194" t="s">
        <v>852</v>
      </c>
    </row>
    <row r="276" spans="1:18" s="158" customFormat="1" hidden="1" x14ac:dyDescent="0.3">
      <c r="A276" s="157">
        <v>2000029</v>
      </c>
      <c r="B276" s="160">
        <v>3</v>
      </c>
      <c r="C276" s="160">
        <v>2</v>
      </c>
      <c r="D276" s="160">
        <v>23</v>
      </c>
      <c r="E276" s="160">
        <v>-1</v>
      </c>
      <c r="F276" s="166">
        <f>F275-502</f>
        <v>55276</v>
      </c>
      <c r="G276" s="166">
        <f t="shared" si="9"/>
        <v>54976</v>
      </c>
      <c r="H276" s="160"/>
      <c r="I276" s="179"/>
      <c r="J276" s="179"/>
      <c r="K276" s="179"/>
      <c r="L276" s="160"/>
      <c r="M276" s="160"/>
      <c r="N276" s="160">
        <v>0</v>
      </c>
      <c r="O276" s="160"/>
      <c r="P276" s="180"/>
      <c r="Q276" s="160" t="s">
        <v>768</v>
      </c>
      <c r="R276" s="194" t="s">
        <v>852</v>
      </c>
    </row>
    <row r="277" spans="1:18" s="151" customFormat="1" hidden="1" x14ac:dyDescent="0.3">
      <c r="A277" s="116">
        <v>2000029</v>
      </c>
      <c r="B277" s="120">
        <v>3</v>
      </c>
      <c r="C277" s="160">
        <v>2</v>
      </c>
      <c r="D277" s="120">
        <v>31</v>
      </c>
      <c r="E277" s="120">
        <v>-1</v>
      </c>
      <c r="F277" s="156">
        <v>55550</v>
      </c>
      <c r="G277" s="156">
        <v>55450</v>
      </c>
      <c r="H277" s="120"/>
      <c r="I277" s="125" t="s">
        <v>18</v>
      </c>
      <c r="J277" s="125" t="s">
        <v>8</v>
      </c>
      <c r="K277" s="125" t="s">
        <v>7</v>
      </c>
      <c r="L277" s="120" t="s">
        <v>19</v>
      </c>
      <c r="M277" s="120" t="s">
        <v>488</v>
      </c>
      <c r="N277" s="156">
        <v>1000</v>
      </c>
      <c r="O277" s="120"/>
      <c r="P277" s="124"/>
      <c r="Q277" s="120" t="s">
        <v>768</v>
      </c>
      <c r="R277" s="140" t="s">
        <v>78</v>
      </c>
    </row>
    <row r="278" spans="1:18" s="2" customFormat="1" hidden="1" x14ac:dyDescent="0.3">
      <c r="A278" s="104">
        <v>2000029</v>
      </c>
      <c r="B278" s="119">
        <v>3</v>
      </c>
      <c r="C278" s="160">
        <v>2</v>
      </c>
      <c r="D278" s="160">
        <v>31</v>
      </c>
      <c r="E278" s="119">
        <v>-1</v>
      </c>
      <c r="F278" s="150">
        <v>55260</v>
      </c>
      <c r="G278" s="150">
        <v>54935</v>
      </c>
      <c r="H278" s="119"/>
      <c r="I278" s="126" t="s">
        <v>19</v>
      </c>
      <c r="J278" s="119"/>
      <c r="K278" s="126" t="s">
        <v>7</v>
      </c>
      <c r="L278" s="120" t="s">
        <v>19</v>
      </c>
      <c r="M278" s="119"/>
      <c r="N278" s="218" t="s">
        <v>868</v>
      </c>
      <c r="O278" s="119"/>
      <c r="P278" s="122"/>
      <c r="Q278" s="190" t="s">
        <v>768</v>
      </c>
      <c r="R278" s="126" t="s">
        <v>839</v>
      </c>
    </row>
    <row r="279" spans="1:18" s="2" customFormat="1" hidden="1" x14ac:dyDescent="0.3">
      <c r="A279" s="104">
        <v>2000029</v>
      </c>
      <c r="B279" s="119">
        <v>3</v>
      </c>
      <c r="C279" s="160">
        <v>2</v>
      </c>
      <c r="D279" s="160">
        <v>31</v>
      </c>
      <c r="E279" s="119">
        <v>-1</v>
      </c>
      <c r="F279" s="150">
        <v>53590</v>
      </c>
      <c r="G279" s="150">
        <v>53390</v>
      </c>
      <c r="H279" s="119"/>
      <c r="I279" s="119" t="s">
        <v>11</v>
      </c>
      <c r="J279" s="119"/>
      <c r="K279" s="119" t="s">
        <v>7</v>
      </c>
      <c r="L279" s="120" t="s">
        <v>19</v>
      </c>
      <c r="M279" s="119"/>
      <c r="N279" s="119">
        <v>0</v>
      </c>
      <c r="O279" s="119"/>
      <c r="P279" s="122"/>
      <c r="Q279" s="190" t="s">
        <v>768</v>
      </c>
      <c r="R279" s="126" t="s">
        <v>46</v>
      </c>
    </row>
    <row r="280" spans="1:18" s="2" customFormat="1" hidden="1" x14ac:dyDescent="0.3">
      <c r="A280" s="104">
        <v>2000029</v>
      </c>
      <c r="B280" s="119">
        <v>3</v>
      </c>
      <c r="C280" s="160">
        <v>2</v>
      </c>
      <c r="D280" s="160">
        <v>31</v>
      </c>
      <c r="E280" s="119">
        <v>-1</v>
      </c>
      <c r="F280" s="150">
        <v>50830</v>
      </c>
      <c r="G280" s="150">
        <v>49500</v>
      </c>
      <c r="H280" s="119"/>
      <c r="I280" s="119"/>
      <c r="J280" s="119"/>
      <c r="K280" s="119" t="s">
        <v>7</v>
      </c>
      <c r="L280" s="120" t="s">
        <v>19</v>
      </c>
      <c r="M280" s="119"/>
      <c r="N280" s="119">
        <v>0</v>
      </c>
      <c r="O280" s="119"/>
      <c r="P280" s="122"/>
      <c r="Q280" s="190" t="s">
        <v>768</v>
      </c>
      <c r="R280" s="126" t="s">
        <v>840</v>
      </c>
    </row>
    <row r="281" spans="1:18" s="151" customFormat="1" hidden="1" x14ac:dyDescent="0.3">
      <c r="A281" s="116">
        <v>2000029</v>
      </c>
      <c r="B281" s="120">
        <v>3</v>
      </c>
      <c r="C281" s="160">
        <v>2</v>
      </c>
      <c r="D281" s="120">
        <v>31</v>
      </c>
      <c r="E281" s="120">
        <v>-1</v>
      </c>
      <c r="F281" s="156">
        <v>54700</v>
      </c>
      <c r="G281" s="156">
        <v>54700</v>
      </c>
      <c r="H281" s="120"/>
      <c r="I281" s="139"/>
      <c r="J281" s="139" t="s">
        <v>8</v>
      </c>
      <c r="K281" s="139" t="s">
        <v>7</v>
      </c>
      <c r="L281" s="120" t="s">
        <v>19</v>
      </c>
      <c r="M281" s="120"/>
      <c r="N281" s="119">
        <v>0</v>
      </c>
      <c r="O281" s="120"/>
      <c r="P281" s="124"/>
      <c r="Q281" s="120" t="s">
        <v>768</v>
      </c>
      <c r="R281" s="141" t="s">
        <v>847</v>
      </c>
    </row>
    <row r="282" spans="1:18" s="151" customFormat="1" hidden="1" x14ac:dyDescent="0.3">
      <c r="A282" s="116">
        <v>2000029</v>
      </c>
      <c r="B282" s="120">
        <v>3</v>
      </c>
      <c r="C282" s="160">
        <v>2</v>
      </c>
      <c r="D282" s="120">
        <v>31</v>
      </c>
      <c r="E282" s="120">
        <v>-1</v>
      </c>
      <c r="F282" s="156">
        <v>54670</v>
      </c>
      <c r="G282" s="156">
        <v>54270</v>
      </c>
      <c r="H282" s="120"/>
      <c r="I282" s="139" t="s">
        <v>99</v>
      </c>
      <c r="J282" s="139"/>
      <c r="K282" s="139" t="s">
        <v>6</v>
      </c>
      <c r="L282" s="120"/>
      <c r="M282" s="120"/>
      <c r="N282" s="119">
        <v>0</v>
      </c>
      <c r="O282" s="120"/>
      <c r="P282" s="124"/>
      <c r="Q282" s="120" t="s">
        <v>768</v>
      </c>
      <c r="R282" s="127" t="s">
        <v>100</v>
      </c>
    </row>
    <row r="283" spans="1:18" s="151" customFormat="1" hidden="1" x14ac:dyDescent="0.3">
      <c r="A283" s="116">
        <v>2000029</v>
      </c>
      <c r="B283" s="120">
        <v>3</v>
      </c>
      <c r="C283" s="160">
        <v>2</v>
      </c>
      <c r="D283" s="120">
        <v>31</v>
      </c>
      <c r="E283" s="120">
        <v>-1</v>
      </c>
      <c r="F283" s="156">
        <v>54270</v>
      </c>
      <c r="G283" s="156">
        <v>53870</v>
      </c>
      <c r="H283" s="120"/>
      <c r="I283" s="139" t="s">
        <v>99</v>
      </c>
      <c r="J283" s="139"/>
      <c r="K283" s="139" t="s">
        <v>6</v>
      </c>
      <c r="L283" s="120"/>
      <c r="M283" s="120"/>
      <c r="N283" s="119">
        <v>0</v>
      </c>
      <c r="O283" s="120"/>
      <c r="P283" s="124"/>
      <c r="Q283" s="120" t="s">
        <v>768</v>
      </c>
      <c r="R283" s="127" t="s">
        <v>100</v>
      </c>
    </row>
    <row r="284" spans="1:18" s="151" customFormat="1" hidden="1" x14ac:dyDescent="0.3">
      <c r="A284" s="116">
        <v>2000029</v>
      </c>
      <c r="B284" s="120">
        <v>3</v>
      </c>
      <c r="C284" s="160">
        <v>2</v>
      </c>
      <c r="D284" s="120">
        <v>31</v>
      </c>
      <c r="E284" s="120">
        <v>-1</v>
      </c>
      <c r="F284" s="156">
        <v>53870</v>
      </c>
      <c r="G284" s="156">
        <v>53470</v>
      </c>
      <c r="H284" s="120"/>
      <c r="I284" s="139" t="s">
        <v>99</v>
      </c>
      <c r="J284" s="139"/>
      <c r="K284" s="139" t="s">
        <v>6</v>
      </c>
      <c r="L284" s="120"/>
      <c r="M284" s="120"/>
      <c r="N284" s="119">
        <v>0</v>
      </c>
      <c r="O284" s="120"/>
      <c r="P284" s="124"/>
      <c r="Q284" s="120" t="s">
        <v>768</v>
      </c>
      <c r="R284" s="127" t="s">
        <v>100</v>
      </c>
    </row>
    <row r="285" spans="1:18" s="151" customFormat="1" hidden="1" x14ac:dyDescent="0.3">
      <c r="A285" s="116">
        <v>2000029</v>
      </c>
      <c r="B285" s="120">
        <v>3</v>
      </c>
      <c r="C285" s="160">
        <v>2</v>
      </c>
      <c r="D285" s="120">
        <v>31</v>
      </c>
      <c r="E285" s="120">
        <v>-1</v>
      </c>
      <c r="F285" s="156">
        <v>53470</v>
      </c>
      <c r="G285" s="156">
        <v>53070</v>
      </c>
      <c r="H285" s="120"/>
      <c r="I285" s="139" t="s">
        <v>99</v>
      </c>
      <c r="J285" s="139"/>
      <c r="K285" s="139" t="s">
        <v>6</v>
      </c>
      <c r="L285" s="120"/>
      <c r="M285" s="120"/>
      <c r="N285" s="119">
        <v>0</v>
      </c>
      <c r="O285" s="120"/>
      <c r="P285" s="124"/>
      <c r="Q285" s="120" t="s">
        <v>768</v>
      </c>
      <c r="R285" s="127" t="s">
        <v>100</v>
      </c>
    </row>
    <row r="286" spans="1:18" s="151" customFormat="1" hidden="1" x14ac:dyDescent="0.3">
      <c r="A286" s="116">
        <v>2000029</v>
      </c>
      <c r="B286" s="120">
        <v>3</v>
      </c>
      <c r="C286" s="160">
        <v>2</v>
      </c>
      <c r="D286" s="120">
        <v>31</v>
      </c>
      <c r="E286" s="120">
        <v>-1</v>
      </c>
      <c r="F286" s="156">
        <v>53070</v>
      </c>
      <c r="G286" s="156">
        <v>52670</v>
      </c>
      <c r="H286" s="120"/>
      <c r="I286" s="139" t="s">
        <v>99</v>
      </c>
      <c r="J286" s="139"/>
      <c r="K286" s="139" t="s">
        <v>6</v>
      </c>
      <c r="L286" s="120"/>
      <c r="M286" s="120"/>
      <c r="N286" s="119">
        <v>0</v>
      </c>
      <c r="O286" s="120"/>
      <c r="P286" s="124"/>
      <c r="Q286" s="120" t="s">
        <v>768</v>
      </c>
      <c r="R286" s="127" t="s">
        <v>100</v>
      </c>
    </row>
    <row r="287" spans="1:18" s="151" customFormat="1" hidden="1" x14ac:dyDescent="0.3">
      <c r="A287" s="116">
        <v>2000029</v>
      </c>
      <c r="B287" s="120">
        <v>3</v>
      </c>
      <c r="C287" s="160">
        <v>2</v>
      </c>
      <c r="D287" s="120">
        <v>31</v>
      </c>
      <c r="E287" s="120">
        <v>-1</v>
      </c>
      <c r="F287" s="156">
        <v>52670</v>
      </c>
      <c r="G287" s="156">
        <v>52270</v>
      </c>
      <c r="H287" s="120"/>
      <c r="I287" s="139" t="s">
        <v>99</v>
      </c>
      <c r="J287" s="139"/>
      <c r="K287" s="139" t="s">
        <v>6</v>
      </c>
      <c r="L287" s="120"/>
      <c r="M287" s="120"/>
      <c r="N287" s="119">
        <v>0</v>
      </c>
      <c r="O287" s="120"/>
      <c r="P287" s="124"/>
      <c r="Q287" s="120" t="s">
        <v>768</v>
      </c>
      <c r="R287" s="127" t="s">
        <v>100</v>
      </c>
    </row>
    <row r="288" spans="1:18" s="151" customFormat="1" hidden="1" x14ac:dyDescent="0.3">
      <c r="A288" s="116">
        <v>2000029</v>
      </c>
      <c r="B288" s="120">
        <v>3</v>
      </c>
      <c r="C288" s="160">
        <v>2</v>
      </c>
      <c r="D288" s="120">
        <v>31</v>
      </c>
      <c r="E288" s="120">
        <v>-1</v>
      </c>
      <c r="F288" s="156">
        <v>52270</v>
      </c>
      <c r="G288" s="156">
        <v>51870</v>
      </c>
      <c r="H288" s="120"/>
      <c r="I288" s="139" t="s">
        <v>99</v>
      </c>
      <c r="J288" s="139"/>
      <c r="K288" s="139" t="s">
        <v>6</v>
      </c>
      <c r="L288" s="120"/>
      <c r="M288" s="120"/>
      <c r="N288" s="119">
        <v>0</v>
      </c>
      <c r="O288" s="120"/>
      <c r="P288" s="124"/>
      <c r="Q288" s="120" t="s">
        <v>768</v>
      </c>
      <c r="R288" s="127" t="s">
        <v>100</v>
      </c>
    </row>
    <row r="289" spans="1:18" s="151" customFormat="1" hidden="1" x14ac:dyDescent="0.3">
      <c r="A289" s="116">
        <v>2000029</v>
      </c>
      <c r="B289" s="120">
        <v>3</v>
      </c>
      <c r="C289" s="160">
        <v>2</v>
      </c>
      <c r="D289" s="120">
        <v>31</v>
      </c>
      <c r="E289" s="120">
        <v>-1</v>
      </c>
      <c r="F289" s="156">
        <v>51870</v>
      </c>
      <c r="G289" s="156">
        <v>51470</v>
      </c>
      <c r="H289" s="120"/>
      <c r="I289" s="139" t="s">
        <v>99</v>
      </c>
      <c r="J289" s="139"/>
      <c r="K289" s="139" t="s">
        <v>6</v>
      </c>
      <c r="L289" s="120"/>
      <c r="M289" s="120"/>
      <c r="N289" s="119">
        <v>0</v>
      </c>
      <c r="O289" s="120"/>
      <c r="P289" s="124"/>
      <c r="Q289" s="120" t="s">
        <v>768</v>
      </c>
      <c r="R289" s="127" t="s">
        <v>100</v>
      </c>
    </row>
    <row r="290" spans="1:18" s="151" customFormat="1" hidden="1" x14ac:dyDescent="0.3">
      <c r="A290" s="116">
        <v>2000029</v>
      </c>
      <c r="B290" s="120">
        <v>3</v>
      </c>
      <c r="C290" s="160">
        <v>2</v>
      </c>
      <c r="D290" s="120">
        <v>31</v>
      </c>
      <c r="E290" s="120">
        <v>-1</v>
      </c>
      <c r="F290" s="156">
        <v>51470</v>
      </c>
      <c r="G290" s="156">
        <v>51070</v>
      </c>
      <c r="H290" s="120"/>
      <c r="I290" s="139" t="s">
        <v>99</v>
      </c>
      <c r="J290" s="139"/>
      <c r="K290" s="139" t="s">
        <v>6</v>
      </c>
      <c r="L290" s="120"/>
      <c r="M290" s="120"/>
      <c r="N290" s="119">
        <v>0</v>
      </c>
      <c r="O290" s="120"/>
      <c r="P290" s="124"/>
      <c r="Q290" s="120" t="s">
        <v>768</v>
      </c>
      <c r="R290" s="127" t="s">
        <v>100</v>
      </c>
    </row>
    <row r="291" spans="1:18" s="151" customFormat="1" hidden="1" x14ac:dyDescent="0.3">
      <c r="A291" s="116">
        <v>2000029</v>
      </c>
      <c r="B291" s="120">
        <v>3</v>
      </c>
      <c r="C291" s="160">
        <v>2</v>
      </c>
      <c r="D291" s="120">
        <v>31</v>
      </c>
      <c r="E291" s="120">
        <v>-1</v>
      </c>
      <c r="F291" s="156">
        <v>51070</v>
      </c>
      <c r="G291" s="156">
        <v>50670</v>
      </c>
      <c r="H291" s="120"/>
      <c r="I291" s="139" t="s">
        <v>99</v>
      </c>
      <c r="J291" s="139"/>
      <c r="K291" s="139" t="s">
        <v>6</v>
      </c>
      <c r="L291" s="120"/>
      <c r="M291" s="120"/>
      <c r="N291" s="119">
        <v>0</v>
      </c>
      <c r="O291" s="120"/>
      <c r="P291" s="124"/>
      <c r="Q291" s="120" t="s">
        <v>768</v>
      </c>
      <c r="R291" s="127" t="s">
        <v>100</v>
      </c>
    </row>
    <row r="292" spans="1:18" s="151" customFormat="1" hidden="1" x14ac:dyDescent="0.3">
      <c r="A292" s="116">
        <v>2000029</v>
      </c>
      <c r="B292" s="120">
        <v>3</v>
      </c>
      <c r="C292" s="160">
        <v>2</v>
      </c>
      <c r="D292" s="120">
        <v>31</v>
      </c>
      <c r="E292" s="120">
        <v>-1</v>
      </c>
      <c r="F292" s="156">
        <v>50670</v>
      </c>
      <c r="G292" s="156">
        <v>50270</v>
      </c>
      <c r="H292" s="120"/>
      <c r="I292" s="139" t="s">
        <v>99</v>
      </c>
      <c r="J292" s="139"/>
      <c r="K292" s="139" t="s">
        <v>6</v>
      </c>
      <c r="L292" s="120"/>
      <c r="M292" s="120"/>
      <c r="N292" s="119">
        <v>0</v>
      </c>
      <c r="O292" s="120"/>
      <c r="P292" s="124"/>
      <c r="Q292" s="120" t="s">
        <v>768</v>
      </c>
      <c r="R292" s="127" t="s">
        <v>100</v>
      </c>
    </row>
    <row r="293" spans="1:18" s="151" customFormat="1" hidden="1" x14ac:dyDescent="0.3">
      <c r="A293" s="116">
        <v>2000029</v>
      </c>
      <c r="B293" s="120">
        <v>3</v>
      </c>
      <c r="C293" s="160">
        <v>2</v>
      </c>
      <c r="D293" s="120">
        <v>31</v>
      </c>
      <c r="E293" s="120">
        <v>-1</v>
      </c>
      <c r="F293" s="156">
        <v>50270</v>
      </c>
      <c r="G293" s="156">
        <v>49870</v>
      </c>
      <c r="H293" s="120"/>
      <c r="I293" s="139" t="s">
        <v>99</v>
      </c>
      <c r="J293" s="139"/>
      <c r="K293" s="139" t="s">
        <v>6</v>
      </c>
      <c r="L293" s="120"/>
      <c r="M293" s="120"/>
      <c r="N293" s="119">
        <v>0</v>
      </c>
      <c r="O293" s="120"/>
      <c r="P293" s="124"/>
      <c r="Q293" s="120" t="s">
        <v>768</v>
      </c>
      <c r="R293" s="127" t="s">
        <v>100</v>
      </c>
    </row>
    <row r="294" spans="1:18" s="151" customFormat="1" hidden="1" x14ac:dyDescent="0.3">
      <c r="A294" s="116">
        <v>2000029</v>
      </c>
      <c r="B294" s="120">
        <v>3</v>
      </c>
      <c r="C294" s="160">
        <v>2</v>
      </c>
      <c r="D294" s="120">
        <v>31</v>
      </c>
      <c r="E294" s="120">
        <v>-1</v>
      </c>
      <c r="F294" s="156">
        <v>49870</v>
      </c>
      <c r="G294" s="156">
        <v>49470</v>
      </c>
      <c r="H294" s="120"/>
      <c r="I294" s="139" t="s">
        <v>99</v>
      </c>
      <c r="J294" s="139"/>
      <c r="K294" s="139" t="s">
        <v>6</v>
      </c>
      <c r="L294" s="120"/>
      <c r="M294" s="120"/>
      <c r="N294" s="119">
        <v>0</v>
      </c>
      <c r="O294" s="120"/>
      <c r="P294" s="124"/>
      <c r="Q294" s="120" t="s">
        <v>768</v>
      </c>
      <c r="R294" s="127" t="s">
        <v>100</v>
      </c>
    </row>
    <row r="295" spans="1:18" s="151" customFormat="1" hidden="1" x14ac:dyDescent="0.3">
      <c r="A295" s="116">
        <v>2000029</v>
      </c>
      <c r="B295" s="120">
        <v>3</v>
      </c>
      <c r="C295" s="160">
        <v>2</v>
      </c>
      <c r="D295" s="120">
        <v>31</v>
      </c>
      <c r="E295" s="120">
        <v>-1</v>
      </c>
      <c r="F295" s="156">
        <v>49470</v>
      </c>
      <c r="G295" s="156">
        <v>49070</v>
      </c>
      <c r="H295" s="120"/>
      <c r="I295" s="139" t="s">
        <v>99</v>
      </c>
      <c r="J295" s="139"/>
      <c r="K295" s="139" t="s">
        <v>6</v>
      </c>
      <c r="L295" s="120"/>
      <c r="M295" s="120"/>
      <c r="N295" s="119">
        <v>0</v>
      </c>
      <c r="O295" s="120"/>
      <c r="P295" s="124"/>
      <c r="Q295" s="120" t="s">
        <v>768</v>
      </c>
      <c r="R295" s="127" t="s">
        <v>100</v>
      </c>
    </row>
    <row r="296" spans="1:18" s="151" customFormat="1" hidden="1" x14ac:dyDescent="0.3">
      <c r="A296" s="116">
        <v>2000029</v>
      </c>
      <c r="B296" s="120">
        <v>3</v>
      </c>
      <c r="C296" s="160">
        <v>2</v>
      </c>
      <c r="D296" s="120">
        <v>31</v>
      </c>
      <c r="E296" s="120">
        <v>-1</v>
      </c>
      <c r="F296" s="156">
        <v>49070</v>
      </c>
      <c r="G296" s="156">
        <v>48670</v>
      </c>
      <c r="H296" s="120"/>
      <c r="I296" s="139" t="s">
        <v>99</v>
      </c>
      <c r="J296" s="139"/>
      <c r="K296" s="139" t="s">
        <v>6</v>
      </c>
      <c r="L296" s="120"/>
      <c r="M296" s="120"/>
      <c r="N296" s="119">
        <v>0</v>
      </c>
      <c r="O296" s="120"/>
      <c r="P296" s="124"/>
      <c r="Q296" s="120" t="s">
        <v>768</v>
      </c>
      <c r="R296" s="127" t="s">
        <v>100</v>
      </c>
    </row>
    <row r="297" spans="1:18" s="151" customFormat="1" hidden="1" x14ac:dyDescent="0.3">
      <c r="A297" s="116">
        <v>2000029</v>
      </c>
      <c r="B297" s="120">
        <v>3</v>
      </c>
      <c r="C297" s="160">
        <v>2</v>
      </c>
      <c r="D297" s="120">
        <v>31</v>
      </c>
      <c r="E297" s="120">
        <v>-1</v>
      </c>
      <c r="F297" s="156">
        <v>48670</v>
      </c>
      <c r="G297" s="156">
        <v>48270</v>
      </c>
      <c r="H297" s="120"/>
      <c r="I297" s="139" t="s">
        <v>99</v>
      </c>
      <c r="J297" s="139"/>
      <c r="K297" s="139" t="s">
        <v>6</v>
      </c>
      <c r="L297" s="120"/>
      <c r="M297" s="120"/>
      <c r="N297" s="119">
        <v>0</v>
      </c>
      <c r="O297" s="120"/>
      <c r="P297" s="124"/>
      <c r="Q297" s="120" t="s">
        <v>768</v>
      </c>
      <c r="R297" s="127" t="s">
        <v>100</v>
      </c>
    </row>
    <row r="298" spans="1:18" s="151" customFormat="1" hidden="1" x14ac:dyDescent="0.3">
      <c r="A298" s="116">
        <v>2000029</v>
      </c>
      <c r="B298" s="120">
        <v>3</v>
      </c>
      <c r="C298" s="160">
        <v>2</v>
      </c>
      <c r="D298" s="120">
        <v>31</v>
      </c>
      <c r="E298" s="120">
        <v>-1</v>
      </c>
      <c r="F298" s="156">
        <v>48270</v>
      </c>
      <c r="G298" s="156">
        <v>47870</v>
      </c>
      <c r="H298" s="120"/>
      <c r="I298" s="139" t="s">
        <v>99</v>
      </c>
      <c r="J298" s="139"/>
      <c r="K298" s="139" t="s">
        <v>6</v>
      </c>
      <c r="L298" s="120"/>
      <c r="M298" s="120"/>
      <c r="N298" s="119">
        <v>0</v>
      </c>
      <c r="O298" s="120"/>
      <c r="P298" s="124"/>
      <c r="Q298" s="120" t="s">
        <v>768</v>
      </c>
      <c r="R298" s="127" t="s">
        <v>100</v>
      </c>
    </row>
    <row r="299" spans="1:18" s="151" customFormat="1" hidden="1" x14ac:dyDescent="0.3">
      <c r="A299" s="116">
        <v>2000029</v>
      </c>
      <c r="B299" s="120">
        <v>3</v>
      </c>
      <c r="C299" s="160">
        <v>2</v>
      </c>
      <c r="D299" s="120">
        <v>31</v>
      </c>
      <c r="E299" s="120">
        <v>-1</v>
      </c>
      <c r="F299" s="156">
        <v>47870</v>
      </c>
      <c r="G299" s="156">
        <v>47470</v>
      </c>
      <c r="H299" s="120"/>
      <c r="I299" s="139" t="s">
        <v>99</v>
      </c>
      <c r="J299" s="139"/>
      <c r="K299" s="139" t="s">
        <v>6</v>
      </c>
      <c r="L299" s="120"/>
      <c r="M299" s="120"/>
      <c r="N299" s="119">
        <v>0</v>
      </c>
      <c r="O299" s="120"/>
      <c r="P299" s="124"/>
      <c r="Q299" s="120" t="s">
        <v>768</v>
      </c>
      <c r="R299" s="127" t="s">
        <v>100</v>
      </c>
    </row>
    <row r="300" spans="1:18" s="151" customFormat="1" hidden="1" x14ac:dyDescent="0.3">
      <c r="A300" s="116">
        <v>2000029</v>
      </c>
      <c r="B300" s="120">
        <v>3</v>
      </c>
      <c r="C300" s="160">
        <v>2</v>
      </c>
      <c r="D300" s="120">
        <v>31</v>
      </c>
      <c r="E300" s="120">
        <v>-1</v>
      </c>
      <c r="F300" s="156">
        <v>47470</v>
      </c>
      <c r="G300" s="156">
        <v>47070</v>
      </c>
      <c r="H300" s="120"/>
      <c r="I300" s="139" t="s">
        <v>99</v>
      </c>
      <c r="J300" s="139"/>
      <c r="K300" s="139" t="s">
        <v>6</v>
      </c>
      <c r="L300" s="120"/>
      <c r="M300" s="120"/>
      <c r="N300" s="119">
        <v>0</v>
      </c>
      <c r="O300" s="120"/>
      <c r="P300" s="124"/>
      <c r="Q300" s="120" t="s">
        <v>768</v>
      </c>
      <c r="R300" s="127" t="s">
        <v>100</v>
      </c>
    </row>
    <row r="301" spans="1:18" s="151" customFormat="1" hidden="1" x14ac:dyDescent="0.3">
      <c r="A301" s="116">
        <v>2000029</v>
      </c>
      <c r="B301" s="120">
        <v>3</v>
      </c>
      <c r="C301" s="160">
        <v>2</v>
      </c>
      <c r="D301" s="120">
        <v>31</v>
      </c>
      <c r="E301" s="120">
        <v>-1</v>
      </c>
      <c r="F301" s="156">
        <v>47070</v>
      </c>
      <c r="G301" s="156">
        <v>46670</v>
      </c>
      <c r="H301" s="120"/>
      <c r="I301" s="139" t="s">
        <v>99</v>
      </c>
      <c r="J301" s="139"/>
      <c r="K301" s="139" t="s">
        <v>6</v>
      </c>
      <c r="L301" s="120"/>
      <c r="M301" s="120"/>
      <c r="N301" s="119">
        <v>0</v>
      </c>
      <c r="O301" s="120"/>
      <c r="P301" s="124"/>
      <c r="Q301" s="120" t="s">
        <v>768</v>
      </c>
      <c r="R301" s="127" t="s">
        <v>100</v>
      </c>
    </row>
    <row r="302" spans="1:18" s="151" customFormat="1" hidden="1" x14ac:dyDescent="0.3">
      <c r="A302" s="116">
        <v>2000029</v>
      </c>
      <c r="B302" s="120">
        <v>3</v>
      </c>
      <c r="C302" s="160">
        <v>2</v>
      </c>
      <c r="D302" s="120">
        <v>31</v>
      </c>
      <c r="E302" s="120">
        <v>-1</v>
      </c>
      <c r="F302" s="156">
        <v>46670</v>
      </c>
      <c r="G302" s="156">
        <v>46270</v>
      </c>
      <c r="H302" s="120"/>
      <c r="I302" s="139" t="s">
        <v>99</v>
      </c>
      <c r="J302" s="139"/>
      <c r="K302" s="139" t="s">
        <v>6</v>
      </c>
      <c r="L302" s="120"/>
      <c r="M302" s="120"/>
      <c r="N302" s="119">
        <v>0</v>
      </c>
      <c r="O302" s="120"/>
      <c r="P302" s="124"/>
      <c r="Q302" s="120" t="s">
        <v>768</v>
      </c>
      <c r="R302" s="127" t="s">
        <v>100</v>
      </c>
    </row>
    <row r="303" spans="1:18" s="151" customFormat="1" hidden="1" x14ac:dyDescent="0.3">
      <c r="A303" s="116">
        <v>2000029</v>
      </c>
      <c r="B303" s="120">
        <v>3</v>
      </c>
      <c r="C303" s="160">
        <v>2</v>
      </c>
      <c r="D303" s="120">
        <v>31</v>
      </c>
      <c r="E303" s="120">
        <v>-1</v>
      </c>
      <c r="F303" s="156">
        <v>46270</v>
      </c>
      <c r="G303" s="156">
        <v>45870</v>
      </c>
      <c r="H303" s="120"/>
      <c r="I303" s="139" t="s">
        <v>99</v>
      </c>
      <c r="J303" s="139"/>
      <c r="K303" s="139" t="s">
        <v>6</v>
      </c>
      <c r="L303" s="120"/>
      <c r="M303" s="120"/>
      <c r="N303" s="119">
        <v>0</v>
      </c>
      <c r="O303" s="120"/>
      <c r="P303" s="124"/>
      <c r="Q303" s="120" t="s">
        <v>768</v>
      </c>
      <c r="R303" s="127" t="s">
        <v>100</v>
      </c>
    </row>
    <row r="304" spans="1:18" s="151" customFormat="1" hidden="1" x14ac:dyDescent="0.3">
      <c r="A304" s="116">
        <v>2000029</v>
      </c>
      <c r="B304" s="120">
        <v>3</v>
      </c>
      <c r="C304" s="160">
        <v>2</v>
      </c>
      <c r="D304" s="120">
        <v>31</v>
      </c>
      <c r="E304" s="120">
        <v>-1</v>
      </c>
      <c r="F304" s="156">
        <v>45870</v>
      </c>
      <c r="G304" s="156">
        <v>45470</v>
      </c>
      <c r="H304" s="120"/>
      <c r="I304" s="139" t="s">
        <v>99</v>
      </c>
      <c r="J304" s="139"/>
      <c r="K304" s="139" t="s">
        <v>6</v>
      </c>
      <c r="L304" s="120"/>
      <c r="M304" s="120"/>
      <c r="N304" s="119">
        <v>0</v>
      </c>
      <c r="O304" s="120"/>
      <c r="P304" s="124"/>
      <c r="Q304" s="120" t="s">
        <v>768</v>
      </c>
      <c r="R304" s="127" t="s">
        <v>100</v>
      </c>
    </row>
    <row r="305" spans="1:18" s="151" customFormat="1" hidden="1" x14ac:dyDescent="0.3">
      <c r="A305" s="116">
        <v>2000029</v>
      </c>
      <c r="B305" s="120">
        <v>3</v>
      </c>
      <c r="C305" s="160">
        <v>2</v>
      </c>
      <c r="D305" s="120">
        <v>31</v>
      </c>
      <c r="E305" s="120">
        <v>-1</v>
      </c>
      <c r="F305" s="156">
        <v>45470</v>
      </c>
      <c r="G305" s="156">
        <v>45070</v>
      </c>
      <c r="H305" s="120"/>
      <c r="I305" s="139" t="s">
        <v>99</v>
      </c>
      <c r="J305" s="139"/>
      <c r="K305" s="139" t="s">
        <v>6</v>
      </c>
      <c r="L305" s="120"/>
      <c r="M305" s="120"/>
      <c r="N305" s="119">
        <v>0</v>
      </c>
      <c r="O305" s="120"/>
      <c r="P305" s="124"/>
      <c r="Q305" s="120" t="s">
        <v>768</v>
      </c>
      <c r="R305" s="127" t="s">
        <v>100</v>
      </c>
    </row>
    <row r="306" spans="1:18" s="151" customFormat="1" hidden="1" x14ac:dyDescent="0.3">
      <c r="A306" s="116">
        <v>2000029</v>
      </c>
      <c r="B306" s="120">
        <v>3</v>
      </c>
      <c r="C306" s="160">
        <v>2</v>
      </c>
      <c r="D306" s="120">
        <v>31</v>
      </c>
      <c r="E306" s="120">
        <v>-1</v>
      </c>
      <c r="F306" s="156">
        <v>45070</v>
      </c>
      <c r="G306" s="156">
        <v>44670</v>
      </c>
      <c r="H306" s="120"/>
      <c r="I306" s="139" t="s">
        <v>99</v>
      </c>
      <c r="J306" s="139"/>
      <c r="K306" s="139" t="s">
        <v>6</v>
      </c>
      <c r="L306" s="120"/>
      <c r="M306" s="120"/>
      <c r="N306" s="119">
        <v>0</v>
      </c>
      <c r="O306" s="120"/>
      <c r="P306" s="124"/>
      <c r="Q306" s="120" t="s">
        <v>768</v>
      </c>
      <c r="R306" s="127" t="s">
        <v>100</v>
      </c>
    </row>
    <row r="307" spans="1:18" s="151" customFormat="1" hidden="1" x14ac:dyDescent="0.3">
      <c r="A307" s="116">
        <v>2000029</v>
      </c>
      <c r="B307" s="120">
        <v>3</v>
      </c>
      <c r="C307" s="160">
        <v>2</v>
      </c>
      <c r="D307" s="120">
        <v>31</v>
      </c>
      <c r="E307" s="120">
        <v>-1</v>
      </c>
      <c r="F307" s="156">
        <v>44670</v>
      </c>
      <c r="G307" s="156">
        <v>44270</v>
      </c>
      <c r="H307" s="120"/>
      <c r="I307" s="139" t="s">
        <v>99</v>
      </c>
      <c r="J307" s="139"/>
      <c r="K307" s="139" t="s">
        <v>6</v>
      </c>
      <c r="L307" s="120"/>
      <c r="M307" s="120"/>
      <c r="N307" s="119">
        <v>0</v>
      </c>
      <c r="O307" s="120"/>
      <c r="P307" s="124"/>
      <c r="Q307" s="120" t="s">
        <v>768</v>
      </c>
      <c r="R307" s="127" t="s">
        <v>100</v>
      </c>
    </row>
    <row r="308" spans="1:18" s="151" customFormat="1" hidden="1" x14ac:dyDescent="0.3">
      <c r="A308" s="116">
        <v>2000029</v>
      </c>
      <c r="B308" s="120">
        <v>3</v>
      </c>
      <c r="C308" s="160">
        <v>2</v>
      </c>
      <c r="D308" s="120">
        <v>31</v>
      </c>
      <c r="E308" s="120">
        <v>-1</v>
      </c>
      <c r="F308" s="156">
        <v>44270</v>
      </c>
      <c r="G308" s="156">
        <v>43870</v>
      </c>
      <c r="H308" s="120"/>
      <c r="I308" s="139" t="s">
        <v>99</v>
      </c>
      <c r="J308" s="139"/>
      <c r="K308" s="139" t="s">
        <v>6</v>
      </c>
      <c r="L308" s="120"/>
      <c r="M308" s="120"/>
      <c r="N308" s="119">
        <v>0</v>
      </c>
      <c r="O308" s="120"/>
      <c r="P308" s="124"/>
      <c r="Q308" s="120" t="s">
        <v>768</v>
      </c>
      <c r="R308" s="127" t="s">
        <v>100</v>
      </c>
    </row>
    <row r="309" spans="1:18" s="151" customFormat="1" hidden="1" x14ac:dyDescent="0.3">
      <c r="A309" s="116">
        <v>2000029</v>
      </c>
      <c r="B309" s="120">
        <v>3</v>
      </c>
      <c r="C309" s="160">
        <v>2</v>
      </c>
      <c r="D309" s="120">
        <v>31</v>
      </c>
      <c r="E309" s="120">
        <v>-1</v>
      </c>
      <c r="F309" s="156">
        <v>43870</v>
      </c>
      <c r="G309" s="156">
        <v>43470</v>
      </c>
      <c r="H309" s="120"/>
      <c r="I309" s="139" t="s">
        <v>99</v>
      </c>
      <c r="J309" s="139"/>
      <c r="K309" s="139" t="s">
        <v>6</v>
      </c>
      <c r="L309" s="120"/>
      <c r="M309" s="120"/>
      <c r="N309" s="119">
        <v>0</v>
      </c>
      <c r="O309" s="120"/>
      <c r="P309" s="124"/>
      <c r="Q309" s="120" t="s">
        <v>768</v>
      </c>
      <c r="R309" s="127" t="s">
        <v>100</v>
      </c>
    </row>
    <row r="310" spans="1:18" s="151" customFormat="1" hidden="1" x14ac:dyDescent="0.3">
      <c r="A310" s="116">
        <v>2000029</v>
      </c>
      <c r="B310" s="120">
        <v>3</v>
      </c>
      <c r="C310" s="160">
        <v>2</v>
      </c>
      <c r="D310" s="120">
        <v>31</v>
      </c>
      <c r="E310" s="120">
        <v>-1</v>
      </c>
      <c r="F310" s="156">
        <v>43470</v>
      </c>
      <c r="G310" s="156">
        <v>43070</v>
      </c>
      <c r="H310" s="120"/>
      <c r="I310" s="139" t="s">
        <v>99</v>
      </c>
      <c r="J310" s="139"/>
      <c r="K310" s="139" t="s">
        <v>6</v>
      </c>
      <c r="L310" s="120"/>
      <c r="M310" s="120"/>
      <c r="N310" s="119">
        <v>0</v>
      </c>
      <c r="O310" s="120"/>
      <c r="P310" s="124"/>
      <c r="Q310" s="120" t="s">
        <v>768</v>
      </c>
      <c r="R310" s="127" t="s">
        <v>100</v>
      </c>
    </row>
    <row r="311" spans="1:18" s="151" customFormat="1" hidden="1" x14ac:dyDescent="0.3">
      <c r="A311" s="116">
        <v>2000029</v>
      </c>
      <c r="B311" s="120">
        <v>3</v>
      </c>
      <c r="C311" s="160">
        <v>2</v>
      </c>
      <c r="D311" s="120">
        <v>31</v>
      </c>
      <c r="E311" s="120">
        <v>-1</v>
      </c>
      <c r="F311" s="156">
        <v>43070</v>
      </c>
      <c r="G311" s="156">
        <v>42670</v>
      </c>
      <c r="H311" s="120"/>
      <c r="I311" s="139" t="s">
        <v>99</v>
      </c>
      <c r="J311" s="139"/>
      <c r="K311" s="139" t="s">
        <v>6</v>
      </c>
      <c r="L311" s="120"/>
      <c r="M311" s="120"/>
      <c r="N311" s="119">
        <v>0</v>
      </c>
      <c r="O311" s="120"/>
      <c r="P311" s="124"/>
      <c r="Q311" s="120" t="s">
        <v>768</v>
      </c>
      <c r="R311" s="127" t="s">
        <v>100</v>
      </c>
    </row>
    <row r="312" spans="1:18" s="151" customFormat="1" hidden="1" x14ac:dyDescent="0.3">
      <c r="A312" s="116">
        <v>2000029</v>
      </c>
      <c r="B312" s="120">
        <v>3</v>
      </c>
      <c r="C312" s="160">
        <v>2</v>
      </c>
      <c r="D312" s="120">
        <v>31</v>
      </c>
      <c r="E312" s="120">
        <v>-1</v>
      </c>
      <c r="F312" s="156">
        <v>42670</v>
      </c>
      <c r="G312" s="156">
        <v>42270</v>
      </c>
      <c r="H312" s="120"/>
      <c r="I312" s="139" t="s">
        <v>99</v>
      </c>
      <c r="J312" s="139"/>
      <c r="K312" s="139" t="s">
        <v>6</v>
      </c>
      <c r="L312" s="120"/>
      <c r="M312" s="120"/>
      <c r="N312" s="119">
        <v>0</v>
      </c>
      <c r="O312" s="120"/>
      <c r="P312" s="124"/>
      <c r="Q312" s="120" t="s">
        <v>768</v>
      </c>
      <c r="R312" s="127" t="s">
        <v>100</v>
      </c>
    </row>
    <row r="313" spans="1:18" s="151" customFormat="1" hidden="1" x14ac:dyDescent="0.3">
      <c r="A313" s="116">
        <v>2000029</v>
      </c>
      <c r="B313" s="120">
        <v>3</v>
      </c>
      <c r="C313" s="160">
        <v>2</v>
      </c>
      <c r="D313" s="120">
        <v>31</v>
      </c>
      <c r="E313" s="120">
        <v>-1</v>
      </c>
      <c r="F313" s="156">
        <v>42270</v>
      </c>
      <c r="G313" s="156">
        <v>41870</v>
      </c>
      <c r="H313" s="120"/>
      <c r="I313" s="139" t="s">
        <v>99</v>
      </c>
      <c r="J313" s="139"/>
      <c r="K313" s="139" t="s">
        <v>6</v>
      </c>
      <c r="L313" s="120"/>
      <c r="M313" s="120"/>
      <c r="N313" s="119">
        <v>0</v>
      </c>
      <c r="O313" s="120"/>
      <c r="P313" s="124"/>
      <c r="Q313" s="120" t="s">
        <v>768</v>
      </c>
      <c r="R313" s="127" t="s">
        <v>100</v>
      </c>
    </row>
    <row r="314" spans="1:18" s="151" customFormat="1" hidden="1" x14ac:dyDescent="0.3">
      <c r="A314" s="116">
        <v>2000029</v>
      </c>
      <c r="B314" s="120">
        <v>3</v>
      </c>
      <c r="C314" s="160">
        <v>2</v>
      </c>
      <c r="D314" s="120">
        <v>31</v>
      </c>
      <c r="E314" s="120">
        <v>-1</v>
      </c>
      <c r="F314" s="156">
        <v>41870</v>
      </c>
      <c r="G314" s="156">
        <v>41470</v>
      </c>
      <c r="H314" s="120"/>
      <c r="I314" s="139" t="s">
        <v>99</v>
      </c>
      <c r="J314" s="139"/>
      <c r="K314" s="139" t="s">
        <v>6</v>
      </c>
      <c r="L314" s="120"/>
      <c r="M314" s="120"/>
      <c r="N314" s="119">
        <v>0</v>
      </c>
      <c r="O314" s="120"/>
      <c r="P314" s="124"/>
      <c r="Q314" s="120" t="s">
        <v>768</v>
      </c>
      <c r="R314" s="127" t="s">
        <v>100</v>
      </c>
    </row>
    <row r="315" spans="1:18" s="151" customFormat="1" hidden="1" x14ac:dyDescent="0.3">
      <c r="A315" s="116">
        <v>2000029</v>
      </c>
      <c r="B315" s="120">
        <v>3</v>
      </c>
      <c r="C315" s="160">
        <v>2</v>
      </c>
      <c r="D315" s="120">
        <v>31</v>
      </c>
      <c r="E315" s="120">
        <v>-1</v>
      </c>
      <c r="F315" s="156">
        <v>41470</v>
      </c>
      <c r="G315" s="156">
        <v>41070</v>
      </c>
      <c r="H315" s="120"/>
      <c r="I315" s="139" t="s">
        <v>99</v>
      </c>
      <c r="J315" s="139"/>
      <c r="K315" s="139" t="s">
        <v>6</v>
      </c>
      <c r="L315" s="120"/>
      <c r="M315" s="120"/>
      <c r="N315" s="119">
        <v>0</v>
      </c>
      <c r="O315" s="120"/>
      <c r="P315" s="124"/>
      <c r="Q315" s="120" t="s">
        <v>768</v>
      </c>
      <c r="R315" s="127" t="s">
        <v>100</v>
      </c>
    </row>
    <row r="316" spans="1:18" s="151" customFormat="1" hidden="1" x14ac:dyDescent="0.3">
      <c r="A316" s="116">
        <v>2000029</v>
      </c>
      <c r="B316" s="120">
        <v>3</v>
      </c>
      <c r="C316" s="160">
        <v>2</v>
      </c>
      <c r="D316" s="120">
        <v>31</v>
      </c>
      <c r="E316" s="120">
        <v>-1</v>
      </c>
      <c r="F316" s="156">
        <v>41070</v>
      </c>
      <c r="G316" s="156">
        <v>40670</v>
      </c>
      <c r="H316" s="120"/>
      <c r="I316" s="139" t="s">
        <v>99</v>
      </c>
      <c r="J316" s="139"/>
      <c r="K316" s="139" t="s">
        <v>6</v>
      </c>
      <c r="L316" s="120"/>
      <c r="M316" s="120"/>
      <c r="N316" s="119">
        <v>0</v>
      </c>
      <c r="O316" s="120"/>
      <c r="P316" s="124"/>
      <c r="Q316" s="120" t="s">
        <v>768</v>
      </c>
      <c r="R316" s="127" t="s">
        <v>100</v>
      </c>
    </row>
    <row r="317" spans="1:18" s="151" customFormat="1" hidden="1" x14ac:dyDescent="0.3">
      <c r="A317" s="116">
        <v>2000029</v>
      </c>
      <c r="B317" s="120">
        <v>3</v>
      </c>
      <c r="C317" s="160">
        <v>2</v>
      </c>
      <c r="D317" s="120">
        <v>31</v>
      </c>
      <c r="E317" s="120">
        <v>-1</v>
      </c>
      <c r="F317" s="156">
        <v>40670</v>
      </c>
      <c r="G317" s="156">
        <v>40270</v>
      </c>
      <c r="H317" s="120"/>
      <c r="I317" s="139" t="s">
        <v>99</v>
      </c>
      <c r="J317" s="139"/>
      <c r="K317" s="139" t="s">
        <v>6</v>
      </c>
      <c r="L317" s="120"/>
      <c r="M317" s="120"/>
      <c r="N317" s="119">
        <v>0</v>
      </c>
      <c r="O317" s="120"/>
      <c r="P317" s="124"/>
      <c r="Q317" s="120" t="s">
        <v>768</v>
      </c>
      <c r="R317" s="127" t="s">
        <v>100</v>
      </c>
    </row>
    <row r="318" spans="1:18" s="151" customFormat="1" hidden="1" x14ac:dyDescent="0.3">
      <c r="A318" s="116">
        <v>2000029</v>
      </c>
      <c r="B318" s="120">
        <v>3</v>
      </c>
      <c r="C318" s="160">
        <v>2</v>
      </c>
      <c r="D318" s="120">
        <v>31</v>
      </c>
      <c r="E318" s="120">
        <v>-1</v>
      </c>
      <c r="F318" s="156">
        <v>40270</v>
      </c>
      <c r="G318" s="156">
        <v>39870</v>
      </c>
      <c r="H318" s="120"/>
      <c r="I318" s="139" t="s">
        <v>99</v>
      </c>
      <c r="J318" s="139"/>
      <c r="K318" s="139" t="s">
        <v>6</v>
      </c>
      <c r="L318" s="120"/>
      <c r="M318" s="120"/>
      <c r="N318" s="119">
        <v>0</v>
      </c>
      <c r="O318" s="120"/>
      <c r="P318" s="124"/>
      <c r="Q318" s="120" t="s">
        <v>768</v>
      </c>
      <c r="R318" s="127" t="s">
        <v>100</v>
      </c>
    </row>
    <row r="319" spans="1:18" s="151" customFormat="1" hidden="1" x14ac:dyDescent="0.3">
      <c r="A319" s="116">
        <v>2000029</v>
      </c>
      <c r="B319" s="120">
        <v>3</v>
      </c>
      <c r="C319" s="160">
        <v>2</v>
      </c>
      <c r="D319" s="120">
        <v>31</v>
      </c>
      <c r="E319" s="120">
        <v>-1</v>
      </c>
      <c r="F319" s="156">
        <v>39870</v>
      </c>
      <c r="G319" s="156">
        <v>39470</v>
      </c>
      <c r="H319" s="120"/>
      <c r="I319" s="139" t="s">
        <v>99</v>
      </c>
      <c r="J319" s="139"/>
      <c r="K319" s="139" t="s">
        <v>6</v>
      </c>
      <c r="L319" s="120"/>
      <c r="M319" s="120"/>
      <c r="N319" s="119">
        <v>0</v>
      </c>
      <c r="O319" s="120"/>
      <c r="P319" s="124"/>
      <c r="Q319" s="120" t="s">
        <v>768</v>
      </c>
      <c r="R319" s="127" t="s">
        <v>100</v>
      </c>
    </row>
    <row r="320" spans="1:18" s="151" customFormat="1" hidden="1" x14ac:dyDescent="0.3">
      <c r="A320" s="116">
        <v>2000029</v>
      </c>
      <c r="B320" s="120">
        <v>3</v>
      </c>
      <c r="C320" s="160">
        <v>2</v>
      </c>
      <c r="D320" s="120">
        <v>31</v>
      </c>
      <c r="E320" s="120">
        <v>-1</v>
      </c>
      <c r="F320" s="156">
        <v>39470</v>
      </c>
      <c r="G320" s="156">
        <v>39070</v>
      </c>
      <c r="H320" s="120"/>
      <c r="I320" s="139" t="s">
        <v>99</v>
      </c>
      <c r="J320" s="139"/>
      <c r="K320" s="139" t="s">
        <v>6</v>
      </c>
      <c r="L320" s="120"/>
      <c r="M320" s="120"/>
      <c r="N320" s="119">
        <v>0</v>
      </c>
      <c r="O320" s="120"/>
      <c r="P320" s="124"/>
      <c r="Q320" s="120" t="s">
        <v>768</v>
      </c>
      <c r="R320" s="127" t="s">
        <v>100</v>
      </c>
    </row>
    <row r="321" spans="1:18" s="151" customFormat="1" hidden="1" x14ac:dyDescent="0.3">
      <c r="A321" s="116">
        <v>2000029</v>
      </c>
      <c r="B321" s="120">
        <v>3</v>
      </c>
      <c r="C321" s="160">
        <v>2</v>
      </c>
      <c r="D321" s="120">
        <v>31</v>
      </c>
      <c r="E321" s="120">
        <v>-1</v>
      </c>
      <c r="F321" s="156">
        <v>39070</v>
      </c>
      <c r="G321" s="156">
        <v>38670</v>
      </c>
      <c r="H321" s="120"/>
      <c r="I321" s="139" t="s">
        <v>99</v>
      </c>
      <c r="J321" s="139"/>
      <c r="K321" s="139" t="s">
        <v>6</v>
      </c>
      <c r="L321" s="120"/>
      <c r="M321" s="120"/>
      <c r="N321" s="119">
        <v>0</v>
      </c>
      <c r="O321" s="120"/>
      <c r="P321" s="124"/>
      <c r="Q321" s="120" t="s">
        <v>768</v>
      </c>
      <c r="R321" s="127" t="s">
        <v>100</v>
      </c>
    </row>
    <row r="322" spans="1:18" s="151" customFormat="1" hidden="1" x14ac:dyDescent="0.3">
      <c r="A322" s="116">
        <v>2000029</v>
      </c>
      <c r="B322" s="120">
        <v>3</v>
      </c>
      <c r="C322" s="160">
        <v>2</v>
      </c>
      <c r="D322" s="120">
        <v>31</v>
      </c>
      <c r="E322" s="120">
        <v>-1</v>
      </c>
      <c r="F322" s="156">
        <v>38670</v>
      </c>
      <c r="G322" s="156">
        <v>38270</v>
      </c>
      <c r="H322" s="120"/>
      <c r="I322" s="139" t="s">
        <v>99</v>
      </c>
      <c r="J322" s="139"/>
      <c r="K322" s="139" t="s">
        <v>6</v>
      </c>
      <c r="L322" s="120"/>
      <c r="M322" s="120"/>
      <c r="N322" s="119">
        <v>0</v>
      </c>
      <c r="O322" s="120"/>
      <c r="P322" s="124"/>
      <c r="Q322" s="120" t="s">
        <v>768</v>
      </c>
      <c r="R322" s="127" t="s">
        <v>100</v>
      </c>
    </row>
    <row r="323" spans="1:18" s="2" customFormat="1" hidden="1" x14ac:dyDescent="0.3">
      <c r="A323" s="104">
        <v>2000029</v>
      </c>
      <c r="B323" s="119">
        <v>3</v>
      </c>
      <c r="C323" s="160">
        <v>2</v>
      </c>
      <c r="D323" s="160">
        <v>32</v>
      </c>
      <c r="E323" s="119">
        <v>1</v>
      </c>
      <c r="F323" s="150">
        <v>53950</v>
      </c>
      <c r="G323" s="150">
        <v>52617</v>
      </c>
      <c r="H323" s="119"/>
      <c r="I323" s="119"/>
      <c r="J323" s="119"/>
      <c r="K323" s="119" t="s">
        <v>7</v>
      </c>
      <c r="L323" s="120" t="s">
        <v>19</v>
      </c>
      <c r="M323" s="119"/>
      <c r="N323" s="119">
        <v>0</v>
      </c>
      <c r="O323" s="119"/>
      <c r="P323" s="122"/>
      <c r="Q323" s="190" t="s">
        <v>768</v>
      </c>
      <c r="R323" s="126" t="s">
        <v>840</v>
      </c>
    </row>
    <row r="324" spans="1:18" s="2" customFormat="1" hidden="1" x14ac:dyDescent="0.3">
      <c r="A324" s="104">
        <v>2000029</v>
      </c>
      <c r="B324" s="119">
        <v>3</v>
      </c>
      <c r="C324" s="160">
        <v>2</v>
      </c>
      <c r="D324" s="160">
        <v>32</v>
      </c>
      <c r="E324" s="119">
        <v>1</v>
      </c>
      <c r="F324" s="150">
        <v>51870</v>
      </c>
      <c r="G324" s="150">
        <v>49870</v>
      </c>
      <c r="H324" s="119"/>
      <c r="I324" s="119" t="s">
        <v>11</v>
      </c>
      <c r="J324" s="119"/>
      <c r="K324" s="119" t="s">
        <v>7</v>
      </c>
      <c r="L324" s="120" t="s">
        <v>19</v>
      </c>
      <c r="M324" s="119"/>
      <c r="N324" s="119">
        <v>0</v>
      </c>
      <c r="O324" s="119"/>
      <c r="P324" s="122"/>
      <c r="Q324" s="190" t="s">
        <v>768</v>
      </c>
      <c r="R324" s="126" t="s">
        <v>46</v>
      </c>
    </row>
    <row r="325" spans="1:18" s="158" customFormat="1" hidden="1" x14ac:dyDescent="0.3">
      <c r="A325" s="157">
        <v>2000029</v>
      </c>
      <c r="B325" s="160">
        <v>3</v>
      </c>
      <c r="C325" s="160">
        <v>2</v>
      </c>
      <c r="D325" s="160">
        <v>32</v>
      </c>
      <c r="E325" s="160">
        <v>1</v>
      </c>
      <c r="F325" s="166">
        <v>56190</v>
      </c>
      <c r="G325" s="166">
        <f>F325-300</f>
        <v>55890</v>
      </c>
      <c r="H325" s="160"/>
      <c r="I325" s="160"/>
      <c r="J325" s="160"/>
      <c r="K325" s="160"/>
      <c r="L325" s="160"/>
      <c r="M325" s="160"/>
      <c r="N325" s="119">
        <v>0</v>
      </c>
      <c r="O325" s="160"/>
      <c r="P325" s="180"/>
      <c r="Q325" s="160" t="s">
        <v>768</v>
      </c>
      <c r="R325" s="193" t="s">
        <v>852</v>
      </c>
    </row>
    <row r="326" spans="1:18" s="158" customFormat="1" hidden="1" x14ac:dyDescent="0.3">
      <c r="A326" s="157">
        <v>2000029</v>
      </c>
      <c r="B326" s="160">
        <v>3</v>
      </c>
      <c r="C326" s="160">
        <v>2</v>
      </c>
      <c r="D326" s="160">
        <v>32</v>
      </c>
      <c r="E326" s="160">
        <v>1</v>
      </c>
      <c r="F326" s="166">
        <v>55590</v>
      </c>
      <c r="G326" s="166">
        <f>F326-300</f>
        <v>55290</v>
      </c>
      <c r="H326" s="160"/>
      <c r="I326" s="160"/>
      <c r="J326" s="160"/>
      <c r="K326" s="160"/>
      <c r="L326" s="160"/>
      <c r="M326" s="160"/>
      <c r="N326" s="119">
        <v>0</v>
      </c>
      <c r="O326" s="160"/>
      <c r="P326" s="180"/>
      <c r="Q326" s="160" t="s">
        <v>768</v>
      </c>
      <c r="R326" s="193" t="s">
        <v>852</v>
      </c>
    </row>
    <row r="327" spans="1:18" s="2" customFormat="1" hidden="1" x14ac:dyDescent="0.3">
      <c r="A327" s="104">
        <v>2000029</v>
      </c>
      <c r="B327" s="119">
        <v>3</v>
      </c>
      <c r="C327" s="160">
        <v>2</v>
      </c>
      <c r="D327" s="119">
        <v>32</v>
      </c>
      <c r="E327" s="119">
        <v>1</v>
      </c>
      <c r="F327" s="150">
        <v>55050</v>
      </c>
      <c r="G327" s="150">
        <v>22400</v>
      </c>
      <c r="H327" s="119"/>
      <c r="I327" s="126" t="s">
        <v>73</v>
      </c>
      <c r="J327" s="126" t="s">
        <v>8</v>
      </c>
      <c r="K327" s="126" t="s">
        <v>7</v>
      </c>
      <c r="L327" s="120" t="s">
        <v>19</v>
      </c>
      <c r="M327" s="119"/>
      <c r="N327" s="119">
        <v>0</v>
      </c>
      <c r="O327" s="119"/>
      <c r="P327" s="122"/>
      <c r="Q327" s="190" t="s">
        <v>768</v>
      </c>
      <c r="R327" s="189" t="s">
        <v>847</v>
      </c>
    </row>
    <row r="328" spans="1:18" s="2" customFormat="1" hidden="1" x14ac:dyDescent="0.3">
      <c r="A328" s="104">
        <v>2000029</v>
      </c>
      <c r="B328" s="119">
        <v>3</v>
      </c>
      <c r="C328" s="160">
        <v>2</v>
      </c>
      <c r="D328" s="119">
        <v>32</v>
      </c>
      <c r="E328" s="119">
        <v>1</v>
      </c>
      <c r="F328" s="150">
        <v>55050</v>
      </c>
      <c r="G328" s="150">
        <v>54650</v>
      </c>
      <c r="H328" s="119"/>
      <c r="I328" s="126" t="s">
        <v>99</v>
      </c>
      <c r="J328" s="126"/>
      <c r="K328" s="126" t="s">
        <v>6</v>
      </c>
      <c r="L328" s="120"/>
      <c r="M328" s="119"/>
      <c r="N328" s="119">
        <v>0</v>
      </c>
      <c r="O328" s="119"/>
      <c r="P328" s="122"/>
      <c r="Q328" s="190" t="s">
        <v>768</v>
      </c>
      <c r="R328" s="127" t="s">
        <v>100</v>
      </c>
    </row>
    <row r="329" spans="1:18" s="2" customFormat="1" hidden="1" x14ac:dyDescent="0.3">
      <c r="A329" s="104">
        <v>2000029</v>
      </c>
      <c r="B329" s="119">
        <v>3</v>
      </c>
      <c r="C329" s="160">
        <v>2</v>
      </c>
      <c r="D329" s="119">
        <v>32</v>
      </c>
      <c r="E329" s="119">
        <v>1</v>
      </c>
      <c r="F329" s="150">
        <v>54650</v>
      </c>
      <c r="G329" s="150">
        <v>54250</v>
      </c>
      <c r="H329" s="119"/>
      <c r="I329" s="126" t="s">
        <v>99</v>
      </c>
      <c r="J329" s="126"/>
      <c r="K329" s="126" t="s">
        <v>6</v>
      </c>
      <c r="L329" s="120"/>
      <c r="M329" s="119"/>
      <c r="N329" s="119">
        <v>0</v>
      </c>
      <c r="O329" s="119"/>
      <c r="P329" s="122"/>
      <c r="Q329" s="190" t="s">
        <v>768</v>
      </c>
      <c r="R329" s="127" t="s">
        <v>100</v>
      </c>
    </row>
    <row r="330" spans="1:18" s="2" customFormat="1" hidden="1" x14ac:dyDescent="0.3">
      <c r="A330" s="104">
        <v>2000029</v>
      </c>
      <c r="B330" s="119">
        <v>3</v>
      </c>
      <c r="C330" s="160">
        <v>2</v>
      </c>
      <c r="D330" s="119">
        <v>32</v>
      </c>
      <c r="E330" s="119">
        <v>1</v>
      </c>
      <c r="F330" s="150">
        <v>54250</v>
      </c>
      <c r="G330" s="150">
        <v>53850</v>
      </c>
      <c r="H330" s="119"/>
      <c r="I330" s="126" t="s">
        <v>99</v>
      </c>
      <c r="J330" s="126"/>
      <c r="K330" s="126" t="s">
        <v>6</v>
      </c>
      <c r="L330" s="120"/>
      <c r="M330" s="119"/>
      <c r="N330" s="119">
        <v>0</v>
      </c>
      <c r="O330" s="119"/>
      <c r="P330" s="122"/>
      <c r="Q330" s="190" t="s">
        <v>768</v>
      </c>
      <c r="R330" s="127" t="s">
        <v>100</v>
      </c>
    </row>
    <row r="331" spans="1:18" s="2" customFormat="1" hidden="1" x14ac:dyDescent="0.3">
      <c r="A331" s="104">
        <v>2000029</v>
      </c>
      <c r="B331" s="119">
        <v>3</v>
      </c>
      <c r="C331" s="160">
        <v>2</v>
      </c>
      <c r="D331" s="119">
        <v>32</v>
      </c>
      <c r="E331" s="119">
        <v>1</v>
      </c>
      <c r="F331" s="150">
        <v>53850</v>
      </c>
      <c r="G331" s="150">
        <v>53450</v>
      </c>
      <c r="H331" s="119"/>
      <c r="I331" s="126" t="s">
        <v>99</v>
      </c>
      <c r="J331" s="126"/>
      <c r="K331" s="126" t="s">
        <v>6</v>
      </c>
      <c r="L331" s="120"/>
      <c r="M331" s="119"/>
      <c r="N331" s="119">
        <v>0</v>
      </c>
      <c r="O331" s="119"/>
      <c r="P331" s="122"/>
      <c r="Q331" s="190" t="s">
        <v>768</v>
      </c>
      <c r="R331" s="127" t="s">
        <v>100</v>
      </c>
    </row>
    <row r="332" spans="1:18" s="2" customFormat="1" hidden="1" x14ac:dyDescent="0.3">
      <c r="A332" s="104">
        <v>2000029</v>
      </c>
      <c r="B332" s="119">
        <v>3</v>
      </c>
      <c r="C332" s="160">
        <v>2</v>
      </c>
      <c r="D332" s="119">
        <v>32</v>
      </c>
      <c r="E332" s="119">
        <v>1</v>
      </c>
      <c r="F332" s="150">
        <v>53450</v>
      </c>
      <c r="G332" s="150">
        <v>53050</v>
      </c>
      <c r="H332" s="119"/>
      <c r="I332" s="126" t="s">
        <v>99</v>
      </c>
      <c r="J332" s="126"/>
      <c r="K332" s="126" t="s">
        <v>6</v>
      </c>
      <c r="L332" s="120"/>
      <c r="M332" s="119"/>
      <c r="N332" s="119">
        <v>0</v>
      </c>
      <c r="O332" s="119"/>
      <c r="P332" s="122"/>
      <c r="Q332" s="190" t="s">
        <v>768</v>
      </c>
      <c r="R332" s="127" t="s">
        <v>100</v>
      </c>
    </row>
    <row r="333" spans="1:18" s="2" customFormat="1" hidden="1" x14ac:dyDescent="0.3">
      <c r="A333" s="104">
        <v>2000029</v>
      </c>
      <c r="B333" s="119">
        <v>3</v>
      </c>
      <c r="C333" s="160">
        <v>2</v>
      </c>
      <c r="D333" s="119">
        <v>32</v>
      </c>
      <c r="E333" s="119">
        <v>1</v>
      </c>
      <c r="F333" s="150">
        <v>53050</v>
      </c>
      <c r="G333" s="150">
        <v>52650</v>
      </c>
      <c r="H333" s="119"/>
      <c r="I333" s="126" t="s">
        <v>99</v>
      </c>
      <c r="J333" s="126"/>
      <c r="K333" s="126" t="s">
        <v>6</v>
      </c>
      <c r="L333" s="120"/>
      <c r="M333" s="119"/>
      <c r="N333" s="119">
        <v>0</v>
      </c>
      <c r="O333" s="119"/>
      <c r="P333" s="122"/>
      <c r="Q333" s="190" t="s">
        <v>768</v>
      </c>
      <c r="R333" s="127" t="s">
        <v>100</v>
      </c>
    </row>
    <row r="334" spans="1:18" s="2" customFormat="1" hidden="1" x14ac:dyDescent="0.3">
      <c r="A334" s="104">
        <v>2000029</v>
      </c>
      <c r="B334" s="119">
        <v>3</v>
      </c>
      <c r="C334" s="160">
        <v>2</v>
      </c>
      <c r="D334" s="119">
        <v>32</v>
      </c>
      <c r="E334" s="119">
        <v>1</v>
      </c>
      <c r="F334" s="150">
        <v>52650</v>
      </c>
      <c r="G334" s="150">
        <v>52250</v>
      </c>
      <c r="H334" s="119"/>
      <c r="I334" s="126" t="s">
        <v>99</v>
      </c>
      <c r="J334" s="126"/>
      <c r="K334" s="126" t="s">
        <v>6</v>
      </c>
      <c r="L334" s="120"/>
      <c r="M334" s="119"/>
      <c r="N334" s="119">
        <v>0</v>
      </c>
      <c r="O334" s="119"/>
      <c r="P334" s="122"/>
      <c r="Q334" s="190" t="s">
        <v>768</v>
      </c>
      <c r="R334" s="127" t="s">
        <v>100</v>
      </c>
    </row>
    <row r="335" spans="1:18" s="2" customFormat="1" hidden="1" x14ac:dyDescent="0.3">
      <c r="A335" s="104">
        <v>2000029</v>
      </c>
      <c r="B335" s="119">
        <v>3</v>
      </c>
      <c r="C335" s="160">
        <v>2</v>
      </c>
      <c r="D335" s="119">
        <v>32</v>
      </c>
      <c r="E335" s="119">
        <v>1</v>
      </c>
      <c r="F335" s="150">
        <v>52250</v>
      </c>
      <c r="G335" s="150">
        <v>51850</v>
      </c>
      <c r="H335" s="119"/>
      <c r="I335" s="126" t="s">
        <v>99</v>
      </c>
      <c r="J335" s="126"/>
      <c r="K335" s="126" t="s">
        <v>6</v>
      </c>
      <c r="L335" s="120"/>
      <c r="M335" s="119"/>
      <c r="N335" s="119">
        <v>0</v>
      </c>
      <c r="O335" s="119"/>
      <c r="P335" s="122"/>
      <c r="Q335" s="190" t="s">
        <v>768</v>
      </c>
      <c r="R335" s="127" t="s">
        <v>100</v>
      </c>
    </row>
    <row r="336" spans="1:18" s="2" customFormat="1" hidden="1" x14ac:dyDescent="0.3">
      <c r="A336" s="104">
        <v>2000029</v>
      </c>
      <c r="B336" s="119">
        <v>3</v>
      </c>
      <c r="C336" s="160">
        <v>2</v>
      </c>
      <c r="D336" s="119">
        <v>32</v>
      </c>
      <c r="E336" s="119">
        <v>1</v>
      </c>
      <c r="F336" s="150">
        <v>51850</v>
      </c>
      <c r="G336" s="150">
        <v>51450</v>
      </c>
      <c r="H336" s="119"/>
      <c r="I336" s="126" t="s">
        <v>99</v>
      </c>
      <c r="J336" s="126"/>
      <c r="K336" s="126" t="s">
        <v>6</v>
      </c>
      <c r="L336" s="120"/>
      <c r="M336" s="119"/>
      <c r="N336" s="119">
        <v>0</v>
      </c>
      <c r="O336" s="119"/>
      <c r="P336" s="122"/>
      <c r="Q336" s="190" t="s">
        <v>768</v>
      </c>
      <c r="R336" s="127" t="s">
        <v>100</v>
      </c>
    </row>
    <row r="337" spans="1:18" s="2" customFormat="1" hidden="1" x14ac:dyDescent="0.3">
      <c r="A337" s="104">
        <v>2000029</v>
      </c>
      <c r="B337" s="119">
        <v>3</v>
      </c>
      <c r="C337" s="160">
        <v>2</v>
      </c>
      <c r="D337" s="119">
        <v>32</v>
      </c>
      <c r="E337" s="119">
        <v>1</v>
      </c>
      <c r="F337" s="150">
        <v>51450</v>
      </c>
      <c r="G337" s="150">
        <v>51050</v>
      </c>
      <c r="H337" s="119"/>
      <c r="I337" s="126" t="s">
        <v>99</v>
      </c>
      <c r="J337" s="126"/>
      <c r="K337" s="126" t="s">
        <v>6</v>
      </c>
      <c r="L337" s="120"/>
      <c r="M337" s="119"/>
      <c r="N337" s="119">
        <v>0</v>
      </c>
      <c r="O337" s="119"/>
      <c r="P337" s="122"/>
      <c r="Q337" s="190" t="s">
        <v>768</v>
      </c>
      <c r="R337" s="127" t="s">
        <v>100</v>
      </c>
    </row>
    <row r="338" spans="1:18" s="2" customFormat="1" hidden="1" x14ac:dyDescent="0.3">
      <c r="A338" s="104">
        <v>2000029</v>
      </c>
      <c r="B338" s="119">
        <v>3</v>
      </c>
      <c r="C338" s="160">
        <v>2</v>
      </c>
      <c r="D338" s="119">
        <v>32</v>
      </c>
      <c r="E338" s="119">
        <v>1</v>
      </c>
      <c r="F338" s="150">
        <v>51050</v>
      </c>
      <c r="G338" s="150">
        <v>50650</v>
      </c>
      <c r="H338" s="119"/>
      <c r="I338" s="126" t="s">
        <v>99</v>
      </c>
      <c r="J338" s="126"/>
      <c r="K338" s="126" t="s">
        <v>6</v>
      </c>
      <c r="L338" s="120"/>
      <c r="M338" s="119"/>
      <c r="N338" s="119">
        <v>0</v>
      </c>
      <c r="O338" s="119"/>
      <c r="P338" s="122"/>
      <c r="Q338" s="190" t="s">
        <v>768</v>
      </c>
      <c r="R338" s="127" t="s">
        <v>100</v>
      </c>
    </row>
    <row r="339" spans="1:18" s="2" customFormat="1" hidden="1" x14ac:dyDescent="0.3">
      <c r="A339" s="104">
        <v>2000029</v>
      </c>
      <c r="B339" s="119">
        <v>3</v>
      </c>
      <c r="C339" s="160">
        <v>2</v>
      </c>
      <c r="D339" s="119">
        <v>32</v>
      </c>
      <c r="E339" s="119">
        <v>1</v>
      </c>
      <c r="F339" s="150">
        <v>50650</v>
      </c>
      <c r="G339" s="150">
        <v>50250</v>
      </c>
      <c r="H339" s="119"/>
      <c r="I339" s="126" t="s">
        <v>99</v>
      </c>
      <c r="J339" s="126"/>
      <c r="K339" s="126" t="s">
        <v>6</v>
      </c>
      <c r="L339" s="120"/>
      <c r="M339" s="119"/>
      <c r="N339" s="119">
        <v>0</v>
      </c>
      <c r="O339" s="119"/>
      <c r="P339" s="122"/>
      <c r="Q339" s="190" t="s">
        <v>768</v>
      </c>
      <c r="R339" s="127" t="s">
        <v>100</v>
      </c>
    </row>
    <row r="340" spans="1:18" s="2" customFormat="1" hidden="1" x14ac:dyDescent="0.3">
      <c r="A340" s="104">
        <v>2000029</v>
      </c>
      <c r="B340" s="119">
        <v>3</v>
      </c>
      <c r="C340" s="160">
        <v>2</v>
      </c>
      <c r="D340" s="119">
        <v>32</v>
      </c>
      <c r="E340" s="119">
        <v>1</v>
      </c>
      <c r="F340" s="150">
        <v>50250</v>
      </c>
      <c r="G340" s="150">
        <v>49850</v>
      </c>
      <c r="H340" s="119"/>
      <c r="I340" s="126" t="s">
        <v>99</v>
      </c>
      <c r="J340" s="126"/>
      <c r="K340" s="126" t="s">
        <v>6</v>
      </c>
      <c r="L340" s="120"/>
      <c r="M340" s="119"/>
      <c r="N340" s="119">
        <v>0</v>
      </c>
      <c r="O340" s="119"/>
      <c r="P340" s="122"/>
      <c r="Q340" s="190" t="s">
        <v>768</v>
      </c>
      <c r="R340" s="127" t="s">
        <v>100</v>
      </c>
    </row>
    <row r="341" spans="1:18" s="2" customFormat="1" hidden="1" x14ac:dyDescent="0.3">
      <c r="A341" s="104">
        <v>2000029</v>
      </c>
      <c r="B341" s="119">
        <v>3</v>
      </c>
      <c r="C341" s="160">
        <v>2</v>
      </c>
      <c r="D341" s="119">
        <v>32</v>
      </c>
      <c r="E341" s="119">
        <v>1</v>
      </c>
      <c r="F341" s="150">
        <v>49850</v>
      </c>
      <c r="G341" s="150">
        <v>49450</v>
      </c>
      <c r="H341" s="119"/>
      <c r="I341" s="126" t="s">
        <v>99</v>
      </c>
      <c r="J341" s="126"/>
      <c r="K341" s="126" t="s">
        <v>6</v>
      </c>
      <c r="L341" s="120"/>
      <c r="M341" s="119"/>
      <c r="N341" s="119">
        <v>0</v>
      </c>
      <c r="O341" s="119"/>
      <c r="P341" s="122"/>
      <c r="Q341" s="190" t="s">
        <v>768</v>
      </c>
      <c r="R341" s="127" t="s">
        <v>100</v>
      </c>
    </row>
    <row r="342" spans="1:18" s="2" customFormat="1" hidden="1" x14ac:dyDescent="0.3">
      <c r="A342" s="104">
        <v>2000029</v>
      </c>
      <c r="B342" s="119">
        <v>3</v>
      </c>
      <c r="C342" s="160">
        <v>2</v>
      </c>
      <c r="D342" s="119">
        <v>32</v>
      </c>
      <c r="E342" s="119">
        <v>1</v>
      </c>
      <c r="F342" s="150">
        <v>49450</v>
      </c>
      <c r="G342" s="150">
        <v>49050</v>
      </c>
      <c r="H342" s="119"/>
      <c r="I342" s="126" t="s">
        <v>99</v>
      </c>
      <c r="J342" s="126"/>
      <c r="K342" s="126" t="s">
        <v>6</v>
      </c>
      <c r="L342" s="120"/>
      <c r="M342" s="119"/>
      <c r="N342" s="119">
        <v>0</v>
      </c>
      <c r="O342" s="119"/>
      <c r="P342" s="122"/>
      <c r="Q342" s="190" t="s">
        <v>768</v>
      </c>
      <c r="R342" s="127" t="s">
        <v>100</v>
      </c>
    </row>
    <row r="343" spans="1:18" s="2" customFormat="1" hidden="1" x14ac:dyDescent="0.3">
      <c r="A343" s="104">
        <v>2000029</v>
      </c>
      <c r="B343" s="119">
        <v>3</v>
      </c>
      <c r="C343" s="160">
        <v>2</v>
      </c>
      <c r="D343" s="119">
        <v>32</v>
      </c>
      <c r="E343" s="119">
        <v>1</v>
      </c>
      <c r="F343" s="150">
        <v>49050</v>
      </c>
      <c r="G343" s="150">
        <v>48650</v>
      </c>
      <c r="H343" s="119"/>
      <c r="I343" s="126" t="s">
        <v>99</v>
      </c>
      <c r="J343" s="126"/>
      <c r="K343" s="126" t="s">
        <v>6</v>
      </c>
      <c r="L343" s="120"/>
      <c r="M343" s="119"/>
      <c r="N343" s="119">
        <v>0</v>
      </c>
      <c r="O343" s="119"/>
      <c r="P343" s="122"/>
      <c r="Q343" s="190" t="s">
        <v>768</v>
      </c>
      <c r="R343" s="127" t="s">
        <v>100</v>
      </c>
    </row>
    <row r="344" spans="1:18" s="2" customFormat="1" hidden="1" x14ac:dyDescent="0.3">
      <c r="A344" s="104">
        <v>2000029</v>
      </c>
      <c r="B344" s="119">
        <v>3</v>
      </c>
      <c r="C344" s="160">
        <v>2</v>
      </c>
      <c r="D344" s="119">
        <v>32</v>
      </c>
      <c r="E344" s="119">
        <v>1</v>
      </c>
      <c r="F344" s="150">
        <v>48650</v>
      </c>
      <c r="G344" s="150">
        <v>48250</v>
      </c>
      <c r="H344" s="119"/>
      <c r="I344" s="126" t="s">
        <v>99</v>
      </c>
      <c r="J344" s="126"/>
      <c r="K344" s="126" t="s">
        <v>6</v>
      </c>
      <c r="L344" s="120"/>
      <c r="M344" s="119"/>
      <c r="N344" s="119">
        <v>0</v>
      </c>
      <c r="O344" s="119"/>
      <c r="P344" s="122"/>
      <c r="Q344" s="190" t="s">
        <v>768</v>
      </c>
      <c r="R344" s="127" t="s">
        <v>100</v>
      </c>
    </row>
    <row r="345" spans="1:18" s="2" customFormat="1" hidden="1" x14ac:dyDescent="0.3">
      <c r="A345" s="104">
        <v>2000029</v>
      </c>
      <c r="B345" s="119">
        <v>3</v>
      </c>
      <c r="C345" s="160">
        <v>2</v>
      </c>
      <c r="D345" s="119">
        <v>32</v>
      </c>
      <c r="E345" s="119">
        <v>1</v>
      </c>
      <c r="F345" s="150">
        <v>48250</v>
      </c>
      <c r="G345" s="150">
        <v>47850</v>
      </c>
      <c r="H345" s="119"/>
      <c r="I345" s="126" t="s">
        <v>99</v>
      </c>
      <c r="J345" s="126"/>
      <c r="K345" s="126" t="s">
        <v>6</v>
      </c>
      <c r="L345" s="120"/>
      <c r="M345" s="119"/>
      <c r="N345" s="119">
        <v>0</v>
      </c>
      <c r="O345" s="119"/>
      <c r="P345" s="122"/>
      <c r="Q345" s="190" t="s">
        <v>768</v>
      </c>
      <c r="R345" s="127" t="s">
        <v>100</v>
      </c>
    </row>
    <row r="346" spans="1:18" s="2" customFormat="1" hidden="1" x14ac:dyDescent="0.3">
      <c r="A346" s="104">
        <v>2000029</v>
      </c>
      <c r="B346" s="119">
        <v>3</v>
      </c>
      <c r="C346" s="160">
        <v>2</v>
      </c>
      <c r="D346" s="119">
        <v>32</v>
      </c>
      <c r="E346" s="119">
        <v>1</v>
      </c>
      <c r="F346" s="150">
        <v>47850</v>
      </c>
      <c r="G346" s="150">
        <v>47450</v>
      </c>
      <c r="H346" s="119"/>
      <c r="I346" s="126" t="s">
        <v>99</v>
      </c>
      <c r="J346" s="126"/>
      <c r="K346" s="126" t="s">
        <v>6</v>
      </c>
      <c r="L346" s="120"/>
      <c r="M346" s="119"/>
      <c r="N346" s="119">
        <v>0</v>
      </c>
      <c r="O346" s="119"/>
      <c r="P346" s="122"/>
      <c r="Q346" s="190" t="s">
        <v>768</v>
      </c>
      <c r="R346" s="127" t="s">
        <v>100</v>
      </c>
    </row>
    <row r="347" spans="1:18" s="2" customFormat="1" hidden="1" x14ac:dyDescent="0.3">
      <c r="A347" s="104">
        <v>2000029</v>
      </c>
      <c r="B347" s="119">
        <v>3</v>
      </c>
      <c r="C347" s="160">
        <v>2</v>
      </c>
      <c r="D347" s="119">
        <v>32</v>
      </c>
      <c r="E347" s="119">
        <v>1</v>
      </c>
      <c r="F347" s="150">
        <v>47450</v>
      </c>
      <c r="G347" s="150">
        <v>47050</v>
      </c>
      <c r="H347" s="119"/>
      <c r="I347" s="126" t="s">
        <v>99</v>
      </c>
      <c r="J347" s="126"/>
      <c r="K347" s="126" t="s">
        <v>6</v>
      </c>
      <c r="L347" s="120"/>
      <c r="M347" s="119"/>
      <c r="N347" s="119">
        <v>0</v>
      </c>
      <c r="O347" s="119"/>
      <c r="P347" s="122"/>
      <c r="Q347" s="190" t="s">
        <v>768</v>
      </c>
      <c r="R347" s="127" t="s">
        <v>100</v>
      </c>
    </row>
    <row r="348" spans="1:18" s="2" customFormat="1" hidden="1" x14ac:dyDescent="0.3">
      <c r="A348" s="104">
        <v>2000029</v>
      </c>
      <c r="B348" s="119">
        <v>3</v>
      </c>
      <c r="C348" s="160">
        <v>2</v>
      </c>
      <c r="D348" s="119">
        <v>32</v>
      </c>
      <c r="E348" s="119">
        <v>1</v>
      </c>
      <c r="F348" s="150">
        <v>47050</v>
      </c>
      <c r="G348" s="150">
        <v>46650</v>
      </c>
      <c r="H348" s="119"/>
      <c r="I348" s="126" t="s">
        <v>99</v>
      </c>
      <c r="J348" s="126"/>
      <c r="K348" s="126" t="s">
        <v>6</v>
      </c>
      <c r="L348" s="120"/>
      <c r="M348" s="119"/>
      <c r="N348" s="119">
        <v>0</v>
      </c>
      <c r="O348" s="119"/>
      <c r="P348" s="122"/>
      <c r="Q348" s="190" t="s">
        <v>768</v>
      </c>
      <c r="R348" s="127" t="s">
        <v>100</v>
      </c>
    </row>
    <row r="349" spans="1:18" s="2" customFormat="1" hidden="1" x14ac:dyDescent="0.3">
      <c r="A349" s="104">
        <v>2000029</v>
      </c>
      <c r="B349" s="119">
        <v>3</v>
      </c>
      <c r="C349" s="160">
        <v>2</v>
      </c>
      <c r="D349" s="119">
        <v>32</v>
      </c>
      <c r="E349" s="119">
        <v>1</v>
      </c>
      <c r="F349" s="150">
        <v>46650</v>
      </c>
      <c r="G349" s="150">
        <v>46250</v>
      </c>
      <c r="H349" s="119"/>
      <c r="I349" s="126" t="s">
        <v>99</v>
      </c>
      <c r="J349" s="126"/>
      <c r="K349" s="126" t="s">
        <v>6</v>
      </c>
      <c r="L349" s="120"/>
      <c r="M349" s="119"/>
      <c r="N349" s="119">
        <v>0</v>
      </c>
      <c r="O349" s="119"/>
      <c r="P349" s="122"/>
      <c r="Q349" s="190" t="s">
        <v>768</v>
      </c>
      <c r="R349" s="127" t="s">
        <v>100</v>
      </c>
    </row>
    <row r="350" spans="1:18" s="2" customFormat="1" hidden="1" x14ac:dyDescent="0.3">
      <c r="A350" s="104">
        <v>2000029</v>
      </c>
      <c r="B350" s="119">
        <v>3</v>
      </c>
      <c r="C350" s="160">
        <v>2</v>
      </c>
      <c r="D350" s="119">
        <v>32</v>
      </c>
      <c r="E350" s="119">
        <v>1</v>
      </c>
      <c r="F350" s="150">
        <v>46250</v>
      </c>
      <c r="G350" s="150">
        <v>45850</v>
      </c>
      <c r="H350" s="119"/>
      <c r="I350" s="126" t="s">
        <v>99</v>
      </c>
      <c r="J350" s="126"/>
      <c r="K350" s="126" t="s">
        <v>6</v>
      </c>
      <c r="L350" s="120"/>
      <c r="M350" s="119"/>
      <c r="N350" s="119">
        <v>0</v>
      </c>
      <c r="O350" s="119"/>
      <c r="P350" s="122"/>
      <c r="Q350" s="190" t="s">
        <v>768</v>
      </c>
      <c r="R350" s="127" t="s">
        <v>100</v>
      </c>
    </row>
    <row r="351" spans="1:18" s="2" customFormat="1" hidden="1" x14ac:dyDescent="0.3">
      <c r="A351" s="104">
        <v>2000029</v>
      </c>
      <c r="B351" s="119">
        <v>3</v>
      </c>
      <c r="C351" s="160">
        <v>2</v>
      </c>
      <c r="D351" s="119">
        <v>32</v>
      </c>
      <c r="E351" s="119">
        <v>1</v>
      </c>
      <c r="F351" s="150">
        <v>45850</v>
      </c>
      <c r="G351" s="150">
        <v>45450</v>
      </c>
      <c r="H351" s="119"/>
      <c r="I351" s="126" t="s">
        <v>99</v>
      </c>
      <c r="J351" s="126"/>
      <c r="K351" s="126" t="s">
        <v>6</v>
      </c>
      <c r="L351" s="120"/>
      <c r="M351" s="119"/>
      <c r="N351" s="119">
        <v>0</v>
      </c>
      <c r="O351" s="119"/>
      <c r="P351" s="122"/>
      <c r="Q351" s="190" t="s">
        <v>768</v>
      </c>
      <c r="R351" s="127" t="s">
        <v>100</v>
      </c>
    </row>
    <row r="352" spans="1:18" s="2" customFormat="1" hidden="1" x14ac:dyDescent="0.3">
      <c r="A352" s="104">
        <v>2000029</v>
      </c>
      <c r="B352" s="119">
        <v>3</v>
      </c>
      <c r="C352" s="160">
        <v>2</v>
      </c>
      <c r="D352" s="119">
        <v>32</v>
      </c>
      <c r="E352" s="119">
        <v>1</v>
      </c>
      <c r="F352" s="150">
        <v>45450</v>
      </c>
      <c r="G352" s="150">
        <v>45050</v>
      </c>
      <c r="H352" s="119"/>
      <c r="I352" s="126" t="s">
        <v>99</v>
      </c>
      <c r="J352" s="126"/>
      <c r="K352" s="126" t="s">
        <v>6</v>
      </c>
      <c r="L352" s="120"/>
      <c r="M352" s="119"/>
      <c r="N352" s="119">
        <v>0</v>
      </c>
      <c r="O352" s="119"/>
      <c r="P352" s="122"/>
      <c r="Q352" s="190" t="s">
        <v>768</v>
      </c>
      <c r="R352" s="127" t="s">
        <v>100</v>
      </c>
    </row>
    <row r="353" spans="1:18" s="2" customFormat="1" hidden="1" x14ac:dyDescent="0.3">
      <c r="A353" s="104">
        <v>2000029</v>
      </c>
      <c r="B353" s="119">
        <v>3</v>
      </c>
      <c r="C353" s="160">
        <v>2</v>
      </c>
      <c r="D353" s="119">
        <v>32</v>
      </c>
      <c r="E353" s="119">
        <v>1</v>
      </c>
      <c r="F353" s="150">
        <v>45050</v>
      </c>
      <c r="G353" s="150">
        <v>44650</v>
      </c>
      <c r="H353" s="119"/>
      <c r="I353" s="126" t="s">
        <v>99</v>
      </c>
      <c r="J353" s="126"/>
      <c r="K353" s="126" t="s">
        <v>6</v>
      </c>
      <c r="L353" s="120"/>
      <c r="M353" s="119"/>
      <c r="N353" s="119">
        <v>0</v>
      </c>
      <c r="O353" s="119"/>
      <c r="P353" s="122"/>
      <c r="Q353" s="190" t="s">
        <v>768</v>
      </c>
      <c r="R353" s="127" t="s">
        <v>100</v>
      </c>
    </row>
    <row r="354" spans="1:18" s="2" customFormat="1" hidden="1" x14ac:dyDescent="0.3">
      <c r="A354" s="104">
        <v>2000029</v>
      </c>
      <c r="B354" s="119">
        <v>3</v>
      </c>
      <c r="C354" s="160">
        <v>2</v>
      </c>
      <c r="D354" s="119">
        <v>32</v>
      </c>
      <c r="E354" s="119">
        <v>1</v>
      </c>
      <c r="F354" s="150">
        <v>44650</v>
      </c>
      <c r="G354" s="150">
        <v>44250</v>
      </c>
      <c r="H354" s="119"/>
      <c r="I354" s="126" t="s">
        <v>99</v>
      </c>
      <c r="J354" s="126"/>
      <c r="K354" s="126" t="s">
        <v>6</v>
      </c>
      <c r="L354" s="120"/>
      <c r="M354" s="119"/>
      <c r="N354" s="119">
        <v>0</v>
      </c>
      <c r="O354" s="119"/>
      <c r="P354" s="122"/>
      <c r="Q354" s="190" t="s">
        <v>768</v>
      </c>
      <c r="R354" s="127" t="s">
        <v>100</v>
      </c>
    </row>
    <row r="355" spans="1:18" s="2" customFormat="1" hidden="1" x14ac:dyDescent="0.3">
      <c r="A355" s="104">
        <v>2000029</v>
      </c>
      <c r="B355" s="119">
        <v>3</v>
      </c>
      <c r="C355" s="160">
        <v>2</v>
      </c>
      <c r="D355" s="119">
        <v>32</v>
      </c>
      <c r="E355" s="119">
        <v>1</v>
      </c>
      <c r="F355" s="150">
        <v>44250</v>
      </c>
      <c r="G355" s="150">
        <v>43850</v>
      </c>
      <c r="H355" s="119"/>
      <c r="I355" s="126" t="s">
        <v>99</v>
      </c>
      <c r="J355" s="126"/>
      <c r="K355" s="126" t="s">
        <v>6</v>
      </c>
      <c r="L355" s="120"/>
      <c r="M355" s="119"/>
      <c r="N355" s="119">
        <v>0</v>
      </c>
      <c r="O355" s="119"/>
      <c r="P355" s="122"/>
      <c r="Q355" s="190" t="s">
        <v>768</v>
      </c>
      <c r="R355" s="127" t="s">
        <v>100</v>
      </c>
    </row>
    <row r="356" spans="1:18" s="2" customFormat="1" hidden="1" x14ac:dyDescent="0.3">
      <c r="A356" s="104">
        <v>2000029</v>
      </c>
      <c r="B356" s="119">
        <v>3</v>
      </c>
      <c r="C356" s="160">
        <v>2</v>
      </c>
      <c r="D356" s="119">
        <v>32</v>
      </c>
      <c r="E356" s="119">
        <v>1</v>
      </c>
      <c r="F356" s="150">
        <v>43850</v>
      </c>
      <c r="G356" s="150">
        <v>43450</v>
      </c>
      <c r="H356" s="119"/>
      <c r="I356" s="126" t="s">
        <v>99</v>
      </c>
      <c r="J356" s="126"/>
      <c r="K356" s="126" t="s">
        <v>6</v>
      </c>
      <c r="L356" s="120"/>
      <c r="M356" s="119"/>
      <c r="N356" s="119">
        <v>0</v>
      </c>
      <c r="O356" s="119"/>
      <c r="P356" s="122"/>
      <c r="Q356" s="190" t="s">
        <v>768</v>
      </c>
      <c r="R356" s="127" t="s">
        <v>100</v>
      </c>
    </row>
    <row r="357" spans="1:18" s="2" customFormat="1" hidden="1" x14ac:dyDescent="0.3">
      <c r="A357" s="104">
        <v>2000029</v>
      </c>
      <c r="B357" s="119">
        <v>3</v>
      </c>
      <c r="C357" s="160">
        <v>2</v>
      </c>
      <c r="D357" s="119">
        <v>32</v>
      </c>
      <c r="E357" s="119">
        <v>1</v>
      </c>
      <c r="F357" s="150">
        <v>43450</v>
      </c>
      <c r="G357" s="150">
        <v>43050</v>
      </c>
      <c r="H357" s="119"/>
      <c r="I357" s="126" t="s">
        <v>99</v>
      </c>
      <c r="J357" s="126"/>
      <c r="K357" s="126" t="s">
        <v>6</v>
      </c>
      <c r="L357" s="120"/>
      <c r="M357" s="119"/>
      <c r="N357" s="119">
        <v>0</v>
      </c>
      <c r="O357" s="119"/>
      <c r="P357" s="122"/>
      <c r="Q357" s="190" t="s">
        <v>768</v>
      </c>
      <c r="R357" s="127" t="s">
        <v>100</v>
      </c>
    </row>
    <row r="358" spans="1:18" s="2" customFormat="1" hidden="1" x14ac:dyDescent="0.3">
      <c r="A358" s="104">
        <v>2000029</v>
      </c>
      <c r="B358" s="119">
        <v>3</v>
      </c>
      <c r="C358" s="160">
        <v>2</v>
      </c>
      <c r="D358" s="119">
        <v>32</v>
      </c>
      <c r="E358" s="119">
        <v>1</v>
      </c>
      <c r="F358" s="150">
        <v>43050</v>
      </c>
      <c r="G358" s="150">
        <v>42650</v>
      </c>
      <c r="H358" s="119"/>
      <c r="I358" s="126" t="s">
        <v>99</v>
      </c>
      <c r="J358" s="126"/>
      <c r="K358" s="126" t="s">
        <v>6</v>
      </c>
      <c r="L358" s="120"/>
      <c r="M358" s="119"/>
      <c r="N358" s="119">
        <v>0</v>
      </c>
      <c r="O358" s="119"/>
      <c r="P358" s="122"/>
      <c r="Q358" s="190" t="s">
        <v>768</v>
      </c>
      <c r="R358" s="127" t="s">
        <v>100</v>
      </c>
    </row>
    <row r="359" spans="1:18" s="2" customFormat="1" hidden="1" x14ac:dyDescent="0.3">
      <c r="A359" s="104">
        <v>2000029</v>
      </c>
      <c r="B359" s="119">
        <v>3</v>
      </c>
      <c r="C359" s="160">
        <v>2</v>
      </c>
      <c r="D359" s="119">
        <v>32</v>
      </c>
      <c r="E359" s="119">
        <v>1</v>
      </c>
      <c r="F359" s="150">
        <v>42650</v>
      </c>
      <c r="G359" s="150">
        <v>42250</v>
      </c>
      <c r="H359" s="119"/>
      <c r="I359" s="126" t="s">
        <v>99</v>
      </c>
      <c r="J359" s="126"/>
      <c r="K359" s="126" t="s">
        <v>6</v>
      </c>
      <c r="L359" s="120"/>
      <c r="M359" s="119"/>
      <c r="N359" s="119">
        <v>0</v>
      </c>
      <c r="O359" s="119"/>
      <c r="P359" s="122"/>
      <c r="Q359" s="190" t="s">
        <v>768</v>
      </c>
      <c r="R359" s="127" t="s">
        <v>100</v>
      </c>
    </row>
    <row r="360" spans="1:18" s="2" customFormat="1" hidden="1" x14ac:dyDescent="0.3">
      <c r="A360" s="104">
        <v>2000029</v>
      </c>
      <c r="B360" s="119">
        <v>3</v>
      </c>
      <c r="C360" s="160">
        <v>2</v>
      </c>
      <c r="D360" s="119">
        <v>32</v>
      </c>
      <c r="E360" s="119">
        <v>1</v>
      </c>
      <c r="F360" s="150">
        <v>42250</v>
      </c>
      <c r="G360" s="150">
        <v>41850</v>
      </c>
      <c r="H360" s="119"/>
      <c r="I360" s="126" t="s">
        <v>99</v>
      </c>
      <c r="J360" s="126"/>
      <c r="K360" s="126" t="s">
        <v>6</v>
      </c>
      <c r="L360" s="120"/>
      <c r="M360" s="119"/>
      <c r="N360" s="119">
        <v>0</v>
      </c>
      <c r="O360" s="119"/>
      <c r="P360" s="122"/>
      <c r="Q360" s="190" t="s">
        <v>768</v>
      </c>
      <c r="R360" s="127" t="s">
        <v>100</v>
      </c>
    </row>
    <row r="361" spans="1:18" s="2" customFormat="1" hidden="1" x14ac:dyDescent="0.3">
      <c r="A361" s="104">
        <v>2000029</v>
      </c>
      <c r="B361" s="119">
        <v>3</v>
      </c>
      <c r="C361" s="160">
        <v>2</v>
      </c>
      <c r="D361" s="119">
        <v>32</v>
      </c>
      <c r="E361" s="119">
        <v>1</v>
      </c>
      <c r="F361" s="150">
        <v>41850</v>
      </c>
      <c r="G361" s="150">
        <v>41450</v>
      </c>
      <c r="H361" s="119"/>
      <c r="I361" s="126" t="s">
        <v>99</v>
      </c>
      <c r="J361" s="126"/>
      <c r="K361" s="126" t="s">
        <v>6</v>
      </c>
      <c r="L361" s="120"/>
      <c r="M361" s="119"/>
      <c r="N361" s="119">
        <v>0</v>
      </c>
      <c r="O361" s="119"/>
      <c r="P361" s="122"/>
      <c r="Q361" s="190" t="s">
        <v>768</v>
      </c>
      <c r="R361" s="127" t="s">
        <v>100</v>
      </c>
    </row>
    <row r="362" spans="1:18" s="2" customFormat="1" hidden="1" x14ac:dyDescent="0.3">
      <c r="A362" s="104">
        <v>2000029</v>
      </c>
      <c r="B362" s="119">
        <v>3</v>
      </c>
      <c r="C362" s="160">
        <v>2</v>
      </c>
      <c r="D362" s="119">
        <v>32</v>
      </c>
      <c r="E362" s="119">
        <v>1</v>
      </c>
      <c r="F362" s="150">
        <v>41450</v>
      </c>
      <c r="G362" s="150">
        <v>41050</v>
      </c>
      <c r="H362" s="119"/>
      <c r="I362" s="126" t="s">
        <v>99</v>
      </c>
      <c r="J362" s="126"/>
      <c r="K362" s="126" t="s">
        <v>6</v>
      </c>
      <c r="L362" s="120"/>
      <c r="M362" s="119"/>
      <c r="N362" s="119">
        <v>0</v>
      </c>
      <c r="O362" s="119"/>
      <c r="P362" s="122"/>
      <c r="Q362" s="190" t="s">
        <v>768</v>
      </c>
      <c r="R362" s="127" t="s">
        <v>100</v>
      </c>
    </row>
    <row r="363" spans="1:18" s="2" customFormat="1" hidden="1" x14ac:dyDescent="0.3">
      <c r="A363" s="104">
        <v>2000029</v>
      </c>
      <c r="B363" s="119">
        <v>3</v>
      </c>
      <c r="C363" s="160">
        <v>2</v>
      </c>
      <c r="D363" s="119">
        <v>32</v>
      </c>
      <c r="E363" s="119">
        <v>1</v>
      </c>
      <c r="F363" s="150">
        <v>41050</v>
      </c>
      <c r="G363" s="150">
        <v>40650</v>
      </c>
      <c r="H363" s="119"/>
      <c r="I363" s="126" t="s">
        <v>99</v>
      </c>
      <c r="J363" s="126"/>
      <c r="K363" s="126" t="s">
        <v>6</v>
      </c>
      <c r="L363" s="120"/>
      <c r="M363" s="119"/>
      <c r="N363" s="119">
        <v>0</v>
      </c>
      <c r="O363" s="119"/>
      <c r="P363" s="122"/>
      <c r="Q363" s="190" t="s">
        <v>768</v>
      </c>
      <c r="R363" s="127" t="s">
        <v>100</v>
      </c>
    </row>
    <row r="364" spans="1:18" s="2" customFormat="1" hidden="1" x14ac:dyDescent="0.3">
      <c r="A364" s="104">
        <v>2000029</v>
      </c>
      <c r="B364" s="119">
        <v>3</v>
      </c>
      <c r="C364" s="160">
        <v>2</v>
      </c>
      <c r="D364" s="119">
        <v>32</v>
      </c>
      <c r="E364" s="119">
        <v>1</v>
      </c>
      <c r="F364" s="150">
        <v>40650</v>
      </c>
      <c r="G364" s="150">
        <v>40250</v>
      </c>
      <c r="H364" s="119"/>
      <c r="I364" s="126" t="s">
        <v>99</v>
      </c>
      <c r="J364" s="126"/>
      <c r="K364" s="126" t="s">
        <v>6</v>
      </c>
      <c r="L364" s="120"/>
      <c r="M364" s="119"/>
      <c r="N364" s="119">
        <v>0</v>
      </c>
      <c r="O364" s="119"/>
      <c r="P364" s="122"/>
      <c r="Q364" s="190" t="s">
        <v>768</v>
      </c>
      <c r="R364" s="127" t="s">
        <v>100</v>
      </c>
    </row>
    <row r="365" spans="1:18" s="2" customFormat="1" hidden="1" x14ac:dyDescent="0.3">
      <c r="A365" s="104">
        <v>2000029</v>
      </c>
      <c r="B365" s="119">
        <v>3</v>
      </c>
      <c r="C365" s="160">
        <v>2</v>
      </c>
      <c r="D365" s="119">
        <v>32</v>
      </c>
      <c r="E365" s="119">
        <v>1</v>
      </c>
      <c r="F365" s="150">
        <v>40250</v>
      </c>
      <c r="G365" s="150">
        <v>39850</v>
      </c>
      <c r="H365" s="119"/>
      <c r="I365" s="126" t="s">
        <v>99</v>
      </c>
      <c r="J365" s="126"/>
      <c r="K365" s="126" t="s">
        <v>6</v>
      </c>
      <c r="L365" s="120"/>
      <c r="M365" s="119"/>
      <c r="N365" s="119">
        <v>0</v>
      </c>
      <c r="O365" s="119"/>
      <c r="P365" s="122"/>
      <c r="Q365" s="190" t="s">
        <v>768</v>
      </c>
      <c r="R365" s="127" t="s">
        <v>100</v>
      </c>
    </row>
    <row r="366" spans="1:18" s="2" customFormat="1" hidden="1" x14ac:dyDescent="0.3">
      <c r="A366" s="104">
        <v>2000029</v>
      </c>
      <c r="B366" s="119">
        <v>3</v>
      </c>
      <c r="C366" s="160">
        <v>2</v>
      </c>
      <c r="D366" s="119">
        <v>32</v>
      </c>
      <c r="E366" s="119">
        <v>1</v>
      </c>
      <c r="F366" s="150">
        <v>39850</v>
      </c>
      <c r="G366" s="150">
        <v>39450</v>
      </c>
      <c r="H366" s="119"/>
      <c r="I366" s="126" t="s">
        <v>99</v>
      </c>
      <c r="J366" s="126"/>
      <c r="K366" s="126" t="s">
        <v>6</v>
      </c>
      <c r="L366" s="120"/>
      <c r="M366" s="119"/>
      <c r="N366" s="119">
        <v>0</v>
      </c>
      <c r="O366" s="119"/>
      <c r="P366" s="122"/>
      <c r="Q366" s="190" t="s">
        <v>768</v>
      </c>
      <c r="R366" s="127" t="s">
        <v>100</v>
      </c>
    </row>
    <row r="367" spans="1:18" s="2" customFormat="1" hidden="1" x14ac:dyDescent="0.3">
      <c r="A367" s="104">
        <v>2000029</v>
      </c>
      <c r="B367" s="119">
        <v>3</v>
      </c>
      <c r="C367" s="160">
        <v>2</v>
      </c>
      <c r="D367" s="119">
        <v>32</v>
      </c>
      <c r="E367" s="119">
        <v>1</v>
      </c>
      <c r="F367" s="150">
        <v>39450</v>
      </c>
      <c r="G367" s="150">
        <v>39050</v>
      </c>
      <c r="H367" s="119"/>
      <c r="I367" s="126" t="s">
        <v>99</v>
      </c>
      <c r="J367" s="126"/>
      <c r="K367" s="126" t="s">
        <v>6</v>
      </c>
      <c r="L367" s="120"/>
      <c r="M367" s="119"/>
      <c r="N367" s="119">
        <v>0</v>
      </c>
      <c r="O367" s="119"/>
      <c r="P367" s="122"/>
      <c r="Q367" s="190" t="s">
        <v>768</v>
      </c>
      <c r="R367" s="127" t="s">
        <v>100</v>
      </c>
    </row>
    <row r="368" spans="1:18" s="2" customFormat="1" hidden="1" x14ac:dyDescent="0.3">
      <c r="A368" s="104">
        <v>2000029</v>
      </c>
      <c r="B368" s="119">
        <v>3</v>
      </c>
      <c r="C368" s="160">
        <v>2</v>
      </c>
      <c r="D368" s="119">
        <v>32</v>
      </c>
      <c r="E368" s="119">
        <v>1</v>
      </c>
      <c r="F368" s="150">
        <v>39050</v>
      </c>
      <c r="G368" s="150">
        <v>38650</v>
      </c>
      <c r="H368" s="119"/>
      <c r="I368" s="126" t="s">
        <v>99</v>
      </c>
      <c r="J368" s="126"/>
      <c r="K368" s="126" t="s">
        <v>6</v>
      </c>
      <c r="L368" s="120"/>
      <c r="M368" s="119"/>
      <c r="N368" s="119">
        <v>0</v>
      </c>
      <c r="O368" s="119"/>
      <c r="P368" s="122"/>
      <c r="Q368" s="190" t="s">
        <v>768</v>
      </c>
      <c r="R368" s="127" t="s">
        <v>100</v>
      </c>
    </row>
    <row r="369" spans="1:18" s="158" customFormat="1" hidden="1" x14ac:dyDescent="0.3">
      <c r="A369" s="157">
        <v>2000029</v>
      </c>
      <c r="B369" s="160">
        <v>3</v>
      </c>
      <c r="C369" s="160">
        <v>2</v>
      </c>
      <c r="D369" s="119">
        <v>32</v>
      </c>
      <c r="E369" s="160">
        <v>1</v>
      </c>
      <c r="F369" s="166">
        <v>23180</v>
      </c>
      <c r="G369" s="166">
        <f>F369-300</f>
        <v>22880</v>
      </c>
      <c r="H369" s="160"/>
      <c r="I369" s="179"/>
      <c r="J369" s="179"/>
      <c r="K369" s="179"/>
      <c r="L369" s="160"/>
      <c r="M369" s="160"/>
      <c r="N369" s="119">
        <v>0</v>
      </c>
      <c r="O369" s="160"/>
      <c r="P369" s="180"/>
      <c r="Q369" s="160" t="s">
        <v>768</v>
      </c>
      <c r="R369" s="193" t="s">
        <v>852</v>
      </c>
    </row>
    <row r="370" spans="1:18" s="158" customFormat="1" hidden="1" x14ac:dyDescent="0.3">
      <c r="A370" s="157">
        <v>2000029</v>
      </c>
      <c r="B370" s="160">
        <v>3</v>
      </c>
      <c r="C370" s="160">
        <v>2</v>
      </c>
      <c r="D370" s="119">
        <v>32</v>
      </c>
      <c r="E370" s="160">
        <v>1</v>
      </c>
      <c r="F370" s="166">
        <f>F369-591</f>
        <v>22589</v>
      </c>
      <c r="G370" s="166">
        <f t="shared" ref="G370:G371" si="10">F370-300</f>
        <v>22289</v>
      </c>
      <c r="H370" s="160"/>
      <c r="I370" s="179"/>
      <c r="J370" s="179"/>
      <c r="K370" s="179"/>
      <c r="L370" s="160"/>
      <c r="M370" s="160"/>
      <c r="N370" s="119">
        <v>0</v>
      </c>
      <c r="O370" s="160"/>
      <c r="P370" s="180"/>
      <c r="Q370" s="160" t="s">
        <v>768</v>
      </c>
      <c r="R370" s="193" t="s">
        <v>852</v>
      </c>
    </row>
    <row r="371" spans="1:18" s="158" customFormat="1" hidden="1" x14ac:dyDescent="0.3">
      <c r="A371" s="157">
        <v>2000029</v>
      </c>
      <c r="B371" s="160">
        <v>3</v>
      </c>
      <c r="C371" s="160">
        <v>2</v>
      </c>
      <c r="D371" s="119">
        <v>32</v>
      </c>
      <c r="E371" s="160">
        <v>1</v>
      </c>
      <c r="F371" s="166">
        <f>F370-591</f>
        <v>21998</v>
      </c>
      <c r="G371" s="166">
        <f t="shared" si="10"/>
        <v>21698</v>
      </c>
      <c r="H371" s="160"/>
      <c r="I371" s="179"/>
      <c r="J371" s="179"/>
      <c r="K371" s="179"/>
      <c r="L371" s="160"/>
      <c r="M371" s="160"/>
      <c r="N371" s="119">
        <v>0</v>
      </c>
      <c r="O371" s="160"/>
      <c r="P371" s="180"/>
      <c r="Q371" s="160" t="s">
        <v>768</v>
      </c>
      <c r="R371" s="193" t="s">
        <v>852</v>
      </c>
    </row>
    <row r="372" spans="1:18" s="154" customFormat="1" hidden="1" x14ac:dyDescent="0.3">
      <c r="A372" s="143">
        <v>2000029</v>
      </c>
      <c r="B372" s="132">
        <v>3</v>
      </c>
      <c r="C372" s="160">
        <v>2</v>
      </c>
      <c r="D372" s="160">
        <v>31</v>
      </c>
      <c r="E372" s="132">
        <v>-1</v>
      </c>
      <c r="F372" s="155">
        <v>28570</v>
      </c>
      <c r="G372" s="155">
        <f>F372-2000</f>
        <v>26570</v>
      </c>
      <c r="H372" s="132"/>
      <c r="I372" s="132" t="s">
        <v>11</v>
      </c>
      <c r="J372" s="132"/>
      <c r="K372" s="132" t="s">
        <v>7</v>
      </c>
      <c r="L372" s="120" t="s">
        <v>19</v>
      </c>
      <c r="M372" s="132"/>
      <c r="N372" s="119">
        <v>0</v>
      </c>
      <c r="O372" s="132"/>
      <c r="P372" s="195"/>
      <c r="Q372" s="132" t="s">
        <v>768</v>
      </c>
      <c r="R372" s="196" t="s">
        <v>46</v>
      </c>
    </row>
    <row r="373" spans="1:18" s="158" customFormat="1" hidden="1" x14ac:dyDescent="0.3">
      <c r="A373" s="157">
        <v>2000029</v>
      </c>
      <c r="B373" s="160">
        <v>3</v>
      </c>
      <c r="C373" s="160">
        <v>2</v>
      </c>
      <c r="D373" s="160">
        <v>31</v>
      </c>
      <c r="E373" s="160">
        <v>-1</v>
      </c>
      <c r="F373" s="166">
        <v>25820</v>
      </c>
      <c r="G373" s="166">
        <f>F373-1333</f>
        <v>24487</v>
      </c>
      <c r="H373" s="160"/>
      <c r="I373" s="160"/>
      <c r="J373" s="160"/>
      <c r="K373" s="160" t="s">
        <v>7</v>
      </c>
      <c r="L373" s="160" t="s">
        <v>19</v>
      </c>
      <c r="M373" s="160"/>
      <c r="N373" s="119">
        <v>0</v>
      </c>
      <c r="O373" s="160"/>
      <c r="P373" s="180"/>
      <c r="Q373" s="160" t="s">
        <v>768</v>
      </c>
      <c r="R373" s="179" t="s">
        <v>840</v>
      </c>
    </row>
    <row r="374" spans="1:18" s="158" customFormat="1" hidden="1" x14ac:dyDescent="0.3">
      <c r="A374" s="157">
        <v>2000029</v>
      </c>
      <c r="B374" s="160">
        <v>3</v>
      </c>
      <c r="C374" s="160">
        <v>2</v>
      </c>
      <c r="D374" s="160">
        <v>32</v>
      </c>
      <c r="E374" s="160">
        <v>1</v>
      </c>
      <c r="F374" s="166">
        <v>29150</v>
      </c>
      <c r="G374" s="166">
        <f>F374-1333</f>
        <v>27817</v>
      </c>
      <c r="H374" s="160"/>
      <c r="I374" s="160"/>
      <c r="J374" s="160"/>
      <c r="K374" s="160" t="s">
        <v>7</v>
      </c>
      <c r="L374" s="160" t="s">
        <v>19</v>
      </c>
      <c r="M374" s="160"/>
      <c r="N374" s="119">
        <v>0</v>
      </c>
      <c r="O374" s="160"/>
      <c r="P374" s="180"/>
      <c r="Q374" s="160" t="s">
        <v>768</v>
      </c>
      <c r="R374" s="179" t="s">
        <v>840</v>
      </c>
    </row>
    <row r="375" spans="1:18" s="158" customFormat="1" hidden="1" x14ac:dyDescent="0.3">
      <c r="A375" s="157">
        <v>2000029</v>
      </c>
      <c r="B375" s="160">
        <v>3</v>
      </c>
      <c r="C375" s="192">
        <v>2</v>
      </c>
      <c r="D375" s="160">
        <v>32</v>
      </c>
      <c r="E375" s="160">
        <v>1</v>
      </c>
      <c r="F375" s="166">
        <v>27070</v>
      </c>
      <c r="G375" s="166">
        <f>F375-2000</f>
        <v>25070</v>
      </c>
      <c r="H375" s="160"/>
      <c r="I375" s="160" t="s">
        <v>11</v>
      </c>
      <c r="J375" s="160"/>
      <c r="K375" s="160" t="s">
        <v>7</v>
      </c>
      <c r="L375" s="160" t="s">
        <v>19</v>
      </c>
      <c r="M375" s="160"/>
      <c r="N375" s="119">
        <v>0</v>
      </c>
      <c r="O375" s="160"/>
      <c r="P375" s="180"/>
      <c r="Q375" s="160" t="s">
        <v>768</v>
      </c>
      <c r="R375" s="179" t="s">
        <v>46</v>
      </c>
    </row>
    <row r="376" spans="1:18" s="158" customFormat="1" hidden="1" x14ac:dyDescent="0.3">
      <c r="A376" s="157">
        <v>2000029</v>
      </c>
      <c r="B376" s="160">
        <v>3</v>
      </c>
      <c r="C376" s="160">
        <v>1</v>
      </c>
      <c r="D376" s="160">
        <v>32</v>
      </c>
      <c r="E376" s="160">
        <v>1</v>
      </c>
      <c r="F376" s="166">
        <v>23080</v>
      </c>
      <c r="G376" s="166">
        <f>F376-327</f>
        <v>22753</v>
      </c>
      <c r="H376" s="160"/>
      <c r="I376" s="179" t="s">
        <v>19</v>
      </c>
      <c r="J376" s="160"/>
      <c r="K376" s="179" t="s">
        <v>7</v>
      </c>
      <c r="L376" s="160" t="s">
        <v>19</v>
      </c>
      <c r="M376" s="160"/>
      <c r="N376" s="219" t="s">
        <v>869</v>
      </c>
      <c r="O376" s="160"/>
      <c r="P376" s="180"/>
      <c r="Q376" s="160" t="s">
        <v>768</v>
      </c>
      <c r="R376" s="179" t="s">
        <v>839</v>
      </c>
    </row>
    <row r="377" spans="1:18" s="158" customFormat="1" ht="13.5" hidden="1" customHeight="1" x14ac:dyDescent="0.3">
      <c r="A377" s="157">
        <v>2000029</v>
      </c>
      <c r="B377" s="160">
        <v>3</v>
      </c>
      <c r="C377" s="160">
        <v>1</v>
      </c>
      <c r="D377" s="160">
        <v>32</v>
      </c>
      <c r="E377" s="160">
        <v>1</v>
      </c>
      <c r="F377" s="166">
        <v>22500</v>
      </c>
      <c r="G377" s="166">
        <f>F377-1000</f>
        <v>21500</v>
      </c>
      <c r="H377" s="160"/>
      <c r="I377" s="169" t="s">
        <v>18</v>
      </c>
      <c r="J377" s="169" t="s">
        <v>8</v>
      </c>
      <c r="K377" s="169" t="s">
        <v>7</v>
      </c>
      <c r="L377" s="160" t="s">
        <v>19</v>
      </c>
      <c r="M377" s="160" t="s">
        <v>488</v>
      </c>
      <c r="N377" s="219" t="s">
        <v>870</v>
      </c>
      <c r="O377" s="160"/>
      <c r="P377" s="180"/>
      <c r="Q377" s="160" t="s">
        <v>768</v>
      </c>
      <c r="R377" s="193" t="s">
        <v>78</v>
      </c>
    </row>
    <row r="378" spans="1:18" s="158" customFormat="1" ht="13.5" hidden="1" customHeight="1" x14ac:dyDescent="0.3">
      <c r="A378" s="157">
        <v>2000029</v>
      </c>
      <c r="B378" s="160">
        <v>4</v>
      </c>
      <c r="C378" s="160">
        <v>3</v>
      </c>
      <c r="D378" s="160">
        <v>41</v>
      </c>
      <c r="E378" s="160">
        <v>1</v>
      </c>
      <c r="F378" s="166">
        <v>26860</v>
      </c>
      <c r="G378" s="166">
        <f>F378-2883</f>
        <v>23977</v>
      </c>
      <c r="H378" s="160"/>
      <c r="I378" s="169"/>
      <c r="J378" s="169" t="s">
        <v>8</v>
      </c>
      <c r="K378" s="169" t="s">
        <v>7</v>
      </c>
      <c r="L378" s="160" t="s">
        <v>19</v>
      </c>
      <c r="M378" s="160" t="s">
        <v>491</v>
      </c>
      <c r="N378" s="166">
        <v>9350</v>
      </c>
      <c r="O378" s="160"/>
      <c r="P378" s="180"/>
      <c r="Q378" s="160" t="s">
        <v>768</v>
      </c>
      <c r="R378" s="193" t="s">
        <v>846</v>
      </c>
    </row>
    <row r="379" spans="1:18" s="158" customFormat="1" ht="13.5" hidden="1" customHeight="1" x14ac:dyDescent="0.3">
      <c r="A379" s="157">
        <v>2000029</v>
      </c>
      <c r="B379" s="160">
        <v>4</v>
      </c>
      <c r="C379" s="160">
        <v>3</v>
      </c>
      <c r="D379" s="160">
        <v>41</v>
      </c>
      <c r="E379" s="160">
        <v>1</v>
      </c>
      <c r="F379" s="166">
        <v>32880</v>
      </c>
      <c r="G379" s="166">
        <f>F379-5000</f>
        <v>27880</v>
      </c>
      <c r="H379" s="160"/>
      <c r="I379" s="169" t="s">
        <v>11</v>
      </c>
      <c r="J379" s="169"/>
      <c r="K379" s="169" t="s">
        <v>7</v>
      </c>
      <c r="L379" s="160" t="s">
        <v>19</v>
      </c>
      <c r="M379" s="160"/>
      <c r="N379" s="160">
        <v>0</v>
      </c>
      <c r="O379" s="160"/>
      <c r="P379" s="180"/>
      <c r="Q379" s="160" t="s">
        <v>768</v>
      </c>
      <c r="R379" s="193" t="s">
        <v>46</v>
      </c>
    </row>
    <row r="380" spans="1:18" s="158" customFormat="1" ht="13.5" hidden="1" customHeight="1" x14ac:dyDescent="0.3">
      <c r="A380" s="157">
        <v>2000029</v>
      </c>
      <c r="B380" s="160">
        <v>4</v>
      </c>
      <c r="C380" s="160">
        <v>3</v>
      </c>
      <c r="D380" s="160">
        <v>42</v>
      </c>
      <c r="E380" s="160">
        <v>1</v>
      </c>
      <c r="F380" s="166">
        <v>31000</v>
      </c>
      <c r="G380" s="166">
        <f>F380-3000</f>
        <v>28000</v>
      </c>
      <c r="H380" s="160"/>
      <c r="I380" s="169" t="s">
        <v>67</v>
      </c>
      <c r="J380" s="169" t="s">
        <v>4</v>
      </c>
      <c r="K380" s="169" t="s">
        <v>7</v>
      </c>
      <c r="L380" s="160" t="s">
        <v>19</v>
      </c>
      <c r="M380" s="160"/>
      <c r="N380" s="160">
        <v>0</v>
      </c>
      <c r="O380" s="160"/>
      <c r="P380" s="180"/>
      <c r="Q380" s="160" t="s">
        <v>768</v>
      </c>
      <c r="R380" s="193" t="s">
        <v>838</v>
      </c>
    </row>
    <row r="381" spans="1:18" s="158" customFormat="1" ht="13.5" hidden="1" customHeight="1" x14ac:dyDescent="0.3">
      <c r="A381" s="157">
        <v>2000029</v>
      </c>
      <c r="B381" s="160">
        <v>4</v>
      </c>
      <c r="C381" s="160">
        <v>3</v>
      </c>
      <c r="D381" s="160">
        <v>42</v>
      </c>
      <c r="E381" s="160">
        <v>1</v>
      </c>
      <c r="F381" s="166">
        <v>32880</v>
      </c>
      <c r="G381" s="166">
        <f>F381-5000</f>
        <v>27880</v>
      </c>
      <c r="H381" s="160"/>
      <c r="I381" s="169" t="s">
        <v>11</v>
      </c>
      <c r="J381" s="169"/>
      <c r="K381" s="169" t="s">
        <v>7</v>
      </c>
      <c r="L381" s="160" t="s">
        <v>19</v>
      </c>
      <c r="M381" s="160"/>
      <c r="N381" s="160">
        <v>0</v>
      </c>
      <c r="O381" s="160"/>
      <c r="P381" s="180"/>
      <c r="Q381" s="160" t="s">
        <v>768</v>
      </c>
      <c r="R381" s="193" t="s">
        <v>46</v>
      </c>
    </row>
    <row r="382" spans="1:18" s="158" customFormat="1" ht="13.5" hidden="1" customHeight="1" x14ac:dyDescent="0.3">
      <c r="A382" s="157">
        <v>2000029</v>
      </c>
      <c r="B382" s="160">
        <v>4</v>
      </c>
      <c r="C382" s="160">
        <v>3</v>
      </c>
      <c r="D382" s="160">
        <v>43</v>
      </c>
      <c r="E382" s="160">
        <v>1</v>
      </c>
      <c r="F382" s="166">
        <v>31000</v>
      </c>
      <c r="G382" s="166">
        <f>F382-3000</f>
        <v>28000</v>
      </c>
      <c r="H382" s="160"/>
      <c r="I382" s="169" t="s">
        <v>67</v>
      </c>
      <c r="J382" s="169" t="s">
        <v>4</v>
      </c>
      <c r="K382" s="169" t="s">
        <v>7</v>
      </c>
      <c r="L382" s="160" t="s">
        <v>19</v>
      </c>
      <c r="M382" s="160"/>
      <c r="N382" s="160">
        <v>0</v>
      </c>
      <c r="O382" s="160"/>
      <c r="P382" s="180"/>
      <c r="Q382" s="160" t="s">
        <v>768</v>
      </c>
      <c r="R382" s="193" t="s">
        <v>838</v>
      </c>
    </row>
    <row r="383" spans="1:18" s="158" customFormat="1" ht="13.5" hidden="1" customHeight="1" x14ac:dyDescent="0.3">
      <c r="A383" s="157">
        <v>2000029</v>
      </c>
      <c r="B383" s="160">
        <v>4</v>
      </c>
      <c r="C383" s="160">
        <v>3</v>
      </c>
      <c r="D383" s="160">
        <v>43</v>
      </c>
      <c r="E383" s="160">
        <v>1</v>
      </c>
      <c r="F383" s="166">
        <v>32880</v>
      </c>
      <c r="G383" s="166">
        <f>F383-5000</f>
        <v>27880</v>
      </c>
      <c r="H383" s="160"/>
      <c r="I383" s="169" t="s">
        <v>11</v>
      </c>
      <c r="J383" s="169"/>
      <c r="K383" s="169" t="s">
        <v>7</v>
      </c>
      <c r="L383" s="160" t="s">
        <v>19</v>
      </c>
      <c r="M383" s="160"/>
      <c r="N383" s="160">
        <v>0</v>
      </c>
      <c r="O383" s="160"/>
      <c r="P383" s="180"/>
      <c r="Q383" s="160" t="s">
        <v>768</v>
      </c>
      <c r="R383" s="193" t="s">
        <v>46</v>
      </c>
    </row>
    <row r="384" spans="1:18" s="151" customFormat="1" ht="16.5" hidden="1" customHeight="1" x14ac:dyDescent="0.3">
      <c r="A384" s="116">
        <v>2000029</v>
      </c>
      <c r="B384" s="120">
        <v>2</v>
      </c>
      <c r="C384" s="120">
        <v>2</v>
      </c>
      <c r="D384" s="125" t="s">
        <v>860</v>
      </c>
      <c r="E384" s="120">
        <v>-1</v>
      </c>
      <c r="F384" s="156">
        <v>19690</v>
      </c>
      <c r="G384" s="156">
        <f>F384-14032</f>
        <v>5658</v>
      </c>
      <c r="H384" s="120"/>
      <c r="I384" s="140" t="s">
        <v>92</v>
      </c>
      <c r="J384" s="125" t="s">
        <v>8</v>
      </c>
      <c r="K384" s="139" t="s">
        <v>6</v>
      </c>
      <c r="L384" s="120" t="s">
        <v>19</v>
      </c>
      <c r="M384" s="132"/>
      <c r="N384" s="155">
        <v>8390</v>
      </c>
      <c r="O384" s="120"/>
      <c r="P384" s="124"/>
      <c r="Q384" s="132" t="s">
        <v>768</v>
      </c>
      <c r="R384" s="140" t="s">
        <v>93</v>
      </c>
    </row>
    <row r="385" spans="1:18" s="158" customFormat="1" ht="16.5" hidden="1" customHeight="1" x14ac:dyDescent="0.3">
      <c r="A385" s="157">
        <v>2000029</v>
      </c>
      <c r="B385" s="160">
        <v>3</v>
      </c>
      <c r="C385" s="160">
        <v>1</v>
      </c>
      <c r="D385" s="160">
        <v>31</v>
      </c>
      <c r="E385" s="160">
        <v>-1</v>
      </c>
      <c r="F385" s="150">
        <v>19090</v>
      </c>
      <c r="G385" s="150">
        <v>19090</v>
      </c>
      <c r="H385" s="160"/>
      <c r="I385" s="193" t="s">
        <v>73</v>
      </c>
      <c r="J385" s="169" t="s">
        <v>4</v>
      </c>
      <c r="K385" s="179" t="s">
        <v>7</v>
      </c>
      <c r="L385" s="160" t="s">
        <v>19</v>
      </c>
      <c r="M385" s="160"/>
      <c r="N385" s="160">
        <v>0</v>
      </c>
      <c r="O385" s="160"/>
      <c r="P385" s="180"/>
      <c r="Q385" s="160" t="s">
        <v>768</v>
      </c>
      <c r="R385" s="193" t="s">
        <v>849</v>
      </c>
    </row>
    <row r="386" spans="1:18" s="2" customFormat="1" hidden="1" x14ac:dyDescent="0.3">
      <c r="A386" s="104">
        <v>2000029</v>
      </c>
      <c r="B386" s="119">
        <v>3</v>
      </c>
      <c r="C386" s="119">
        <v>2</v>
      </c>
      <c r="D386" s="160">
        <v>31</v>
      </c>
      <c r="E386" s="120">
        <v>-1</v>
      </c>
      <c r="F386" s="150">
        <v>21110</v>
      </c>
      <c r="G386" s="150">
        <f>F386-496</f>
        <v>20614</v>
      </c>
      <c r="H386" s="119"/>
      <c r="I386" s="179" t="s">
        <v>99</v>
      </c>
      <c r="J386" s="119"/>
      <c r="K386" s="80" t="s">
        <v>7</v>
      </c>
      <c r="L386" s="120" t="s">
        <v>19</v>
      </c>
      <c r="M386" s="119"/>
      <c r="N386" s="160">
        <v>0</v>
      </c>
      <c r="O386" s="119"/>
      <c r="P386" s="122"/>
      <c r="Q386" s="190" t="s">
        <v>768</v>
      </c>
      <c r="R386" s="193" t="s">
        <v>100</v>
      </c>
    </row>
    <row r="387" spans="1:18" s="2" customFormat="1" hidden="1" x14ac:dyDescent="0.3">
      <c r="A387" s="104">
        <v>2000029</v>
      </c>
      <c r="B387" s="119">
        <v>3</v>
      </c>
      <c r="C387" s="119">
        <v>2</v>
      </c>
      <c r="D387" s="160">
        <v>31</v>
      </c>
      <c r="E387" s="120">
        <v>-1</v>
      </c>
      <c r="F387" s="150">
        <v>20710</v>
      </c>
      <c r="G387" s="150">
        <f t="shared" ref="G387:G405" si="11">F387-496</f>
        <v>20214</v>
      </c>
      <c r="H387" s="119"/>
      <c r="I387" s="179" t="s">
        <v>99</v>
      </c>
      <c r="J387" s="119"/>
      <c r="K387" s="80" t="s">
        <v>7</v>
      </c>
      <c r="L387" s="120" t="s">
        <v>19</v>
      </c>
      <c r="M387" s="119"/>
      <c r="N387" s="160">
        <v>0</v>
      </c>
      <c r="O387" s="119"/>
      <c r="P387" s="122"/>
      <c r="Q387" s="190" t="s">
        <v>768</v>
      </c>
      <c r="R387" s="193" t="s">
        <v>100</v>
      </c>
    </row>
    <row r="388" spans="1:18" s="2" customFormat="1" hidden="1" x14ac:dyDescent="0.3">
      <c r="A388" s="104">
        <v>2000029</v>
      </c>
      <c r="B388" s="119">
        <v>3</v>
      </c>
      <c r="C388" s="119">
        <v>2</v>
      </c>
      <c r="D388" s="160">
        <v>31</v>
      </c>
      <c r="E388" s="120">
        <v>-1</v>
      </c>
      <c r="F388" s="150">
        <v>20310</v>
      </c>
      <c r="G388" s="150">
        <f t="shared" si="11"/>
        <v>19814</v>
      </c>
      <c r="H388" s="119"/>
      <c r="I388" s="179" t="s">
        <v>99</v>
      </c>
      <c r="J388" s="119"/>
      <c r="K388" s="80" t="s">
        <v>7</v>
      </c>
      <c r="L388" s="120" t="s">
        <v>19</v>
      </c>
      <c r="M388" s="119"/>
      <c r="N388" s="160">
        <v>0</v>
      </c>
      <c r="O388" s="119"/>
      <c r="P388" s="122"/>
      <c r="Q388" s="190" t="s">
        <v>768</v>
      </c>
      <c r="R388" s="193" t="s">
        <v>100</v>
      </c>
    </row>
    <row r="389" spans="1:18" s="2" customFormat="1" hidden="1" x14ac:dyDescent="0.3">
      <c r="A389" s="104">
        <v>2000029</v>
      </c>
      <c r="B389" s="119">
        <v>3</v>
      </c>
      <c r="C389" s="119">
        <v>2</v>
      </c>
      <c r="D389" s="160">
        <v>31</v>
      </c>
      <c r="E389" s="120">
        <v>-1</v>
      </c>
      <c r="F389" s="150">
        <v>19910</v>
      </c>
      <c r="G389" s="150">
        <f t="shared" si="11"/>
        <v>19414</v>
      </c>
      <c r="H389" s="119"/>
      <c r="I389" s="179" t="s">
        <v>99</v>
      </c>
      <c r="J389" s="119"/>
      <c r="K389" s="80" t="s">
        <v>7</v>
      </c>
      <c r="L389" s="120" t="s">
        <v>19</v>
      </c>
      <c r="M389" s="119"/>
      <c r="N389" s="160">
        <v>0</v>
      </c>
      <c r="O389" s="119"/>
      <c r="P389" s="122"/>
      <c r="Q389" s="190" t="s">
        <v>768</v>
      </c>
      <c r="R389" s="193" t="s">
        <v>100</v>
      </c>
    </row>
    <row r="390" spans="1:18" s="2" customFormat="1" hidden="1" x14ac:dyDescent="0.3">
      <c r="A390" s="104">
        <v>2000029</v>
      </c>
      <c r="B390" s="119">
        <v>3</v>
      </c>
      <c r="C390" s="119">
        <v>2</v>
      </c>
      <c r="D390" s="160">
        <v>31</v>
      </c>
      <c r="E390" s="120">
        <v>-1</v>
      </c>
      <c r="F390" s="150">
        <v>19510</v>
      </c>
      <c r="G390" s="150">
        <f t="shared" si="11"/>
        <v>19014</v>
      </c>
      <c r="H390" s="119"/>
      <c r="I390" s="179" t="s">
        <v>99</v>
      </c>
      <c r="J390" s="119"/>
      <c r="K390" s="80" t="s">
        <v>7</v>
      </c>
      <c r="L390" s="120" t="s">
        <v>19</v>
      </c>
      <c r="M390" s="119"/>
      <c r="N390" s="160">
        <v>0</v>
      </c>
      <c r="O390" s="119"/>
      <c r="P390" s="122"/>
      <c r="Q390" s="190" t="s">
        <v>768</v>
      </c>
      <c r="R390" s="193" t="s">
        <v>100</v>
      </c>
    </row>
    <row r="391" spans="1:18" s="2" customFormat="1" hidden="1" x14ac:dyDescent="0.3">
      <c r="A391" s="104">
        <v>2000029</v>
      </c>
      <c r="B391" s="119">
        <v>3</v>
      </c>
      <c r="C391" s="119">
        <v>2</v>
      </c>
      <c r="D391" s="160">
        <v>31</v>
      </c>
      <c r="E391" s="120">
        <v>-1</v>
      </c>
      <c r="F391" s="150">
        <v>19110</v>
      </c>
      <c r="G391" s="150">
        <f t="shared" si="11"/>
        <v>18614</v>
      </c>
      <c r="H391" s="119"/>
      <c r="I391" s="179" t="s">
        <v>99</v>
      </c>
      <c r="J391" s="119"/>
      <c r="K391" s="80" t="s">
        <v>7</v>
      </c>
      <c r="L391" s="120" t="s">
        <v>19</v>
      </c>
      <c r="M391" s="119"/>
      <c r="N391" s="160">
        <v>0</v>
      </c>
      <c r="O391" s="119"/>
      <c r="P391" s="122"/>
      <c r="Q391" s="190" t="s">
        <v>768</v>
      </c>
      <c r="R391" s="193" t="s">
        <v>100</v>
      </c>
    </row>
    <row r="392" spans="1:18" s="2" customFormat="1" hidden="1" x14ac:dyDescent="0.3">
      <c r="A392" s="104">
        <v>2000029</v>
      </c>
      <c r="B392" s="119">
        <v>3</v>
      </c>
      <c r="C392" s="119">
        <v>2</v>
      </c>
      <c r="D392" s="160">
        <v>31</v>
      </c>
      <c r="E392" s="120">
        <v>-1</v>
      </c>
      <c r="F392" s="150">
        <v>18710</v>
      </c>
      <c r="G392" s="150">
        <f t="shared" si="11"/>
        <v>18214</v>
      </c>
      <c r="H392" s="119"/>
      <c r="I392" s="179" t="s">
        <v>99</v>
      </c>
      <c r="J392" s="119"/>
      <c r="K392" s="80" t="s">
        <v>7</v>
      </c>
      <c r="L392" s="120" t="s">
        <v>19</v>
      </c>
      <c r="M392" s="119"/>
      <c r="N392" s="160">
        <v>0</v>
      </c>
      <c r="O392" s="119"/>
      <c r="P392" s="122"/>
      <c r="Q392" s="190" t="s">
        <v>768</v>
      </c>
      <c r="R392" s="193" t="s">
        <v>100</v>
      </c>
    </row>
    <row r="393" spans="1:18" s="2" customFormat="1" hidden="1" x14ac:dyDescent="0.3">
      <c r="A393" s="104">
        <v>2000029</v>
      </c>
      <c r="B393" s="119">
        <v>3</v>
      </c>
      <c r="C393" s="119">
        <v>2</v>
      </c>
      <c r="D393" s="160">
        <v>31</v>
      </c>
      <c r="E393" s="120">
        <v>-1</v>
      </c>
      <c r="F393" s="150">
        <v>18310</v>
      </c>
      <c r="G393" s="150">
        <f t="shared" si="11"/>
        <v>17814</v>
      </c>
      <c r="H393" s="119"/>
      <c r="I393" s="179" t="s">
        <v>99</v>
      </c>
      <c r="J393" s="119"/>
      <c r="K393" s="80" t="s">
        <v>7</v>
      </c>
      <c r="L393" s="120" t="s">
        <v>19</v>
      </c>
      <c r="M393" s="119"/>
      <c r="N393" s="160">
        <v>0</v>
      </c>
      <c r="O393" s="119"/>
      <c r="P393" s="122"/>
      <c r="Q393" s="190" t="s">
        <v>768</v>
      </c>
      <c r="R393" s="193" t="s">
        <v>100</v>
      </c>
    </row>
    <row r="394" spans="1:18" s="2" customFormat="1" hidden="1" x14ac:dyDescent="0.3">
      <c r="A394" s="104">
        <v>2000029</v>
      </c>
      <c r="B394" s="119">
        <v>3</v>
      </c>
      <c r="C394" s="119">
        <v>2</v>
      </c>
      <c r="D394" s="160">
        <v>31</v>
      </c>
      <c r="E394" s="120">
        <v>-1</v>
      </c>
      <c r="F394" s="150">
        <v>17910</v>
      </c>
      <c r="G394" s="150">
        <f t="shared" si="11"/>
        <v>17414</v>
      </c>
      <c r="H394" s="119"/>
      <c r="I394" s="179" t="s">
        <v>99</v>
      </c>
      <c r="J394" s="119"/>
      <c r="K394" s="80" t="s">
        <v>7</v>
      </c>
      <c r="L394" s="120" t="s">
        <v>19</v>
      </c>
      <c r="M394" s="119"/>
      <c r="N394" s="160">
        <v>0</v>
      </c>
      <c r="O394" s="119"/>
      <c r="P394" s="122"/>
      <c r="Q394" s="190" t="s">
        <v>768</v>
      </c>
      <c r="R394" s="193" t="s">
        <v>100</v>
      </c>
    </row>
    <row r="395" spans="1:18" s="2" customFormat="1" hidden="1" x14ac:dyDescent="0.3">
      <c r="A395" s="104">
        <v>2000029</v>
      </c>
      <c r="B395" s="119">
        <v>3</v>
      </c>
      <c r="C395" s="119">
        <v>2</v>
      </c>
      <c r="D395" s="160">
        <v>31</v>
      </c>
      <c r="E395" s="120">
        <v>-1</v>
      </c>
      <c r="F395" s="150">
        <v>17510</v>
      </c>
      <c r="G395" s="150">
        <f t="shared" si="11"/>
        <v>17014</v>
      </c>
      <c r="H395" s="119"/>
      <c r="I395" s="179" t="s">
        <v>99</v>
      </c>
      <c r="J395" s="119"/>
      <c r="K395" s="80" t="s">
        <v>7</v>
      </c>
      <c r="L395" s="120" t="s">
        <v>19</v>
      </c>
      <c r="M395" s="119"/>
      <c r="N395" s="160">
        <v>0</v>
      </c>
      <c r="O395" s="119"/>
      <c r="P395" s="122"/>
      <c r="Q395" s="190" t="s">
        <v>768</v>
      </c>
      <c r="R395" s="193" t="s">
        <v>100</v>
      </c>
    </row>
    <row r="396" spans="1:18" s="2" customFormat="1" hidden="1" x14ac:dyDescent="0.3">
      <c r="A396" s="104">
        <v>2000029</v>
      </c>
      <c r="B396" s="119">
        <v>3</v>
      </c>
      <c r="C396" s="119">
        <v>2</v>
      </c>
      <c r="D396" s="160">
        <v>31</v>
      </c>
      <c r="E396" s="120">
        <v>-1</v>
      </c>
      <c r="F396" s="150">
        <v>17110</v>
      </c>
      <c r="G396" s="150">
        <f t="shared" si="11"/>
        <v>16614</v>
      </c>
      <c r="H396" s="119"/>
      <c r="I396" s="179" t="s">
        <v>99</v>
      </c>
      <c r="J396" s="119"/>
      <c r="K396" s="80" t="s">
        <v>7</v>
      </c>
      <c r="L396" s="120" t="s">
        <v>19</v>
      </c>
      <c r="M396" s="119"/>
      <c r="N396" s="160">
        <v>0</v>
      </c>
      <c r="O396" s="119"/>
      <c r="P396" s="122"/>
      <c r="Q396" s="190" t="s">
        <v>768</v>
      </c>
      <c r="R396" s="193" t="s">
        <v>100</v>
      </c>
    </row>
    <row r="397" spans="1:18" s="2" customFormat="1" hidden="1" x14ac:dyDescent="0.3">
      <c r="A397" s="104">
        <v>2000029</v>
      </c>
      <c r="B397" s="119">
        <v>3</v>
      </c>
      <c r="C397" s="119">
        <v>2</v>
      </c>
      <c r="D397" s="160">
        <v>31</v>
      </c>
      <c r="E397" s="120">
        <v>-1</v>
      </c>
      <c r="F397" s="150">
        <v>16710</v>
      </c>
      <c r="G397" s="150">
        <f t="shared" si="11"/>
        <v>16214</v>
      </c>
      <c r="H397" s="119"/>
      <c r="I397" s="179" t="s">
        <v>99</v>
      </c>
      <c r="J397" s="119"/>
      <c r="K397" s="80" t="s">
        <v>7</v>
      </c>
      <c r="L397" s="120" t="s">
        <v>19</v>
      </c>
      <c r="M397" s="119"/>
      <c r="N397" s="160">
        <v>0</v>
      </c>
      <c r="O397" s="119"/>
      <c r="P397" s="122"/>
      <c r="Q397" s="190" t="s">
        <v>768</v>
      </c>
      <c r="R397" s="193" t="s">
        <v>100</v>
      </c>
    </row>
    <row r="398" spans="1:18" s="2" customFormat="1" hidden="1" x14ac:dyDescent="0.3">
      <c r="A398" s="104">
        <v>2000029</v>
      </c>
      <c r="B398" s="119">
        <v>3</v>
      </c>
      <c r="C398" s="119">
        <v>2</v>
      </c>
      <c r="D398" s="160">
        <v>31</v>
      </c>
      <c r="E398" s="120">
        <v>-1</v>
      </c>
      <c r="F398" s="150">
        <v>16310</v>
      </c>
      <c r="G398" s="150">
        <f t="shared" si="11"/>
        <v>15814</v>
      </c>
      <c r="H398" s="119"/>
      <c r="I398" s="179" t="s">
        <v>99</v>
      </c>
      <c r="J398" s="119"/>
      <c r="K398" s="80" t="s">
        <v>7</v>
      </c>
      <c r="L398" s="120" t="s">
        <v>19</v>
      </c>
      <c r="M398" s="119"/>
      <c r="N398" s="160">
        <v>0</v>
      </c>
      <c r="O398" s="119"/>
      <c r="P398" s="122"/>
      <c r="Q398" s="190" t="s">
        <v>768</v>
      </c>
      <c r="R398" s="193" t="s">
        <v>100</v>
      </c>
    </row>
    <row r="399" spans="1:18" s="2" customFormat="1" hidden="1" x14ac:dyDescent="0.3">
      <c r="A399" s="104">
        <v>2000029</v>
      </c>
      <c r="B399" s="119">
        <v>3</v>
      </c>
      <c r="C399" s="119">
        <v>2</v>
      </c>
      <c r="D399" s="160">
        <v>31</v>
      </c>
      <c r="E399" s="120">
        <v>-1</v>
      </c>
      <c r="F399" s="150">
        <v>15910</v>
      </c>
      <c r="G399" s="150">
        <f t="shared" si="11"/>
        <v>15414</v>
      </c>
      <c r="H399" s="119"/>
      <c r="I399" s="179" t="s">
        <v>99</v>
      </c>
      <c r="J399" s="119"/>
      <c r="K399" s="80" t="s">
        <v>7</v>
      </c>
      <c r="L399" s="120" t="s">
        <v>19</v>
      </c>
      <c r="M399" s="119"/>
      <c r="N399" s="160">
        <v>0</v>
      </c>
      <c r="O399" s="119"/>
      <c r="P399" s="122"/>
      <c r="Q399" s="190" t="s">
        <v>768</v>
      </c>
      <c r="R399" s="193" t="s">
        <v>100</v>
      </c>
    </row>
    <row r="400" spans="1:18" s="2" customFormat="1" hidden="1" x14ac:dyDescent="0.3">
      <c r="A400" s="104">
        <v>2000029</v>
      </c>
      <c r="B400" s="119">
        <v>3</v>
      </c>
      <c r="C400" s="119">
        <v>2</v>
      </c>
      <c r="D400" s="160">
        <v>31</v>
      </c>
      <c r="E400" s="120">
        <v>-1</v>
      </c>
      <c r="F400" s="150">
        <v>15510</v>
      </c>
      <c r="G400" s="150">
        <f t="shared" si="11"/>
        <v>15014</v>
      </c>
      <c r="H400" s="119"/>
      <c r="I400" s="179" t="s">
        <v>99</v>
      </c>
      <c r="J400" s="119"/>
      <c r="K400" s="80" t="s">
        <v>7</v>
      </c>
      <c r="L400" s="120" t="s">
        <v>19</v>
      </c>
      <c r="M400" s="119"/>
      <c r="N400" s="160">
        <v>0</v>
      </c>
      <c r="O400" s="119"/>
      <c r="P400" s="122"/>
      <c r="Q400" s="190" t="s">
        <v>768</v>
      </c>
      <c r="R400" s="193" t="s">
        <v>100</v>
      </c>
    </row>
    <row r="401" spans="1:18" s="2" customFormat="1" hidden="1" x14ac:dyDescent="0.3">
      <c r="A401" s="104">
        <v>2000029</v>
      </c>
      <c r="B401" s="119">
        <v>3</v>
      </c>
      <c r="C401" s="119">
        <v>2</v>
      </c>
      <c r="D401" s="160">
        <v>31</v>
      </c>
      <c r="E401" s="120">
        <v>-1</v>
      </c>
      <c r="F401" s="150">
        <v>15110</v>
      </c>
      <c r="G401" s="150">
        <f t="shared" si="11"/>
        <v>14614</v>
      </c>
      <c r="H401" s="119"/>
      <c r="I401" s="179" t="s">
        <v>99</v>
      </c>
      <c r="J401" s="119"/>
      <c r="K401" s="80" t="s">
        <v>7</v>
      </c>
      <c r="L401" s="120" t="s">
        <v>19</v>
      </c>
      <c r="M401" s="119"/>
      <c r="N401" s="160">
        <v>0</v>
      </c>
      <c r="O401" s="119"/>
      <c r="P401" s="122"/>
      <c r="Q401" s="190" t="s">
        <v>768</v>
      </c>
      <c r="R401" s="193" t="s">
        <v>100</v>
      </c>
    </row>
    <row r="402" spans="1:18" s="2" customFormat="1" hidden="1" x14ac:dyDescent="0.3">
      <c r="A402" s="104">
        <v>2000029</v>
      </c>
      <c r="B402" s="119">
        <v>3</v>
      </c>
      <c r="C402" s="119">
        <v>2</v>
      </c>
      <c r="D402" s="160">
        <v>31</v>
      </c>
      <c r="E402" s="120">
        <v>-1</v>
      </c>
      <c r="F402" s="150">
        <v>14710</v>
      </c>
      <c r="G402" s="150">
        <f t="shared" si="11"/>
        <v>14214</v>
      </c>
      <c r="H402" s="119"/>
      <c r="I402" s="179" t="s">
        <v>99</v>
      </c>
      <c r="J402" s="119"/>
      <c r="K402" s="80" t="s">
        <v>7</v>
      </c>
      <c r="L402" s="120" t="s">
        <v>19</v>
      </c>
      <c r="M402" s="119"/>
      <c r="N402" s="160">
        <v>0</v>
      </c>
      <c r="O402" s="119"/>
      <c r="P402" s="122"/>
      <c r="Q402" s="190" t="s">
        <v>768</v>
      </c>
      <c r="R402" s="193" t="s">
        <v>100</v>
      </c>
    </row>
    <row r="403" spans="1:18" s="2" customFormat="1" hidden="1" x14ac:dyDescent="0.3">
      <c r="A403" s="104">
        <v>2000029</v>
      </c>
      <c r="B403" s="119">
        <v>3</v>
      </c>
      <c r="C403" s="119">
        <v>2</v>
      </c>
      <c r="D403" s="160">
        <v>31</v>
      </c>
      <c r="E403" s="120">
        <v>-1</v>
      </c>
      <c r="F403" s="150">
        <v>14310</v>
      </c>
      <c r="G403" s="150">
        <f t="shared" si="11"/>
        <v>13814</v>
      </c>
      <c r="H403" s="119"/>
      <c r="I403" s="179" t="s">
        <v>99</v>
      </c>
      <c r="J403" s="119"/>
      <c r="K403" s="80" t="s">
        <v>7</v>
      </c>
      <c r="L403" s="120" t="s">
        <v>19</v>
      </c>
      <c r="M403" s="119"/>
      <c r="N403" s="160">
        <v>0</v>
      </c>
      <c r="O403" s="119"/>
      <c r="P403" s="122"/>
      <c r="Q403" s="190" t="s">
        <v>768</v>
      </c>
      <c r="R403" s="193" t="s">
        <v>100</v>
      </c>
    </row>
    <row r="404" spans="1:18" s="2" customFormat="1" hidden="1" x14ac:dyDescent="0.3">
      <c r="A404" s="104">
        <v>2000029</v>
      </c>
      <c r="B404" s="119">
        <v>3</v>
      </c>
      <c r="C404" s="119">
        <v>2</v>
      </c>
      <c r="D404" s="160">
        <v>31</v>
      </c>
      <c r="E404" s="120">
        <v>-1</v>
      </c>
      <c r="F404" s="150">
        <v>21590</v>
      </c>
      <c r="G404" s="150">
        <f t="shared" si="11"/>
        <v>21094</v>
      </c>
      <c r="H404" s="119"/>
      <c r="I404" s="179" t="s">
        <v>99</v>
      </c>
      <c r="J404" s="119"/>
      <c r="K404" s="80" t="s">
        <v>7</v>
      </c>
      <c r="L404" s="120" t="s">
        <v>19</v>
      </c>
      <c r="M404" s="119"/>
      <c r="N404" s="160">
        <v>0</v>
      </c>
      <c r="O404" s="119"/>
      <c r="P404" s="122"/>
      <c r="Q404" s="190" t="s">
        <v>768</v>
      </c>
      <c r="R404" s="193" t="s">
        <v>100</v>
      </c>
    </row>
    <row r="405" spans="1:18" s="2" customFormat="1" hidden="1" x14ac:dyDescent="0.3">
      <c r="A405" s="104">
        <v>2000029</v>
      </c>
      <c r="B405" s="119">
        <v>3</v>
      </c>
      <c r="C405" s="119">
        <v>2</v>
      </c>
      <c r="D405" s="160">
        <v>31</v>
      </c>
      <c r="E405" s="120">
        <v>-1</v>
      </c>
      <c r="F405" s="150">
        <v>21090</v>
      </c>
      <c r="G405" s="150">
        <f t="shared" si="11"/>
        <v>20594</v>
      </c>
      <c r="H405" s="119"/>
      <c r="I405" s="179" t="s">
        <v>99</v>
      </c>
      <c r="J405" s="119"/>
      <c r="K405" s="80" t="s">
        <v>7</v>
      </c>
      <c r="L405" s="120" t="s">
        <v>19</v>
      </c>
      <c r="M405" s="119"/>
      <c r="N405" s="160">
        <v>0</v>
      </c>
      <c r="O405" s="119"/>
      <c r="P405" s="122"/>
      <c r="Q405" s="190" t="s">
        <v>768</v>
      </c>
      <c r="R405" s="193" t="s">
        <v>100</v>
      </c>
    </row>
    <row r="406" spans="1:18" s="2" customFormat="1" hidden="1" x14ac:dyDescent="0.3">
      <c r="A406" s="104">
        <v>2000029</v>
      </c>
      <c r="B406" s="119">
        <v>3</v>
      </c>
      <c r="C406" s="119">
        <v>1</v>
      </c>
      <c r="D406" s="160">
        <v>31</v>
      </c>
      <c r="E406" s="119">
        <v>-1</v>
      </c>
      <c r="F406" s="150">
        <v>20590</v>
      </c>
      <c r="G406" s="150">
        <v>74774</v>
      </c>
      <c r="H406" s="119"/>
      <c r="I406" s="119"/>
      <c r="J406" s="126"/>
      <c r="K406" s="119"/>
      <c r="L406" s="120" t="s">
        <v>19</v>
      </c>
      <c r="M406" s="119"/>
      <c r="N406" s="160">
        <v>0</v>
      </c>
      <c r="O406" s="119"/>
      <c r="P406" s="122"/>
      <c r="Q406" s="190" t="s">
        <v>768</v>
      </c>
      <c r="R406" s="80" t="s">
        <v>835</v>
      </c>
    </row>
    <row r="407" spans="1:18" s="2" customFormat="1" hidden="1" x14ac:dyDescent="0.3">
      <c r="A407" s="104">
        <v>2000029</v>
      </c>
      <c r="B407" s="119">
        <v>3</v>
      </c>
      <c r="C407" s="119">
        <v>1</v>
      </c>
      <c r="D407" s="160">
        <v>31</v>
      </c>
      <c r="E407" s="119">
        <v>-1</v>
      </c>
      <c r="F407" s="150">
        <v>20090</v>
      </c>
      <c r="G407" s="150">
        <v>78967</v>
      </c>
      <c r="H407" s="119"/>
      <c r="I407" s="80"/>
      <c r="J407" s="80"/>
      <c r="K407" s="126" t="s">
        <v>7</v>
      </c>
      <c r="L407" s="120" t="s">
        <v>19</v>
      </c>
      <c r="M407" s="119"/>
      <c r="N407" s="160">
        <v>0</v>
      </c>
      <c r="O407" s="119"/>
      <c r="P407" s="122"/>
      <c r="Q407" s="190" t="s">
        <v>768</v>
      </c>
      <c r="R407" s="79" t="s">
        <v>842</v>
      </c>
    </row>
    <row r="408" spans="1:18" s="2" customFormat="1" hidden="1" x14ac:dyDescent="0.3">
      <c r="A408" s="104">
        <v>2000029</v>
      </c>
      <c r="B408" s="119">
        <v>3</v>
      </c>
      <c r="C408" s="119">
        <v>1</v>
      </c>
      <c r="D408" s="160">
        <v>31</v>
      </c>
      <c r="E408" s="119">
        <v>-1</v>
      </c>
      <c r="F408" s="150">
        <v>19590</v>
      </c>
      <c r="G408" s="150">
        <v>86977</v>
      </c>
      <c r="H408" s="119"/>
      <c r="I408" s="80"/>
      <c r="J408" s="80"/>
      <c r="K408" s="126" t="s">
        <v>7</v>
      </c>
      <c r="L408" s="120" t="s">
        <v>19</v>
      </c>
      <c r="M408" s="119"/>
      <c r="N408" s="160">
        <v>0</v>
      </c>
      <c r="O408" s="119"/>
      <c r="P408" s="122"/>
      <c r="Q408" s="190" t="s">
        <v>768</v>
      </c>
      <c r="R408" s="79" t="s">
        <v>842</v>
      </c>
    </row>
    <row r="409" spans="1:18" s="158" customFormat="1" hidden="1" x14ac:dyDescent="0.3">
      <c r="A409" s="157">
        <v>2000029</v>
      </c>
      <c r="B409" s="160">
        <v>3</v>
      </c>
      <c r="C409" s="160">
        <v>1</v>
      </c>
      <c r="D409" s="160">
        <v>31</v>
      </c>
      <c r="E409" s="160">
        <v>-1</v>
      </c>
      <c r="F409" s="150">
        <v>19090</v>
      </c>
      <c r="G409" s="150">
        <v>19090</v>
      </c>
      <c r="H409" s="160"/>
      <c r="I409" s="169" t="s">
        <v>73</v>
      </c>
      <c r="J409" s="169" t="s">
        <v>4</v>
      </c>
      <c r="K409" s="179" t="s">
        <v>7</v>
      </c>
      <c r="L409" s="160" t="s">
        <v>19</v>
      </c>
      <c r="M409" s="160"/>
      <c r="N409" s="160">
        <v>0</v>
      </c>
      <c r="O409" s="160"/>
      <c r="P409" s="180"/>
      <c r="Q409" s="160" t="s">
        <v>768</v>
      </c>
      <c r="R409" s="169" t="s">
        <v>849</v>
      </c>
    </row>
    <row r="410" spans="1:18" s="154" customFormat="1" hidden="1" x14ac:dyDescent="0.3">
      <c r="A410" s="143">
        <v>2000029</v>
      </c>
      <c r="B410" s="132">
        <v>3</v>
      </c>
      <c r="C410" s="119">
        <v>2</v>
      </c>
      <c r="D410" s="132">
        <v>31</v>
      </c>
      <c r="E410" s="132">
        <v>-1</v>
      </c>
      <c r="F410" s="150">
        <v>18590</v>
      </c>
      <c r="G410" s="155">
        <v>21110</v>
      </c>
      <c r="H410" s="132"/>
      <c r="I410" s="179" t="s">
        <v>99</v>
      </c>
      <c r="J410" s="132"/>
      <c r="K410" s="196" t="s">
        <v>7</v>
      </c>
      <c r="L410" s="120" t="s">
        <v>19</v>
      </c>
      <c r="M410" s="132"/>
      <c r="N410" s="160">
        <v>0</v>
      </c>
      <c r="O410" s="132"/>
      <c r="P410" s="195"/>
      <c r="Q410" s="132" t="s">
        <v>768</v>
      </c>
      <c r="R410" s="193" t="s">
        <v>100</v>
      </c>
    </row>
    <row r="411" spans="1:18" s="2" customFormat="1" hidden="1" x14ac:dyDescent="0.3">
      <c r="A411" s="104">
        <v>2000029</v>
      </c>
      <c r="B411" s="119">
        <v>3</v>
      </c>
      <c r="C411" s="119">
        <v>2</v>
      </c>
      <c r="D411" s="119">
        <v>31</v>
      </c>
      <c r="E411" s="192">
        <v>-1</v>
      </c>
      <c r="F411" s="150">
        <v>18090</v>
      </c>
      <c r="G411" s="155">
        <v>20710</v>
      </c>
      <c r="H411" s="119"/>
      <c r="I411" s="179" t="s">
        <v>99</v>
      </c>
      <c r="J411" s="119"/>
      <c r="K411" s="80" t="s">
        <v>7</v>
      </c>
      <c r="L411" s="120" t="s">
        <v>19</v>
      </c>
      <c r="M411" s="119"/>
      <c r="N411" s="160">
        <v>0</v>
      </c>
      <c r="O411" s="119"/>
      <c r="P411" s="122"/>
      <c r="Q411" s="190" t="s">
        <v>768</v>
      </c>
      <c r="R411" s="193" t="s">
        <v>100</v>
      </c>
    </row>
    <row r="412" spans="1:18" s="2" customFormat="1" hidden="1" x14ac:dyDescent="0.3">
      <c r="A412" s="104">
        <v>2000029</v>
      </c>
      <c r="B412" s="119">
        <v>3</v>
      </c>
      <c r="C412" s="119">
        <v>2</v>
      </c>
      <c r="D412" s="119">
        <v>31</v>
      </c>
      <c r="E412" s="192">
        <v>-1</v>
      </c>
      <c r="F412" s="150">
        <v>17590</v>
      </c>
      <c r="G412" s="155">
        <v>20310</v>
      </c>
      <c r="H412" s="119"/>
      <c r="I412" s="179" t="s">
        <v>99</v>
      </c>
      <c r="J412" s="119"/>
      <c r="K412" s="80" t="s">
        <v>7</v>
      </c>
      <c r="L412" s="120" t="s">
        <v>19</v>
      </c>
      <c r="M412" s="119"/>
      <c r="N412" s="160">
        <v>0</v>
      </c>
      <c r="O412" s="119"/>
      <c r="P412" s="122"/>
      <c r="Q412" s="190" t="s">
        <v>768</v>
      </c>
      <c r="R412" s="193" t="s">
        <v>100</v>
      </c>
    </row>
    <row r="413" spans="1:18" s="2" customFormat="1" hidden="1" x14ac:dyDescent="0.3">
      <c r="A413" s="104">
        <v>2000029</v>
      </c>
      <c r="B413" s="119">
        <v>3</v>
      </c>
      <c r="C413" s="119">
        <v>2</v>
      </c>
      <c r="D413" s="119">
        <v>31</v>
      </c>
      <c r="E413" s="192">
        <v>-1</v>
      </c>
      <c r="F413" s="150">
        <v>17090</v>
      </c>
      <c r="G413" s="155">
        <v>19910</v>
      </c>
      <c r="H413" s="119"/>
      <c r="I413" s="179" t="s">
        <v>99</v>
      </c>
      <c r="J413" s="119"/>
      <c r="K413" s="80" t="s">
        <v>7</v>
      </c>
      <c r="L413" s="120" t="s">
        <v>19</v>
      </c>
      <c r="M413" s="119"/>
      <c r="N413" s="160">
        <v>0</v>
      </c>
      <c r="O413" s="119"/>
      <c r="P413" s="122"/>
      <c r="Q413" s="190" t="s">
        <v>768</v>
      </c>
      <c r="R413" s="193" t="s">
        <v>100</v>
      </c>
    </row>
    <row r="414" spans="1:18" s="2" customFormat="1" hidden="1" x14ac:dyDescent="0.3">
      <c r="A414" s="104">
        <v>2000029</v>
      </c>
      <c r="B414" s="119">
        <v>3</v>
      </c>
      <c r="C414" s="119">
        <v>2</v>
      </c>
      <c r="D414" s="119">
        <v>31</v>
      </c>
      <c r="E414" s="192">
        <v>-1</v>
      </c>
      <c r="F414" s="150">
        <v>16590</v>
      </c>
      <c r="G414" s="155">
        <v>19510</v>
      </c>
      <c r="H414" s="119"/>
      <c r="I414" s="179" t="s">
        <v>99</v>
      </c>
      <c r="J414" s="119"/>
      <c r="K414" s="80" t="s">
        <v>7</v>
      </c>
      <c r="L414" s="120" t="s">
        <v>19</v>
      </c>
      <c r="M414" s="119"/>
      <c r="N414" s="160">
        <v>0</v>
      </c>
      <c r="O414" s="119"/>
      <c r="P414" s="122"/>
      <c r="Q414" s="190" t="s">
        <v>768</v>
      </c>
      <c r="R414" s="193" t="s">
        <v>100</v>
      </c>
    </row>
    <row r="415" spans="1:18" s="2" customFormat="1" hidden="1" x14ac:dyDescent="0.3">
      <c r="A415" s="104">
        <v>2000029</v>
      </c>
      <c r="B415" s="119">
        <v>3</v>
      </c>
      <c r="C415" s="119">
        <v>2</v>
      </c>
      <c r="D415" s="119">
        <v>31</v>
      </c>
      <c r="E415" s="192">
        <v>-1</v>
      </c>
      <c r="F415" s="150">
        <v>16090</v>
      </c>
      <c r="G415" s="155">
        <v>19110</v>
      </c>
      <c r="H415" s="119"/>
      <c r="I415" s="179" t="s">
        <v>99</v>
      </c>
      <c r="J415" s="119"/>
      <c r="K415" s="80" t="s">
        <v>7</v>
      </c>
      <c r="L415" s="120" t="s">
        <v>19</v>
      </c>
      <c r="M415" s="119"/>
      <c r="N415" s="160">
        <v>0</v>
      </c>
      <c r="O415" s="119"/>
      <c r="P415" s="122"/>
      <c r="Q415" s="190" t="s">
        <v>768</v>
      </c>
      <c r="R415" s="193" t="s">
        <v>100</v>
      </c>
    </row>
    <row r="416" spans="1:18" s="2" customFormat="1" hidden="1" x14ac:dyDescent="0.3">
      <c r="A416" s="104">
        <v>2000029</v>
      </c>
      <c r="B416" s="119">
        <v>3</v>
      </c>
      <c r="C416" s="119">
        <v>2</v>
      </c>
      <c r="D416" s="119">
        <v>31</v>
      </c>
      <c r="E416" s="192">
        <v>-1</v>
      </c>
      <c r="F416" s="150">
        <v>15590</v>
      </c>
      <c r="G416" s="155">
        <v>18710</v>
      </c>
      <c r="H416" s="119"/>
      <c r="I416" s="179" t="s">
        <v>99</v>
      </c>
      <c r="J416" s="119"/>
      <c r="K416" s="80" t="s">
        <v>7</v>
      </c>
      <c r="L416" s="120" t="s">
        <v>19</v>
      </c>
      <c r="M416" s="119"/>
      <c r="N416" s="160">
        <v>0</v>
      </c>
      <c r="O416" s="119"/>
      <c r="P416" s="122"/>
      <c r="Q416" s="190" t="s">
        <v>768</v>
      </c>
      <c r="R416" s="193" t="s">
        <v>100</v>
      </c>
    </row>
    <row r="417" spans="1:18" s="2" customFormat="1" hidden="1" x14ac:dyDescent="0.3">
      <c r="A417" s="104">
        <v>2000029</v>
      </c>
      <c r="B417" s="119">
        <v>3</v>
      </c>
      <c r="C417" s="119">
        <v>2</v>
      </c>
      <c r="D417" s="119">
        <v>31</v>
      </c>
      <c r="E417" s="192">
        <v>-1</v>
      </c>
      <c r="F417" s="150">
        <v>15090</v>
      </c>
      <c r="G417" s="155">
        <v>18310</v>
      </c>
      <c r="H417" s="119"/>
      <c r="I417" s="179" t="s">
        <v>99</v>
      </c>
      <c r="J417" s="119"/>
      <c r="K417" s="80" t="s">
        <v>7</v>
      </c>
      <c r="L417" s="120" t="s">
        <v>19</v>
      </c>
      <c r="M417" s="119"/>
      <c r="N417" s="160">
        <v>0</v>
      </c>
      <c r="O417" s="119"/>
      <c r="P417" s="122"/>
      <c r="Q417" s="190" t="s">
        <v>768</v>
      </c>
      <c r="R417" s="193" t="s">
        <v>100</v>
      </c>
    </row>
    <row r="418" spans="1:18" s="2" customFormat="1" hidden="1" x14ac:dyDescent="0.3">
      <c r="A418" s="104">
        <v>2000029</v>
      </c>
      <c r="B418" s="119">
        <v>3</v>
      </c>
      <c r="C418" s="119">
        <v>2</v>
      </c>
      <c r="D418" s="119">
        <v>31</v>
      </c>
      <c r="E418" s="192">
        <v>-1</v>
      </c>
      <c r="F418" s="150">
        <v>14590</v>
      </c>
      <c r="G418" s="155">
        <v>17910</v>
      </c>
      <c r="H418" s="119"/>
      <c r="I418" s="179" t="s">
        <v>99</v>
      </c>
      <c r="J418" s="119"/>
      <c r="K418" s="80" t="s">
        <v>7</v>
      </c>
      <c r="L418" s="120" t="s">
        <v>19</v>
      </c>
      <c r="M418" s="119"/>
      <c r="N418" s="160">
        <v>0</v>
      </c>
      <c r="O418" s="119"/>
      <c r="P418" s="122"/>
      <c r="Q418" s="190" t="s">
        <v>768</v>
      </c>
      <c r="R418" s="193" t="s">
        <v>100</v>
      </c>
    </row>
    <row r="419" spans="1:18" s="2" customFormat="1" hidden="1" x14ac:dyDescent="0.3">
      <c r="A419" s="104">
        <v>2000029</v>
      </c>
      <c r="B419" s="119">
        <v>3</v>
      </c>
      <c r="C419" s="119">
        <v>2</v>
      </c>
      <c r="D419" s="119">
        <v>31</v>
      </c>
      <c r="E419" s="192">
        <v>-1</v>
      </c>
      <c r="F419" s="150">
        <v>14090</v>
      </c>
      <c r="G419" s="155">
        <v>17510</v>
      </c>
      <c r="H419" s="119"/>
      <c r="I419" s="179" t="s">
        <v>99</v>
      </c>
      <c r="J419" s="119"/>
      <c r="K419" s="80" t="s">
        <v>7</v>
      </c>
      <c r="L419" s="120" t="s">
        <v>19</v>
      </c>
      <c r="M419" s="119"/>
      <c r="N419" s="160">
        <v>0</v>
      </c>
      <c r="O419" s="119"/>
      <c r="P419" s="122"/>
      <c r="Q419" s="190" t="s">
        <v>768</v>
      </c>
      <c r="R419" s="193" t="s">
        <v>100</v>
      </c>
    </row>
    <row r="420" spans="1:18" s="2" customFormat="1" hidden="1" x14ac:dyDescent="0.3">
      <c r="A420" s="104">
        <v>2000029</v>
      </c>
      <c r="B420" s="119">
        <v>3</v>
      </c>
      <c r="C420" s="119">
        <v>2</v>
      </c>
      <c r="D420" s="119">
        <v>31</v>
      </c>
      <c r="E420" s="192">
        <v>-1</v>
      </c>
      <c r="F420" s="150">
        <v>13590</v>
      </c>
      <c r="G420" s="155">
        <v>17110</v>
      </c>
      <c r="H420" s="119"/>
      <c r="I420" s="179" t="s">
        <v>99</v>
      </c>
      <c r="J420" s="119"/>
      <c r="K420" s="80" t="s">
        <v>7</v>
      </c>
      <c r="L420" s="120" t="s">
        <v>19</v>
      </c>
      <c r="M420" s="119"/>
      <c r="N420" s="160">
        <v>0</v>
      </c>
      <c r="O420" s="119"/>
      <c r="P420" s="122"/>
      <c r="Q420" s="190" t="s">
        <v>768</v>
      </c>
      <c r="R420" s="193" t="s">
        <v>100</v>
      </c>
    </row>
    <row r="421" spans="1:18" s="2" customFormat="1" hidden="1" x14ac:dyDescent="0.3">
      <c r="A421" s="104">
        <v>2000029</v>
      </c>
      <c r="B421" s="119">
        <v>3</v>
      </c>
      <c r="C421" s="119">
        <v>2</v>
      </c>
      <c r="D421" s="119">
        <v>31</v>
      </c>
      <c r="E421" s="192">
        <v>-1</v>
      </c>
      <c r="F421" s="150">
        <v>13090</v>
      </c>
      <c r="G421" s="155">
        <v>16710</v>
      </c>
      <c r="H421" s="119"/>
      <c r="I421" s="179" t="s">
        <v>99</v>
      </c>
      <c r="J421" s="119"/>
      <c r="K421" s="80" t="s">
        <v>7</v>
      </c>
      <c r="L421" s="120" t="s">
        <v>19</v>
      </c>
      <c r="M421" s="119"/>
      <c r="N421" s="160">
        <v>0</v>
      </c>
      <c r="O421" s="119"/>
      <c r="P421" s="122"/>
      <c r="Q421" s="190" t="s">
        <v>768</v>
      </c>
      <c r="R421" s="193" t="s">
        <v>100</v>
      </c>
    </row>
    <row r="422" spans="1:18" s="2" customFormat="1" hidden="1" x14ac:dyDescent="0.3">
      <c r="A422" s="104">
        <v>2000029</v>
      </c>
      <c r="B422" s="119">
        <v>3</v>
      </c>
      <c r="C422" s="119">
        <v>2</v>
      </c>
      <c r="D422" s="119">
        <v>31</v>
      </c>
      <c r="E422" s="192">
        <v>-1</v>
      </c>
      <c r="F422" s="150">
        <v>12590</v>
      </c>
      <c r="G422" s="155">
        <v>16310</v>
      </c>
      <c r="H422" s="119"/>
      <c r="I422" s="179" t="s">
        <v>99</v>
      </c>
      <c r="J422" s="119"/>
      <c r="K422" s="80" t="s">
        <v>7</v>
      </c>
      <c r="L422" s="120" t="s">
        <v>19</v>
      </c>
      <c r="M422" s="119"/>
      <c r="N422" s="160">
        <v>0</v>
      </c>
      <c r="O422" s="119"/>
      <c r="P422" s="122"/>
      <c r="Q422" s="190" t="s">
        <v>768</v>
      </c>
      <c r="R422" s="193" t="s">
        <v>100</v>
      </c>
    </row>
    <row r="423" spans="1:18" s="2" customFormat="1" hidden="1" x14ac:dyDescent="0.3">
      <c r="A423" s="104">
        <v>2000029</v>
      </c>
      <c r="B423" s="119">
        <v>3</v>
      </c>
      <c r="C423" s="119">
        <v>2</v>
      </c>
      <c r="D423" s="119">
        <v>31</v>
      </c>
      <c r="E423" s="192">
        <v>-1</v>
      </c>
      <c r="F423" s="150">
        <v>16310</v>
      </c>
      <c r="G423" s="155">
        <v>15910</v>
      </c>
      <c r="H423" s="119"/>
      <c r="I423" s="179" t="s">
        <v>99</v>
      </c>
      <c r="J423" s="119"/>
      <c r="K423" s="80" t="s">
        <v>7</v>
      </c>
      <c r="L423" s="120" t="s">
        <v>19</v>
      </c>
      <c r="M423" s="119"/>
      <c r="N423" s="160">
        <v>0</v>
      </c>
      <c r="O423" s="119"/>
      <c r="P423" s="122"/>
      <c r="Q423" s="190" t="s">
        <v>768</v>
      </c>
      <c r="R423" s="193" t="s">
        <v>100</v>
      </c>
    </row>
    <row r="424" spans="1:18" s="2" customFormat="1" hidden="1" x14ac:dyDescent="0.3">
      <c r="A424" s="104">
        <v>2000029</v>
      </c>
      <c r="B424" s="119">
        <v>3</v>
      </c>
      <c r="C424" s="119">
        <v>2</v>
      </c>
      <c r="D424" s="119">
        <v>31</v>
      </c>
      <c r="E424" s="192">
        <v>-1</v>
      </c>
      <c r="F424" s="150">
        <v>15910</v>
      </c>
      <c r="G424" s="155">
        <v>15510</v>
      </c>
      <c r="H424" s="119"/>
      <c r="I424" s="179" t="s">
        <v>99</v>
      </c>
      <c r="J424" s="119"/>
      <c r="K424" s="80" t="s">
        <v>7</v>
      </c>
      <c r="L424" s="120" t="s">
        <v>19</v>
      </c>
      <c r="M424" s="119"/>
      <c r="N424" s="160">
        <v>0</v>
      </c>
      <c r="O424" s="119"/>
      <c r="P424" s="122"/>
      <c r="Q424" s="190" t="s">
        <v>768</v>
      </c>
      <c r="R424" s="193" t="s">
        <v>100</v>
      </c>
    </row>
    <row r="425" spans="1:18" s="2" customFormat="1" hidden="1" x14ac:dyDescent="0.3">
      <c r="A425" s="104">
        <v>2000029</v>
      </c>
      <c r="B425" s="119">
        <v>3</v>
      </c>
      <c r="C425" s="119">
        <v>2</v>
      </c>
      <c r="D425" s="119">
        <v>31</v>
      </c>
      <c r="E425" s="192">
        <v>-1</v>
      </c>
      <c r="F425" s="150">
        <v>15510</v>
      </c>
      <c r="G425" s="155">
        <v>15110</v>
      </c>
      <c r="H425" s="119"/>
      <c r="I425" s="179" t="s">
        <v>99</v>
      </c>
      <c r="J425" s="119"/>
      <c r="K425" s="80" t="s">
        <v>7</v>
      </c>
      <c r="L425" s="120" t="s">
        <v>19</v>
      </c>
      <c r="M425" s="119"/>
      <c r="N425" s="160">
        <v>0</v>
      </c>
      <c r="O425" s="119"/>
      <c r="P425" s="122"/>
      <c r="Q425" s="190" t="s">
        <v>768</v>
      </c>
      <c r="R425" s="193" t="s">
        <v>100</v>
      </c>
    </row>
    <row r="426" spans="1:18" s="2" customFormat="1" hidden="1" x14ac:dyDescent="0.3">
      <c r="A426" s="104">
        <v>2000029</v>
      </c>
      <c r="B426" s="119">
        <v>3</v>
      </c>
      <c r="C426" s="119">
        <v>2</v>
      </c>
      <c r="D426" s="119">
        <v>31</v>
      </c>
      <c r="E426" s="192">
        <v>-1</v>
      </c>
      <c r="F426" s="150">
        <v>15110</v>
      </c>
      <c r="G426" s="155">
        <v>14710</v>
      </c>
      <c r="H426" s="119"/>
      <c r="I426" s="179" t="s">
        <v>99</v>
      </c>
      <c r="J426" s="119"/>
      <c r="K426" s="80" t="s">
        <v>7</v>
      </c>
      <c r="L426" s="120" t="s">
        <v>19</v>
      </c>
      <c r="M426" s="119"/>
      <c r="N426" s="160">
        <v>0</v>
      </c>
      <c r="O426" s="119"/>
      <c r="P426" s="122"/>
      <c r="Q426" s="190" t="s">
        <v>768</v>
      </c>
      <c r="R426" s="193" t="s">
        <v>100</v>
      </c>
    </row>
    <row r="427" spans="1:18" s="2" customFormat="1" hidden="1" x14ac:dyDescent="0.3">
      <c r="A427" s="104">
        <v>2000029</v>
      </c>
      <c r="B427" s="119">
        <v>3</v>
      </c>
      <c r="C427" s="119">
        <v>2</v>
      </c>
      <c r="D427" s="119">
        <v>31</v>
      </c>
      <c r="E427" s="192">
        <v>-1</v>
      </c>
      <c r="F427" s="150">
        <v>14710</v>
      </c>
      <c r="G427" s="155">
        <v>14310</v>
      </c>
      <c r="H427" s="119"/>
      <c r="I427" s="179" t="s">
        <v>99</v>
      </c>
      <c r="J427" s="119"/>
      <c r="K427" s="80" t="s">
        <v>7</v>
      </c>
      <c r="L427" s="120" t="s">
        <v>19</v>
      </c>
      <c r="M427" s="119"/>
      <c r="N427" s="160">
        <v>0</v>
      </c>
      <c r="O427" s="119"/>
      <c r="P427" s="122"/>
      <c r="Q427" s="190" t="s">
        <v>768</v>
      </c>
      <c r="R427" s="193" t="s">
        <v>100</v>
      </c>
    </row>
    <row r="428" spans="1:18" s="2" customFormat="1" hidden="1" x14ac:dyDescent="0.3">
      <c r="A428" s="104">
        <v>2000029</v>
      </c>
      <c r="B428" s="119">
        <v>3</v>
      </c>
      <c r="C428" s="119">
        <v>2</v>
      </c>
      <c r="D428" s="119">
        <v>31</v>
      </c>
      <c r="E428" s="192">
        <v>-1</v>
      </c>
      <c r="F428" s="150">
        <v>14310</v>
      </c>
      <c r="G428" s="155">
        <v>13910</v>
      </c>
      <c r="H428" s="119"/>
      <c r="I428" s="179" t="s">
        <v>99</v>
      </c>
      <c r="J428" s="119"/>
      <c r="K428" s="80" t="s">
        <v>7</v>
      </c>
      <c r="L428" s="120" t="s">
        <v>19</v>
      </c>
      <c r="M428" s="119"/>
      <c r="N428" s="160">
        <v>0</v>
      </c>
      <c r="O428" s="119"/>
      <c r="P428" s="122"/>
      <c r="Q428" s="190" t="s">
        <v>768</v>
      </c>
      <c r="R428" s="193" t="s">
        <v>100</v>
      </c>
    </row>
    <row r="429" spans="1:18" s="2" customFormat="1" hidden="1" x14ac:dyDescent="0.3">
      <c r="A429" s="104">
        <v>2000029</v>
      </c>
      <c r="B429" s="119">
        <v>3</v>
      </c>
      <c r="C429" s="119">
        <v>2</v>
      </c>
      <c r="D429" s="119">
        <v>32</v>
      </c>
      <c r="E429" s="128">
        <v>1</v>
      </c>
      <c r="F429" s="150">
        <v>21590</v>
      </c>
      <c r="G429" s="150">
        <v>21090</v>
      </c>
      <c r="H429" s="119"/>
      <c r="I429" s="179" t="s">
        <v>99</v>
      </c>
      <c r="J429" s="119"/>
      <c r="K429" s="80" t="s">
        <v>7</v>
      </c>
      <c r="L429" s="120" t="s">
        <v>19</v>
      </c>
      <c r="M429" s="119"/>
      <c r="N429" s="160">
        <v>0</v>
      </c>
      <c r="O429" s="119"/>
      <c r="P429" s="122"/>
      <c r="Q429" s="190" t="s">
        <v>768</v>
      </c>
      <c r="R429" s="193" t="s">
        <v>100</v>
      </c>
    </row>
    <row r="430" spans="1:18" s="2" customFormat="1" hidden="1" x14ac:dyDescent="0.3">
      <c r="A430" s="104">
        <v>2000029</v>
      </c>
      <c r="B430" s="119">
        <v>3</v>
      </c>
      <c r="C430" s="119">
        <v>2</v>
      </c>
      <c r="D430" s="119">
        <v>32</v>
      </c>
      <c r="E430" s="128">
        <v>1</v>
      </c>
      <c r="F430" s="150">
        <v>21090</v>
      </c>
      <c r="G430" s="150">
        <v>20590</v>
      </c>
      <c r="H430" s="119"/>
      <c r="I430" s="179" t="s">
        <v>99</v>
      </c>
      <c r="J430" s="119"/>
      <c r="K430" s="80" t="s">
        <v>7</v>
      </c>
      <c r="L430" s="120" t="s">
        <v>19</v>
      </c>
      <c r="M430" s="119"/>
      <c r="N430" s="160">
        <v>0</v>
      </c>
      <c r="O430" s="119"/>
      <c r="P430" s="122"/>
      <c r="Q430" s="190" t="s">
        <v>768</v>
      </c>
      <c r="R430" s="193" t="s">
        <v>100</v>
      </c>
    </row>
    <row r="431" spans="1:18" s="2" customFormat="1" hidden="1" x14ac:dyDescent="0.3">
      <c r="A431" s="104">
        <v>2000029</v>
      </c>
      <c r="B431" s="119">
        <v>3</v>
      </c>
      <c r="C431" s="119">
        <v>2</v>
      </c>
      <c r="D431" s="119">
        <v>32</v>
      </c>
      <c r="E431" s="128">
        <v>1</v>
      </c>
      <c r="F431" s="150">
        <v>20590</v>
      </c>
      <c r="G431" s="150">
        <v>20090</v>
      </c>
      <c r="H431" s="119"/>
      <c r="I431" s="179" t="s">
        <v>99</v>
      </c>
      <c r="J431" s="119"/>
      <c r="K431" s="80" t="s">
        <v>7</v>
      </c>
      <c r="L431" s="120" t="s">
        <v>19</v>
      </c>
      <c r="M431" s="119"/>
      <c r="N431" s="160">
        <v>0</v>
      </c>
      <c r="O431" s="119"/>
      <c r="P431" s="122"/>
      <c r="Q431" s="190" t="s">
        <v>768</v>
      </c>
      <c r="R431" s="193" t="s">
        <v>100</v>
      </c>
    </row>
    <row r="432" spans="1:18" s="2" customFormat="1" hidden="1" x14ac:dyDescent="0.3">
      <c r="A432" s="104">
        <v>2000029</v>
      </c>
      <c r="B432" s="119">
        <v>3</v>
      </c>
      <c r="C432" s="119">
        <v>2</v>
      </c>
      <c r="D432" s="119">
        <v>32</v>
      </c>
      <c r="E432" s="128">
        <v>1</v>
      </c>
      <c r="F432" s="150">
        <v>20090</v>
      </c>
      <c r="G432" s="150">
        <v>19590</v>
      </c>
      <c r="H432" s="119"/>
      <c r="I432" s="179" t="s">
        <v>99</v>
      </c>
      <c r="J432" s="119"/>
      <c r="K432" s="80" t="s">
        <v>7</v>
      </c>
      <c r="L432" s="120" t="s">
        <v>19</v>
      </c>
      <c r="M432" s="119"/>
      <c r="N432" s="160">
        <v>0</v>
      </c>
      <c r="O432" s="119"/>
      <c r="P432" s="122"/>
      <c r="Q432" s="190" t="s">
        <v>768</v>
      </c>
      <c r="R432" s="193" t="s">
        <v>100</v>
      </c>
    </row>
    <row r="433" spans="1:18" s="2" customFormat="1" hidden="1" x14ac:dyDescent="0.3">
      <c r="A433" s="104">
        <v>2000029</v>
      </c>
      <c r="B433" s="119">
        <v>3</v>
      </c>
      <c r="C433" s="119">
        <v>2</v>
      </c>
      <c r="D433" s="119">
        <v>32</v>
      </c>
      <c r="E433" s="128">
        <v>1</v>
      </c>
      <c r="F433" s="150">
        <v>19590</v>
      </c>
      <c r="G433" s="150">
        <v>19090</v>
      </c>
      <c r="H433" s="119"/>
      <c r="I433" s="179" t="s">
        <v>99</v>
      </c>
      <c r="J433" s="119"/>
      <c r="K433" s="80" t="s">
        <v>7</v>
      </c>
      <c r="L433" s="120" t="s">
        <v>19</v>
      </c>
      <c r="M433" s="119"/>
      <c r="N433" s="160">
        <v>0</v>
      </c>
      <c r="O433" s="119"/>
      <c r="P433" s="122"/>
      <c r="Q433" s="190" t="s">
        <v>768</v>
      </c>
      <c r="R433" s="193" t="s">
        <v>100</v>
      </c>
    </row>
    <row r="434" spans="1:18" s="2" customFormat="1" hidden="1" x14ac:dyDescent="0.3">
      <c r="A434" s="104">
        <v>2000029</v>
      </c>
      <c r="B434" s="119">
        <v>3</v>
      </c>
      <c r="C434" s="119">
        <v>2</v>
      </c>
      <c r="D434" s="119">
        <v>32</v>
      </c>
      <c r="E434" s="128">
        <v>1</v>
      </c>
      <c r="F434" s="150">
        <v>19090</v>
      </c>
      <c r="G434" s="150">
        <v>18590</v>
      </c>
      <c r="H434" s="119"/>
      <c r="I434" s="179" t="s">
        <v>99</v>
      </c>
      <c r="J434" s="119"/>
      <c r="K434" s="80" t="s">
        <v>7</v>
      </c>
      <c r="L434" s="120" t="s">
        <v>19</v>
      </c>
      <c r="M434" s="119"/>
      <c r="N434" s="160">
        <v>0</v>
      </c>
      <c r="O434" s="119"/>
      <c r="P434" s="122"/>
      <c r="Q434" s="190" t="s">
        <v>768</v>
      </c>
      <c r="R434" s="193" t="s">
        <v>100</v>
      </c>
    </row>
    <row r="435" spans="1:18" s="2" customFormat="1" hidden="1" x14ac:dyDescent="0.3">
      <c r="A435" s="104">
        <v>2000029</v>
      </c>
      <c r="B435" s="119">
        <v>3</v>
      </c>
      <c r="C435" s="119">
        <v>2</v>
      </c>
      <c r="D435" s="119">
        <v>32</v>
      </c>
      <c r="E435" s="128">
        <v>1</v>
      </c>
      <c r="F435" s="150">
        <v>18590</v>
      </c>
      <c r="G435" s="150">
        <v>18090</v>
      </c>
      <c r="H435" s="119"/>
      <c r="I435" s="179" t="s">
        <v>99</v>
      </c>
      <c r="J435" s="119"/>
      <c r="K435" s="80" t="s">
        <v>7</v>
      </c>
      <c r="L435" s="120" t="s">
        <v>19</v>
      </c>
      <c r="M435" s="119"/>
      <c r="N435" s="160">
        <v>0</v>
      </c>
      <c r="O435" s="119"/>
      <c r="P435" s="122"/>
      <c r="Q435" s="190" t="s">
        <v>768</v>
      </c>
      <c r="R435" s="193" t="s">
        <v>100</v>
      </c>
    </row>
    <row r="436" spans="1:18" s="2" customFormat="1" hidden="1" x14ac:dyDescent="0.3">
      <c r="A436" s="104">
        <v>2000029</v>
      </c>
      <c r="B436" s="119">
        <v>3</v>
      </c>
      <c r="C436" s="119">
        <v>2</v>
      </c>
      <c r="D436" s="119">
        <v>32</v>
      </c>
      <c r="E436" s="128">
        <v>1</v>
      </c>
      <c r="F436" s="150">
        <v>18090</v>
      </c>
      <c r="G436" s="150">
        <v>17590</v>
      </c>
      <c r="H436" s="119"/>
      <c r="I436" s="179" t="s">
        <v>99</v>
      </c>
      <c r="J436" s="119"/>
      <c r="K436" s="80" t="s">
        <v>7</v>
      </c>
      <c r="L436" s="120" t="s">
        <v>19</v>
      </c>
      <c r="M436" s="119"/>
      <c r="N436" s="160">
        <v>0</v>
      </c>
      <c r="O436" s="119"/>
      <c r="P436" s="122"/>
      <c r="Q436" s="190" t="s">
        <v>768</v>
      </c>
      <c r="R436" s="193" t="s">
        <v>100</v>
      </c>
    </row>
    <row r="437" spans="1:18" s="2" customFormat="1" hidden="1" x14ac:dyDescent="0.3">
      <c r="A437" s="104">
        <v>2000029</v>
      </c>
      <c r="B437" s="119">
        <v>3</v>
      </c>
      <c r="C437" s="119">
        <v>2</v>
      </c>
      <c r="D437" s="119">
        <v>32</v>
      </c>
      <c r="E437" s="128">
        <v>1</v>
      </c>
      <c r="F437" s="150">
        <v>17590</v>
      </c>
      <c r="G437" s="150">
        <v>17090</v>
      </c>
      <c r="H437" s="119"/>
      <c r="I437" s="179" t="s">
        <v>99</v>
      </c>
      <c r="J437" s="119"/>
      <c r="K437" s="80" t="s">
        <v>7</v>
      </c>
      <c r="L437" s="120" t="s">
        <v>19</v>
      </c>
      <c r="M437" s="119"/>
      <c r="N437" s="160">
        <v>0</v>
      </c>
      <c r="O437" s="119"/>
      <c r="P437" s="122"/>
      <c r="Q437" s="190" t="s">
        <v>768</v>
      </c>
      <c r="R437" s="193" t="s">
        <v>100</v>
      </c>
    </row>
    <row r="438" spans="1:18" s="2" customFormat="1" hidden="1" x14ac:dyDescent="0.3">
      <c r="A438" s="104">
        <v>2000029</v>
      </c>
      <c r="B438" s="119">
        <v>3</v>
      </c>
      <c r="C438" s="119">
        <v>2</v>
      </c>
      <c r="D438" s="119">
        <v>32</v>
      </c>
      <c r="E438" s="128">
        <v>1</v>
      </c>
      <c r="F438" s="150">
        <v>17090</v>
      </c>
      <c r="G438" s="150">
        <v>16590</v>
      </c>
      <c r="H438" s="119"/>
      <c r="I438" s="179" t="s">
        <v>99</v>
      </c>
      <c r="J438" s="119"/>
      <c r="K438" s="80" t="s">
        <v>7</v>
      </c>
      <c r="L438" s="120" t="s">
        <v>19</v>
      </c>
      <c r="M438" s="119"/>
      <c r="N438" s="160">
        <v>0</v>
      </c>
      <c r="O438" s="119"/>
      <c r="P438" s="122"/>
      <c r="Q438" s="190" t="s">
        <v>768</v>
      </c>
      <c r="R438" s="193" t="s">
        <v>100</v>
      </c>
    </row>
    <row r="439" spans="1:18" s="2" customFormat="1" hidden="1" x14ac:dyDescent="0.3">
      <c r="A439" s="104">
        <v>2000029</v>
      </c>
      <c r="B439" s="119">
        <v>3</v>
      </c>
      <c r="C439" s="119">
        <v>2</v>
      </c>
      <c r="D439" s="119">
        <v>32</v>
      </c>
      <c r="E439" s="128">
        <v>1</v>
      </c>
      <c r="F439" s="150">
        <v>16590</v>
      </c>
      <c r="G439" s="150">
        <v>16090</v>
      </c>
      <c r="H439" s="119"/>
      <c r="I439" s="179" t="s">
        <v>99</v>
      </c>
      <c r="J439" s="119"/>
      <c r="K439" s="80" t="s">
        <v>7</v>
      </c>
      <c r="L439" s="120" t="s">
        <v>19</v>
      </c>
      <c r="M439" s="119"/>
      <c r="N439" s="160">
        <v>0</v>
      </c>
      <c r="O439" s="119"/>
      <c r="P439" s="122"/>
      <c r="Q439" s="190" t="s">
        <v>768</v>
      </c>
      <c r="R439" s="193" t="s">
        <v>100</v>
      </c>
    </row>
    <row r="440" spans="1:18" s="2" customFormat="1" hidden="1" x14ac:dyDescent="0.3">
      <c r="A440" s="104">
        <v>2000029</v>
      </c>
      <c r="B440" s="119">
        <v>3</v>
      </c>
      <c r="C440" s="119">
        <v>2</v>
      </c>
      <c r="D440" s="119">
        <v>32</v>
      </c>
      <c r="E440" s="128">
        <v>1</v>
      </c>
      <c r="F440" s="150">
        <v>16090</v>
      </c>
      <c r="G440" s="150">
        <v>15590</v>
      </c>
      <c r="H440" s="119"/>
      <c r="I440" s="179" t="s">
        <v>99</v>
      </c>
      <c r="J440" s="119"/>
      <c r="K440" s="80" t="s">
        <v>7</v>
      </c>
      <c r="L440" s="120" t="s">
        <v>19</v>
      </c>
      <c r="M440" s="119"/>
      <c r="N440" s="160">
        <v>0</v>
      </c>
      <c r="O440" s="119"/>
      <c r="P440" s="122"/>
      <c r="Q440" s="190" t="s">
        <v>768</v>
      </c>
      <c r="R440" s="193" t="s">
        <v>100</v>
      </c>
    </row>
    <row r="441" spans="1:18" s="2" customFormat="1" hidden="1" x14ac:dyDescent="0.3">
      <c r="A441" s="104">
        <v>2000029</v>
      </c>
      <c r="B441" s="119">
        <v>3</v>
      </c>
      <c r="C441" s="119">
        <v>2</v>
      </c>
      <c r="D441" s="119">
        <v>32</v>
      </c>
      <c r="E441" s="128">
        <v>1</v>
      </c>
      <c r="F441" s="150">
        <v>15590</v>
      </c>
      <c r="G441" s="150">
        <v>15090</v>
      </c>
      <c r="H441" s="119"/>
      <c r="I441" s="179" t="s">
        <v>99</v>
      </c>
      <c r="J441" s="119"/>
      <c r="K441" s="80" t="s">
        <v>7</v>
      </c>
      <c r="L441" s="120" t="s">
        <v>19</v>
      </c>
      <c r="M441" s="119"/>
      <c r="N441" s="160">
        <v>0</v>
      </c>
      <c r="O441" s="119"/>
      <c r="P441" s="122"/>
      <c r="Q441" s="190" t="s">
        <v>768</v>
      </c>
      <c r="R441" s="193" t="s">
        <v>100</v>
      </c>
    </row>
    <row r="442" spans="1:18" s="2" customFormat="1" hidden="1" x14ac:dyDescent="0.3">
      <c r="A442" s="104">
        <v>2000029</v>
      </c>
      <c r="B442" s="119">
        <v>3</v>
      </c>
      <c r="C442" s="119">
        <v>2</v>
      </c>
      <c r="D442" s="119">
        <v>32</v>
      </c>
      <c r="E442" s="128">
        <v>1</v>
      </c>
      <c r="F442" s="150">
        <v>15090</v>
      </c>
      <c r="G442" s="150">
        <v>14590</v>
      </c>
      <c r="H442" s="119"/>
      <c r="I442" s="179" t="s">
        <v>99</v>
      </c>
      <c r="J442" s="119"/>
      <c r="K442" s="80" t="s">
        <v>7</v>
      </c>
      <c r="L442" s="120" t="s">
        <v>19</v>
      </c>
      <c r="M442" s="119"/>
      <c r="N442" s="160">
        <v>0</v>
      </c>
      <c r="O442" s="119"/>
      <c r="P442" s="122"/>
      <c r="Q442" s="190" t="s">
        <v>768</v>
      </c>
      <c r="R442" s="193" t="s">
        <v>100</v>
      </c>
    </row>
    <row r="443" spans="1:18" s="2" customFormat="1" hidden="1" x14ac:dyDescent="0.3">
      <c r="A443" s="104">
        <v>2000029</v>
      </c>
      <c r="B443" s="119">
        <v>3</v>
      </c>
      <c r="C443" s="119">
        <v>2</v>
      </c>
      <c r="D443" s="119">
        <v>32</v>
      </c>
      <c r="E443" s="128">
        <v>1</v>
      </c>
      <c r="F443" s="150">
        <v>14590</v>
      </c>
      <c r="G443" s="150">
        <v>14090</v>
      </c>
      <c r="H443" s="119"/>
      <c r="I443" s="179" t="s">
        <v>99</v>
      </c>
      <c r="J443" s="119"/>
      <c r="K443" s="80" t="s">
        <v>7</v>
      </c>
      <c r="L443" s="120" t="s">
        <v>19</v>
      </c>
      <c r="M443" s="119"/>
      <c r="N443" s="160">
        <v>0</v>
      </c>
      <c r="O443" s="119"/>
      <c r="P443" s="122"/>
      <c r="Q443" s="190" t="s">
        <v>768</v>
      </c>
      <c r="R443" s="193" t="s">
        <v>100</v>
      </c>
    </row>
    <row r="444" spans="1:18" s="2" customFormat="1" hidden="1" x14ac:dyDescent="0.3">
      <c r="A444" s="104">
        <v>2000029</v>
      </c>
      <c r="B444" s="119">
        <v>3</v>
      </c>
      <c r="C444" s="119">
        <v>2</v>
      </c>
      <c r="D444" s="119">
        <v>32</v>
      </c>
      <c r="E444" s="128">
        <v>1</v>
      </c>
      <c r="F444" s="150">
        <v>14090</v>
      </c>
      <c r="G444" s="150">
        <v>13590</v>
      </c>
      <c r="H444" s="119"/>
      <c r="I444" s="179" t="s">
        <v>99</v>
      </c>
      <c r="J444" s="119"/>
      <c r="K444" s="80" t="s">
        <v>7</v>
      </c>
      <c r="L444" s="120" t="s">
        <v>19</v>
      </c>
      <c r="M444" s="119"/>
      <c r="N444" s="160">
        <v>0</v>
      </c>
      <c r="O444" s="119"/>
      <c r="P444" s="122"/>
      <c r="Q444" s="190" t="s">
        <v>768</v>
      </c>
      <c r="R444" s="193" t="s">
        <v>100</v>
      </c>
    </row>
    <row r="445" spans="1:18" s="2" customFormat="1" hidden="1" x14ac:dyDescent="0.3">
      <c r="A445" s="104">
        <v>2000029</v>
      </c>
      <c r="B445" s="119">
        <v>3</v>
      </c>
      <c r="C445" s="119">
        <v>2</v>
      </c>
      <c r="D445" s="119">
        <v>32</v>
      </c>
      <c r="E445" s="128">
        <v>1</v>
      </c>
      <c r="F445" s="150">
        <v>13590</v>
      </c>
      <c r="G445" s="150">
        <v>13090</v>
      </c>
      <c r="H445" s="119"/>
      <c r="I445" s="179" t="s">
        <v>99</v>
      </c>
      <c r="J445" s="119"/>
      <c r="K445" s="80" t="s">
        <v>7</v>
      </c>
      <c r="L445" s="120" t="s">
        <v>19</v>
      </c>
      <c r="M445" s="119"/>
      <c r="N445" s="160">
        <v>0</v>
      </c>
      <c r="O445" s="119"/>
      <c r="P445" s="122"/>
      <c r="Q445" s="190" t="s">
        <v>768</v>
      </c>
      <c r="R445" s="193" t="s">
        <v>100</v>
      </c>
    </row>
    <row r="446" spans="1:18" s="2" customFormat="1" hidden="1" x14ac:dyDescent="0.3">
      <c r="A446" s="104">
        <v>2000029</v>
      </c>
      <c r="B446" s="119">
        <v>3</v>
      </c>
      <c r="C446" s="119">
        <v>2</v>
      </c>
      <c r="D446" s="119">
        <v>32</v>
      </c>
      <c r="E446" s="128">
        <v>1</v>
      </c>
      <c r="F446" s="150">
        <v>13090</v>
      </c>
      <c r="G446" s="150">
        <v>12590</v>
      </c>
      <c r="H446" s="119"/>
      <c r="I446" s="179" t="s">
        <v>99</v>
      </c>
      <c r="J446" s="119"/>
      <c r="K446" s="80" t="s">
        <v>7</v>
      </c>
      <c r="L446" s="120" t="s">
        <v>19</v>
      </c>
      <c r="M446" s="119"/>
      <c r="N446" s="160">
        <v>0</v>
      </c>
      <c r="O446" s="119"/>
      <c r="P446" s="122"/>
      <c r="Q446" s="190" t="s">
        <v>768</v>
      </c>
      <c r="R446" s="193" t="s">
        <v>100</v>
      </c>
    </row>
    <row r="447" spans="1:18" s="2" customFormat="1" hidden="1" x14ac:dyDescent="0.3">
      <c r="A447" s="104">
        <v>2000029</v>
      </c>
      <c r="B447" s="119">
        <v>3</v>
      </c>
      <c r="C447" s="119">
        <v>2</v>
      </c>
      <c r="D447" s="119">
        <v>32</v>
      </c>
      <c r="E447" s="128">
        <v>1</v>
      </c>
      <c r="F447" s="150">
        <v>12590</v>
      </c>
      <c r="G447" s="150">
        <v>12090</v>
      </c>
      <c r="H447" s="119"/>
      <c r="I447" s="179" t="s">
        <v>99</v>
      </c>
      <c r="J447" s="119"/>
      <c r="K447" s="80" t="s">
        <v>7</v>
      </c>
      <c r="L447" s="120" t="s">
        <v>19</v>
      </c>
      <c r="M447" s="119"/>
      <c r="N447" s="160">
        <v>0</v>
      </c>
      <c r="O447" s="119"/>
      <c r="P447" s="122"/>
      <c r="Q447" s="190" t="s">
        <v>768</v>
      </c>
      <c r="R447" s="193" t="s">
        <v>100</v>
      </c>
    </row>
    <row r="448" spans="1:18" s="154" customFormat="1" hidden="1" x14ac:dyDescent="0.3">
      <c r="A448" s="143">
        <v>2000029</v>
      </c>
      <c r="B448" s="132">
        <v>3</v>
      </c>
      <c r="C448" s="132">
        <v>1</v>
      </c>
      <c r="D448" s="119">
        <v>32</v>
      </c>
      <c r="E448" s="132">
        <v>1</v>
      </c>
      <c r="F448" s="155">
        <v>21500</v>
      </c>
      <c r="G448" s="155">
        <v>5810</v>
      </c>
      <c r="H448" s="132"/>
      <c r="I448" s="132"/>
      <c r="J448" s="198"/>
      <c r="K448" s="132"/>
      <c r="L448" s="120" t="s">
        <v>19</v>
      </c>
      <c r="M448" s="132"/>
      <c r="N448" s="160">
        <v>0</v>
      </c>
      <c r="O448" s="132"/>
      <c r="P448" s="195"/>
      <c r="Q448" s="132" t="s">
        <v>768</v>
      </c>
      <c r="R448" s="196" t="s">
        <v>835</v>
      </c>
    </row>
    <row r="449" spans="1:18" s="2" customFormat="1" hidden="1" x14ac:dyDescent="0.3">
      <c r="A449" s="104">
        <v>2000029</v>
      </c>
      <c r="B449" s="119">
        <v>3</v>
      </c>
      <c r="C449" s="119">
        <v>1</v>
      </c>
      <c r="D449" s="160">
        <v>32</v>
      </c>
      <c r="E449" s="119">
        <v>1</v>
      </c>
      <c r="F449" s="150">
        <v>21590</v>
      </c>
      <c r="G449" s="150">
        <v>21090</v>
      </c>
      <c r="H449" s="119"/>
      <c r="I449" s="80"/>
      <c r="J449" s="80"/>
      <c r="K449" s="126" t="s">
        <v>7</v>
      </c>
      <c r="L449" s="120" t="s">
        <v>19</v>
      </c>
      <c r="M449" s="119"/>
      <c r="N449" s="160">
        <v>0</v>
      </c>
      <c r="O449" s="119"/>
      <c r="P449" s="122"/>
      <c r="Q449" s="190" t="s">
        <v>768</v>
      </c>
      <c r="R449" s="79" t="s">
        <v>842</v>
      </c>
    </row>
    <row r="450" spans="1:18" s="2" customFormat="1" hidden="1" x14ac:dyDescent="0.3">
      <c r="A450" s="104">
        <v>2000029</v>
      </c>
      <c r="B450" s="119">
        <v>3</v>
      </c>
      <c r="C450" s="119">
        <v>1</v>
      </c>
      <c r="D450" s="160">
        <v>32</v>
      </c>
      <c r="E450" s="119">
        <v>1</v>
      </c>
      <c r="F450" s="150">
        <v>21090</v>
      </c>
      <c r="G450" s="150">
        <v>20590</v>
      </c>
      <c r="H450" s="119"/>
      <c r="I450" s="80"/>
      <c r="J450" s="80"/>
      <c r="K450" s="126" t="s">
        <v>7</v>
      </c>
      <c r="L450" s="120" t="s">
        <v>19</v>
      </c>
      <c r="M450" s="119"/>
      <c r="N450" s="160">
        <v>0</v>
      </c>
      <c r="O450" s="119"/>
      <c r="P450" s="122"/>
      <c r="Q450" s="190" t="s">
        <v>768</v>
      </c>
      <c r="R450" s="79" t="s">
        <v>842</v>
      </c>
    </row>
    <row r="451" spans="1:18" s="2" customFormat="1" hidden="1" x14ac:dyDescent="0.3">
      <c r="A451" s="104">
        <v>2000029</v>
      </c>
      <c r="B451" s="119">
        <v>3</v>
      </c>
      <c r="C451" s="119">
        <v>2</v>
      </c>
      <c r="D451" s="160">
        <v>32</v>
      </c>
      <c r="E451" s="128">
        <v>1</v>
      </c>
      <c r="F451" s="150">
        <v>20590</v>
      </c>
      <c r="G451" s="150">
        <v>20090</v>
      </c>
      <c r="H451" s="119"/>
      <c r="I451" s="179" t="s">
        <v>99</v>
      </c>
      <c r="J451" s="119"/>
      <c r="K451" s="80" t="s">
        <v>7</v>
      </c>
      <c r="L451" s="120" t="s">
        <v>19</v>
      </c>
      <c r="M451" s="119"/>
      <c r="N451" s="160">
        <v>0</v>
      </c>
      <c r="O451" s="119"/>
      <c r="P451" s="122"/>
      <c r="Q451" s="190" t="s">
        <v>768</v>
      </c>
      <c r="R451" s="193" t="s">
        <v>100</v>
      </c>
    </row>
    <row r="452" spans="1:18" s="2" customFormat="1" hidden="1" x14ac:dyDescent="0.3">
      <c r="A452" s="104">
        <v>2000029</v>
      </c>
      <c r="B452" s="119">
        <v>3</v>
      </c>
      <c r="C452" s="119">
        <v>2</v>
      </c>
      <c r="D452" s="160">
        <v>32</v>
      </c>
      <c r="E452" s="128">
        <v>1</v>
      </c>
      <c r="F452" s="150">
        <v>20090</v>
      </c>
      <c r="G452" s="150">
        <v>19590</v>
      </c>
      <c r="H452" s="119"/>
      <c r="I452" s="179" t="s">
        <v>99</v>
      </c>
      <c r="J452" s="119"/>
      <c r="K452" s="80" t="s">
        <v>7</v>
      </c>
      <c r="L452" s="120" t="s">
        <v>19</v>
      </c>
      <c r="M452" s="119"/>
      <c r="N452" s="160">
        <v>0</v>
      </c>
      <c r="O452" s="119"/>
      <c r="P452" s="122"/>
      <c r="Q452" s="190" t="s">
        <v>768</v>
      </c>
      <c r="R452" s="193" t="s">
        <v>100</v>
      </c>
    </row>
    <row r="453" spans="1:18" s="2" customFormat="1" hidden="1" x14ac:dyDescent="0.3">
      <c r="A453" s="104">
        <v>2000029</v>
      </c>
      <c r="B453" s="119">
        <v>3</v>
      </c>
      <c r="C453" s="119">
        <v>2</v>
      </c>
      <c r="D453" s="160">
        <v>32</v>
      </c>
      <c r="E453" s="128">
        <v>1</v>
      </c>
      <c r="F453" s="150">
        <v>19590</v>
      </c>
      <c r="G453" s="150">
        <v>19090</v>
      </c>
      <c r="H453" s="119"/>
      <c r="I453" s="179" t="s">
        <v>99</v>
      </c>
      <c r="J453" s="119"/>
      <c r="K453" s="80" t="s">
        <v>7</v>
      </c>
      <c r="L453" s="120" t="s">
        <v>19</v>
      </c>
      <c r="M453" s="119"/>
      <c r="N453" s="160">
        <v>0</v>
      </c>
      <c r="O453" s="119"/>
      <c r="P453" s="122"/>
      <c r="Q453" s="190" t="s">
        <v>768</v>
      </c>
      <c r="R453" s="193" t="s">
        <v>100</v>
      </c>
    </row>
    <row r="454" spans="1:18" s="2" customFormat="1" hidden="1" x14ac:dyDescent="0.3">
      <c r="A454" s="104">
        <v>2000029</v>
      </c>
      <c r="B454" s="119">
        <v>3</v>
      </c>
      <c r="C454" s="119">
        <v>2</v>
      </c>
      <c r="D454" s="160">
        <v>32</v>
      </c>
      <c r="E454" s="128">
        <v>1</v>
      </c>
      <c r="F454" s="150">
        <v>19090</v>
      </c>
      <c r="G454" s="150">
        <v>18590</v>
      </c>
      <c r="H454" s="119"/>
      <c r="I454" s="179" t="s">
        <v>99</v>
      </c>
      <c r="J454" s="119"/>
      <c r="K454" s="80" t="s">
        <v>7</v>
      </c>
      <c r="L454" s="120" t="s">
        <v>19</v>
      </c>
      <c r="M454" s="119"/>
      <c r="N454" s="160">
        <v>0</v>
      </c>
      <c r="O454" s="119"/>
      <c r="P454" s="122"/>
      <c r="Q454" s="190" t="s">
        <v>768</v>
      </c>
      <c r="R454" s="193" t="s">
        <v>100</v>
      </c>
    </row>
    <row r="455" spans="1:18" s="2" customFormat="1" hidden="1" x14ac:dyDescent="0.3">
      <c r="A455" s="104">
        <v>2000029</v>
      </c>
      <c r="B455" s="119">
        <v>3</v>
      </c>
      <c r="C455" s="119">
        <v>2</v>
      </c>
      <c r="D455" s="160">
        <v>32</v>
      </c>
      <c r="E455" s="128">
        <v>1</v>
      </c>
      <c r="F455" s="150">
        <v>18590</v>
      </c>
      <c r="G455" s="150">
        <v>18090</v>
      </c>
      <c r="H455" s="119"/>
      <c r="I455" s="179" t="s">
        <v>99</v>
      </c>
      <c r="J455" s="119"/>
      <c r="K455" s="80" t="s">
        <v>7</v>
      </c>
      <c r="L455" s="120" t="s">
        <v>19</v>
      </c>
      <c r="M455" s="119"/>
      <c r="N455" s="160">
        <v>0</v>
      </c>
      <c r="O455" s="119"/>
      <c r="P455" s="122"/>
      <c r="Q455" s="190" t="s">
        <v>768</v>
      </c>
      <c r="R455" s="193" t="s">
        <v>100</v>
      </c>
    </row>
    <row r="456" spans="1:18" s="2" customFormat="1" hidden="1" x14ac:dyDescent="0.3">
      <c r="A456" s="104">
        <v>2000029</v>
      </c>
      <c r="B456" s="119">
        <v>3</v>
      </c>
      <c r="C456" s="119">
        <v>2</v>
      </c>
      <c r="D456" s="160">
        <v>32</v>
      </c>
      <c r="E456" s="128">
        <v>1</v>
      </c>
      <c r="F456" s="150">
        <v>18090</v>
      </c>
      <c r="G456" s="150">
        <v>17590</v>
      </c>
      <c r="H456" s="119"/>
      <c r="I456" s="179" t="s">
        <v>99</v>
      </c>
      <c r="J456" s="119"/>
      <c r="K456" s="80" t="s">
        <v>7</v>
      </c>
      <c r="L456" s="120" t="s">
        <v>19</v>
      </c>
      <c r="M456" s="119"/>
      <c r="N456" s="160">
        <v>0</v>
      </c>
      <c r="O456" s="119"/>
      <c r="P456" s="122"/>
      <c r="Q456" s="190" t="s">
        <v>768</v>
      </c>
      <c r="R456" s="193" t="s">
        <v>100</v>
      </c>
    </row>
    <row r="457" spans="1:18" s="2" customFormat="1" hidden="1" x14ac:dyDescent="0.3">
      <c r="A457" s="104">
        <v>2000029</v>
      </c>
      <c r="B457" s="119">
        <v>3</v>
      </c>
      <c r="C457" s="119">
        <v>2</v>
      </c>
      <c r="D457" s="160">
        <v>32</v>
      </c>
      <c r="E457" s="128">
        <v>1</v>
      </c>
      <c r="F457" s="150">
        <v>17590</v>
      </c>
      <c r="G457" s="150">
        <v>17090</v>
      </c>
      <c r="H457" s="119"/>
      <c r="I457" s="179" t="s">
        <v>99</v>
      </c>
      <c r="J457" s="119"/>
      <c r="K457" s="80" t="s">
        <v>7</v>
      </c>
      <c r="L457" s="120" t="s">
        <v>19</v>
      </c>
      <c r="M457" s="119"/>
      <c r="N457" s="160">
        <v>0</v>
      </c>
      <c r="O457" s="119"/>
      <c r="P457" s="122"/>
      <c r="Q457" s="190" t="s">
        <v>768</v>
      </c>
      <c r="R457" s="193" t="s">
        <v>100</v>
      </c>
    </row>
    <row r="458" spans="1:18" s="2" customFormat="1" hidden="1" x14ac:dyDescent="0.3">
      <c r="A458" s="104">
        <v>2000029</v>
      </c>
      <c r="B458" s="119">
        <v>3</v>
      </c>
      <c r="C458" s="119">
        <v>2</v>
      </c>
      <c r="D458" s="160">
        <v>32</v>
      </c>
      <c r="E458" s="128">
        <v>1</v>
      </c>
      <c r="F458" s="150">
        <v>17090</v>
      </c>
      <c r="G458" s="150">
        <v>16590</v>
      </c>
      <c r="H458" s="119"/>
      <c r="I458" s="179" t="s">
        <v>99</v>
      </c>
      <c r="J458" s="119"/>
      <c r="K458" s="80" t="s">
        <v>7</v>
      </c>
      <c r="L458" s="120" t="s">
        <v>19</v>
      </c>
      <c r="M458" s="119"/>
      <c r="N458" s="160">
        <v>0</v>
      </c>
      <c r="O458" s="119"/>
      <c r="P458" s="122"/>
      <c r="Q458" s="190" t="s">
        <v>768</v>
      </c>
      <c r="R458" s="193" t="s">
        <v>100</v>
      </c>
    </row>
    <row r="459" spans="1:18" s="2" customFormat="1" hidden="1" x14ac:dyDescent="0.3">
      <c r="A459" s="104">
        <v>2000029</v>
      </c>
      <c r="B459" s="119">
        <v>3</v>
      </c>
      <c r="C459" s="119">
        <v>2</v>
      </c>
      <c r="D459" s="160">
        <v>32</v>
      </c>
      <c r="E459" s="128">
        <v>1</v>
      </c>
      <c r="F459" s="150">
        <v>16590</v>
      </c>
      <c r="G459" s="150">
        <v>16090</v>
      </c>
      <c r="H459" s="119"/>
      <c r="I459" s="179" t="s">
        <v>99</v>
      </c>
      <c r="J459" s="119"/>
      <c r="K459" s="80" t="s">
        <v>7</v>
      </c>
      <c r="L459" s="120" t="s">
        <v>19</v>
      </c>
      <c r="M459" s="119"/>
      <c r="N459" s="160">
        <v>0</v>
      </c>
      <c r="O459" s="119"/>
      <c r="P459" s="122"/>
      <c r="Q459" s="190" t="s">
        <v>768</v>
      </c>
      <c r="R459" s="193" t="s">
        <v>100</v>
      </c>
    </row>
    <row r="460" spans="1:18" s="2" customFormat="1" hidden="1" x14ac:dyDescent="0.3">
      <c r="A460" s="104">
        <v>2000029</v>
      </c>
      <c r="B460" s="119">
        <v>3</v>
      </c>
      <c r="C460" s="119">
        <v>2</v>
      </c>
      <c r="D460" s="160">
        <v>32</v>
      </c>
      <c r="E460" s="128">
        <v>1</v>
      </c>
      <c r="F460" s="150">
        <v>16090</v>
      </c>
      <c r="G460" s="150">
        <v>15590</v>
      </c>
      <c r="H460" s="119"/>
      <c r="I460" s="179" t="s">
        <v>99</v>
      </c>
      <c r="J460" s="119"/>
      <c r="K460" s="80" t="s">
        <v>7</v>
      </c>
      <c r="L460" s="120" t="s">
        <v>19</v>
      </c>
      <c r="M460" s="119"/>
      <c r="N460" s="160">
        <v>0</v>
      </c>
      <c r="O460" s="119"/>
      <c r="P460" s="122"/>
      <c r="Q460" s="190" t="s">
        <v>768</v>
      </c>
      <c r="R460" s="193" t="s">
        <v>100</v>
      </c>
    </row>
    <row r="461" spans="1:18" s="2" customFormat="1" hidden="1" x14ac:dyDescent="0.3">
      <c r="A461" s="104">
        <v>2000029</v>
      </c>
      <c r="B461" s="119">
        <v>3</v>
      </c>
      <c r="C461" s="119">
        <v>2</v>
      </c>
      <c r="D461" s="160">
        <v>32</v>
      </c>
      <c r="E461" s="128">
        <v>1</v>
      </c>
      <c r="F461" s="150">
        <v>15590</v>
      </c>
      <c r="G461" s="150">
        <v>15090</v>
      </c>
      <c r="H461" s="119"/>
      <c r="I461" s="179" t="s">
        <v>99</v>
      </c>
      <c r="J461" s="119"/>
      <c r="K461" s="80" t="s">
        <v>7</v>
      </c>
      <c r="L461" s="120" t="s">
        <v>19</v>
      </c>
      <c r="M461" s="119"/>
      <c r="N461" s="160">
        <v>0</v>
      </c>
      <c r="O461" s="119"/>
      <c r="P461" s="122"/>
      <c r="Q461" s="190" t="s">
        <v>768</v>
      </c>
      <c r="R461" s="193" t="s">
        <v>100</v>
      </c>
    </row>
    <row r="462" spans="1:18" s="2" customFormat="1" hidden="1" x14ac:dyDescent="0.3">
      <c r="A462" s="104">
        <v>2000029</v>
      </c>
      <c r="B462" s="119">
        <v>3</v>
      </c>
      <c r="C462" s="119">
        <v>2</v>
      </c>
      <c r="D462" s="160">
        <v>32</v>
      </c>
      <c r="E462" s="128">
        <v>1</v>
      </c>
      <c r="F462" s="150">
        <v>15090</v>
      </c>
      <c r="G462" s="150">
        <v>14590</v>
      </c>
      <c r="H462" s="119"/>
      <c r="I462" s="179" t="s">
        <v>99</v>
      </c>
      <c r="J462" s="119"/>
      <c r="K462" s="80" t="s">
        <v>7</v>
      </c>
      <c r="L462" s="120" t="s">
        <v>19</v>
      </c>
      <c r="M462" s="119"/>
      <c r="N462" s="160">
        <v>0</v>
      </c>
      <c r="O462" s="119"/>
      <c r="P462" s="122"/>
      <c r="Q462" s="190" t="s">
        <v>768</v>
      </c>
      <c r="R462" s="193" t="s">
        <v>100</v>
      </c>
    </row>
    <row r="463" spans="1:18" s="2" customFormat="1" hidden="1" x14ac:dyDescent="0.3">
      <c r="A463" s="104">
        <v>2000029</v>
      </c>
      <c r="B463" s="119">
        <v>3</v>
      </c>
      <c r="C463" s="119">
        <v>2</v>
      </c>
      <c r="D463" s="160">
        <v>32</v>
      </c>
      <c r="E463" s="128">
        <v>1</v>
      </c>
      <c r="F463" s="150">
        <v>14590</v>
      </c>
      <c r="G463" s="150">
        <v>14090</v>
      </c>
      <c r="H463" s="119"/>
      <c r="I463" s="179" t="s">
        <v>99</v>
      </c>
      <c r="J463" s="119"/>
      <c r="K463" s="80" t="s">
        <v>7</v>
      </c>
      <c r="L463" s="120" t="s">
        <v>19</v>
      </c>
      <c r="M463" s="119"/>
      <c r="N463" s="160">
        <v>0</v>
      </c>
      <c r="O463" s="119"/>
      <c r="P463" s="122"/>
      <c r="Q463" s="190" t="s">
        <v>768</v>
      </c>
      <c r="R463" s="193" t="s">
        <v>100</v>
      </c>
    </row>
    <row r="464" spans="1:18" s="2" customFormat="1" hidden="1" x14ac:dyDescent="0.3">
      <c r="A464" s="104">
        <v>2000029</v>
      </c>
      <c r="B464" s="119">
        <v>3</v>
      </c>
      <c r="C464" s="119">
        <v>2</v>
      </c>
      <c r="D464" s="160">
        <v>32</v>
      </c>
      <c r="E464" s="128">
        <v>1</v>
      </c>
      <c r="F464" s="150">
        <v>14090</v>
      </c>
      <c r="G464" s="150">
        <v>13590</v>
      </c>
      <c r="H464" s="119"/>
      <c r="I464" s="179" t="s">
        <v>99</v>
      </c>
      <c r="J464" s="119"/>
      <c r="K464" s="80" t="s">
        <v>7</v>
      </c>
      <c r="L464" s="120" t="s">
        <v>19</v>
      </c>
      <c r="M464" s="119"/>
      <c r="N464" s="160">
        <v>0</v>
      </c>
      <c r="O464" s="119"/>
      <c r="P464" s="122"/>
      <c r="Q464" s="190" t="s">
        <v>768</v>
      </c>
      <c r="R464" s="193" t="s">
        <v>100</v>
      </c>
    </row>
    <row r="465" spans="1:18" s="2" customFormat="1" hidden="1" x14ac:dyDescent="0.3">
      <c r="A465" s="104">
        <v>2000029</v>
      </c>
      <c r="B465" s="119">
        <v>3</v>
      </c>
      <c r="C465" s="119">
        <v>2</v>
      </c>
      <c r="D465" s="160">
        <v>32</v>
      </c>
      <c r="E465" s="128">
        <v>1</v>
      </c>
      <c r="F465" s="150">
        <v>13590</v>
      </c>
      <c r="G465" s="150">
        <v>13090</v>
      </c>
      <c r="H465" s="119"/>
      <c r="I465" s="179" t="s">
        <v>99</v>
      </c>
      <c r="J465" s="119"/>
      <c r="K465" s="80" t="s">
        <v>7</v>
      </c>
      <c r="L465" s="120" t="s">
        <v>19</v>
      </c>
      <c r="M465" s="119"/>
      <c r="N465" s="160">
        <v>0</v>
      </c>
      <c r="O465" s="119"/>
      <c r="P465" s="122"/>
      <c r="Q465" s="190" t="s">
        <v>768</v>
      </c>
      <c r="R465" s="193" t="s">
        <v>100</v>
      </c>
    </row>
    <row r="466" spans="1:18" s="2" customFormat="1" hidden="1" x14ac:dyDescent="0.3">
      <c r="A466" s="104">
        <v>2000029</v>
      </c>
      <c r="B466" s="119">
        <v>3</v>
      </c>
      <c r="C466" s="119">
        <v>2</v>
      </c>
      <c r="D466" s="160">
        <v>32</v>
      </c>
      <c r="E466" s="128">
        <v>1</v>
      </c>
      <c r="F466" s="150">
        <v>13090</v>
      </c>
      <c r="G466" s="150">
        <v>12590</v>
      </c>
      <c r="H466" s="119"/>
      <c r="I466" s="179" t="s">
        <v>99</v>
      </c>
      <c r="J466" s="119"/>
      <c r="K466" s="80" t="s">
        <v>7</v>
      </c>
      <c r="L466" s="120" t="s">
        <v>19</v>
      </c>
      <c r="M466" s="119"/>
      <c r="N466" s="160">
        <v>0</v>
      </c>
      <c r="O466" s="119"/>
      <c r="P466" s="122"/>
      <c r="Q466" s="190" t="s">
        <v>768</v>
      </c>
      <c r="R466" s="193" t="s">
        <v>100</v>
      </c>
    </row>
    <row r="467" spans="1:18" s="2" customFormat="1" hidden="1" x14ac:dyDescent="0.3">
      <c r="A467" s="104">
        <v>2000029</v>
      </c>
      <c r="B467" s="119">
        <v>3</v>
      </c>
      <c r="C467" s="119">
        <v>2</v>
      </c>
      <c r="D467" s="160">
        <v>32</v>
      </c>
      <c r="E467" s="128">
        <v>1</v>
      </c>
      <c r="F467" s="150">
        <v>12590</v>
      </c>
      <c r="G467" s="150">
        <v>12090</v>
      </c>
      <c r="H467" s="119"/>
      <c r="I467" s="179" t="s">
        <v>99</v>
      </c>
      <c r="J467" s="119"/>
      <c r="K467" s="80" t="s">
        <v>7</v>
      </c>
      <c r="L467" s="120" t="s">
        <v>19</v>
      </c>
      <c r="M467" s="119"/>
      <c r="N467" s="160">
        <v>0</v>
      </c>
      <c r="O467" s="119"/>
      <c r="P467" s="122"/>
      <c r="Q467" s="190" t="s">
        <v>768</v>
      </c>
      <c r="R467" s="193" t="s">
        <v>100</v>
      </c>
    </row>
    <row r="468" spans="1:18" s="2" customFormat="1" hidden="1" x14ac:dyDescent="0.3">
      <c r="A468" s="104">
        <v>2000029</v>
      </c>
      <c r="B468" s="119">
        <v>3</v>
      </c>
      <c r="C468" s="119">
        <v>2</v>
      </c>
      <c r="D468" s="160">
        <v>32</v>
      </c>
      <c r="E468" s="128">
        <v>1</v>
      </c>
      <c r="F468" s="150">
        <v>12090</v>
      </c>
      <c r="G468" s="150">
        <v>11590</v>
      </c>
      <c r="H468" s="119"/>
      <c r="I468" s="179" t="s">
        <v>99</v>
      </c>
      <c r="J468" s="119"/>
      <c r="K468" s="80" t="s">
        <v>7</v>
      </c>
      <c r="L468" s="120" t="s">
        <v>19</v>
      </c>
      <c r="M468" s="119"/>
      <c r="N468" s="160">
        <v>0</v>
      </c>
      <c r="O468" s="119"/>
      <c r="P468" s="122"/>
      <c r="Q468" s="190" t="s">
        <v>768</v>
      </c>
      <c r="R468" s="193" t="s">
        <v>100</v>
      </c>
    </row>
    <row r="469" spans="1:18" s="2" customFormat="1" hidden="1" x14ac:dyDescent="0.3">
      <c r="A469" s="104">
        <v>2000029</v>
      </c>
      <c r="B469" s="119">
        <v>3</v>
      </c>
      <c r="C469" s="119">
        <v>2</v>
      </c>
      <c r="D469" s="160">
        <v>32</v>
      </c>
      <c r="E469" s="128">
        <v>1</v>
      </c>
      <c r="F469" s="150">
        <v>11590</v>
      </c>
      <c r="G469" s="150">
        <v>11090</v>
      </c>
      <c r="H469" s="119"/>
      <c r="I469" s="179" t="s">
        <v>99</v>
      </c>
      <c r="J469" s="119"/>
      <c r="K469" s="80" t="s">
        <v>7</v>
      </c>
      <c r="L469" s="120" t="s">
        <v>19</v>
      </c>
      <c r="M469" s="119"/>
      <c r="N469" s="160">
        <v>0</v>
      </c>
      <c r="O469" s="119"/>
      <c r="P469" s="122"/>
      <c r="Q469" s="190" t="s">
        <v>768</v>
      </c>
      <c r="R469" s="193" t="s">
        <v>100</v>
      </c>
    </row>
    <row r="470" spans="1:18" s="2" customFormat="1" hidden="1" x14ac:dyDescent="0.3">
      <c r="A470" s="104">
        <v>2000029</v>
      </c>
      <c r="B470" s="119">
        <v>4</v>
      </c>
      <c r="C470" s="119">
        <v>2</v>
      </c>
      <c r="D470" s="160">
        <v>32</v>
      </c>
      <c r="E470" s="119">
        <v>1</v>
      </c>
      <c r="F470" s="150">
        <v>19320</v>
      </c>
      <c r="G470" s="150">
        <v>5288</v>
      </c>
      <c r="H470" s="119"/>
      <c r="I470" s="127" t="s">
        <v>92</v>
      </c>
      <c r="J470" s="80" t="s">
        <v>8</v>
      </c>
      <c r="K470" s="126" t="s">
        <v>6</v>
      </c>
      <c r="L470" s="120" t="s">
        <v>19</v>
      </c>
      <c r="M470" s="119"/>
      <c r="N470" s="206">
        <v>9920</v>
      </c>
      <c r="O470" s="119"/>
      <c r="P470" s="122"/>
      <c r="Q470" s="190" t="s">
        <v>768</v>
      </c>
      <c r="R470" s="127" t="s">
        <v>93</v>
      </c>
    </row>
    <row r="471" spans="1:18" s="158" customFormat="1" hidden="1" x14ac:dyDescent="0.3">
      <c r="A471" s="104">
        <v>2000029</v>
      </c>
      <c r="B471" s="160">
        <v>3</v>
      </c>
      <c r="C471" s="160">
        <v>2</v>
      </c>
      <c r="D471" s="160">
        <v>31</v>
      </c>
      <c r="E471" s="160">
        <v>-1</v>
      </c>
      <c r="F471" s="166">
        <v>5740</v>
      </c>
      <c r="G471" s="166">
        <f>F471-300</f>
        <v>5440</v>
      </c>
      <c r="H471" s="160"/>
      <c r="I471" s="193"/>
      <c r="J471" s="169"/>
      <c r="K471" s="179"/>
      <c r="L471" s="160"/>
      <c r="M471" s="160"/>
      <c r="N471" s="160">
        <v>0</v>
      </c>
      <c r="O471" s="160"/>
      <c r="P471" s="180"/>
      <c r="Q471" s="169" t="s">
        <v>768</v>
      </c>
      <c r="R471" s="194" t="s">
        <v>852</v>
      </c>
    </row>
    <row r="472" spans="1:18" s="2" customFormat="1" hidden="1" x14ac:dyDescent="0.3">
      <c r="A472" s="104">
        <v>2000029</v>
      </c>
      <c r="B472" s="119">
        <v>3</v>
      </c>
      <c r="C472" s="119">
        <v>2</v>
      </c>
      <c r="D472" s="160">
        <v>31</v>
      </c>
      <c r="E472" s="119">
        <v>-1</v>
      </c>
      <c r="F472" s="150">
        <v>5095</v>
      </c>
      <c r="G472" s="150">
        <v>4695</v>
      </c>
      <c r="H472" s="119"/>
      <c r="I472" s="126" t="s">
        <v>99</v>
      </c>
      <c r="J472" s="126"/>
      <c r="K472" s="126" t="s">
        <v>6</v>
      </c>
      <c r="L472" s="120"/>
      <c r="M472" s="119"/>
      <c r="N472" s="160">
        <v>0</v>
      </c>
      <c r="O472" s="119"/>
      <c r="P472" s="122"/>
      <c r="Q472" s="190" t="s">
        <v>768</v>
      </c>
      <c r="R472" s="127" t="s">
        <v>100</v>
      </c>
    </row>
    <row r="473" spans="1:18" s="2" customFormat="1" hidden="1" x14ac:dyDescent="0.3">
      <c r="A473" s="104">
        <v>2000029</v>
      </c>
      <c r="B473" s="119">
        <v>3</v>
      </c>
      <c r="C473" s="119">
        <v>2</v>
      </c>
      <c r="D473" s="160">
        <v>31</v>
      </c>
      <c r="E473" s="119">
        <v>-1</v>
      </c>
      <c r="F473" s="150">
        <v>4695</v>
      </c>
      <c r="G473" s="150">
        <v>4295</v>
      </c>
      <c r="H473" s="119"/>
      <c r="I473" s="126" t="s">
        <v>99</v>
      </c>
      <c r="J473" s="126"/>
      <c r="K473" s="126" t="s">
        <v>6</v>
      </c>
      <c r="L473" s="120"/>
      <c r="M473" s="119"/>
      <c r="N473" s="160">
        <v>0</v>
      </c>
      <c r="O473" s="119"/>
      <c r="P473" s="122"/>
      <c r="Q473" s="190" t="s">
        <v>768</v>
      </c>
      <c r="R473" s="127" t="s">
        <v>100</v>
      </c>
    </row>
    <row r="474" spans="1:18" s="2" customFormat="1" hidden="1" x14ac:dyDescent="0.3">
      <c r="A474" s="104">
        <v>2000029</v>
      </c>
      <c r="B474" s="119">
        <v>3</v>
      </c>
      <c r="C474" s="119">
        <v>2</v>
      </c>
      <c r="D474" s="160">
        <v>31</v>
      </c>
      <c r="E474" s="119">
        <v>-1</v>
      </c>
      <c r="F474" s="150">
        <v>4295</v>
      </c>
      <c r="G474" s="150">
        <v>3895</v>
      </c>
      <c r="H474" s="119"/>
      <c r="I474" s="126" t="s">
        <v>99</v>
      </c>
      <c r="J474" s="126"/>
      <c r="K474" s="126" t="s">
        <v>6</v>
      </c>
      <c r="L474" s="120"/>
      <c r="M474" s="119"/>
      <c r="N474" s="160">
        <v>0</v>
      </c>
      <c r="O474" s="119"/>
      <c r="P474" s="122"/>
      <c r="Q474" s="190" t="s">
        <v>768</v>
      </c>
      <c r="R474" s="127" t="s">
        <v>100</v>
      </c>
    </row>
    <row r="475" spans="1:18" s="2" customFormat="1" hidden="1" x14ac:dyDescent="0.3">
      <c r="A475" s="104">
        <v>2000029</v>
      </c>
      <c r="B475" s="119">
        <v>3</v>
      </c>
      <c r="C475" s="119">
        <v>2</v>
      </c>
      <c r="D475" s="160">
        <v>31</v>
      </c>
      <c r="E475" s="119">
        <v>-1</v>
      </c>
      <c r="F475" s="150">
        <v>3895</v>
      </c>
      <c r="G475" s="150">
        <v>3495</v>
      </c>
      <c r="H475" s="119"/>
      <c r="I475" s="126" t="s">
        <v>99</v>
      </c>
      <c r="J475" s="126"/>
      <c r="K475" s="126" t="s">
        <v>6</v>
      </c>
      <c r="L475" s="120"/>
      <c r="M475" s="119"/>
      <c r="N475" s="160">
        <v>0</v>
      </c>
      <c r="O475" s="119"/>
      <c r="P475" s="122"/>
      <c r="Q475" s="190" t="s">
        <v>768</v>
      </c>
      <c r="R475" s="127" t="s">
        <v>100</v>
      </c>
    </row>
    <row r="476" spans="1:18" s="2" customFormat="1" hidden="1" x14ac:dyDescent="0.3">
      <c r="A476" s="104">
        <v>2000029</v>
      </c>
      <c r="B476" s="119">
        <v>3</v>
      </c>
      <c r="C476" s="119">
        <v>2</v>
      </c>
      <c r="D476" s="160">
        <v>31</v>
      </c>
      <c r="E476" s="119">
        <v>-1</v>
      </c>
      <c r="F476" s="150">
        <v>3495</v>
      </c>
      <c r="G476" s="150">
        <v>3095</v>
      </c>
      <c r="H476" s="119"/>
      <c r="I476" s="126" t="s">
        <v>99</v>
      </c>
      <c r="J476" s="126"/>
      <c r="K476" s="126" t="s">
        <v>6</v>
      </c>
      <c r="L476" s="120"/>
      <c r="M476" s="119"/>
      <c r="N476" s="160">
        <v>0</v>
      </c>
      <c r="O476" s="119"/>
      <c r="P476" s="122"/>
      <c r="Q476" s="190" t="s">
        <v>768</v>
      </c>
      <c r="R476" s="127" t="s">
        <v>100</v>
      </c>
    </row>
    <row r="477" spans="1:18" s="2" customFormat="1" hidden="1" x14ac:dyDescent="0.3">
      <c r="A477" s="104">
        <v>2000029</v>
      </c>
      <c r="B477" s="119">
        <v>3</v>
      </c>
      <c r="C477" s="119">
        <v>2</v>
      </c>
      <c r="D477" s="160">
        <v>31</v>
      </c>
      <c r="E477" s="119">
        <v>-1</v>
      </c>
      <c r="F477" s="150">
        <v>3095</v>
      </c>
      <c r="G477" s="150">
        <v>2695</v>
      </c>
      <c r="H477" s="119"/>
      <c r="I477" s="126" t="s">
        <v>99</v>
      </c>
      <c r="J477" s="126"/>
      <c r="K477" s="126" t="s">
        <v>6</v>
      </c>
      <c r="L477" s="120"/>
      <c r="M477" s="119"/>
      <c r="N477" s="160">
        <v>0</v>
      </c>
      <c r="O477" s="119"/>
      <c r="P477" s="122"/>
      <c r="Q477" s="190" t="s">
        <v>768</v>
      </c>
      <c r="R477" s="127" t="s">
        <v>100</v>
      </c>
    </row>
    <row r="478" spans="1:18" s="2" customFormat="1" hidden="1" x14ac:dyDescent="0.3">
      <c r="A478" s="104">
        <v>2000029</v>
      </c>
      <c r="B478" s="119">
        <v>3</v>
      </c>
      <c r="C478" s="119">
        <v>2</v>
      </c>
      <c r="D478" s="160">
        <v>31</v>
      </c>
      <c r="E478" s="119">
        <v>-1</v>
      </c>
      <c r="F478" s="150">
        <v>2570</v>
      </c>
      <c r="G478" s="150">
        <v>2170</v>
      </c>
      <c r="H478" s="119"/>
      <c r="I478" s="126" t="s">
        <v>99</v>
      </c>
      <c r="J478" s="126"/>
      <c r="K478" s="126" t="s">
        <v>6</v>
      </c>
      <c r="L478" s="120"/>
      <c r="M478" s="119"/>
      <c r="N478" s="160">
        <v>0</v>
      </c>
      <c r="O478" s="119"/>
      <c r="P478" s="122"/>
      <c r="Q478" s="190" t="s">
        <v>768</v>
      </c>
      <c r="R478" s="127" t="s">
        <v>100</v>
      </c>
    </row>
    <row r="479" spans="1:18" s="2" customFormat="1" hidden="1" x14ac:dyDescent="0.3">
      <c r="A479" s="104">
        <v>2000029</v>
      </c>
      <c r="B479" s="119">
        <v>3</v>
      </c>
      <c r="C479" s="119">
        <v>2</v>
      </c>
      <c r="D479" s="160">
        <v>31</v>
      </c>
      <c r="E479" s="119">
        <v>-1</v>
      </c>
      <c r="F479" s="207">
        <v>1740</v>
      </c>
      <c r="G479" s="207">
        <v>1340</v>
      </c>
      <c r="H479" s="119"/>
      <c r="I479" s="126" t="s">
        <v>99</v>
      </c>
      <c r="J479" s="126"/>
      <c r="K479" s="126" t="s">
        <v>6</v>
      </c>
      <c r="L479" s="120"/>
      <c r="M479" s="119"/>
      <c r="N479" s="160">
        <v>0</v>
      </c>
      <c r="O479" s="119"/>
      <c r="P479" s="122"/>
      <c r="Q479" s="190" t="s">
        <v>768</v>
      </c>
      <c r="R479" s="127" t="s">
        <v>100</v>
      </c>
    </row>
    <row r="480" spans="1:18" s="2" customFormat="1" hidden="1" x14ac:dyDescent="0.3">
      <c r="A480" s="104">
        <v>2000029</v>
      </c>
      <c r="B480" s="119">
        <v>3</v>
      </c>
      <c r="C480" s="119">
        <v>2</v>
      </c>
      <c r="D480" s="160">
        <v>31</v>
      </c>
      <c r="E480" s="119">
        <v>-1</v>
      </c>
      <c r="F480" s="145" t="s">
        <v>856</v>
      </c>
      <c r="G480" s="145"/>
      <c r="H480" s="119"/>
      <c r="I480" s="126" t="s">
        <v>99</v>
      </c>
      <c r="J480" s="126"/>
      <c r="K480" s="126" t="s">
        <v>6</v>
      </c>
      <c r="L480" s="120"/>
      <c r="M480" s="119"/>
      <c r="N480" s="160">
        <v>0</v>
      </c>
      <c r="O480" s="119"/>
      <c r="P480" s="122"/>
      <c r="Q480" s="190" t="s">
        <v>768</v>
      </c>
      <c r="R480" s="127" t="s">
        <v>100</v>
      </c>
    </row>
    <row r="481" spans="1:18" s="2" customFormat="1" hidden="1" x14ac:dyDescent="0.3">
      <c r="A481" s="104">
        <v>2000029</v>
      </c>
      <c r="B481" s="119">
        <v>3</v>
      </c>
      <c r="C481" s="119">
        <v>2</v>
      </c>
      <c r="D481" s="160">
        <v>31</v>
      </c>
      <c r="E481" s="119">
        <v>-1</v>
      </c>
      <c r="F481" s="145" t="s">
        <v>857</v>
      </c>
      <c r="G481" s="145"/>
      <c r="H481" s="119"/>
      <c r="I481" s="126" t="s">
        <v>99</v>
      </c>
      <c r="J481" s="126"/>
      <c r="K481" s="126" t="s">
        <v>6</v>
      </c>
      <c r="L481" s="120"/>
      <c r="M481" s="119"/>
      <c r="N481" s="160">
        <v>0</v>
      </c>
      <c r="O481" s="119"/>
      <c r="P481" s="122"/>
      <c r="Q481" s="190" t="s">
        <v>768</v>
      </c>
      <c r="R481" s="127" t="s">
        <v>100</v>
      </c>
    </row>
    <row r="482" spans="1:18" s="2" customFormat="1" hidden="1" x14ac:dyDescent="0.3">
      <c r="A482" s="104">
        <v>2000029</v>
      </c>
      <c r="B482" s="119">
        <v>3</v>
      </c>
      <c r="C482" s="119">
        <v>2</v>
      </c>
      <c r="D482" s="160">
        <v>31</v>
      </c>
      <c r="E482" s="119">
        <v>-1</v>
      </c>
      <c r="F482" s="207">
        <v>5400</v>
      </c>
      <c r="G482" s="207">
        <v>4400</v>
      </c>
      <c r="H482" s="119"/>
      <c r="I482" s="80" t="s">
        <v>18</v>
      </c>
      <c r="J482" s="80" t="s">
        <v>8</v>
      </c>
      <c r="K482" s="80" t="s">
        <v>7</v>
      </c>
      <c r="L482" s="120" t="s">
        <v>19</v>
      </c>
      <c r="M482" s="119" t="s">
        <v>488</v>
      </c>
      <c r="N482" s="206">
        <v>1000</v>
      </c>
      <c r="O482" s="119"/>
      <c r="P482" s="122"/>
      <c r="Q482" s="190" t="s">
        <v>768</v>
      </c>
      <c r="R482" s="127" t="s">
        <v>78</v>
      </c>
    </row>
    <row r="483" spans="1:18" s="2" customFormat="1" hidden="1" x14ac:dyDescent="0.3">
      <c r="A483" s="104">
        <v>2000029</v>
      </c>
      <c r="B483" s="119">
        <v>3</v>
      </c>
      <c r="C483" s="119">
        <v>2</v>
      </c>
      <c r="D483" s="160">
        <v>31</v>
      </c>
      <c r="E483" s="119">
        <v>-1</v>
      </c>
      <c r="F483" s="207">
        <v>4780</v>
      </c>
      <c r="G483" s="207">
        <v>4453</v>
      </c>
      <c r="H483" s="119"/>
      <c r="I483" s="126" t="s">
        <v>19</v>
      </c>
      <c r="J483" s="119"/>
      <c r="K483" s="126" t="s">
        <v>7</v>
      </c>
      <c r="L483" s="120" t="s">
        <v>19</v>
      </c>
      <c r="M483" s="119"/>
      <c r="N483" s="218" t="s">
        <v>871</v>
      </c>
      <c r="O483" s="119"/>
      <c r="P483" s="122"/>
      <c r="Q483" s="190" t="s">
        <v>768</v>
      </c>
      <c r="R483" s="126" t="s">
        <v>839</v>
      </c>
    </row>
    <row r="484" spans="1:18" s="2" customFormat="1" hidden="1" x14ac:dyDescent="0.3">
      <c r="A484" s="104">
        <v>2000029</v>
      </c>
      <c r="B484" s="119">
        <v>3</v>
      </c>
      <c r="C484" s="119">
        <v>2</v>
      </c>
      <c r="D484" s="160">
        <v>31</v>
      </c>
      <c r="E484" s="119">
        <v>-1</v>
      </c>
      <c r="F484" s="207">
        <v>2290</v>
      </c>
      <c r="G484" s="145">
        <v>290</v>
      </c>
      <c r="H484" s="119"/>
      <c r="I484" s="119" t="s">
        <v>11</v>
      </c>
      <c r="J484" s="119"/>
      <c r="K484" s="119" t="s">
        <v>7</v>
      </c>
      <c r="L484" s="120" t="s">
        <v>19</v>
      </c>
      <c r="M484" s="119"/>
      <c r="N484" s="119">
        <v>0</v>
      </c>
      <c r="O484" s="119"/>
      <c r="P484" s="122"/>
      <c r="Q484" s="190" t="s">
        <v>768</v>
      </c>
      <c r="R484" s="126" t="s">
        <v>46</v>
      </c>
    </row>
    <row r="485" spans="1:18" s="2" customFormat="1" hidden="1" x14ac:dyDescent="0.3">
      <c r="A485" s="104">
        <v>2000029</v>
      </c>
      <c r="B485" s="119">
        <v>3</v>
      </c>
      <c r="C485" s="119">
        <v>2</v>
      </c>
      <c r="D485" s="160">
        <v>31</v>
      </c>
      <c r="E485" s="119">
        <v>-1</v>
      </c>
      <c r="F485" s="207">
        <v>1180</v>
      </c>
      <c r="G485" s="145">
        <v>-153</v>
      </c>
      <c r="H485" s="119"/>
      <c r="I485" s="119"/>
      <c r="J485" s="119"/>
      <c r="K485" s="119" t="s">
        <v>7</v>
      </c>
      <c r="L485" s="120" t="s">
        <v>19</v>
      </c>
      <c r="M485" s="119"/>
      <c r="N485" s="119">
        <v>0</v>
      </c>
      <c r="O485" s="119"/>
      <c r="P485" s="122"/>
      <c r="Q485" s="190" t="s">
        <v>768</v>
      </c>
      <c r="R485" s="126" t="s">
        <v>840</v>
      </c>
    </row>
    <row r="486" spans="1:18" s="2" customFormat="1" hidden="1" x14ac:dyDescent="0.3">
      <c r="A486" s="104">
        <v>2000029</v>
      </c>
      <c r="B486" s="119">
        <v>3</v>
      </c>
      <c r="C486" s="119">
        <v>2</v>
      </c>
      <c r="D486" s="160">
        <v>32</v>
      </c>
      <c r="E486" s="119">
        <v>1</v>
      </c>
      <c r="F486" s="145" t="s">
        <v>858</v>
      </c>
      <c r="G486" s="145"/>
      <c r="H486" s="119"/>
      <c r="I486" s="119" t="s">
        <v>11</v>
      </c>
      <c r="J486" s="119"/>
      <c r="K486" s="119" t="s">
        <v>7</v>
      </c>
      <c r="L486" s="120" t="s">
        <v>19</v>
      </c>
      <c r="M486" s="119"/>
      <c r="N486" s="119">
        <v>0</v>
      </c>
      <c r="O486" s="119"/>
      <c r="P486" s="122"/>
      <c r="Q486" s="190" t="s">
        <v>768</v>
      </c>
      <c r="R486" s="126" t="s">
        <v>46</v>
      </c>
    </row>
    <row r="487" spans="1:18" s="2" customFormat="1" hidden="1" x14ac:dyDescent="0.3">
      <c r="A487" s="104">
        <v>2000029</v>
      </c>
      <c r="B487" s="119">
        <v>3</v>
      </c>
      <c r="C487" s="119">
        <v>2</v>
      </c>
      <c r="D487" s="160">
        <v>32</v>
      </c>
      <c r="E487" s="119">
        <v>1</v>
      </c>
      <c r="F487" s="207">
        <v>2040</v>
      </c>
      <c r="G487" s="207">
        <v>1713</v>
      </c>
      <c r="H487" s="119"/>
      <c r="I487" s="126" t="s">
        <v>19</v>
      </c>
      <c r="J487" s="119"/>
      <c r="K487" s="126" t="s">
        <v>7</v>
      </c>
      <c r="L487" s="120" t="s">
        <v>19</v>
      </c>
      <c r="M487" s="119"/>
      <c r="N487" s="218" t="s">
        <v>871</v>
      </c>
      <c r="O487" s="119"/>
      <c r="P487" s="122"/>
      <c r="Q487" s="190" t="s">
        <v>768</v>
      </c>
      <c r="R487" s="126" t="s">
        <v>839</v>
      </c>
    </row>
    <row r="488" spans="1:18" s="2" customFormat="1" hidden="1" x14ac:dyDescent="0.3">
      <c r="A488" s="104">
        <v>2000029</v>
      </c>
      <c r="B488" s="119">
        <v>3</v>
      </c>
      <c r="C488" s="119">
        <v>2</v>
      </c>
      <c r="D488" s="119">
        <v>32</v>
      </c>
      <c r="E488" s="119">
        <v>1</v>
      </c>
      <c r="F488" s="207">
        <v>2360</v>
      </c>
      <c r="G488" s="207">
        <v>1360</v>
      </c>
      <c r="H488" s="119"/>
      <c r="I488" s="80" t="s">
        <v>18</v>
      </c>
      <c r="J488" s="80" t="s">
        <v>8</v>
      </c>
      <c r="K488" s="80" t="s">
        <v>7</v>
      </c>
      <c r="L488" s="120" t="s">
        <v>19</v>
      </c>
      <c r="M488" s="119" t="s">
        <v>488</v>
      </c>
      <c r="N488" s="220">
        <v>1230</v>
      </c>
      <c r="O488" s="119"/>
      <c r="P488" s="122"/>
      <c r="Q488" s="190" t="s">
        <v>768</v>
      </c>
      <c r="R488" s="127" t="s">
        <v>78</v>
      </c>
    </row>
    <row r="489" spans="1:18" s="2" customFormat="1" hidden="1" x14ac:dyDescent="0.3">
      <c r="A489" s="104">
        <v>2000028</v>
      </c>
      <c r="B489">
        <v>2</v>
      </c>
      <c r="C489" s="2">
        <v>3</v>
      </c>
      <c r="D489">
        <v>21</v>
      </c>
      <c r="E489" s="2">
        <v>-1</v>
      </c>
      <c r="F489" s="209">
        <v>59400</v>
      </c>
      <c r="G489" s="209">
        <f>F489-4000</f>
        <v>55400</v>
      </c>
      <c r="H489"/>
      <c r="I489" s="2" t="s">
        <v>17</v>
      </c>
      <c r="J489" s="2" t="s">
        <v>8</v>
      </c>
      <c r="K489" s="2" t="s">
        <v>7</v>
      </c>
      <c r="L489" s="188" t="s">
        <v>19</v>
      </c>
      <c r="M489" s="120" t="s">
        <v>491</v>
      </c>
      <c r="N489" s="156">
        <v>9250</v>
      </c>
      <c r="O489"/>
      <c r="P489"/>
      <c r="Q489" t="s">
        <v>768</v>
      </c>
      <c r="R489" s="15" t="s">
        <v>848</v>
      </c>
    </row>
    <row r="490" spans="1:18" s="2" customFormat="1" hidden="1" x14ac:dyDescent="0.3">
      <c r="A490" s="104">
        <v>2000028</v>
      </c>
      <c r="B490">
        <v>2</v>
      </c>
      <c r="C490" s="2">
        <v>3</v>
      </c>
      <c r="D490">
        <v>21</v>
      </c>
      <c r="E490" s="2">
        <v>-1</v>
      </c>
      <c r="F490" s="209">
        <v>59400</v>
      </c>
      <c r="G490" s="209">
        <f t="shared" ref="G490:G498" si="12">F490-4000</f>
        <v>55400</v>
      </c>
      <c r="H490"/>
      <c r="I490" s="2" t="s">
        <v>17</v>
      </c>
      <c r="J490" s="2" t="s">
        <v>8</v>
      </c>
      <c r="K490" s="2" t="s">
        <v>7</v>
      </c>
      <c r="L490" s="120" t="s">
        <v>19</v>
      </c>
      <c r="M490" s="120" t="s">
        <v>491</v>
      </c>
      <c r="N490" s="156">
        <v>9250</v>
      </c>
      <c r="O490"/>
      <c r="P490"/>
      <c r="Q490" t="s">
        <v>768</v>
      </c>
      <c r="R490" s="15" t="s">
        <v>848</v>
      </c>
    </row>
    <row r="491" spans="1:18" s="2" customFormat="1" hidden="1" x14ac:dyDescent="0.3">
      <c r="A491" s="104">
        <v>2000028</v>
      </c>
      <c r="B491">
        <v>2</v>
      </c>
      <c r="C491" s="2">
        <v>3</v>
      </c>
      <c r="D491">
        <v>21</v>
      </c>
      <c r="E491" s="2">
        <v>-1</v>
      </c>
      <c r="F491" s="209">
        <v>59400</v>
      </c>
      <c r="G491" s="209">
        <f t="shared" si="12"/>
        <v>55400</v>
      </c>
      <c r="H491"/>
      <c r="I491" s="2" t="s">
        <v>17</v>
      </c>
      <c r="J491" s="2" t="s">
        <v>8</v>
      </c>
      <c r="K491" s="2" t="s">
        <v>7</v>
      </c>
      <c r="L491" s="120" t="s">
        <v>19</v>
      </c>
      <c r="M491" s="120" t="s">
        <v>491</v>
      </c>
      <c r="N491" s="156">
        <v>9250</v>
      </c>
      <c r="O491"/>
      <c r="P491"/>
      <c r="Q491" t="s">
        <v>768</v>
      </c>
      <c r="R491" s="15" t="s">
        <v>848</v>
      </c>
    </row>
    <row r="492" spans="1:18" s="2" customFormat="1" hidden="1" x14ac:dyDescent="0.3">
      <c r="A492" s="104">
        <v>2000028</v>
      </c>
      <c r="B492">
        <v>2</v>
      </c>
      <c r="C492" s="2">
        <v>3</v>
      </c>
      <c r="D492">
        <v>22</v>
      </c>
      <c r="E492" s="2">
        <v>-1</v>
      </c>
      <c r="F492" s="209">
        <v>59400</v>
      </c>
      <c r="G492" s="209">
        <f t="shared" si="12"/>
        <v>55400</v>
      </c>
      <c r="H492"/>
      <c r="I492" s="2" t="s">
        <v>17</v>
      </c>
      <c r="J492" s="2" t="s">
        <v>8</v>
      </c>
      <c r="K492" s="2" t="s">
        <v>7</v>
      </c>
      <c r="L492" s="120" t="s">
        <v>19</v>
      </c>
      <c r="M492" s="120" t="s">
        <v>491</v>
      </c>
      <c r="N492" s="156">
        <v>9250</v>
      </c>
      <c r="O492"/>
      <c r="P492"/>
      <c r="Q492" t="s">
        <v>768</v>
      </c>
      <c r="R492" s="15" t="s">
        <v>848</v>
      </c>
    </row>
    <row r="493" spans="1:18" s="2" customFormat="1" hidden="1" x14ac:dyDescent="0.3">
      <c r="A493" s="104">
        <v>2000028</v>
      </c>
      <c r="B493">
        <v>2</v>
      </c>
      <c r="C493" s="2">
        <v>3</v>
      </c>
      <c r="D493">
        <v>22</v>
      </c>
      <c r="E493" s="2">
        <v>-1</v>
      </c>
      <c r="F493" s="209">
        <v>59400</v>
      </c>
      <c r="G493" s="209">
        <f t="shared" si="12"/>
        <v>55400</v>
      </c>
      <c r="H493"/>
      <c r="I493" s="2" t="s">
        <v>17</v>
      </c>
      <c r="J493" s="2" t="s">
        <v>8</v>
      </c>
      <c r="K493" s="2" t="s">
        <v>7</v>
      </c>
      <c r="L493" s="120" t="s">
        <v>19</v>
      </c>
      <c r="M493" s="120" t="s">
        <v>491</v>
      </c>
      <c r="N493" s="156">
        <v>9250</v>
      </c>
      <c r="O493"/>
      <c r="P493"/>
      <c r="Q493" t="s">
        <v>768</v>
      </c>
      <c r="R493" s="15" t="s">
        <v>848</v>
      </c>
    </row>
    <row r="494" spans="1:18" s="2" customFormat="1" hidden="1" x14ac:dyDescent="0.3">
      <c r="A494" s="104">
        <v>2000028</v>
      </c>
      <c r="B494">
        <v>2</v>
      </c>
      <c r="C494" s="2">
        <v>3</v>
      </c>
      <c r="D494">
        <v>22</v>
      </c>
      <c r="E494" s="2">
        <v>-1</v>
      </c>
      <c r="F494" s="209">
        <v>59400</v>
      </c>
      <c r="G494" s="209">
        <f t="shared" si="12"/>
        <v>55400</v>
      </c>
      <c r="H494"/>
      <c r="I494" s="2" t="s">
        <v>17</v>
      </c>
      <c r="J494" s="2" t="s">
        <v>8</v>
      </c>
      <c r="K494" s="2" t="s">
        <v>7</v>
      </c>
      <c r="L494" s="120" t="s">
        <v>19</v>
      </c>
      <c r="M494" s="120" t="s">
        <v>491</v>
      </c>
      <c r="N494" s="156">
        <v>9250</v>
      </c>
      <c r="O494"/>
      <c r="P494"/>
      <c r="Q494" t="s">
        <v>768</v>
      </c>
      <c r="R494" s="15" t="s">
        <v>848</v>
      </c>
    </row>
    <row r="495" spans="1:18" s="2" customFormat="1" hidden="1" x14ac:dyDescent="0.3">
      <c r="A495" s="104">
        <v>2000028</v>
      </c>
      <c r="B495">
        <v>2</v>
      </c>
      <c r="C495" s="2">
        <v>3</v>
      </c>
      <c r="D495">
        <v>23</v>
      </c>
      <c r="E495" s="2">
        <v>-1</v>
      </c>
      <c r="F495" s="209">
        <v>59400</v>
      </c>
      <c r="G495" s="209">
        <f t="shared" si="12"/>
        <v>55400</v>
      </c>
      <c r="H495"/>
      <c r="I495" s="2" t="s">
        <v>17</v>
      </c>
      <c r="J495" s="2" t="s">
        <v>8</v>
      </c>
      <c r="K495" s="2" t="s">
        <v>7</v>
      </c>
      <c r="L495" s="120" t="s">
        <v>19</v>
      </c>
      <c r="M495" s="120" t="s">
        <v>491</v>
      </c>
      <c r="N495" s="156">
        <v>9250</v>
      </c>
      <c r="O495"/>
      <c r="P495"/>
      <c r="Q495" t="s">
        <v>768</v>
      </c>
      <c r="R495" s="15" t="s">
        <v>848</v>
      </c>
    </row>
    <row r="496" spans="1:18" s="2" customFormat="1" hidden="1" x14ac:dyDescent="0.3">
      <c r="A496" s="104">
        <v>2000028</v>
      </c>
      <c r="B496">
        <v>2</v>
      </c>
      <c r="C496" s="2">
        <v>3</v>
      </c>
      <c r="D496">
        <v>23</v>
      </c>
      <c r="E496" s="2">
        <v>-1</v>
      </c>
      <c r="F496" s="209">
        <v>59400</v>
      </c>
      <c r="G496" s="209">
        <f t="shared" si="12"/>
        <v>55400</v>
      </c>
      <c r="H496"/>
      <c r="I496" s="2" t="s">
        <v>17</v>
      </c>
      <c r="J496" s="2" t="s">
        <v>8</v>
      </c>
      <c r="K496" s="2" t="s">
        <v>7</v>
      </c>
      <c r="L496" s="120" t="s">
        <v>19</v>
      </c>
      <c r="M496" s="120" t="s">
        <v>491</v>
      </c>
      <c r="N496" s="156">
        <v>9250</v>
      </c>
      <c r="O496"/>
      <c r="P496"/>
      <c r="Q496" t="s">
        <v>768</v>
      </c>
      <c r="R496" s="15" t="s">
        <v>848</v>
      </c>
    </row>
    <row r="497" spans="1:18" s="2" customFormat="1" hidden="1" x14ac:dyDescent="0.3">
      <c r="A497" s="104">
        <v>2000028</v>
      </c>
      <c r="B497">
        <v>2</v>
      </c>
      <c r="C497" s="2">
        <v>3</v>
      </c>
      <c r="D497">
        <v>23</v>
      </c>
      <c r="E497" s="2">
        <v>-1</v>
      </c>
      <c r="F497" s="209">
        <v>59400</v>
      </c>
      <c r="G497" s="209">
        <f t="shared" si="12"/>
        <v>55400</v>
      </c>
      <c r="H497"/>
      <c r="I497" s="2" t="s">
        <v>17</v>
      </c>
      <c r="J497" s="2" t="s">
        <v>8</v>
      </c>
      <c r="K497" s="2" t="s">
        <v>7</v>
      </c>
      <c r="L497" s="120" t="s">
        <v>19</v>
      </c>
      <c r="M497" s="120" t="s">
        <v>491</v>
      </c>
      <c r="N497" s="156">
        <v>9250</v>
      </c>
      <c r="O497"/>
      <c r="P497"/>
      <c r="Q497" t="s">
        <v>768</v>
      </c>
      <c r="R497" s="15" t="s">
        <v>848</v>
      </c>
    </row>
    <row r="498" spans="1:18" s="2" customFormat="1" hidden="1" x14ac:dyDescent="0.3">
      <c r="A498" s="104">
        <v>2000028</v>
      </c>
      <c r="B498">
        <v>2</v>
      </c>
      <c r="C498" s="2">
        <v>3</v>
      </c>
      <c r="D498">
        <v>23</v>
      </c>
      <c r="E498" s="2">
        <v>-1</v>
      </c>
      <c r="F498" s="209">
        <v>59400</v>
      </c>
      <c r="G498" s="209">
        <f t="shared" si="12"/>
        <v>55400</v>
      </c>
      <c r="H498"/>
      <c r="I498" s="2" t="s">
        <v>17</v>
      </c>
      <c r="J498" s="2" t="s">
        <v>8</v>
      </c>
      <c r="K498" s="2" t="s">
        <v>7</v>
      </c>
      <c r="L498" s="120" t="s">
        <v>19</v>
      </c>
      <c r="M498" s="120" t="s">
        <v>491</v>
      </c>
      <c r="N498" s="156">
        <v>9250</v>
      </c>
      <c r="O498"/>
      <c r="P498"/>
      <c r="Q498" t="s">
        <v>768</v>
      </c>
      <c r="R498" s="15" t="s">
        <v>848</v>
      </c>
    </row>
    <row r="499" spans="1:18" s="2" customFormat="1" hidden="1" x14ac:dyDescent="0.3">
      <c r="A499" s="104">
        <v>2000028</v>
      </c>
      <c r="B499" s="2">
        <v>2</v>
      </c>
      <c r="C499" s="2">
        <v>3</v>
      </c>
      <c r="D499" s="2" t="s">
        <v>862</v>
      </c>
      <c r="E499" s="2">
        <v>-1</v>
      </c>
      <c r="F499" s="210">
        <v>54820</v>
      </c>
      <c r="G499" s="210">
        <f>F499-2230</f>
        <v>52590</v>
      </c>
      <c r="I499" s="15"/>
      <c r="J499" s="15" t="s">
        <v>8</v>
      </c>
      <c r="K499" s="15" t="s">
        <v>7</v>
      </c>
      <c r="L499" s="120" t="s">
        <v>19</v>
      </c>
      <c r="M499" s="2" t="s">
        <v>491</v>
      </c>
      <c r="N499" s="156">
        <v>9180</v>
      </c>
      <c r="P499" s="17"/>
      <c r="Q499" t="s">
        <v>768</v>
      </c>
      <c r="R499" s="113" t="s">
        <v>846</v>
      </c>
    </row>
    <row r="500" spans="1:18" s="158" customFormat="1" hidden="1" x14ac:dyDescent="0.3">
      <c r="A500" s="157">
        <v>2000028</v>
      </c>
      <c r="B500" s="158">
        <v>2</v>
      </c>
      <c r="C500" s="158">
        <v>3</v>
      </c>
      <c r="D500" s="158">
        <v>21</v>
      </c>
      <c r="E500" s="158">
        <v>-1</v>
      </c>
      <c r="F500" s="211">
        <v>51510</v>
      </c>
      <c r="G500" s="211">
        <f>F500-5000</f>
        <v>46510</v>
      </c>
      <c r="I500" s="159" t="s">
        <v>11</v>
      </c>
      <c r="J500" s="163"/>
      <c r="K500" s="159" t="s">
        <v>7</v>
      </c>
      <c r="L500" s="169" t="s">
        <v>19</v>
      </c>
      <c r="N500" s="120">
        <v>0</v>
      </c>
      <c r="P500" s="161"/>
      <c r="Q500" s="167" t="s">
        <v>768</v>
      </c>
      <c r="R500" s="165" t="s">
        <v>46</v>
      </c>
    </row>
    <row r="501" spans="1:18" s="158" customFormat="1" hidden="1" x14ac:dyDescent="0.3">
      <c r="A501" s="157">
        <v>2000028</v>
      </c>
      <c r="B501" s="158">
        <v>2</v>
      </c>
      <c r="C501" s="158">
        <v>3</v>
      </c>
      <c r="D501" s="158">
        <v>21</v>
      </c>
      <c r="E501" s="158">
        <v>-1</v>
      </c>
      <c r="F501" s="211">
        <v>52910</v>
      </c>
      <c r="G501" s="211">
        <f>F501-1860</f>
        <v>51050</v>
      </c>
      <c r="I501" s="159" t="s">
        <v>67</v>
      </c>
      <c r="J501" s="159" t="s">
        <v>4</v>
      </c>
      <c r="K501" s="159" t="s">
        <v>7</v>
      </c>
      <c r="L501" s="169" t="s">
        <v>19</v>
      </c>
      <c r="N501" s="120">
        <v>0</v>
      </c>
      <c r="P501" s="161"/>
      <c r="Q501" s="167" t="s">
        <v>768</v>
      </c>
      <c r="R501" s="165" t="s">
        <v>838</v>
      </c>
    </row>
    <row r="502" spans="1:18" s="158" customFormat="1" hidden="1" x14ac:dyDescent="0.3">
      <c r="A502" s="157">
        <v>2000028</v>
      </c>
      <c r="B502" s="158">
        <v>2</v>
      </c>
      <c r="C502" s="158">
        <v>3</v>
      </c>
      <c r="D502" s="158">
        <v>22</v>
      </c>
      <c r="E502" s="158">
        <v>-1</v>
      </c>
      <c r="F502" s="211">
        <v>51510</v>
      </c>
      <c r="G502" s="211">
        <f>F502-5000</f>
        <v>46510</v>
      </c>
      <c r="I502" s="159" t="s">
        <v>11</v>
      </c>
      <c r="J502" s="163"/>
      <c r="K502" s="159" t="s">
        <v>7</v>
      </c>
      <c r="L502" s="169" t="s">
        <v>19</v>
      </c>
      <c r="N502" s="120">
        <v>0</v>
      </c>
      <c r="P502" s="161"/>
      <c r="Q502" s="167" t="s">
        <v>768</v>
      </c>
      <c r="R502" s="165" t="s">
        <v>46</v>
      </c>
    </row>
    <row r="503" spans="1:18" s="158" customFormat="1" hidden="1" x14ac:dyDescent="0.3">
      <c r="A503" s="157">
        <v>2000028</v>
      </c>
      <c r="B503" s="158">
        <v>2</v>
      </c>
      <c r="C503" s="158">
        <v>3</v>
      </c>
      <c r="D503" s="158">
        <v>23</v>
      </c>
      <c r="E503" s="158">
        <v>-1</v>
      </c>
      <c r="F503" s="211">
        <v>52910</v>
      </c>
      <c r="G503" s="211">
        <f>F503-5310</f>
        <v>47600</v>
      </c>
      <c r="I503" s="159" t="s">
        <v>67</v>
      </c>
      <c r="J503" s="159" t="s">
        <v>4</v>
      </c>
      <c r="K503" s="159" t="s">
        <v>7</v>
      </c>
      <c r="L503" s="169" t="s">
        <v>19</v>
      </c>
      <c r="N503" s="120">
        <v>0</v>
      </c>
      <c r="P503" s="161"/>
      <c r="Q503" s="167" t="s">
        <v>768</v>
      </c>
      <c r="R503" s="165" t="s">
        <v>838</v>
      </c>
    </row>
    <row r="504" spans="1:18" s="171" customFormat="1" hidden="1" x14ac:dyDescent="0.3">
      <c r="A504" s="170">
        <v>2000028</v>
      </c>
      <c r="B504" s="171">
        <v>2</v>
      </c>
      <c r="C504" s="171">
        <v>3</v>
      </c>
      <c r="D504" s="171">
        <v>23</v>
      </c>
      <c r="E504" s="171">
        <v>-1</v>
      </c>
      <c r="F504" s="211">
        <v>51510</v>
      </c>
      <c r="G504" s="211">
        <f>F504-5000</f>
        <v>46510</v>
      </c>
      <c r="I504" s="172" t="s">
        <v>11</v>
      </c>
      <c r="J504" s="173"/>
      <c r="K504" s="172" t="s">
        <v>7</v>
      </c>
      <c r="L504" s="174" t="s">
        <v>19</v>
      </c>
      <c r="N504" s="120">
        <v>0</v>
      </c>
      <c r="P504" s="175"/>
      <c r="Q504" s="176" t="s">
        <v>768</v>
      </c>
      <c r="R504" s="177" t="s">
        <v>46</v>
      </c>
    </row>
    <row r="505" spans="1:18" s="2" customFormat="1" hidden="1" x14ac:dyDescent="0.3">
      <c r="A505" s="104">
        <v>2000028</v>
      </c>
      <c r="B505">
        <v>4</v>
      </c>
      <c r="C505" s="2">
        <v>2</v>
      </c>
      <c r="D505" s="158">
        <v>41</v>
      </c>
      <c r="E505" s="2">
        <v>1</v>
      </c>
      <c r="F505" s="209">
        <v>59400</v>
      </c>
      <c r="G505" s="209">
        <f>F505-2230</f>
        <v>57170</v>
      </c>
      <c r="H505"/>
      <c r="I505" s="2" t="s">
        <v>17</v>
      </c>
      <c r="J505" s="2" t="s">
        <v>8</v>
      </c>
      <c r="K505" s="2" t="s">
        <v>7</v>
      </c>
      <c r="L505" s="120" t="s">
        <v>19</v>
      </c>
      <c r="M505" s="120" t="s">
        <v>491</v>
      </c>
      <c r="N505" s="156">
        <v>9270</v>
      </c>
      <c r="O505"/>
      <c r="P505"/>
      <c r="Q505" t="s">
        <v>768</v>
      </c>
      <c r="R505" s="15" t="s">
        <v>848</v>
      </c>
    </row>
    <row r="506" spans="1:18" s="2" customFormat="1" hidden="1" x14ac:dyDescent="0.3">
      <c r="A506" s="104">
        <v>2000028</v>
      </c>
      <c r="B506">
        <v>4</v>
      </c>
      <c r="C506" s="2">
        <v>2</v>
      </c>
      <c r="D506" s="158">
        <v>41</v>
      </c>
      <c r="E506" s="2">
        <v>1</v>
      </c>
      <c r="F506" s="209">
        <v>59400</v>
      </c>
      <c r="G506" s="209">
        <f t="shared" ref="G506:G514" si="13">F506-2230</f>
        <v>57170</v>
      </c>
      <c r="H506"/>
      <c r="I506" s="2" t="s">
        <v>17</v>
      </c>
      <c r="J506" s="2" t="s">
        <v>8</v>
      </c>
      <c r="K506" s="2" t="s">
        <v>7</v>
      </c>
      <c r="L506" s="120" t="s">
        <v>19</v>
      </c>
      <c r="M506" s="120" t="s">
        <v>491</v>
      </c>
      <c r="N506" s="156">
        <v>9270</v>
      </c>
      <c r="O506"/>
      <c r="P506"/>
      <c r="Q506" t="s">
        <v>768</v>
      </c>
      <c r="R506" s="15" t="s">
        <v>848</v>
      </c>
    </row>
    <row r="507" spans="1:18" s="2" customFormat="1" hidden="1" x14ac:dyDescent="0.3">
      <c r="A507" s="104">
        <v>2000028</v>
      </c>
      <c r="B507">
        <v>4</v>
      </c>
      <c r="C507" s="2">
        <v>2</v>
      </c>
      <c r="D507" s="158">
        <v>41</v>
      </c>
      <c r="E507" s="2">
        <v>1</v>
      </c>
      <c r="F507" s="209">
        <v>59400</v>
      </c>
      <c r="G507" s="209">
        <f t="shared" si="13"/>
        <v>57170</v>
      </c>
      <c r="H507"/>
      <c r="I507" s="2" t="s">
        <v>17</v>
      </c>
      <c r="J507" s="2" t="s">
        <v>8</v>
      </c>
      <c r="K507" s="2" t="s">
        <v>7</v>
      </c>
      <c r="L507" s="120" t="s">
        <v>19</v>
      </c>
      <c r="M507" s="120" t="s">
        <v>491</v>
      </c>
      <c r="N507" s="156">
        <v>9270</v>
      </c>
      <c r="O507"/>
      <c r="P507"/>
      <c r="Q507" t="s">
        <v>768</v>
      </c>
      <c r="R507" s="15" t="s">
        <v>848</v>
      </c>
    </row>
    <row r="508" spans="1:18" s="2" customFormat="1" hidden="1" x14ac:dyDescent="0.3">
      <c r="A508" s="104">
        <v>2000028</v>
      </c>
      <c r="B508">
        <v>4</v>
      </c>
      <c r="C508" s="2">
        <v>2</v>
      </c>
      <c r="D508" s="158">
        <v>42</v>
      </c>
      <c r="E508" s="2">
        <v>1</v>
      </c>
      <c r="F508" s="209">
        <v>59400</v>
      </c>
      <c r="G508" s="209">
        <f t="shared" si="13"/>
        <v>57170</v>
      </c>
      <c r="H508"/>
      <c r="I508" s="2" t="s">
        <v>17</v>
      </c>
      <c r="J508" s="2" t="s">
        <v>8</v>
      </c>
      <c r="K508" s="2" t="s">
        <v>7</v>
      </c>
      <c r="L508" s="120" t="s">
        <v>19</v>
      </c>
      <c r="M508" s="120" t="s">
        <v>491</v>
      </c>
      <c r="N508" s="156">
        <v>9270</v>
      </c>
      <c r="O508"/>
      <c r="P508"/>
      <c r="Q508" t="s">
        <v>768</v>
      </c>
      <c r="R508" s="15" t="s">
        <v>848</v>
      </c>
    </row>
    <row r="509" spans="1:18" s="2" customFormat="1" hidden="1" x14ac:dyDescent="0.3">
      <c r="A509" s="104">
        <v>2000028</v>
      </c>
      <c r="B509">
        <v>4</v>
      </c>
      <c r="C509" s="2">
        <v>2</v>
      </c>
      <c r="D509" s="158">
        <v>42</v>
      </c>
      <c r="E509" s="2">
        <v>1</v>
      </c>
      <c r="F509" s="209">
        <v>59400</v>
      </c>
      <c r="G509" s="209">
        <f t="shared" si="13"/>
        <v>57170</v>
      </c>
      <c r="H509"/>
      <c r="I509" s="2" t="s">
        <v>17</v>
      </c>
      <c r="J509" s="2" t="s">
        <v>8</v>
      </c>
      <c r="K509" s="2" t="s">
        <v>7</v>
      </c>
      <c r="L509" s="120" t="s">
        <v>19</v>
      </c>
      <c r="M509" s="120" t="s">
        <v>491</v>
      </c>
      <c r="N509" s="156">
        <v>9270</v>
      </c>
      <c r="O509"/>
      <c r="P509"/>
      <c r="Q509" t="s">
        <v>768</v>
      </c>
      <c r="R509" s="15" t="s">
        <v>848</v>
      </c>
    </row>
    <row r="510" spans="1:18" s="2" customFormat="1" hidden="1" x14ac:dyDescent="0.3">
      <c r="A510" s="104">
        <v>2000028</v>
      </c>
      <c r="B510">
        <v>4</v>
      </c>
      <c r="C510" s="2">
        <v>2</v>
      </c>
      <c r="D510" s="158">
        <v>42</v>
      </c>
      <c r="E510" s="2">
        <v>1</v>
      </c>
      <c r="F510" s="209">
        <v>59400</v>
      </c>
      <c r="G510" s="209">
        <f t="shared" si="13"/>
        <v>57170</v>
      </c>
      <c r="H510"/>
      <c r="I510" s="2" t="s">
        <v>17</v>
      </c>
      <c r="J510" s="2" t="s">
        <v>8</v>
      </c>
      <c r="K510" s="2" t="s">
        <v>7</v>
      </c>
      <c r="L510" s="120" t="s">
        <v>19</v>
      </c>
      <c r="M510" s="120" t="s">
        <v>491</v>
      </c>
      <c r="N510" s="156">
        <v>9270</v>
      </c>
      <c r="O510"/>
      <c r="P510"/>
      <c r="Q510" t="s">
        <v>768</v>
      </c>
      <c r="R510" s="15" t="s">
        <v>848</v>
      </c>
    </row>
    <row r="511" spans="1:18" s="2" customFormat="1" hidden="1" x14ac:dyDescent="0.3">
      <c r="A511" s="104">
        <v>2000028</v>
      </c>
      <c r="B511">
        <v>4</v>
      </c>
      <c r="C511" s="2">
        <v>2</v>
      </c>
      <c r="D511" s="158">
        <v>43</v>
      </c>
      <c r="E511" s="2">
        <v>1</v>
      </c>
      <c r="F511" s="209">
        <v>59400</v>
      </c>
      <c r="G511" s="209">
        <f t="shared" si="13"/>
        <v>57170</v>
      </c>
      <c r="H511"/>
      <c r="I511" s="2" t="s">
        <v>17</v>
      </c>
      <c r="J511" s="2" t="s">
        <v>8</v>
      </c>
      <c r="K511" s="2" t="s">
        <v>7</v>
      </c>
      <c r="L511" s="120" t="s">
        <v>19</v>
      </c>
      <c r="M511" s="120" t="s">
        <v>491</v>
      </c>
      <c r="N511" s="156">
        <v>9270</v>
      </c>
      <c r="O511"/>
      <c r="P511"/>
      <c r="Q511" t="s">
        <v>768</v>
      </c>
      <c r="R511" s="15" t="s">
        <v>848</v>
      </c>
    </row>
    <row r="512" spans="1:18" s="2" customFormat="1" hidden="1" x14ac:dyDescent="0.3">
      <c r="A512" s="104">
        <v>2000028</v>
      </c>
      <c r="B512">
        <v>4</v>
      </c>
      <c r="C512" s="2">
        <v>2</v>
      </c>
      <c r="D512" s="158">
        <v>43</v>
      </c>
      <c r="E512" s="2">
        <v>1</v>
      </c>
      <c r="F512" s="209">
        <v>59400</v>
      </c>
      <c r="G512" s="209">
        <f t="shared" si="13"/>
        <v>57170</v>
      </c>
      <c r="H512"/>
      <c r="I512" s="2" t="s">
        <v>17</v>
      </c>
      <c r="J512" s="2" t="s">
        <v>8</v>
      </c>
      <c r="K512" s="2" t="s">
        <v>7</v>
      </c>
      <c r="L512" s="120" t="s">
        <v>19</v>
      </c>
      <c r="M512" s="120" t="s">
        <v>491</v>
      </c>
      <c r="N512" s="156">
        <v>9270</v>
      </c>
      <c r="O512"/>
      <c r="P512"/>
      <c r="Q512" t="s">
        <v>768</v>
      </c>
      <c r="R512" s="15" t="s">
        <v>848</v>
      </c>
    </row>
    <row r="513" spans="1:18" s="2" customFormat="1" hidden="1" x14ac:dyDescent="0.3">
      <c r="A513" s="104">
        <v>2000028</v>
      </c>
      <c r="B513">
        <v>4</v>
      </c>
      <c r="C513" s="2">
        <v>2</v>
      </c>
      <c r="D513" s="158">
        <v>43</v>
      </c>
      <c r="E513" s="2">
        <v>1</v>
      </c>
      <c r="F513" s="209">
        <v>59400</v>
      </c>
      <c r="G513" s="209">
        <f t="shared" si="13"/>
        <v>57170</v>
      </c>
      <c r="H513"/>
      <c r="I513" s="2" t="s">
        <v>17</v>
      </c>
      <c r="J513" s="2" t="s">
        <v>8</v>
      </c>
      <c r="K513" s="2" t="s">
        <v>7</v>
      </c>
      <c r="L513" s="120" t="s">
        <v>19</v>
      </c>
      <c r="M513" s="120" t="s">
        <v>491</v>
      </c>
      <c r="N513" s="156">
        <v>9270</v>
      </c>
      <c r="O513"/>
      <c r="P513"/>
      <c r="Q513" t="s">
        <v>768</v>
      </c>
      <c r="R513" s="15" t="s">
        <v>848</v>
      </c>
    </row>
    <row r="514" spans="1:18" s="2" customFormat="1" hidden="1" x14ac:dyDescent="0.3">
      <c r="A514" s="104">
        <v>2000028</v>
      </c>
      <c r="B514">
        <v>4</v>
      </c>
      <c r="C514" s="2">
        <v>2</v>
      </c>
      <c r="D514" s="158">
        <v>43</v>
      </c>
      <c r="E514" s="2">
        <v>1</v>
      </c>
      <c r="F514" s="209">
        <v>59400</v>
      </c>
      <c r="G514" s="209">
        <f t="shared" si="13"/>
        <v>57170</v>
      </c>
      <c r="H514"/>
      <c r="I514" s="2" t="s">
        <v>17</v>
      </c>
      <c r="J514" s="2" t="s">
        <v>8</v>
      </c>
      <c r="K514" s="2" t="s">
        <v>7</v>
      </c>
      <c r="L514" s="120" t="s">
        <v>19</v>
      </c>
      <c r="M514" s="120" t="s">
        <v>491</v>
      </c>
      <c r="N514" s="156">
        <v>9270</v>
      </c>
      <c r="O514"/>
      <c r="P514"/>
      <c r="Q514" t="s">
        <v>768</v>
      </c>
      <c r="R514" s="15" t="s">
        <v>848</v>
      </c>
    </row>
    <row r="515" spans="1:18" s="2" customFormat="1" hidden="1" x14ac:dyDescent="0.3">
      <c r="A515" s="157">
        <v>2000028</v>
      </c>
      <c r="B515" s="164">
        <v>4</v>
      </c>
      <c r="C515" s="158">
        <v>3</v>
      </c>
      <c r="D515" s="164">
        <v>41</v>
      </c>
      <c r="E515" s="158">
        <v>1</v>
      </c>
      <c r="F515" s="209">
        <v>20580</v>
      </c>
      <c r="G515" s="209">
        <f>F515-5000</f>
        <v>15580</v>
      </c>
      <c r="H515"/>
      <c r="I515" s="158" t="s">
        <v>11</v>
      </c>
      <c r="J515" s="158"/>
      <c r="K515" s="158" t="s">
        <v>7</v>
      </c>
      <c r="L515" s="160" t="s">
        <v>19</v>
      </c>
      <c r="M515"/>
      <c r="N515" s="156">
        <v>0</v>
      </c>
      <c r="O515"/>
      <c r="P515"/>
      <c r="Q515" s="164" t="s">
        <v>768</v>
      </c>
      <c r="R515" s="163" t="s">
        <v>46</v>
      </c>
    </row>
    <row r="516" spans="1:18" s="2" customFormat="1" hidden="1" x14ac:dyDescent="0.3">
      <c r="A516" s="157">
        <v>2000028</v>
      </c>
      <c r="B516" s="164">
        <v>4</v>
      </c>
      <c r="C516" s="158">
        <v>3</v>
      </c>
      <c r="D516" s="164">
        <v>42</v>
      </c>
      <c r="E516" s="158">
        <v>1</v>
      </c>
      <c r="F516" s="209">
        <v>19070</v>
      </c>
      <c r="G516" s="209">
        <f>F516-1860</f>
        <v>17210</v>
      </c>
      <c r="H516"/>
      <c r="I516" s="158"/>
      <c r="J516" s="158" t="s">
        <v>4</v>
      </c>
      <c r="K516" s="158" t="s">
        <v>7</v>
      </c>
      <c r="L516" s="160" t="s">
        <v>19</v>
      </c>
      <c r="M516"/>
      <c r="N516" s="156">
        <v>0</v>
      </c>
      <c r="O516"/>
      <c r="P516"/>
      <c r="Q516" s="164" t="s">
        <v>768</v>
      </c>
      <c r="R516" s="163" t="s">
        <v>838</v>
      </c>
    </row>
    <row r="517" spans="1:18" s="2" customFormat="1" hidden="1" x14ac:dyDescent="0.3">
      <c r="A517" s="157">
        <v>2000028</v>
      </c>
      <c r="B517" s="164">
        <v>4</v>
      </c>
      <c r="C517" s="158">
        <v>3</v>
      </c>
      <c r="D517" s="164">
        <v>42</v>
      </c>
      <c r="E517" s="158">
        <v>1</v>
      </c>
      <c r="F517" s="209">
        <v>20580</v>
      </c>
      <c r="G517" s="209">
        <f>F517-5000</f>
        <v>15580</v>
      </c>
      <c r="H517"/>
      <c r="I517" s="158" t="s">
        <v>11</v>
      </c>
      <c r="J517" s="158"/>
      <c r="K517" s="158" t="s">
        <v>7</v>
      </c>
      <c r="L517" s="160" t="s">
        <v>19</v>
      </c>
      <c r="M517"/>
      <c r="N517" s="156">
        <v>0</v>
      </c>
      <c r="O517"/>
      <c r="P517"/>
      <c r="Q517" s="164" t="s">
        <v>768</v>
      </c>
      <c r="R517" s="163" t="s">
        <v>46</v>
      </c>
    </row>
    <row r="518" spans="1:18" s="2" customFormat="1" hidden="1" x14ac:dyDescent="0.3">
      <c r="A518" s="157">
        <v>2000028</v>
      </c>
      <c r="B518" s="164">
        <v>4</v>
      </c>
      <c r="C518" s="158">
        <v>3</v>
      </c>
      <c r="D518" s="164">
        <v>42</v>
      </c>
      <c r="E518" s="158">
        <v>1</v>
      </c>
      <c r="F518" s="209">
        <v>19070</v>
      </c>
      <c r="G518" s="209">
        <f>F518-1860</f>
        <v>17210</v>
      </c>
      <c r="H518"/>
      <c r="I518" s="158"/>
      <c r="J518" s="158" t="s">
        <v>4</v>
      </c>
      <c r="K518" s="158" t="s">
        <v>7</v>
      </c>
      <c r="L518" s="160" t="s">
        <v>19</v>
      </c>
      <c r="M518"/>
      <c r="N518" s="156">
        <v>0</v>
      </c>
      <c r="O518"/>
      <c r="P518"/>
      <c r="Q518" s="164" t="s">
        <v>768</v>
      </c>
      <c r="R518" s="163" t="s">
        <v>838</v>
      </c>
    </row>
    <row r="519" spans="1:18" s="2" customFormat="1" hidden="1" x14ac:dyDescent="0.3">
      <c r="A519" s="157">
        <v>2000028</v>
      </c>
      <c r="B519" s="164">
        <v>4</v>
      </c>
      <c r="C519" s="158">
        <v>3</v>
      </c>
      <c r="D519" s="164">
        <v>43</v>
      </c>
      <c r="E519" s="158">
        <v>1</v>
      </c>
      <c r="F519" s="209">
        <v>20580</v>
      </c>
      <c r="G519" s="209">
        <f>F519-5000</f>
        <v>15580</v>
      </c>
      <c r="H519"/>
      <c r="I519" s="158" t="s">
        <v>12</v>
      </c>
      <c r="J519" s="158"/>
      <c r="K519" s="158" t="s">
        <v>7</v>
      </c>
      <c r="L519" s="160" t="s">
        <v>19</v>
      </c>
      <c r="M519"/>
      <c r="N519" s="156">
        <v>0</v>
      </c>
      <c r="O519"/>
      <c r="P519"/>
      <c r="Q519" s="164" t="s">
        <v>768</v>
      </c>
      <c r="R519" s="163" t="s">
        <v>855</v>
      </c>
    </row>
    <row r="520" spans="1:18" s="2" customFormat="1" hidden="1" x14ac:dyDescent="0.3">
      <c r="A520" s="104">
        <v>2000028</v>
      </c>
      <c r="B520" s="2">
        <v>3</v>
      </c>
      <c r="C520" s="2">
        <v>2</v>
      </c>
      <c r="D520" s="158">
        <v>31</v>
      </c>
      <c r="E520" s="2">
        <v>-1</v>
      </c>
      <c r="F520" s="210">
        <v>53490</v>
      </c>
      <c r="G520" s="210">
        <f>F520-1000</f>
        <v>52490</v>
      </c>
      <c r="I520" s="62" t="s">
        <v>18</v>
      </c>
      <c r="J520" s="62" t="s">
        <v>8</v>
      </c>
      <c r="K520" s="62" t="s">
        <v>7</v>
      </c>
      <c r="L520" s="120" t="s">
        <v>19</v>
      </c>
      <c r="M520" s="2" t="s">
        <v>488</v>
      </c>
      <c r="N520" s="156">
        <v>1000</v>
      </c>
      <c r="P520" s="17"/>
      <c r="Q520" t="s">
        <v>768</v>
      </c>
      <c r="R520" s="32" t="s">
        <v>78</v>
      </c>
    </row>
    <row r="521" spans="1:18" s="2" customFormat="1" hidden="1" x14ac:dyDescent="0.3">
      <c r="A521" s="104">
        <v>2000028</v>
      </c>
      <c r="B521" s="2">
        <v>3</v>
      </c>
      <c r="C521" s="2">
        <v>2</v>
      </c>
      <c r="D521" s="168">
        <v>31</v>
      </c>
      <c r="E521" s="2">
        <v>-1</v>
      </c>
      <c r="F521" s="210">
        <v>53240</v>
      </c>
      <c r="G521" s="210">
        <f>F521-327</f>
        <v>52913</v>
      </c>
      <c r="I521" s="15" t="s">
        <v>19</v>
      </c>
      <c r="K521" s="15" t="s">
        <v>7</v>
      </c>
      <c r="L521" s="120" t="s">
        <v>19</v>
      </c>
      <c r="N521" s="120" t="s">
        <v>869</v>
      </c>
      <c r="P521" s="17"/>
      <c r="Q521" t="s">
        <v>768</v>
      </c>
      <c r="R521" s="15" t="s">
        <v>839</v>
      </c>
    </row>
    <row r="522" spans="1:18" s="2" customFormat="1" hidden="1" x14ac:dyDescent="0.3">
      <c r="A522" s="104">
        <v>2000028</v>
      </c>
      <c r="B522" s="2">
        <v>3</v>
      </c>
      <c r="C522" s="2">
        <v>2</v>
      </c>
      <c r="D522" s="168">
        <v>31</v>
      </c>
      <c r="E522" s="2">
        <v>-1</v>
      </c>
      <c r="F522" s="210">
        <v>51680</v>
      </c>
      <c r="G522" s="210">
        <f>F522-2000</f>
        <v>49680</v>
      </c>
      <c r="I522" s="2" t="s">
        <v>11</v>
      </c>
      <c r="K522" s="2" t="s">
        <v>7</v>
      </c>
      <c r="L522" s="120" t="s">
        <v>19</v>
      </c>
      <c r="N522" s="156">
        <v>0</v>
      </c>
      <c r="P522" s="17"/>
      <c r="Q522" t="s">
        <v>768</v>
      </c>
      <c r="R522" s="15" t="s">
        <v>46</v>
      </c>
    </row>
    <row r="523" spans="1:18" s="2" customFormat="1" hidden="1" x14ac:dyDescent="0.3">
      <c r="A523" s="104">
        <v>2000028</v>
      </c>
      <c r="B523" s="2">
        <v>3</v>
      </c>
      <c r="C523" s="2">
        <v>2</v>
      </c>
      <c r="D523" s="168">
        <v>31</v>
      </c>
      <c r="E523" s="2">
        <v>-1</v>
      </c>
      <c r="F523" s="210">
        <v>48870</v>
      </c>
      <c r="G523" s="210">
        <f>F523-1333</f>
        <v>47537</v>
      </c>
      <c r="K523" s="2" t="s">
        <v>7</v>
      </c>
      <c r="L523" s="120" t="s">
        <v>19</v>
      </c>
      <c r="N523" s="156">
        <v>0</v>
      </c>
      <c r="P523" s="17"/>
      <c r="Q523" t="s">
        <v>768</v>
      </c>
      <c r="R523" s="15" t="s">
        <v>840</v>
      </c>
    </row>
    <row r="524" spans="1:18" s="2" customFormat="1" hidden="1" x14ac:dyDescent="0.3">
      <c r="A524" s="104">
        <v>2000028</v>
      </c>
      <c r="B524" s="2">
        <v>3</v>
      </c>
      <c r="C524" s="2">
        <v>2</v>
      </c>
      <c r="D524" s="158">
        <v>31</v>
      </c>
      <c r="E524" s="2">
        <v>-1</v>
      </c>
      <c r="F524" s="210">
        <v>55230</v>
      </c>
      <c r="G524" s="210">
        <v>55230</v>
      </c>
      <c r="I524" s="15" t="s">
        <v>73</v>
      </c>
      <c r="J524" s="15" t="s">
        <v>8</v>
      </c>
      <c r="K524" s="15" t="s">
        <v>7</v>
      </c>
      <c r="L524" s="120" t="s">
        <v>19</v>
      </c>
      <c r="N524" s="156">
        <v>0</v>
      </c>
      <c r="P524" s="17"/>
      <c r="Q524" t="s">
        <v>768</v>
      </c>
      <c r="R524" s="113" t="s">
        <v>847</v>
      </c>
    </row>
    <row r="525" spans="1:18" s="2" customFormat="1" hidden="1" x14ac:dyDescent="0.3">
      <c r="A525" s="104">
        <v>2000028</v>
      </c>
      <c r="B525" s="2">
        <v>3</v>
      </c>
      <c r="C525" s="2">
        <v>2</v>
      </c>
      <c r="D525" s="158">
        <v>31</v>
      </c>
      <c r="E525" s="2">
        <v>-1</v>
      </c>
      <c r="F525" s="210">
        <v>53670</v>
      </c>
      <c r="G525" s="210">
        <f>F525-300</f>
        <v>53370</v>
      </c>
      <c r="I525" s="15"/>
      <c r="J525" s="15"/>
      <c r="K525" s="15" t="s">
        <v>6</v>
      </c>
      <c r="L525" s="120"/>
      <c r="N525" s="156">
        <v>0</v>
      </c>
      <c r="P525" s="17"/>
      <c r="Q525" t="s">
        <v>768</v>
      </c>
      <c r="R525" s="113" t="s">
        <v>852</v>
      </c>
    </row>
    <row r="526" spans="1:18" s="2" customFormat="1" hidden="1" x14ac:dyDescent="0.3">
      <c r="A526" s="104">
        <v>2000028</v>
      </c>
      <c r="B526" s="2">
        <v>3</v>
      </c>
      <c r="C526" s="2">
        <v>2</v>
      </c>
      <c r="D526" s="158">
        <v>31</v>
      </c>
      <c r="E526" s="2">
        <v>-1</v>
      </c>
      <c r="F526" s="210">
        <f>F525-300</f>
        <v>53370</v>
      </c>
      <c r="G526" s="210">
        <f t="shared" ref="G526:G527" si="14">F526-300</f>
        <v>53070</v>
      </c>
      <c r="I526" s="15"/>
      <c r="J526" s="15"/>
      <c r="K526" s="15" t="s">
        <v>6</v>
      </c>
      <c r="L526" s="120"/>
      <c r="N526" s="156">
        <v>0</v>
      </c>
      <c r="P526" s="17"/>
      <c r="Q526" t="s">
        <v>768</v>
      </c>
      <c r="R526" s="113" t="s">
        <v>852</v>
      </c>
    </row>
    <row r="527" spans="1:18" s="2" customFormat="1" hidden="1" x14ac:dyDescent="0.3">
      <c r="A527" s="104">
        <v>2000028</v>
      </c>
      <c r="B527" s="2">
        <v>3</v>
      </c>
      <c r="C527" s="2">
        <v>2</v>
      </c>
      <c r="D527" s="158">
        <v>31</v>
      </c>
      <c r="E527" s="2">
        <v>-1</v>
      </c>
      <c r="F527" s="210">
        <f>F526-300</f>
        <v>53070</v>
      </c>
      <c r="G527" s="210">
        <f t="shared" si="14"/>
        <v>52770</v>
      </c>
      <c r="I527" s="15"/>
      <c r="J527" s="15"/>
      <c r="K527" s="15" t="s">
        <v>6</v>
      </c>
      <c r="L527" s="120"/>
      <c r="N527" s="156">
        <v>0</v>
      </c>
      <c r="P527" s="17"/>
      <c r="Q527" t="s">
        <v>768</v>
      </c>
      <c r="R527" s="113" t="s">
        <v>852</v>
      </c>
    </row>
    <row r="528" spans="1:18" s="2" customFormat="1" hidden="1" x14ac:dyDescent="0.3">
      <c r="A528" s="104">
        <v>2000028</v>
      </c>
      <c r="B528" s="2">
        <v>3</v>
      </c>
      <c r="C528" s="2">
        <v>2</v>
      </c>
      <c r="D528" s="158">
        <v>31</v>
      </c>
      <c r="E528" s="2">
        <v>-1</v>
      </c>
      <c r="F528" s="210">
        <v>52000</v>
      </c>
      <c r="G528" s="210">
        <f>F528-400</f>
        <v>51600</v>
      </c>
      <c r="I528" s="15" t="s">
        <v>99</v>
      </c>
      <c r="J528" s="15"/>
      <c r="K528" s="15" t="s">
        <v>6</v>
      </c>
      <c r="L528" s="120"/>
      <c r="N528" s="156">
        <v>0</v>
      </c>
      <c r="P528" s="17"/>
      <c r="Q528" t="s">
        <v>768</v>
      </c>
      <c r="R528" s="32" t="s">
        <v>100</v>
      </c>
    </row>
    <row r="529" spans="1:18" s="2" customFormat="1" hidden="1" x14ac:dyDescent="0.3">
      <c r="A529" s="104">
        <v>2000028</v>
      </c>
      <c r="B529" s="2">
        <v>3</v>
      </c>
      <c r="C529" s="2">
        <v>2</v>
      </c>
      <c r="D529" s="158">
        <v>31</v>
      </c>
      <c r="E529" s="2">
        <v>-1</v>
      </c>
      <c r="F529" s="210">
        <f>F528-400</f>
        <v>51600</v>
      </c>
      <c r="G529" s="210">
        <f t="shared" ref="G529:G592" si="15">F529-400</f>
        <v>51200</v>
      </c>
      <c r="I529" s="15" t="s">
        <v>99</v>
      </c>
      <c r="J529" s="15"/>
      <c r="K529" s="15" t="s">
        <v>6</v>
      </c>
      <c r="L529" s="120"/>
      <c r="N529" s="156">
        <v>0</v>
      </c>
      <c r="P529" s="17"/>
      <c r="Q529" t="s">
        <v>768</v>
      </c>
      <c r="R529" s="32" t="s">
        <v>100</v>
      </c>
    </row>
    <row r="530" spans="1:18" s="2" customFormat="1" hidden="1" x14ac:dyDescent="0.3">
      <c r="A530" s="104">
        <v>2000028</v>
      </c>
      <c r="B530" s="2">
        <v>3</v>
      </c>
      <c r="C530" s="2">
        <v>2</v>
      </c>
      <c r="D530" s="158">
        <v>31</v>
      </c>
      <c r="E530" s="2">
        <v>-1</v>
      </c>
      <c r="F530" s="210">
        <f t="shared" ref="F530:F592" si="16">F529-400</f>
        <v>51200</v>
      </c>
      <c r="G530" s="210">
        <f t="shared" si="15"/>
        <v>50800</v>
      </c>
      <c r="I530" s="15" t="s">
        <v>99</v>
      </c>
      <c r="J530" s="15"/>
      <c r="K530" s="15" t="s">
        <v>6</v>
      </c>
      <c r="L530" s="120"/>
      <c r="N530" s="156">
        <v>0</v>
      </c>
      <c r="P530" s="17"/>
      <c r="Q530" t="s">
        <v>768</v>
      </c>
      <c r="R530" s="32" t="s">
        <v>100</v>
      </c>
    </row>
    <row r="531" spans="1:18" s="2" customFormat="1" hidden="1" x14ac:dyDescent="0.3">
      <c r="A531" s="104">
        <v>2000028</v>
      </c>
      <c r="B531" s="2">
        <v>3</v>
      </c>
      <c r="C531" s="2">
        <v>2</v>
      </c>
      <c r="D531" s="158">
        <v>31</v>
      </c>
      <c r="E531" s="2">
        <v>-1</v>
      </c>
      <c r="F531" s="210">
        <f t="shared" si="16"/>
        <v>50800</v>
      </c>
      <c r="G531" s="210">
        <f t="shared" si="15"/>
        <v>50400</v>
      </c>
      <c r="I531" s="15" t="s">
        <v>99</v>
      </c>
      <c r="J531" s="15"/>
      <c r="K531" s="15" t="s">
        <v>6</v>
      </c>
      <c r="L531" s="120"/>
      <c r="N531" s="156">
        <v>0</v>
      </c>
      <c r="P531" s="17"/>
      <c r="Q531" t="s">
        <v>768</v>
      </c>
      <c r="R531" s="32" t="s">
        <v>100</v>
      </c>
    </row>
    <row r="532" spans="1:18" s="2" customFormat="1" hidden="1" x14ac:dyDescent="0.3">
      <c r="A532" s="104">
        <v>2000028</v>
      </c>
      <c r="B532" s="2">
        <v>3</v>
      </c>
      <c r="C532" s="2">
        <v>2</v>
      </c>
      <c r="D532" s="158">
        <v>31</v>
      </c>
      <c r="E532" s="2">
        <v>-1</v>
      </c>
      <c r="F532" s="210">
        <f t="shared" si="16"/>
        <v>50400</v>
      </c>
      <c r="G532" s="210">
        <f t="shared" si="15"/>
        <v>50000</v>
      </c>
      <c r="I532" s="15" t="s">
        <v>99</v>
      </c>
      <c r="J532" s="15"/>
      <c r="K532" s="15" t="s">
        <v>6</v>
      </c>
      <c r="L532" s="120"/>
      <c r="N532" s="156">
        <v>0</v>
      </c>
      <c r="P532" s="17"/>
      <c r="Q532" t="s">
        <v>768</v>
      </c>
      <c r="R532" s="32" t="s">
        <v>100</v>
      </c>
    </row>
    <row r="533" spans="1:18" s="2" customFormat="1" hidden="1" x14ac:dyDescent="0.3">
      <c r="A533" s="104">
        <v>2000028</v>
      </c>
      <c r="B533" s="2">
        <v>3</v>
      </c>
      <c r="C533" s="2">
        <v>2</v>
      </c>
      <c r="D533" s="158">
        <v>31</v>
      </c>
      <c r="E533" s="2">
        <v>-1</v>
      </c>
      <c r="F533" s="210">
        <f t="shared" si="16"/>
        <v>50000</v>
      </c>
      <c r="G533" s="210">
        <f t="shared" si="15"/>
        <v>49600</v>
      </c>
      <c r="I533" s="15" t="s">
        <v>99</v>
      </c>
      <c r="J533" s="15"/>
      <c r="K533" s="15" t="s">
        <v>6</v>
      </c>
      <c r="L533" s="120"/>
      <c r="N533" s="156">
        <v>0</v>
      </c>
      <c r="P533" s="17"/>
      <c r="Q533" t="s">
        <v>768</v>
      </c>
      <c r="R533" s="32" t="s">
        <v>100</v>
      </c>
    </row>
    <row r="534" spans="1:18" s="2" customFormat="1" hidden="1" x14ac:dyDescent="0.3">
      <c r="A534" s="104">
        <v>2000028</v>
      </c>
      <c r="B534" s="2">
        <v>3</v>
      </c>
      <c r="C534" s="2">
        <v>2</v>
      </c>
      <c r="D534" s="158">
        <v>31</v>
      </c>
      <c r="E534" s="2">
        <v>-1</v>
      </c>
      <c r="F534" s="210">
        <f t="shared" si="16"/>
        <v>49600</v>
      </c>
      <c r="G534" s="210">
        <f t="shared" si="15"/>
        <v>49200</v>
      </c>
      <c r="I534" s="15" t="s">
        <v>99</v>
      </c>
      <c r="J534" s="15"/>
      <c r="K534" s="15" t="s">
        <v>6</v>
      </c>
      <c r="L534" s="120"/>
      <c r="N534" s="156">
        <v>0</v>
      </c>
      <c r="P534" s="17"/>
      <c r="Q534" t="s">
        <v>768</v>
      </c>
      <c r="R534" s="32" t="s">
        <v>100</v>
      </c>
    </row>
    <row r="535" spans="1:18" s="2" customFormat="1" hidden="1" x14ac:dyDescent="0.3">
      <c r="A535" s="104">
        <v>2000028</v>
      </c>
      <c r="B535" s="2">
        <v>3</v>
      </c>
      <c r="C535" s="2">
        <v>2</v>
      </c>
      <c r="D535" s="158">
        <v>31</v>
      </c>
      <c r="E535" s="2">
        <v>-1</v>
      </c>
      <c r="F535" s="210">
        <f t="shared" si="16"/>
        <v>49200</v>
      </c>
      <c r="G535" s="210">
        <f t="shared" si="15"/>
        <v>48800</v>
      </c>
      <c r="I535" s="15" t="s">
        <v>99</v>
      </c>
      <c r="J535" s="15"/>
      <c r="K535" s="15" t="s">
        <v>6</v>
      </c>
      <c r="L535" s="120"/>
      <c r="N535" s="156">
        <v>0</v>
      </c>
      <c r="P535" s="17"/>
      <c r="Q535" t="s">
        <v>768</v>
      </c>
      <c r="R535" s="32" t="s">
        <v>100</v>
      </c>
    </row>
    <row r="536" spans="1:18" s="2" customFormat="1" hidden="1" x14ac:dyDescent="0.3">
      <c r="A536" s="104">
        <v>2000028</v>
      </c>
      <c r="B536" s="2">
        <v>3</v>
      </c>
      <c r="C536" s="2">
        <v>2</v>
      </c>
      <c r="D536" s="158">
        <v>31</v>
      </c>
      <c r="E536" s="2">
        <v>-1</v>
      </c>
      <c r="F536" s="210">
        <f t="shared" si="16"/>
        <v>48800</v>
      </c>
      <c r="G536" s="210">
        <f t="shared" si="15"/>
        <v>48400</v>
      </c>
      <c r="I536" s="15" t="s">
        <v>99</v>
      </c>
      <c r="J536" s="15"/>
      <c r="K536" s="15" t="s">
        <v>6</v>
      </c>
      <c r="L536" s="120"/>
      <c r="N536" s="156">
        <v>0</v>
      </c>
      <c r="P536" s="17"/>
      <c r="Q536" t="s">
        <v>768</v>
      </c>
      <c r="R536" s="32" t="s">
        <v>100</v>
      </c>
    </row>
    <row r="537" spans="1:18" s="2" customFormat="1" hidden="1" x14ac:dyDescent="0.3">
      <c r="A537" s="104">
        <v>2000028</v>
      </c>
      <c r="B537" s="2">
        <v>3</v>
      </c>
      <c r="C537" s="2">
        <v>2</v>
      </c>
      <c r="D537" s="158">
        <v>31</v>
      </c>
      <c r="E537" s="2">
        <v>-1</v>
      </c>
      <c r="F537" s="210">
        <f t="shared" si="16"/>
        <v>48400</v>
      </c>
      <c r="G537" s="210">
        <f t="shared" si="15"/>
        <v>48000</v>
      </c>
      <c r="I537" s="15" t="s">
        <v>99</v>
      </c>
      <c r="J537" s="15"/>
      <c r="K537" s="15" t="s">
        <v>6</v>
      </c>
      <c r="L537" s="120"/>
      <c r="N537" s="156">
        <v>0</v>
      </c>
      <c r="P537" s="17"/>
      <c r="Q537" t="s">
        <v>768</v>
      </c>
      <c r="R537" s="32" t="s">
        <v>100</v>
      </c>
    </row>
    <row r="538" spans="1:18" s="2" customFormat="1" hidden="1" x14ac:dyDescent="0.3">
      <c r="A538" s="104">
        <v>2000028</v>
      </c>
      <c r="B538" s="2">
        <v>3</v>
      </c>
      <c r="C538" s="2">
        <v>2</v>
      </c>
      <c r="D538" s="158">
        <v>31</v>
      </c>
      <c r="E538" s="2">
        <v>-1</v>
      </c>
      <c r="F538" s="210">
        <f t="shared" si="16"/>
        <v>48000</v>
      </c>
      <c r="G538" s="210">
        <f t="shared" si="15"/>
        <v>47600</v>
      </c>
      <c r="I538" s="15" t="s">
        <v>99</v>
      </c>
      <c r="J538" s="15"/>
      <c r="K538" s="15" t="s">
        <v>6</v>
      </c>
      <c r="L538" s="120"/>
      <c r="N538" s="156">
        <v>0</v>
      </c>
      <c r="P538" s="17"/>
      <c r="Q538" t="s">
        <v>768</v>
      </c>
      <c r="R538" s="32" t="s">
        <v>100</v>
      </c>
    </row>
    <row r="539" spans="1:18" s="2" customFormat="1" hidden="1" x14ac:dyDescent="0.3">
      <c r="A539" s="104">
        <v>2000028</v>
      </c>
      <c r="B539" s="2">
        <v>3</v>
      </c>
      <c r="C539" s="2">
        <v>2</v>
      </c>
      <c r="D539" s="158">
        <v>31</v>
      </c>
      <c r="E539" s="2">
        <v>-1</v>
      </c>
      <c r="F539" s="210">
        <f t="shared" si="16"/>
        <v>47600</v>
      </c>
      <c r="G539" s="210">
        <f t="shared" si="15"/>
        <v>47200</v>
      </c>
      <c r="I539" s="15" t="s">
        <v>99</v>
      </c>
      <c r="J539" s="15"/>
      <c r="K539" s="15" t="s">
        <v>6</v>
      </c>
      <c r="L539" s="120"/>
      <c r="N539" s="156">
        <v>0</v>
      </c>
      <c r="P539" s="17"/>
      <c r="Q539" t="s">
        <v>768</v>
      </c>
      <c r="R539" s="32" t="s">
        <v>100</v>
      </c>
    </row>
    <row r="540" spans="1:18" s="2" customFormat="1" hidden="1" x14ac:dyDescent="0.3">
      <c r="A540" s="104">
        <v>2000028</v>
      </c>
      <c r="B540" s="2">
        <v>3</v>
      </c>
      <c r="C540" s="2">
        <v>2</v>
      </c>
      <c r="D540" s="158">
        <v>31</v>
      </c>
      <c r="E540" s="2">
        <v>-1</v>
      </c>
      <c r="F540" s="210">
        <f t="shared" si="16"/>
        <v>47200</v>
      </c>
      <c r="G540" s="210">
        <f t="shared" si="15"/>
        <v>46800</v>
      </c>
      <c r="I540" s="15" t="s">
        <v>99</v>
      </c>
      <c r="J540" s="15"/>
      <c r="K540" s="15" t="s">
        <v>6</v>
      </c>
      <c r="L540" s="120"/>
      <c r="N540" s="156">
        <v>0</v>
      </c>
      <c r="P540" s="17"/>
      <c r="Q540" t="s">
        <v>768</v>
      </c>
      <c r="R540" s="32" t="s">
        <v>100</v>
      </c>
    </row>
    <row r="541" spans="1:18" s="2" customFormat="1" hidden="1" x14ac:dyDescent="0.3">
      <c r="A541" s="104">
        <v>2000028</v>
      </c>
      <c r="B541" s="2">
        <v>3</v>
      </c>
      <c r="C541" s="2">
        <v>2</v>
      </c>
      <c r="D541" s="158">
        <v>31</v>
      </c>
      <c r="E541" s="2">
        <v>-1</v>
      </c>
      <c r="F541" s="210">
        <f t="shared" si="16"/>
        <v>46800</v>
      </c>
      <c r="G541" s="210">
        <f t="shared" si="15"/>
        <v>46400</v>
      </c>
      <c r="I541" s="15" t="s">
        <v>99</v>
      </c>
      <c r="J541" s="15"/>
      <c r="K541" s="15" t="s">
        <v>6</v>
      </c>
      <c r="L541" s="120"/>
      <c r="N541" s="156">
        <v>0</v>
      </c>
      <c r="P541" s="17"/>
      <c r="Q541" t="s">
        <v>768</v>
      </c>
      <c r="R541" s="32" t="s">
        <v>100</v>
      </c>
    </row>
    <row r="542" spans="1:18" s="2" customFormat="1" hidden="1" x14ac:dyDescent="0.3">
      <c r="A542" s="104">
        <v>2000028</v>
      </c>
      <c r="B542" s="2">
        <v>3</v>
      </c>
      <c r="C542" s="2">
        <v>2</v>
      </c>
      <c r="D542" s="158">
        <v>31</v>
      </c>
      <c r="E542" s="2">
        <v>-1</v>
      </c>
      <c r="F542" s="210">
        <f t="shared" si="16"/>
        <v>46400</v>
      </c>
      <c r="G542" s="210">
        <f t="shared" si="15"/>
        <v>46000</v>
      </c>
      <c r="I542" s="15" t="s">
        <v>99</v>
      </c>
      <c r="J542" s="15"/>
      <c r="K542" s="15" t="s">
        <v>6</v>
      </c>
      <c r="L542" s="120"/>
      <c r="N542" s="156">
        <v>0</v>
      </c>
      <c r="P542" s="17"/>
      <c r="Q542" t="s">
        <v>768</v>
      </c>
      <c r="R542" s="32" t="s">
        <v>100</v>
      </c>
    </row>
    <row r="543" spans="1:18" s="2" customFormat="1" hidden="1" x14ac:dyDescent="0.3">
      <c r="A543" s="104">
        <v>2000028</v>
      </c>
      <c r="B543" s="2">
        <v>3</v>
      </c>
      <c r="C543" s="2">
        <v>2</v>
      </c>
      <c r="D543" s="158">
        <v>31</v>
      </c>
      <c r="E543" s="2">
        <v>-1</v>
      </c>
      <c r="F543" s="210">
        <f t="shared" si="16"/>
        <v>46000</v>
      </c>
      <c r="G543" s="210">
        <f t="shared" si="15"/>
        <v>45600</v>
      </c>
      <c r="I543" s="15" t="s">
        <v>99</v>
      </c>
      <c r="J543" s="15"/>
      <c r="K543" s="15" t="s">
        <v>6</v>
      </c>
      <c r="L543" s="120"/>
      <c r="N543" s="156">
        <v>0</v>
      </c>
      <c r="P543" s="17"/>
      <c r="Q543" t="s">
        <v>768</v>
      </c>
      <c r="R543" s="32" t="s">
        <v>100</v>
      </c>
    </row>
    <row r="544" spans="1:18" s="2" customFormat="1" hidden="1" x14ac:dyDescent="0.3">
      <c r="A544" s="104">
        <v>2000028</v>
      </c>
      <c r="B544" s="2">
        <v>3</v>
      </c>
      <c r="C544" s="2">
        <v>2</v>
      </c>
      <c r="D544" s="158">
        <v>31</v>
      </c>
      <c r="E544" s="2">
        <v>-1</v>
      </c>
      <c r="F544" s="210">
        <f t="shared" si="16"/>
        <v>45600</v>
      </c>
      <c r="G544" s="210">
        <f t="shared" si="15"/>
        <v>45200</v>
      </c>
      <c r="I544" s="15" t="s">
        <v>99</v>
      </c>
      <c r="J544" s="15"/>
      <c r="K544" s="15" t="s">
        <v>6</v>
      </c>
      <c r="L544" s="120"/>
      <c r="N544" s="156">
        <v>0</v>
      </c>
      <c r="P544" s="17"/>
      <c r="Q544" t="s">
        <v>768</v>
      </c>
      <c r="R544" s="32" t="s">
        <v>100</v>
      </c>
    </row>
    <row r="545" spans="1:18" s="2" customFormat="1" hidden="1" x14ac:dyDescent="0.3">
      <c r="A545" s="104">
        <v>2000028</v>
      </c>
      <c r="B545" s="2">
        <v>3</v>
      </c>
      <c r="C545" s="2">
        <v>2</v>
      </c>
      <c r="D545" s="158">
        <v>31</v>
      </c>
      <c r="E545" s="2">
        <v>-1</v>
      </c>
      <c r="F545" s="210">
        <f t="shared" si="16"/>
        <v>45200</v>
      </c>
      <c r="G545" s="210">
        <f t="shared" si="15"/>
        <v>44800</v>
      </c>
      <c r="I545" s="15" t="s">
        <v>99</v>
      </c>
      <c r="J545" s="15"/>
      <c r="K545" s="15" t="s">
        <v>6</v>
      </c>
      <c r="L545" s="120"/>
      <c r="N545" s="156">
        <v>0</v>
      </c>
      <c r="P545" s="17"/>
      <c r="Q545" t="s">
        <v>768</v>
      </c>
      <c r="R545" s="32" t="s">
        <v>100</v>
      </c>
    </row>
    <row r="546" spans="1:18" s="2" customFormat="1" hidden="1" x14ac:dyDescent="0.3">
      <c r="A546" s="104">
        <v>2000028</v>
      </c>
      <c r="B546" s="2">
        <v>3</v>
      </c>
      <c r="C546" s="2">
        <v>2</v>
      </c>
      <c r="D546" s="158">
        <v>31</v>
      </c>
      <c r="E546" s="2">
        <v>-1</v>
      </c>
      <c r="F546" s="210">
        <f t="shared" si="16"/>
        <v>44800</v>
      </c>
      <c r="G546" s="210">
        <f t="shared" si="15"/>
        <v>44400</v>
      </c>
      <c r="I546" s="15" t="s">
        <v>99</v>
      </c>
      <c r="J546" s="15"/>
      <c r="K546" s="15" t="s">
        <v>6</v>
      </c>
      <c r="L546" s="120"/>
      <c r="N546" s="156">
        <v>0</v>
      </c>
      <c r="P546" s="17"/>
      <c r="Q546" t="s">
        <v>768</v>
      </c>
      <c r="R546" s="32" t="s">
        <v>100</v>
      </c>
    </row>
    <row r="547" spans="1:18" s="2" customFormat="1" hidden="1" x14ac:dyDescent="0.3">
      <c r="A547" s="104">
        <v>2000028</v>
      </c>
      <c r="B547" s="2">
        <v>3</v>
      </c>
      <c r="C547" s="2">
        <v>2</v>
      </c>
      <c r="D547" s="158">
        <v>31</v>
      </c>
      <c r="E547" s="2">
        <v>-1</v>
      </c>
      <c r="F547" s="210">
        <f t="shared" si="16"/>
        <v>44400</v>
      </c>
      <c r="G547" s="210">
        <f t="shared" si="15"/>
        <v>44000</v>
      </c>
      <c r="I547" s="15" t="s">
        <v>99</v>
      </c>
      <c r="J547" s="15"/>
      <c r="K547" s="15" t="s">
        <v>6</v>
      </c>
      <c r="L547" s="120"/>
      <c r="N547" s="156">
        <v>0</v>
      </c>
      <c r="P547" s="17"/>
      <c r="Q547" t="s">
        <v>768</v>
      </c>
      <c r="R547" s="32" t="s">
        <v>100</v>
      </c>
    </row>
    <row r="548" spans="1:18" s="2" customFormat="1" hidden="1" x14ac:dyDescent="0.3">
      <c r="A548" s="104">
        <v>2000028</v>
      </c>
      <c r="B548" s="2">
        <v>3</v>
      </c>
      <c r="C548" s="2">
        <v>2</v>
      </c>
      <c r="D548" s="158">
        <v>31</v>
      </c>
      <c r="E548" s="2">
        <v>-1</v>
      </c>
      <c r="F548" s="210">
        <f t="shared" si="16"/>
        <v>44000</v>
      </c>
      <c r="G548" s="210">
        <f t="shared" si="15"/>
        <v>43600</v>
      </c>
      <c r="I548" s="15" t="s">
        <v>99</v>
      </c>
      <c r="J548" s="15"/>
      <c r="K548" s="15" t="s">
        <v>6</v>
      </c>
      <c r="L548" s="120"/>
      <c r="N548" s="156">
        <v>0</v>
      </c>
      <c r="P548" s="17"/>
      <c r="Q548" t="s">
        <v>768</v>
      </c>
      <c r="R548" s="32" t="s">
        <v>100</v>
      </c>
    </row>
    <row r="549" spans="1:18" s="2" customFormat="1" hidden="1" x14ac:dyDescent="0.3">
      <c r="A549" s="104">
        <v>2000028</v>
      </c>
      <c r="B549" s="2">
        <v>3</v>
      </c>
      <c r="C549" s="2">
        <v>2</v>
      </c>
      <c r="D549" s="158">
        <v>31</v>
      </c>
      <c r="E549" s="2">
        <v>-1</v>
      </c>
      <c r="F549" s="210">
        <f t="shared" si="16"/>
        <v>43600</v>
      </c>
      <c r="G549" s="210">
        <f t="shared" si="15"/>
        <v>43200</v>
      </c>
      <c r="I549" s="15" t="s">
        <v>99</v>
      </c>
      <c r="J549" s="15"/>
      <c r="K549" s="15" t="s">
        <v>6</v>
      </c>
      <c r="L549" s="120"/>
      <c r="N549" s="156">
        <v>0</v>
      </c>
      <c r="P549" s="17"/>
      <c r="Q549" t="s">
        <v>768</v>
      </c>
      <c r="R549" s="32" t="s">
        <v>100</v>
      </c>
    </row>
    <row r="550" spans="1:18" s="2" customFormat="1" hidden="1" x14ac:dyDescent="0.3">
      <c r="A550" s="104">
        <v>2000028</v>
      </c>
      <c r="B550" s="2">
        <v>3</v>
      </c>
      <c r="C550" s="2">
        <v>2</v>
      </c>
      <c r="D550" s="158">
        <v>31</v>
      </c>
      <c r="E550" s="2">
        <v>-1</v>
      </c>
      <c r="F550" s="210">
        <f t="shared" si="16"/>
        <v>43200</v>
      </c>
      <c r="G550" s="210">
        <f t="shared" si="15"/>
        <v>42800</v>
      </c>
      <c r="I550" s="15" t="s">
        <v>99</v>
      </c>
      <c r="J550" s="15"/>
      <c r="K550" s="15" t="s">
        <v>6</v>
      </c>
      <c r="L550" s="120"/>
      <c r="N550" s="156">
        <v>0</v>
      </c>
      <c r="P550" s="17"/>
      <c r="Q550" t="s">
        <v>768</v>
      </c>
      <c r="R550" s="32" t="s">
        <v>100</v>
      </c>
    </row>
    <row r="551" spans="1:18" s="2" customFormat="1" hidden="1" x14ac:dyDescent="0.3">
      <c r="A551" s="104">
        <v>2000028</v>
      </c>
      <c r="B551" s="2">
        <v>3</v>
      </c>
      <c r="C551" s="2">
        <v>2</v>
      </c>
      <c r="D551" s="158">
        <v>31</v>
      </c>
      <c r="E551" s="2">
        <v>-1</v>
      </c>
      <c r="F551" s="210">
        <f t="shared" si="16"/>
        <v>42800</v>
      </c>
      <c r="G551" s="210">
        <f t="shared" si="15"/>
        <v>42400</v>
      </c>
      <c r="I551" s="15" t="s">
        <v>99</v>
      </c>
      <c r="J551" s="15"/>
      <c r="K551" s="15" t="s">
        <v>6</v>
      </c>
      <c r="L551" s="120"/>
      <c r="N551" s="156">
        <v>0</v>
      </c>
      <c r="P551" s="17"/>
      <c r="Q551" t="s">
        <v>768</v>
      </c>
      <c r="R551" s="32" t="s">
        <v>100</v>
      </c>
    </row>
    <row r="552" spans="1:18" s="2" customFormat="1" hidden="1" x14ac:dyDescent="0.3">
      <c r="A552" s="104">
        <v>2000028</v>
      </c>
      <c r="B552" s="2">
        <v>3</v>
      </c>
      <c r="C552" s="2">
        <v>2</v>
      </c>
      <c r="D552" s="158">
        <v>31</v>
      </c>
      <c r="E552" s="2">
        <v>-1</v>
      </c>
      <c r="F552" s="210">
        <f t="shared" si="16"/>
        <v>42400</v>
      </c>
      <c r="G552" s="210">
        <f t="shared" si="15"/>
        <v>42000</v>
      </c>
      <c r="I552" s="15" t="s">
        <v>99</v>
      </c>
      <c r="J552" s="15"/>
      <c r="K552" s="15" t="s">
        <v>6</v>
      </c>
      <c r="L552" s="120"/>
      <c r="N552" s="156">
        <v>0</v>
      </c>
      <c r="P552" s="17"/>
      <c r="Q552" t="s">
        <v>768</v>
      </c>
      <c r="R552" s="32" t="s">
        <v>100</v>
      </c>
    </row>
    <row r="553" spans="1:18" s="2" customFormat="1" hidden="1" x14ac:dyDescent="0.3">
      <c r="A553" s="104">
        <v>2000028</v>
      </c>
      <c r="B553" s="2">
        <v>3</v>
      </c>
      <c r="C553" s="2">
        <v>2</v>
      </c>
      <c r="D553" s="158">
        <v>31</v>
      </c>
      <c r="E553" s="2">
        <v>-1</v>
      </c>
      <c r="F553" s="210">
        <f t="shared" si="16"/>
        <v>42000</v>
      </c>
      <c r="G553" s="210">
        <f t="shared" si="15"/>
        <v>41600</v>
      </c>
      <c r="I553" s="15" t="s">
        <v>99</v>
      </c>
      <c r="J553" s="15"/>
      <c r="K553" s="15" t="s">
        <v>6</v>
      </c>
      <c r="L553" s="120"/>
      <c r="N553" s="156">
        <v>0</v>
      </c>
      <c r="P553" s="17"/>
      <c r="Q553" t="s">
        <v>768</v>
      </c>
      <c r="R553" s="32" t="s">
        <v>100</v>
      </c>
    </row>
    <row r="554" spans="1:18" s="2" customFormat="1" hidden="1" x14ac:dyDescent="0.3">
      <c r="A554" s="104">
        <v>2000028</v>
      </c>
      <c r="B554" s="2">
        <v>3</v>
      </c>
      <c r="C554" s="2">
        <v>2</v>
      </c>
      <c r="D554" s="158">
        <v>31</v>
      </c>
      <c r="E554" s="2">
        <v>-1</v>
      </c>
      <c r="F554" s="210">
        <f t="shared" si="16"/>
        <v>41600</v>
      </c>
      <c r="G554" s="210">
        <f t="shared" si="15"/>
        <v>41200</v>
      </c>
      <c r="I554" s="15" t="s">
        <v>99</v>
      </c>
      <c r="J554" s="15"/>
      <c r="K554" s="15" t="s">
        <v>6</v>
      </c>
      <c r="L554" s="120"/>
      <c r="N554" s="156">
        <v>0</v>
      </c>
      <c r="P554" s="17"/>
      <c r="Q554" t="s">
        <v>768</v>
      </c>
      <c r="R554" s="32" t="s">
        <v>100</v>
      </c>
    </row>
    <row r="555" spans="1:18" s="2" customFormat="1" hidden="1" x14ac:dyDescent="0.3">
      <c r="A555" s="104">
        <v>2000028</v>
      </c>
      <c r="B555" s="2">
        <v>3</v>
      </c>
      <c r="C555" s="2">
        <v>2</v>
      </c>
      <c r="D555" s="158">
        <v>31</v>
      </c>
      <c r="E555" s="2">
        <v>-1</v>
      </c>
      <c r="F555" s="210">
        <f t="shared" si="16"/>
        <v>41200</v>
      </c>
      <c r="G555" s="210">
        <f t="shared" si="15"/>
        <v>40800</v>
      </c>
      <c r="I555" s="15" t="s">
        <v>99</v>
      </c>
      <c r="J555" s="15"/>
      <c r="K555" s="15" t="s">
        <v>6</v>
      </c>
      <c r="L555" s="120"/>
      <c r="N555" s="156">
        <v>0</v>
      </c>
      <c r="P555" s="17"/>
      <c r="Q555" t="s">
        <v>768</v>
      </c>
      <c r="R555" s="32" t="s">
        <v>100</v>
      </c>
    </row>
    <row r="556" spans="1:18" s="2" customFormat="1" hidden="1" x14ac:dyDescent="0.3">
      <c r="A556" s="104">
        <v>2000028</v>
      </c>
      <c r="B556" s="2">
        <v>3</v>
      </c>
      <c r="C556" s="2">
        <v>2</v>
      </c>
      <c r="D556" s="158">
        <v>31</v>
      </c>
      <c r="E556" s="2">
        <v>-1</v>
      </c>
      <c r="F556" s="210">
        <f t="shared" si="16"/>
        <v>40800</v>
      </c>
      <c r="G556" s="210">
        <f t="shared" si="15"/>
        <v>40400</v>
      </c>
      <c r="I556" s="15" t="s">
        <v>99</v>
      </c>
      <c r="J556" s="15"/>
      <c r="K556" s="15" t="s">
        <v>6</v>
      </c>
      <c r="L556" s="120"/>
      <c r="N556" s="156">
        <v>0</v>
      </c>
      <c r="P556" s="17"/>
      <c r="Q556" t="s">
        <v>768</v>
      </c>
      <c r="R556" s="32" t="s">
        <v>100</v>
      </c>
    </row>
    <row r="557" spans="1:18" s="2" customFormat="1" hidden="1" x14ac:dyDescent="0.3">
      <c r="A557" s="104">
        <v>2000028</v>
      </c>
      <c r="B557" s="2">
        <v>3</v>
      </c>
      <c r="C557" s="2">
        <v>2</v>
      </c>
      <c r="D557" s="158">
        <v>31</v>
      </c>
      <c r="E557" s="2">
        <v>-1</v>
      </c>
      <c r="F557" s="210">
        <f t="shared" si="16"/>
        <v>40400</v>
      </c>
      <c r="G557" s="210">
        <f t="shared" si="15"/>
        <v>40000</v>
      </c>
      <c r="I557" s="15" t="s">
        <v>99</v>
      </c>
      <c r="J557" s="15"/>
      <c r="K557" s="15" t="s">
        <v>6</v>
      </c>
      <c r="L557" s="120"/>
      <c r="N557" s="156">
        <v>0</v>
      </c>
      <c r="P557" s="17"/>
      <c r="Q557" t="s">
        <v>768</v>
      </c>
      <c r="R557" s="32" t="s">
        <v>100</v>
      </c>
    </row>
    <row r="558" spans="1:18" s="2" customFormat="1" hidden="1" x14ac:dyDescent="0.3">
      <c r="A558" s="104">
        <v>2000028</v>
      </c>
      <c r="B558" s="2">
        <v>3</v>
      </c>
      <c r="C558" s="2">
        <v>2</v>
      </c>
      <c r="D558" s="158">
        <v>31</v>
      </c>
      <c r="E558" s="2">
        <v>-1</v>
      </c>
      <c r="F558" s="210">
        <f t="shared" si="16"/>
        <v>40000</v>
      </c>
      <c r="G558" s="210">
        <f t="shared" si="15"/>
        <v>39600</v>
      </c>
      <c r="I558" s="15" t="s">
        <v>99</v>
      </c>
      <c r="J558" s="15"/>
      <c r="K558" s="15" t="s">
        <v>6</v>
      </c>
      <c r="L558" s="120"/>
      <c r="N558" s="156">
        <v>0</v>
      </c>
      <c r="P558" s="17"/>
      <c r="Q558" t="s">
        <v>768</v>
      </c>
      <c r="R558" s="32" t="s">
        <v>100</v>
      </c>
    </row>
    <row r="559" spans="1:18" s="2" customFormat="1" hidden="1" x14ac:dyDescent="0.3">
      <c r="A559" s="104">
        <v>2000028</v>
      </c>
      <c r="B559" s="2">
        <v>3</v>
      </c>
      <c r="C559" s="2">
        <v>2</v>
      </c>
      <c r="D559" s="158">
        <v>31</v>
      </c>
      <c r="E559" s="2">
        <v>-1</v>
      </c>
      <c r="F559" s="210">
        <f t="shared" si="16"/>
        <v>39600</v>
      </c>
      <c r="G559" s="210">
        <f t="shared" si="15"/>
        <v>39200</v>
      </c>
      <c r="I559" s="15" t="s">
        <v>99</v>
      </c>
      <c r="J559" s="15"/>
      <c r="K559" s="15" t="s">
        <v>6</v>
      </c>
      <c r="L559" s="120"/>
      <c r="N559" s="156">
        <v>0</v>
      </c>
      <c r="P559" s="17"/>
      <c r="Q559" t="s">
        <v>768</v>
      </c>
      <c r="R559" s="32" t="s">
        <v>100</v>
      </c>
    </row>
    <row r="560" spans="1:18" s="2" customFormat="1" hidden="1" x14ac:dyDescent="0.3">
      <c r="A560" s="104">
        <v>2000028</v>
      </c>
      <c r="B560" s="2">
        <v>3</v>
      </c>
      <c r="C560" s="2">
        <v>2</v>
      </c>
      <c r="D560" s="158">
        <v>31</v>
      </c>
      <c r="E560" s="2">
        <v>-1</v>
      </c>
      <c r="F560" s="210">
        <f t="shared" si="16"/>
        <v>39200</v>
      </c>
      <c r="G560" s="210">
        <f t="shared" si="15"/>
        <v>38800</v>
      </c>
      <c r="I560" s="15" t="s">
        <v>99</v>
      </c>
      <c r="J560" s="15"/>
      <c r="K560" s="15" t="s">
        <v>6</v>
      </c>
      <c r="L560" s="120"/>
      <c r="N560" s="156">
        <v>0</v>
      </c>
      <c r="P560" s="17"/>
      <c r="Q560" t="s">
        <v>768</v>
      </c>
      <c r="R560" s="32" t="s">
        <v>100</v>
      </c>
    </row>
    <row r="561" spans="1:18" s="2" customFormat="1" hidden="1" x14ac:dyDescent="0.3">
      <c r="A561" s="104">
        <v>2000028</v>
      </c>
      <c r="B561" s="2">
        <v>3</v>
      </c>
      <c r="C561" s="2">
        <v>2</v>
      </c>
      <c r="D561" s="158">
        <v>31</v>
      </c>
      <c r="E561" s="2">
        <v>-1</v>
      </c>
      <c r="F561" s="210">
        <f t="shared" si="16"/>
        <v>38800</v>
      </c>
      <c r="G561" s="210">
        <f t="shared" si="15"/>
        <v>38400</v>
      </c>
      <c r="I561" s="15" t="s">
        <v>99</v>
      </c>
      <c r="J561" s="15"/>
      <c r="K561" s="15" t="s">
        <v>6</v>
      </c>
      <c r="L561" s="120"/>
      <c r="N561" s="156">
        <v>0</v>
      </c>
      <c r="P561" s="17"/>
      <c r="Q561" t="s">
        <v>768</v>
      </c>
      <c r="R561" s="32" t="s">
        <v>100</v>
      </c>
    </row>
    <row r="562" spans="1:18" s="2" customFormat="1" hidden="1" x14ac:dyDescent="0.3">
      <c r="A562" s="104">
        <v>2000028</v>
      </c>
      <c r="B562" s="2">
        <v>3</v>
      </c>
      <c r="C562" s="2">
        <v>2</v>
      </c>
      <c r="D562" s="158">
        <v>31</v>
      </c>
      <c r="E562" s="2">
        <v>-1</v>
      </c>
      <c r="F562" s="210">
        <f t="shared" si="16"/>
        <v>38400</v>
      </c>
      <c r="G562" s="210">
        <f t="shared" si="15"/>
        <v>38000</v>
      </c>
      <c r="I562" s="15" t="s">
        <v>99</v>
      </c>
      <c r="J562" s="15"/>
      <c r="K562" s="15" t="s">
        <v>6</v>
      </c>
      <c r="L562" s="120"/>
      <c r="N562" s="156">
        <v>0</v>
      </c>
      <c r="P562" s="17"/>
      <c r="Q562" t="s">
        <v>768</v>
      </c>
      <c r="R562" s="32" t="s">
        <v>100</v>
      </c>
    </row>
    <row r="563" spans="1:18" s="2" customFormat="1" hidden="1" x14ac:dyDescent="0.3">
      <c r="A563" s="104">
        <v>2000028</v>
      </c>
      <c r="B563" s="2">
        <v>3</v>
      </c>
      <c r="C563" s="2">
        <v>2</v>
      </c>
      <c r="D563" s="158">
        <v>31</v>
      </c>
      <c r="E563" s="2">
        <v>-1</v>
      </c>
      <c r="F563" s="210">
        <f t="shared" si="16"/>
        <v>38000</v>
      </c>
      <c r="G563" s="210">
        <f t="shared" si="15"/>
        <v>37600</v>
      </c>
      <c r="I563" s="15" t="s">
        <v>99</v>
      </c>
      <c r="J563" s="15"/>
      <c r="K563" s="15" t="s">
        <v>6</v>
      </c>
      <c r="L563" s="120"/>
      <c r="N563" s="156">
        <v>0</v>
      </c>
      <c r="P563" s="17"/>
      <c r="Q563" t="s">
        <v>768</v>
      </c>
      <c r="R563" s="32" t="s">
        <v>100</v>
      </c>
    </row>
    <row r="564" spans="1:18" s="2" customFormat="1" hidden="1" x14ac:dyDescent="0.3">
      <c r="A564" s="104">
        <v>2000028</v>
      </c>
      <c r="B564" s="2">
        <v>3</v>
      </c>
      <c r="C564" s="2">
        <v>2</v>
      </c>
      <c r="D564" s="158">
        <v>31</v>
      </c>
      <c r="E564" s="2">
        <v>-1</v>
      </c>
      <c r="F564" s="210">
        <f t="shared" si="16"/>
        <v>37600</v>
      </c>
      <c r="G564" s="210">
        <f t="shared" si="15"/>
        <v>37200</v>
      </c>
      <c r="I564" s="15" t="s">
        <v>99</v>
      </c>
      <c r="J564" s="15"/>
      <c r="K564" s="15" t="s">
        <v>6</v>
      </c>
      <c r="L564" s="120"/>
      <c r="N564" s="156">
        <v>0</v>
      </c>
      <c r="P564" s="17"/>
      <c r="Q564" t="s">
        <v>768</v>
      </c>
      <c r="R564" s="32" t="s">
        <v>100</v>
      </c>
    </row>
    <row r="565" spans="1:18" s="2" customFormat="1" hidden="1" x14ac:dyDescent="0.3">
      <c r="A565" s="104">
        <v>2000028</v>
      </c>
      <c r="B565" s="2">
        <v>3</v>
      </c>
      <c r="C565" s="2">
        <v>2</v>
      </c>
      <c r="D565" s="158">
        <v>31</v>
      </c>
      <c r="E565" s="2">
        <v>-1</v>
      </c>
      <c r="F565" s="210">
        <f t="shared" si="16"/>
        <v>37200</v>
      </c>
      <c r="G565" s="210">
        <f t="shared" si="15"/>
        <v>36800</v>
      </c>
      <c r="I565" s="15" t="s">
        <v>99</v>
      </c>
      <c r="J565" s="15"/>
      <c r="K565" s="15" t="s">
        <v>6</v>
      </c>
      <c r="L565" s="120"/>
      <c r="N565" s="156">
        <v>0</v>
      </c>
      <c r="P565" s="17"/>
      <c r="Q565" t="s">
        <v>768</v>
      </c>
      <c r="R565" s="32" t="s">
        <v>100</v>
      </c>
    </row>
    <row r="566" spans="1:18" s="2" customFormat="1" hidden="1" x14ac:dyDescent="0.3">
      <c r="A566" s="104">
        <v>2000028</v>
      </c>
      <c r="B566" s="2">
        <v>3</v>
      </c>
      <c r="C566" s="2">
        <v>2</v>
      </c>
      <c r="D566" s="158">
        <v>31</v>
      </c>
      <c r="E566" s="2">
        <v>-1</v>
      </c>
      <c r="F566" s="210">
        <f t="shared" si="16"/>
        <v>36800</v>
      </c>
      <c r="G566" s="210">
        <f t="shared" si="15"/>
        <v>36400</v>
      </c>
      <c r="I566" s="15" t="s">
        <v>99</v>
      </c>
      <c r="J566" s="15"/>
      <c r="K566" s="15" t="s">
        <v>6</v>
      </c>
      <c r="L566" s="120"/>
      <c r="N566" s="156">
        <v>0</v>
      </c>
      <c r="P566" s="17"/>
      <c r="Q566" t="s">
        <v>768</v>
      </c>
      <c r="R566" s="32" t="s">
        <v>100</v>
      </c>
    </row>
    <row r="567" spans="1:18" s="2" customFormat="1" hidden="1" x14ac:dyDescent="0.3">
      <c r="A567" s="104">
        <v>2000028</v>
      </c>
      <c r="B567" s="2">
        <v>3</v>
      </c>
      <c r="C567" s="2">
        <v>2</v>
      </c>
      <c r="D567" s="158">
        <v>31</v>
      </c>
      <c r="E567" s="2">
        <v>-1</v>
      </c>
      <c r="F567" s="210">
        <f t="shared" si="16"/>
        <v>36400</v>
      </c>
      <c r="G567" s="210">
        <f t="shared" si="15"/>
        <v>36000</v>
      </c>
      <c r="I567" s="15" t="s">
        <v>99</v>
      </c>
      <c r="J567" s="15"/>
      <c r="K567" s="15" t="s">
        <v>6</v>
      </c>
      <c r="L567" s="120"/>
      <c r="N567" s="156">
        <v>0</v>
      </c>
      <c r="P567" s="17"/>
      <c r="Q567" t="s">
        <v>768</v>
      </c>
      <c r="R567" s="32" t="s">
        <v>100</v>
      </c>
    </row>
    <row r="568" spans="1:18" s="2" customFormat="1" hidden="1" x14ac:dyDescent="0.3">
      <c r="A568" s="104">
        <v>2000028</v>
      </c>
      <c r="B568" s="2">
        <v>3</v>
      </c>
      <c r="C568" s="2">
        <v>2</v>
      </c>
      <c r="D568" s="158">
        <v>31</v>
      </c>
      <c r="E568" s="2">
        <v>-1</v>
      </c>
      <c r="F568" s="210">
        <f t="shared" si="16"/>
        <v>36000</v>
      </c>
      <c r="G568" s="210">
        <f t="shared" si="15"/>
        <v>35600</v>
      </c>
      <c r="I568" s="15" t="s">
        <v>99</v>
      </c>
      <c r="J568" s="15"/>
      <c r="K568" s="15" t="s">
        <v>6</v>
      </c>
      <c r="L568" s="120"/>
      <c r="N568" s="156">
        <v>0</v>
      </c>
      <c r="P568" s="17"/>
      <c r="Q568" t="s">
        <v>768</v>
      </c>
      <c r="R568" s="32" t="s">
        <v>100</v>
      </c>
    </row>
    <row r="569" spans="1:18" s="2" customFormat="1" hidden="1" x14ac:dyDescent="0.3">
      <c r="A569" s="104">
        <v>2000028</v>
      </c>
      <c r="B569" s="2">
        <v>3</v>
      </c>
      <c r="C569" s="2">
        <v>2</v>
      </c>
      <c r="D569" s="158">
        <v>31</v>
      </c>
      <c r="E569" s="2">
        <v>-1</v>
      </c>
      <c r="F569" s="210">
        <f t="shared" si="16"/>
        <v>35600</v>
      </c>
      <c r="G569" s="210">
        <f t="shared" si="15"/>
        <v>35200</v>
      </c>
      <c r="I569" s="15" t="s">
        <v>99</v>
      </c>
      <c r="J569" s="15"/>
      <c r="K569" s="15" t="s">
        <v>6</v>
      </c>
      <c r="L569" s="120"/>
      <c r="N569" s="156">
        <v>0</v>
      </c>
      <c r="P569" s="17"/>
      <c r="Q569" t="s">
        <v>768</v>
      </c>
      <c r="R569" s="32" t="s">
        <v>100</v>
      </c>
    </row>
    <row r="570" spans="1:18" s="2" customFormat="1" hidden="1" x14ac:dyDescent="0.3">
      <c r="A570" s="104">
        <v>2000028</v>
      </c>
      <c r="B570" s="2">
        <v>3</v>
      </c>
      <c r="C570" s="2">
        <v>2</v>
      </c>
      <c r="D570" s="158">
        <v>31</v>
      </c>
      <c r="E570" s="2">
        <v>-1</v>
      </c>
      <c r="F570" s="210">
        <f t="shared" si="16"/>
        <v>35200</v>
      </c>
      <c r="G570" s="210">
        <f t="shared" si="15"/>
        <v>34800</v>
      </c>
      <c r="I570" s="15" t="s">
        <v>99</v>
      </c>
      <c r="J570" s="15"/>
      <c r="K570" s="15" t="s">
        <v>6</v>
      </c>
      <c r="L570" s="120"/>
      <c r="N570" s="156">
        <v>0</v>
      </c>
      <c r="P570" s="17"/>
      <c r="Q570" t="s">
        <v>768</v>
      </c>
      <c r="R570" s="32" t="s">
        <v>100</v>
      </c>
    </row>
    <row r="571" spans="1:18" s="2" customFormat="1" hidden="1" x14ac:dyDescent="0.3">
      <c r="A571" s="104">
        <v>2000028</v>
      </c>
      <c r="B571" s="2">
        <v>3</v>
      </c>
      <c r="C571" s="2">
        <v>2</v>
      </c>
      <c r="D571" s="158">
        <v>31</v>
      </c>
      <c r="E571" s="2">
        <v>-1</v>
      </c>
      <c r="F571" s="210">
        <f t="shared" si="16"/>
        <v>34800</v>
      </c>
      <c r="G571" s="210">
        <f t="shared" si="15"/>
        <v>34400</v>
      </c>
      <c r="I571" s="15" t="s">
        <v>99</v>
      </c>
      <c r="J571" s="15"/>
      <c r="K571" s="15" t="s">
        <v>6</v>
      </c>
      <c r="L571" s="120"/>
      <c r="N571" s="156">
        <v>0</v>
      </c>
      <c r="P571" s="17"/>
      <c r="Q571" t="s">
        <v>768</v>
      </c>
      <c r="R571" s="32" t="s">
        <v>100</v>
      </c>
    </row>
    <row r="572" spans="1:18" s="2" customFormat="1" hidden="1" x14ac:dyDescent="0.3">
      <c r="A572" s="104">
        <v>2000028</v>
      </c>
      <c r="B572" s="2">
        <v>3</v>
      </c>
      <c r="C572" s="2">
        <v>2</v>
      </c>
      <c r="D572" s="158">
        <v>31</v>
      </c>
      <c r="E572" s="2">
        <v>-1</v>
      </c>
      <c r="F572" s="210">
        <f t="shared" si="16"/>
        <v>34400</v>
      </c>
      <c r="G572" s="210">
        <f t="shared" si="15"/>
        <v>34000</v>
      </c>
      <c r="I572" s="15" t="s">
        <v>99</v>
      </c>
      <c r="J572" s="15"/>
      <c r="K572" s="15" t="s">
        <v>6</v>
      </c>
      <c r="L572" s="120"/>
      <c r="N572" s="156">
        <v>0</v>
      </c>
      <c r="P572" s="17"/>
      <c r="Q572" t="s">
        <v>768</v>
      </c>
      <c r="R572" s="32" t="s">
        <v>100</v>
      </c>
    </row>
    <row r="573" spans="1:18" s="2" customFormat="1" hidden="1" x14ac:dyDescent="0.3">
      <c r="A573" s="104">
        <v>2000028</v>
      </c>
      <c r="B573" s="2">
        <v>3</v>
      </c>
      <c r="C573" s="2">
        <v>2</v>
      </c>
      <c r="D573" s="158">
        <v>31</v>
      </c>
      <c r="E573" s="2">
        <v>-1</v>
      </c>
      <c r="F573" s="210">
        <f t="shared" si="16"/>
        <v>34000</v>
      </c>
      <c r="G573" s="210">
        <f t="shared" si="15"/>
        <v>33600</v>
      </c>
      <c r="I573" s="15" t="s">
        <v>99</v>
      </c>
      <c r="J573" s="15"/>
      <c r="K573" s="15" t="s">
        <v>6</v>
      </c>
      <c r="L573" s="120"/>
      <c r="N573" s="156">
        <v>0</v>
      </c>
      <c r="P573" s="17"/>
      <c r="Q573" t="s">
        <v>768</v>
      </c>
      <c r="R573" s="32" t="s">
        <v>100</v>
      </c>
    </row>
    <row r="574" spans="1:18" s="2" customFormat="1" hidden="1" x14ac:dyDescent="0.3">
      <c r="A574" s="104">
        <v>2000028</v>
      </c>
      <c r="B574" s="2">
        <v>3</v>
      </c>
      <c r="C574" s="2">
        <v>2</v>
      </c>
      <c r="D574" s="158">
        <v>31</v>
      </c>
      <c r="E574" s="2">
        <v>-1</v>
      </c>
      <c r="F574" s="210">
        <f t="shared" si="16"/>
        <v>33600</v>
      </c>
      <c r="G574" s="210">
        <f t="shared" si="15"/>
        <v>33200</v>
      </c>
      <c r="I574" s="15" t="s">
        <v>99</v>
      </c>
      <c r="J574" s="15"/>
      <c r="K574" s="15" t="s">
        <v>6</v>
      </c>
      <c r="L574" s="120"/>
      <c r="N574" s="156">
        <v>0</v>
      </c>
      <c r="P574" s="17"/>
      <c r="Q574" t="s">
        <v>768</v>
      </c>
      <c r="R574" s="32" t="s">
        <v>100</v>
      </c>
    </row>
    <row r="575" spans="1:18" s="2" customFormat="1" hidden="1" x14ac:dyDescent="0.3">
      <c r="A575" s="104">
        <v>2000028</v>
      </c>
      <c r="B575" s="2">
        <v>3</v>
      </c>
      <c r="C575" s="2">
        <v>2</v>
      </c>
      <c r="D575" s="158">
        <v>31</v>
      </c>
      <c r="E575" s="2">
        <v>-1</v>
      </c>
      <c r="F575" s="210">
        <f t="shared" si="16"/>
        <v>33200</v>
      </c>
      <c r="G575" s="210">
        <f t="shared" si="15"/>
        <v>32800</v>
      </c>
      <c r="I575" s="15" t="s">
        <v>99</v>
      </c>
      <c r="J575" s="15"/>
      <c r="K575" s="15" t="s">
        <v>6</v>
      </c>
      <c r="L575" s="120"/>
      <c r="N575" s="156">
        <v>0</v>
      </c>
      <c r="P575" s="17"/>
      <c r="Q575" t="s">
        <v>768</v>
      </c>
      <c r="R575" s="32" t="s">
        <v>100</v>
      </c>
    </row>
    <row r="576" spans="1:18" s="2" customFormat="1" hidden="1" x14ac:dyDescent="0.3">
      <c r="A576" s="104">
        <v>2000028</v>
      </c>
      <c r="B576" s="2">
        <v>3</v>
      </c>
      <c r="C576" s="2">
        <v>2</v>
      </c>
      <c r="D576" s="158">
        <v>31</v>
      </c>
      <c r="E576" s="2">
        <v>-1</v>
      </c>
      <c r="F576" s="210">
        <f t="shared" si="16"/>
        <v>32800</v>
      </c>
      <c r="G576" s="210">
        <f t="shared" si="15"/>
        <v>32400</v>
      </c>
      <c r="I576" s="15" t="s">
        <v>99</v>
      </c>
      <c r="J576" s="15"/>
      <c r="K576" s="15" t="s">
        <v>6</v>
      </c>
      <c r="L576" s="120"/>
      <c r="N576" s="156">
        <v>0</v>
      </c>
      <c r="P576" s="17"/>
      <c r="Q576" t="s">
        <v>768</v>
      </c>
      <c r="R576" s="32" t="s">
        <v>100</v>
      </c>
    </row>
    <row r="577" spans="1:18" s="2" customFormat="1" hidden="1" x14ac:dyDescent="0.3">
      <c r="A577" s="104">
        <v>2000028</v>
      </c>
      <c r="B577" s="2">
        <v>3</v>
      </c>
      <c r="C577" s="2">
        <v>2</v>
      </c>
      <c r="D577" s="158">
        <v>31</v>
      </c>
      <c r="E577" s="2">
        <v>-1</v>
      </c>
      <c r="F577" s="210">
        <f t="shared" si="16"/>
        <v>32400</v>
      </c>
      <c r="G577" s="210">
        <f t="shared" si="15"/>
        <v>32000</v>
      </c>
      <c r="I577" s="15" t="s">
        <v>99</v>
      </c>
      <c r="J577" s="15"/>
      <c r="K577" s="15" t="s">
        <v>6</v>
      </c>
      <c r="L577" s="120"/>
      <c r="N577" s="156">
        <v>0</v>
      </c>
      <c r="P577" s="17"/>
      <c r="Q577" t="s">
        <v>768</v>
      </c>
      <c r="R577" s="32" t="s">
        <v>100</v>
      </c>
    </row>
    <row r="578" spans="1:18" s="2" customFormat="1" hidden="1" x14ac:dyDescent="0.3">
      <c r="A578" s="104">
        <v>2000028</v>
      </c>
      <c r="B578" s="2">
        <v>3</v>
      </c>
      <c r="C578" s="2">
        <v>2</v>
      </c>
      <c r="D578" s="158">
        <v>31</v>
      </c>
      <c r="E578" s="2">
        <v>-1</v>
      </c>
      <c r="F578" s="210">
        <f t="shared" si="16"/>
        <v>32000</v>
      </c>
      <c r="G578" s="210">
        <f t="shared" si="15"/>
        <v>31600</v>
      </c>
      <c r="I578" s="15" t="s">
        <v>99</v>
      </c>
      <c r="J578" s="15"/>
      <c r="K578" s="15" t="s">
        <v>6</v>
      </c>
      <c r="L578" s="120"/>
      <c r="N578" s="156">
        <v>0</v>
      </c>
      <c r="P578" s="17"/>
      <c r="Q578" t="s">
        <v>768</v>
      </c>
      <c r="R578" s="32" t="s">
        <v>100</v>
      </c>
    </row>
    <row r="579" spans="1:18" s="2" customFormat="1" hidden="1" x14ac:dyDescent="0.3">
      <c r="A579" s="104">
        <v>2000028</v>
      </c>
      <c r="B579" s="2">
        <v>3</v>
      </c>
      <c r="C579" s="2">
        <v>2</v>
      </c>
      <c r="D579" s="158">
        <v>31</v>
      </c>
      <c r="E579" s="2">
        <v>-1</v>
      </c>
      <c r="F579" s="210">
        <f t="shared" si="16"/>
        <v>31600</v>
      </c>
      <c r="G579" s="210">
        <f t="shared" si="15"/>
        <v>31200</v>
      </c>
      <c r="I579" s="15" t="s">
        <v>99</v>
      </c>
      <c r="J579" s="15"/>
      <c r="K579" s="15" t="s">
        <v>6</v>
      </c>
      <c r="L579" s="120"/>
      <c r="N579" s="156">
        <v>0</v>
      </c>
      <c r="P579" s="17"/>
      <c r="Q579" t="s">
        <v>768</v>
      </c>
      <c r="R579" s="32" t="s">
        <v>100</v>
      </c>
    </row>
    <row r="580" spans="1:18" s="2" customFormat="1" hidden="1" x14ac:dyDescent="0.3">
      <c r="A580" s="104">
        <v>2000028</v>
      </c>
      <c r="B580" s="2">
        <v>3</v>
      </c>
      <c r="C580" s="2">
        <v>2</v>
      </c>
      <c r="D580" s="158">
        <v>31</v>
      </c>
      <c r="E580" s="2">
        <v>-1</v>
      </c>
      <c r="F580" s="210">
        <f t="shared" si="16"/>
        <v>31200</v>
      </c>
      <c r="G580" s="210">
        <f t="shared" si="15"/>
        <v>30800</v>
      </c>
      <c r="I580" s="15" t="s">
        <v>99</v>
      </c>
      <c r="J580" s="15"/>
      <c r="K580" s="15" t="s">
        <v>6</v>
      </c>
      <c r="L580" s="120"/>
      <c r="N580" s="156">
        <v>0</v>
      </c>
      <c r="P580" s="17"/>
      <c r="Q580" t="s">
        <v>768</v>
      </c>
      <c r="R580" s="32" t="s">
        <v>100</v>
      </c>
    </row>
    <row r="581" spans="1:18" s="2" customFormat="1" hidden="1" x14ac:dyDescent="0.3">
      <c r="A581" s="104">
        <v>2000028</v>
      </c>
      <c r="B581" s="2">
        <v>3</v>
      </c>
      <c r="C581" s="2">
        <v>2</v>
      </c>
      <c r="D581" s="158">
        <v>31</v>
      </c>
      <c r="E581" s="2">
        <v>-1</v>
      </c>
      <c r="F581" s="210">
        <f t="shared" si="16"/>
        <v>30800</v>
      </c>
      <c r="G581" s="210">
        <f t="shared" si="15"/>
        <v>30400</v>
      </c>
      <c r="I581" s="15" t="s">
        <v>99</v>
      </c>
      <c r="J581" s="15"/>
      <c r="K581" s="15" t="s">
        <v>6</v>
      </c>
      <c r="L581" s="120"/>
      <c r="N581" s="156">
        <v>0</v>
      </c>
      <c r="P581" s="17"/>
      <c r="Q581" t="s">
        <v>768</v>
      </c>
      <c r="R581" s="32" t="s">
        <v>100</v>
      </c>
    </row>
    <row r="582" spans="1:18" s="2" customFormat="1" hidden="1" x14ac:dyDescent="0.3">
      <c r="A582" s="104">
        <v>2000028</v>
      </c>
      <c r="B582" s="2">
        <v>3</v>
      </c>
      <c r="C582" s="2">
        <v>2</v>
      </c>
      <c r="D582" s="158">
        <v>31</v>
      </c>
      <c r="E582" s="2">
        <v>-1</v>
      </c>
      <c r="F582" s="210">
        <f t="shared" si="16"/>
        <v>30400</v>
      </c>
      <c r="G582" s="210">
        <f t="shared" si="15"/>
        <v>30000</v>
      </c>
      <c r="I582" s="15" t="s">
        <v>99</v>
      </c>
      <c r="J582" s="15"/>
      <c r="K582" s="15" t="s">
        <v>6</v>
      </c>
      <c r="L582" s="120"/>
      <c r="N582" s="156">
        <v>0</v>
      </c>
      <c r="P582" s="17"/>
      <c r="Q582" t="s">
        <v>768</v>
      </c>
      <c r="R582" s="32" t="s">
        <v>100</v>
      </c>
    </row>
    <row r="583" spans="1:18" s="2" customFormat="1" hidden="1" x14ac:dyDescent="0.3">
      <c r="A583" s="104">
        <v>2000028</v>
      </c>
      <c r="B583" s="2">
        <v>3</v>
      </c>
      <c r="C583" s="2">
        <v>2</v>
      </c>
      <c r="D583" s="158">
        <v>31</v>
      </c>
      <c r="E583" s="2">
        <v>-1</v>
      </c>
      <c r="F583" s="210">
        <f t="shared" si="16"/>
        <v>30000</v>
      </c>
      <c r="G583" s="210">
        <f t="shared" si="15"/>
        <v>29600</v>
      </c>
      <c r="I583" s="15" t="s">
        <v>99</v>
      </c>
      <c r="J583" s="15"/>
      <c r="K583" s="15" t="s">
        <v>6</v>
      </c>
      <c r="L583" s="120"/>
      <c r="N583" s="156">
        <v>0</v>
      </c>
      <c r="P583" s="17"/>
      <c r="Q583" t="s">
        <v>768</v>
      </c>
      <c r="R583" s="32" t="s">
        <v>100</v>
      </c>
    </row>
    <row r="584" spans="1:18" s="2" customFormat="1" hidden="1" x14ac:dyDescent="0.3">
      <c r="A584" s="104">
        <v>2000028</v>
      </c>
      <c r="B584" s="2">
        <v>3</v>
      </c>
      <c r="C584" s="2">
        <v>2</v>
      </c>
      <c r="D584" s="158">
        <v>31</v>
      </c>
      <c r="E584" s="2">
        <v>-1</v>
      </c>
      <c r="F584" s="210">
        <f t="shared" si="16"/>
        <v>29600</v>
      </c>
      <c r="G584" s="210">
        <f t="shared" si="15"/>
        <v>29200</v>
      </c>
      <c r="I584" s="15" t="s">
        <v>99</v>
      </c>
      <c r="J584" s="15"/>
      <c r="K584" s="15" t="s">
        <v>6</v>
      </c>
      <c r="L584" s="120"/>
      <c r="N584" s="156">
        <v>0</v>
      </c>
      <c r="P584" s="17"/>
      <c r="Q584" t="s">
        <v>768</v>
      </c>
      <c r="R584" s="32" t="s">
        <v>100</v>
      </c>
    </row>
    <row r="585" spans="1:18" s="2" customFormat="1" hidden="1" x14ac:dyDescent="0.3">
      <c r="A585" s="104">
        <v>2000028</v>
      </c>
      <c r="B585" s="2">
        <v>3</v>
      </c>
      <c r="C585" s="2">
        <v>2</v>
      </c>
      <c r="D585" s="158">
        <v>31</v>
      </c>
      <c r="E585" s="2">
        <v>-1</v>
      </c>
      <c r="F585" s="210">
        <f t="shared" si="16"/>
        <v>29200</v>
      </c>
      <c r="G585" s="210">
        <f t="shared" si="15"/>
        <v>28800</v>
      </c>
      <c r="I585" s="15" t="s">
        <v>99</v>
      </c>
      <c r="J585" s="15"/>
      <c r="K585" s="15" t="s">
        <v>6</v>
      </c>
      <c r="L585" s="120"/>
      <c r="N585" s="156">
        <v>0</v>
      </c>
      <c r="P585" s="17"/>
      <c r="Q585" t="s">
        <v>768</v>
      </c>
      <c r="R585" s="32" t="s">
        <v>100</v>
      </c>
    </row>
    <row r="586" spans="1:18" s="2" customFormat="1" hidden="1" x14ac:dyDescent="0.3">
      <c r="A586" s="104">
        <v>2000028</v>
      </c>
      <c r="B586" s="2">
        <v>3</v>
      </c>
      <c r="C586" s="2">
        <v>2</v>
      </c>
      <c r="D586" s="158">
        <v>31</v>
      </c>
      <c r="E586" s="2">
        <v>-1</v>
      </c>
      <c r="F586" s="210">
        <f t="shared" si="16"/>
        <v>28800</v>
      </c>
      <c r="G586" s="210">
        <f t="shared" si="15"/>
        <v>28400</v>
      </c>
      <c r="I586" s="15" t="s">
        <v>99</v>
      </c>
      <c r="J586" s="15"/>
      <c r="K586" s="15" t="s">
        <v>6</v>
      </c>
      <c r="L586" s="120"/>
      <c r="N586" s="156">
        <v>0</v>
      </c>
      <c r="P586" s="17"/>
      <c r="Q586" t="s">
        <v>768</v>
      </c>
      <c r="R586" s="32" t="s">
        <v>100</v>
      </c>
    </row>
    <row r="587" spans="1:18" s="2" customFormat="1" hidden="1" x14ac:dyDescent="0.3">
      <c r="A587" s="104">
        <v>2000028</v>
      </c>
      <c r="B587" s="2">
        <v>3</v>
      </c>
      <c r="C587" s="2">
        <v>2</v>
      </c>
      <c r="D587" s="158">
        <v>31</v>
      </c>
      <c r="E587" s="2">
        <v>-1</v>
      </c>
      <c r="F587" s="210">
        <f t="shared" si="16"/>
        <v>28400</v>
      </c>
      <c r="G587" s="210">
        <f t="shared" si="15"/>
        <v>28000</v>
      </c>
      <c r="I587" s="15" t="s">
        <v>99</v>
      </c>
      <c r="J587" s="15"/>
      <c r="K587" s="15" t="s">
        <v>6</v>
      </c>
      <c r="L587" s="120"/>
      <c r="N587" s="156">
        <v>0</v>
      </c>
      <c r="P587" s="17"/>
      <c r="Q587" t="s">
        <v>768</v>
      </c>
      <c r="R587" s="32" t="s">
        <v>100</v>
      </c>
    </row>
    <row r="588" spans="1:18" s="2" customFormat="1" hidden="1" x14ac:dyDescent="0.3">
      <c r="A588" s="104">
        <v>2000028</v>
      </c>
      <c r="B588" s="2">
        <v>3</v>
      </c>
      <c r="C588" s="2">
        <v>2</v>
      </c>
      <c r="D588" s="158">
        <v>31</v>
      </c>
      <c r="E588" s="2">
        <v>-1</v>
      </c>
      <c r="F588" s="210">
        <f t="shared" si="16"/>
        <v>28000</v>
      </c>
      <c r="G588" s="210">
        <f t="shared" si="15"/>
        <v>27600</v>
      </c>
      <c r="I588" s="15" t="s">
        <v>99</v>
      </c>
      <c r="J588" s="15"/>
      <c r="K588" s="15" t="s">
        <v>6</v>
      </c>
      <c r="L588" s="120"/>
      <c r="N588" s="156">
        <v>0</v>
      </c>
      <c r="P588" s="17"/>
      <c r="Q588" t="s">
        <v>768</v>
      </c>
      <c r="R588" s="32" t="s">
        <v>100</v>
      </c>
    </row>
    <row r="589" spans="1:18" s="2" customFormat="1" hidden="1" x14ac:dyDescent="0.3">
      <c r="A589" s="104">
        <v>2000028</v>
      </c>
      <c r="B589" s="2">
        <v>3</v>
      </c>
      <c r="C589" s="2">
        <v>2</v>
      </c>
      <c r="D589" s="158">
        <v>31</v>
      </c>
      <c r="E589" s="2">
        <v>-1</v>
      </c>
      <c r="F589" s="210">
        <f t="shared" si="16"/>
        <v>27600</v>
      </c>
      <c r="G589" s="210">
        <f t="shared" si="15"/>
        <v>27200</v>
      </c>
      <c r="I589" s="15" t="s">
        <v>99</v>
      </c>
      <c r="J589" s="15"/>
      <c r="K589" s="15" t="s">
        <v>6</v>
      </c>
      <c r="L589" s="120"/>
      <c r="N589" s="156">
        <v>0</v>
      </c>
      <c r="P589" s="17"/>
      <c r="Q589" t="s">
        <v>768</v>
      </c>
      <c r="R589" s="32" t="s">
        <v>100</v>
      </c>
    </row>
    <row r="590" spans="1:18" s="2" customFormat="1" hidden="1" x14ac:dyDescent="0.3">
      <c r="A590" s="104">
        <v>2000028</v>
      </c>
      <c r="B590" s="2">
        <v>3</v>
      </c>
      <c r="C590" s="2">
        <v>2</v>
      </c>
      <c r="D590" s="158">
        <v>31</v>
      </c>
      <c r="E590" s="2">
        <v>-1</v>
      </c>
      <c r="F590" s="210">
        <f t="shared" si="16"/>
        <v>27200</v>
      </c>
      <c r="G590" s="210">
        <f t="shared" si="15"/>
        <v>26800</v>
      </c>
      <c r="I590" s="15" t="s">
        <v>99</v>
      </c>
      <c r="J590" s="15"/>
      <c r="K590" s="15" t="s">
        <v>6</v>
      </c>
      <c r="L590" s="120"/>
      <c r="N590" s="156">
        <v>0</v>
      </c>
      <c r="P590" s="17"/>
      <c r="Q590" t="s">
        <v>768</v>
      </c>
      <c r="R590" s="32" t="s">
        <v>100</v>
      </c>
    </row>
    <row r="591" spans="1:18" s="2" customFormat="1" hidden="1" x14ac:dyDescent="0.3">
      <c r="A591" s="104">
        <v>2000028</v>
      </c>
      <c r="B591" s="2">
        <v>3</v>
      </c>
      <c r="C591" s="2">
        <v>2</v>
      </c>
      <c r="D591" s="158">
        <v>31</v>
      </c>
      <c r="E591" s="2">
        <v>-1</v>
      </c>
      <c r="F591" s="210">
        <f t="shared" si="16"/>
        <v>26800</v>
      </c>
      <c r="G591" s="210">
        <f t="shared" si="15"/>
        <v>26400</v>
      </c>
      <c r="I591" s="15" t="s">
        <v>99</v>
      </c>
      <c r="J591" s="15"/>
      <c r="K591" s="15" t="s">
        <v>6</v>
      </c>
      <c r="L591" s="120"/>
      <c r="N591" s="156">
        <v>0</v>
      </c>
      <c r="P591" s="17"/>
      <c r="Q591" t="s">
        <v>768</v>
      </c>
      <c r="R591" s="32" t="s">
        <v>100</v>
      </c>
    </row>
    <row r="592" spans="1:18" s="2" customFormat="1" hidden="1" x14ac:dyDescent="0.3">
      <c r="A592" s="104">
        <v>2000028</v>
      </c>
      <c r="B592" s="2">
        <v>3</v>
      </c>
      <c r="C592" s="2">
        <v>2</v>
      </c>
      <c r="D592" s="158">
        <v>31</v>
      </c>
      <c r="E592" s="2">
        <v>-1</v>
      </c>
      <c r="F592" s="210">
        <f t="shared" si="16"/>
        <v>26400</v>
      </c>
      <c r="G592" s="210">
        <f t="shared" si="15"/>
        <v>26000</v>
      </c>
      <c r="I592" s="15" t="s">
        <v>99</v>
      </c>
      <c r="J592" s="15"/>
      <c r="K592" s="15" t="s">
        <v>6</v>
      </c>
      <c r="L592" s="120"/>
      <c r="N592" s="156">
        <v>0</v>
      </c>
      <c r="P592" s="17"/>
      <c r="Q592" t="s">
        <v>768</v>
      </c>
      <c r="R592" s="32" t="s">
        <v>100</v>
      </c>
    </row>
    <row r="593" spans="1:18" s="2" customFormat="1" hidden="1" x14ac:dyDescent="0.3">
      <c r="A593" s="104">
        <v>2000028</v>
      </c>
      <c r="B593" s="2">
        <v>3</v>
      </c>
      <c r="C593" s="2">
        <v>2</v>
      </c>
      <c r="D593" s="158">
        <v>31</v>
      </c>
      <c r="E593" s="2">
        <v>-1</v>
      </c>
      <c r="F593" s="210">
        <v>55230</v>
      </c>
      <c r="G593" s="210">
        <v>55230</v>
      </c>
      <c r="I593" s="15" t="s">
        <v>73</v>
      </c>
      <c r="J593" s="2" t="s">
        <v>8</v>
      </c>
      <c r="K593" s="62" t="s">
        <v>6</v>
      </c>
      <c r="L593" s="120" t="s">
        <v>19</v>
      </c>
      <c r="N593" s="156">
        <v>0</v>
      </c>
      <c r="P593" s="17"/>
      <c r="Q593" t="s">
        <v>768</v>
      </c>
      <c r="R593" s="113" t="s">
        <v>849</v>
      </c>
    </row>
    <row r="594" spans="1:18" s="2" customFormat="1" hidden="1" x14ac:dyDescent="0.3">
      <c r="A594" s="104">
        <v>2000028</v>
      </c>
      <c r="B594" s="2">
        <v>3</v>
      </c>
      <c r="C594" s="2">
        <v>2</v>
      </c>
      <c r="D594" s="158">
        <v>32</v>
      </c>
      <c r="E594" s="2">
        <v>1</v>
      </c>
      <c r="F594" s="210">
        <v>55230</v>
      </c>
      <c r="G594" s="210">
        <v>55230</v>
      </c>
      <c r="I594" s="15" t="s">
        <v>73</v>
      </c>
      <c r="J594" s="2" t="s">
        <v>8</v>
      </c>
      <c r="K594" s="62" t="s">
        <v>6</v>
      </c>
      <c r="L594" s="120" t="s">
        <v>19</v>
      </c>
      <c r="N594" s="156">
        <v>0</v>
      </c>
      <c r="P594" s="17"/>
      <c r="Q594" t="s">
        <v>768</v>
      </c>
      <c r="R594" s="113" t="s">
        <v>849</v>
      </c>
    </row>
    <row r="595" spans="1:18" s="2" customFormat="1" hidden="1" x14ac:dyDescent="0.3">
      <c r="A595" s="104">
        <v>2000028</v>
      </c>
      <c r="B595" s="2">
        <v>3</v>
      </c>
      <c r="C595" s="2">
        <v>2</v>
      </c>
      <c r="D595" s="168">
        <v>32</v>
      </c>
      <c r="E595" s="2">
        <v>1</v>
      </c>
      <c r="F595" s="210">
        <v>51780</v>
      </c>
      <c r="G595" s="210">
        <f>F595-1333</f>
        <v>50447</v>
      </c>
      <c r="K595" s="2" t="s">
        <v>7</v>
      </c>
      <c r="L595" s="120" t="s">
        <v>19</v>
      </c>
      <c r="N595" s="156">
        <v>0</v>
      </c>
      <c r="P595" s="17"/>
      <c r="Q595" t="s">
        <v>768</v>
      </c>
      <c r="R595" s="15" t="s">
        <v>840</v>
      </c>
    </row>
    <row r="596" spans="1:18" s="2" customFormat="1" hidden="1" x14ac:dyDescent="0.3">
      <c r="A596" s="104">
        <v>2000028</v>
      </c>
      <c r="B596" s="2">
        <v>3</v>
      </c>
      <c r="C596" s="2">
        <v>2</v>
      </c>
      <c r="D596" s="168">
        <v>32</v>
      </c>
      <c r="E596" s="2">
        <v>1</v>
      </c>
      <c r="F596" s="210">
        <v>49740</v>
      </c>
      <c r="G596" s="210">
        <f>F596-2000</f>
        <v>47740</v>
      </c>
      <c r="I596" s="2" t="s">
        <v>11</v>
      </c>
      <c r="K596" s="2" t="s">
        <v>7</v>
      </c>
      <c r="L596" s="120" t="s">
        <v>19</v>
      </c>
      <c r="N596" s="156">
        <v>0</v>
      </c>
      <c r="P596" s="17"/>
      <c r="Q596" t="s">
        <v>768</v>
      </c>
      <c r="R596" s="15" t="s">
        <v>46</v>
      </c>
    </row>
    <row r="597" spans="1:18" s="2" customFormat="1" hidden="1" x14ac:dyDescent="0.3">
      <c r="A597" s="104">
        <v>2000028</v>
      </c>
      <c r="B597" s="2">
        <v>3</v>
      </c>
      <c r="C597" s="2">
        <v>2</v>
      </c>
      <c r="D597" s="168">
        <v>32</v>
      </c>
      <c r="E597" s="2">
        <v>1</v>
      </c>
      <c r="F597" s="210">
        <v>55230</v>
      </c>
      <c r="G597" s="210">
        <v>55230</v>
      </c>
      <c r="I597" s="15" t="s">
        <v>73</v>
      </c>
      <c r="J597" s="2" t="s">
        <v>8</v>
      </c>
      <c r="K597" s="62" t="s">
        <v>7</v>
      </c>
      <c r="L597" s="120" t="s">
        <v>19</v>
      </c>
      <c r="N597" s="156">
        <v>0</v>
      </c>
      <c r="P597" s="17"/>
      <c r="Q597" t="s">
        <v>768</v>
      </c>
      <c r="R597" s="113" t="s">
        <v>849</v>
      </c>
    </row>
    <row r="598" spans="1:18" s="2" customFormat="1" hidden="1" x14ac:dyDescent="0.3">
      <c r="A598" s="104">
        <v>2000028</v>
      </c>
      <c r="B598" s="2">
        <v>3</v>
      </c>
      <c r="C598" s="2">
        <v>2</v>
      </c>
      <c r="D598" s="168">
        <v>32</v>
      </c>
      <c r="E598" s="2">
        <v>1</v>
      </c>
      <c r="F598" s="210">
        <v>53670</v>
      </c>
      <c r="G598" s="210">
        <f>F598-300</f>
        <v>53370</v>
      </c>
      <c r="I598" s="15"/>
      <c r="K598" s="62" t="s">
        <v>6</v>
      </c>
      <c r="L598" s="120"/>
      <c r="N598" s="156">
        <v>0</v>
      </c>
      <c r="P598" s="17"/>
      <c r="Q598" t="s">
        <v>768</v>
      </c>
      <c r="R598" s="113" t="s">
        <v>852</v>
      </c>
    </row>
    <row r="599" spans="1:18" s="2" customFormat="1" hidden="1" x14ac:dyDescent="0.3">
      <c r="A599" s="104">
        <v>2000028</v>
      </c>
      <c r="B599" s="2">
        <v>3</v>
      </c>
      <c r="C599" s="2">
        <v>2</v>
      </c>
      <c r="D599" s="168">
        <v>32</v>
      </c>
      <c r="E599" s="2">
        <v>1</v>
      </c>
      <c r="F599" s="210">
        <f>F598-300</f>
        <v>53370</v>
      </c>
      <c r="G599" s="210">
        <f t="shared" ref="G599" si="17">F599-300</f>
        <v>53070</v>
      </c>
      <c r="I599" s="15"/>
      <c r="K599" s="62" t="s">
        <v>6</v>
      </c>
      <c r="L599" s="120"/>
      <c r="N599" s="156">
        <v>0</v>
      </c>
      <c r="P599" s="17"/>
      <c r="Q599" t="s">
        <v>768</v>
      </c>
      <c r="R599" s="113" t="s">
        <v>852</v>
      </c>
    </row>
    <row r="600" spans="1:18" s="2" customFormat="1" hidden="1" x14ac:dyDescent="0.3">
      <c r="A600" s="104">
        <v>2000028</v>
      </c>
      <c r="B600" s="2">
        <v>3</v>
      </c>
      <c r="C600" s="2">
        <v>2</v>
      </c>
      <c r="D600" s="168">
        <v>32</v>
      </c>
      <c r="E600" s="2">
        <v>1</v>
      </c>
      <c r="F600" s="210">
        <v>52680</v>
      </c>
      <c r="G600" s="210">
        <f>F600-400</f>
        <v>52280</v>
      </c>
      <c r="I600" s="15" t="s">
        <v>99</v>
      </c>
      <c r="J600" s="15"/>
      <c r="K600" s="15" t="s">
        <v>6</v>
      </c>
      <c r="L600" s="120"/>
      <c r="N600" s="156">
        <v>0</v>
      </c>
      <c r="P600" s="17"/>
      <c r="Q600" t="s">
        <v>768</v>
      </c>
      <c r="R600" s="32" t="s">
        <v>100</v>
      </c>
    </row>
    <row r="601" spans="1:18" s="2" customFormat="1" hidden="1" x14ac:dyDescent="0.3">
      <c r="A601" s="104">
        <v>2000028</v>
      </c>
      <c r="B601" s="2">
        <v>3</v>
      </c>
      <c r="C601" s="2">
        <v>2</v>
      </c>
      <c r="D601" s="168">
        <v>32</v>
      </c>
      <c r="E601" s="2">
        <v>1</v>
      </c>
      <c r="F601" s="210">
        <f>F600-400</f>
        <v>52280</v>
      </c>
      <c r="G601" s="210">
        <f t="shared" ref="G601:G631" si="18">F601-400</f>
        <v>51880</v>
      </c>
      <c r="I601" s="15" t="s">
        <v>99</v>
      </c>
      <c r="J601" s="15"/>
      <c r="K601" s="15" t="s">
        <v>6</v>
      </c>
      <c r="L601" s="120"/>
      <c r="N601" s="156">
        <v>0</v>
      </c>
      <c r="P601" s="17"/>
      <c r="Q601" t="s">
        <v>768</v>
      </c>
      <c r="R601" s="32" t="s">
        <v>100</v>
      </c>
    </row>
    <row r="602" spans="1:18" s="2" customFormat="1" hidden="1" x14ac:dyDescent="0.3">
      <c r="A602" s="104">
        <v>2000028</v>
      </c>
      <c r="B602" s="2">
        <v>3</v>
      </c>
      <c r="C602" s="2">
        <v>2</v>
      </c>
      <c r="D602" s="168">
        <v>32</v>
      </c>
      <c r="E602" s="2">
        <v>1</v>
      </c>
      <c r="F602" s="210">
        <f t="shared" ref="F602:F631" si="19">F601-400</f>
        <v>51880</v>
      </c>
      <c r="G602" s="210">
        <f t="shared" si="18"/>
        <v>51480</v>
      </c>
      <c r="I602" s="15" t="s">
        <v>99</v>
      </c>
      <c r="J602" s="15"/>
      <c r="K602" s="15" t="s">
        <v>6</v>
      </c>
      <c r="L602" s="120"/>
      <c r="N602" s="156">
        <v>0</v>
      </c>
      <c r="P602" s="17"/>
      <c r="Q602" t="s">
        <v>768</v>
      </c>
      <c r="R602" s="32" t="s">
        <v>100</v>
      </c>
    </row>
    <row r="603" spans="1:18" s="2" customFormat="1" hidden="1" x14ac:dyDescent="0.3">
      <c r="A603" s="104">
        <v>2000028</v>
      </c>
      <c r="B603" s="2">
        <v>3</v>
      </c>
      <c r="C603" s="2">
        <v>2</v>
      </c>
      <c r="D603" s="168">
        <v>32</v>
      </c>
      <c r="E603" s="2">
        <v>1</v>
      </c>
      <c r="F603" s="210">
        <f t="shared" si="19"/>
        <v>51480</v>
      </c>
      <c r="G603" s="210">
        <f t="shared" si="18"/>
        <v>51080</v>
      </c>
      <c r="I603" s="15" t="s">
        <v>99</v>
      </c>
      <c r="J603" s="15"/>
      <c r="K603" s="15" t="s">
        <v>6</v>
      </c>
      <c r="L603" s="120"/>
      <c r="N603" s="156">
        <v>0</v>
      </c>
      <c r="P603" s="17"/>
      <c r="Q603" t="s">
        <v>768</v>
      </c>
      <c r="R603" s="32" t="s">
        <v>100</v>
      </c>
    </row>
    <row r="604" spans="1:18" s="2" customFormat="1" hidden="1" x14ac:dyDescent="0.3">
      <c r="A604" s="104">
        <v>2000028</v>
      </c>
      <c r="B604" s="2">
        <v>3</v>
      </c>
      <c r="C604" s="2">
        <v>2</v>
      </c>
      <c r="D604" s="168">
        <v>32</v>
      </c>
      <c r="E604" s="2">
        <v>1</v>
      </c>
      <c r="F604" s="210">
        <f t="shared" si="19"/>
        <v>51080</v>
      </c>
      <c r="G604" s="210">
        <f t="shared" si="18"/>
        <v>50680</v>
      </c>
      <c r="I604" s="15" t="s">
        <v>99</v>
      </c>
      <c r="J604" s="15"/>
      <c r="K604" s="15" t="s">
        <v>6</v>
      </c>
      <c r="L604" s="120"/>
      <c r="N604" s="156">
        <v>0</v>
      </c>
      <c r="P604" s="17"/>
      <c r="Q604" t="s">
        <v>768</v>
      </c>
      <c r="R604" s="32" t="s">
        <v>100</v>
      </c>
    </row>
    <row r="605" spans="1:18" s="2" customFormat="1" hidden="1" x14ac:dyDescent="0.3">
      <c r="A605" s="104">
        <v>2000028</v>
      </c>
      <c r="B605" s="2">
        <v>3</v>
      </c>
      <c r="C605" s="2">
        <v>2</v>
      </c>
      <c r="D605" s="168">
        <v>32</v>
      </c>
      <c r="E605" s="2">
        <v>1</v>
      </c>
      <c r="F605" s="210">
        <f t="shared" si="19"/>
        <v>50680</v>
      </c>
      <c r="G605" s="210">
        <f t="shared" si="18"/>
        <v>50280</v>
      </c>
      <c r="I605" s="15" t="s">
        <v>99</v>
      </c>
      <c r="J605" s="15"/>
      <c r="K605" s="15" t="s">
        <v>6</v>
      </c>
      <c r="L605" s="120"/>
      <c r="N605" s="156">
        <v>0</v>
      </c>
      <c r="P605" s="17"/>
      <c r="Q605" t="s">
        <v>768</v>
      </c>
      <c r="R605" s="32" t="s">
        <v>100</v>
      </c>
    </row>
    <row r="606" spans="1:18" s="2" customFormat="1" hidden="1" x14ac:dyDescent="0.3">
      <c r="A606" s="104">
        <v>2000028</v>
      </c>
      <c r="B606" s="2">
        <v>3</v>
      </c>
      <c r="C606" s="2">
        <v>2</v>
      </c>
      <c r="D606" s="168">
        <v>32</v>
      </c>
      <c r="E606" s="2">
        <v>1</v>
      </c>
      <c r="F606" s="210">
        <f t="shared" si="19"/>
        <v>50280</v>
      </c>
      <c r="G606" s="210">
        <f t="shared" si="18"/>
        <v>49880</v>
      </c>
      <c r="I606" s="15" t="s">
        <v>99</v>
      </c>
      <c r="J606" s="15"/>
      <c r="K606" s="15" t="s">
        <v>6</v>
      </c>
      <c r="L606" s="120"/>
      <c r="N606" s="156">
        <v>0</v>
      </c>
      <c r="P606" s="17"/>
      <c r="Q606" t="s">
        <v>768</v>
      </c>
      <c r="R606" s="32" t="s">
        <v>100</v>
      </c>
    </row>
    <row r="607" spans="1:18" s="2" customFormat="1" hidden="1" x14ac:dyDescent="0.3">
      <c r="A607" s="104">
        <v>2000028</v>
      </c>
      <c r="B607" s="2">
        <v>3</v>
      </c>
      <c r="C607" s="2">
        <v>2</v>
      </c>
      <c r="D607" s="168">
        <v>32</v>
      </c>
      <c r="E607" s="2">
        <v>1</v>
      </c>
      <c r="F607" s="210">
        <f t="shared" si="19"/>
        <v>49880</v>
      </c>
      <c r="G607" s="210">
        <f t="shared" si="18"/>
        <v>49480</v>
      </c>
      <c r="I607" s="15" t="s">
        <v>99</v>
      </c>
      <c r="J607" s="15"/>
      <c r="K607" s="15" t="s">
        <v>6</v>
      </c>
      <c r="L607" s="120"/>
      <c r="N607" s="156">
        <v>0</v>
      </c>
      <c r="P607" s="17"/>
      <c r="Q607" t="s">
        <v>768</v>
      </c>
      <c r="R607" s="32" t="s">
        <v>100</v>
      </c>
    </row>
    <row r="608" spans="1:18" s="2" customFormat="1" hidden="1" x14ac:dyDescent="0.3">
      <c r="A608" s="104">
        <v>2000028</v>
      </c>
      <c r="B608" s="2">
        <v>3</v>
      </c>
      <c r="C608" s="2">
        <v>2</v>
      </c>
      <c r="D608" s="168">
        <v>32</v>
      </c>
      <c r="E608" s="2">
        <v>1</v>
      </c>
      <c r="F608" s="210">
        <f t="shared" si="19"/>
        <v>49480</v>
      </c>
      <c r="G608" s="210">
        <f t="shared" si="18"/>
        <v>49080</v>
      </c>
      <c r="I608" s="15" t="s">
        <v>99</v>
      </c>
      <c r="J608" s="15"/>
      <c r="K608" s="15" t="s">
        <v>6</v>
      </c>
      <c r="L608" s="120"/>
      <c r="N608" s="156">
        <v>0</v>
      </c>
      <c r="P608" s="17"/>
      <c r="Q608" t="s">
        <v>768</v>
      </c>
      <c r="R608" s="32" t="s">
        <v>100</v>
      </c>
    </row>
    <row r="609" spans="1:18" s="2" customFormat="1" hidden="1" x14ac:dyDescent="0.3">
      <c r="A609" s="104">
        <v>2000028</v>
      </c>
      <c r="B609" s="2">
        <v>3</v>
      </c>
      <c r="C609" s="2">
        <v>2</v>
      </c>
      <c r="D609" s="168">
        <v>32</v>
      </c>
      <c r="E609" s="2">
        <v>1</v>
      </c>
      <c r="F609" s="210">
        <f t="shared" si="19"/>
        <v>49080</v>
      </c>
      <c r="G609" s="210">
        <f t="shared" si="18"/>
        <v>48680</v>
      </c>
      <c r="I609" s="15" t="s">
        <v>99</v>
      </c>
      <c r="J609" s="15"/>
      <c r="K609" s="15" t="s">
        <v>6</v>
      </c>
      <c r="L609" s="120"/>
      <c r="N609" s="156">
        <v>0</v>
      </c>
      <c r="P609" s="17"/>
      <c r="Q609" t="s">
        <v>768</v>
      </c>
      <c r="R609" s="32" t="s">
        <v>100</v>
      </c>
    </row>
    <row r="610" spans="1:18" s="2" customFormat="1" hidden="1" x14ac:dyDescent="0.3">
      <c r="A610" s="104">
        <v>2000028</v>
      </c>
      <c r="B610" s="2">
        <v>3</v>
      </c>
      <c r="C610" s="2">
        <v>2</v>
      </c>
      <c r="D610" s="168">
        <v>32</v>
      </c>
      <c r="E610" s="2">
        <v>1</v>
      </c>
      <c r="F610" s="210">
        <f t="shared" si="19"/>
        <v>48680</v>
      </c>
      <c r="G610" s="210">
        <f t="shared" si="18"/>
        <v>48280</v>
      </c>
      <c r="I610" s="15" t="s">
        <v>99</v>
      </c>
      <c r="J610" s="15"/>
      <c r="K610" s="15" t="s">
        <v>6</v>
      </c>
      <c r="L610" s="120"/>
      <c r="N610" s="156">
        <v>0</v>
      </c>
      <c r="P610" s="17"/>
      <c r="Q610" t="s">
        <v>768</v>
      </c>
      <c r="R610" s="32" t="s">
        <v>100</v>
      </c>
    </row>
    <row r="611" spans="1:18" s="2" customFormat="1" hidden="1" x14ac:dyDescent="0.3">
      <c r="A611" s="104">
        <v>2000028</v>
      </c>
      <c r="B611" s="2">
        <v>3</v>
      </c>
      <c r="C611" s="2">
        <v>2</v>
      </c>
      <c r="D611" s="168">
        <v>32</v>
      </c>
      <c r="E611" s="2">
        <v>1</v>
      </c>
      <c r="F611" s="210">
        <f t="shared" si="19"/>
        <v>48280</v>
      </c>
      <c r="G611" s="210">
        <f t="shared" si="18"/>
        <v>47880</v>
      </c>
      <c r="I611" s="15" t="s">
        <v>99</v>
      </c>
      <c r="J611" s="15"/>
      <c r="K611" s="15" t="s">
        <v>6</v>
      </c>
      <c r="L611" s="120"/>
      <c r="N611" s="156">
        <v>0</v>
      </c>
      <c r="P611" s="17"/>
      <c r="Q611" t="s">
        <v>768</v>
      </c>
      <c r="R611" s="32" t="s">
        <v>100</v>
      </c>
    </row>
    <row r="612" spans="1:18" s="2" customFormat="1" hidden="1" x14ac:dyDescent="0.3">
      <c r="A612" s="104">
        <v>2000028</v>
      </c>
      <c r="B612" s="2">
        <v>3</v>
      </c>
      <c r="C612" s="2">
        <v>2</v>
      </c>
      <c r="D612" s="168">
        <v>32</v>
      </c>
      <c r="E612" s="2">
        <v>1</v>
      </c>
      <c r="F612" s="210">
        <f t="shared" si="19"/>
        <v>47880</v>
      </c>
      <c r="G612" s="210">
        <f t="shared" si="18"/>
        <v>47480</v>
      </c>
      <c r="I612" s="15" t="s">
        <v>99</v>
      </c>
      <c r="J612" s="15"/>
      <c r="K612" s="15" t="s">
        <v>6</v>
      </c>
      <c r="L612" s="120"/>
      <c r="N612" s="156">
        <v>0</v>
      </c>
      <c r="P612" s="17"/>
      <c r="Q612" t="s">
        <v>768</v>
      </c>
      <c r="R612" s="32" t="s">
        <v>100</v>
      </c>
    </row>
    <row r="613" spans="1:18" s="2" customFormat="1" hidden="1" x14ac:dyDescent="0.3">
      <c r="A613" s="104">
        <v>2000028</v>
      </c>
      <c r="B613" s="2">
        <v>3</v>
      </c>
      <c r="C613" s="2">
        <v>2</v>
      </c>
      <c r="D613" s="168">
        <v>32</v>
      </c>
      <c r="E613" s="2">
        <v>1</v>
      </c>
      <c r="F613" s="210">
        <f t="shared" si="19"/>
        <v>47480</v>
      </c>
      <c r="G613" s="210">
        <f t="shared" si="18"/>
        <v>47080</v>
      </c>
      <c r="I613" s="15" t="s">
        <v>99</v>
      </c>
      <c r="J613" s="15"/>
      <c r="K613" s="15" t="s">
        <v>6</v>
      </c>
      <c r="L613" s="120"/>
      <c r="N613" s="156">
        <v>0</v>
      </c>
      <c r="P613" s="17"/>
      <c r="Q613" t="s">
        <v>768</v>
      </c>
      <c r="R613" s="32" t="s">
        <v>100</v>
      </c>
    </row>
    <row r="614" spans="1:18" s="2" customFormat="1" hidden="1" x14ac:dyDescent="0.3">
      <c r="A614" s="104">
        <v>2000028</v>
      </c>
      <c r="B614" s="2">
        <v>3</v>
      </c>
      <c r="C614" s="2">
        <v>2</v>
      </c>
      <c r="D614" s="168">
        <v>32</v>
      </c>
      <c r="E614" s="2">
        <v>1</v>
      </c>
      <c r="F614" s="210">
        <f t="shared" si="19"/>
        <v>47080</v>
      </c>
      <c r="G614" s="210">
        <f t="shared" si="18"/>
        <v>46680</v>
      </c>
      <c r="I614" s="15" t="s">
        <v>99</v>
      </c>
      <c r="J614" s="15"/>
      <c r="K614" s="15" t="s">
        <v>6</v>
      </c>
      <c r="L614" s="120"/>
      <c r="N614" s="156">
        <v>0</v>
      </c>
      <c r="P614" s="17"/>
      <c r="Q614" t="s">
        <v>768</v>
      </c>
      <c r="R614" s="32" t="s">
        <v>100</v>
      </c>
    </row>
    <row r="615" spans="1:18" s="2" customFormat="1" hidden="1" x14ac:dyDescent="0.3">
      <c r="A615" s="104">
        <v>2000028</v>
      </c>
      <c r="B615" s="2">
        <v>3</v>
      </c>
      <c r="C615" s="2">
        <v>2</v>
      </c>
      <c r="D615" s="168">
        <v>32</v>
      </c>
      <c r="E615" s="2">
        <v>1</v>
      </c>
      <c r="F615" s="210">
        <f t="shared" si="19"/>
        <v>46680</v>
      </c>
      <c r="G615" s="210">
        <f t="shared" si="18"/>
        <v>46280</v>
      </c>
      <c r="I615" s="15" t="s">
        <v>99</v>
      </c>
      <c r="J615" s="15"/>
      <c r="K615" s="15" t="s">
        <v>6</v>
      </c>
      <c r="L615" s="120"/>
      <c r="N615" s="156">
        <v>0</v>
      </c>
      <c r="P615" s="17"/>
      <c r="Q615" t="s">
        <v>768</v>
      </c>
      <c r="R615" s="32" t="s">
        <v>100</v>
      </c>
    </row>
    <row r="616" spans="1:18" s="2" customFormat="1" hidden="1" x14ac:dyDescent="0.3">
      <c r="A616" s="104">
        <v>2000028</v>
      </c>
      <c r="B616" s="2">
        <v>3</v>
      </c>
      <c r="C616" s="2">
        <v>2</v>
      </c>
      <c r="D616" s="168">
        <v>32</v>
      </c>
      <c r="E616" s="2">
        <v>1</v>
      </c>
      <c r="F616" s="210">
        <f t="shared" si="19"/>
        <v>46280</v>
      </c>
      <c r="G616" s="210">
        <f t="shared" si="18"/>
        <v>45880</v>
      </c>
      <c r="I616" s="15" t="s">
        <v>99</v>
      </c>
      <c r="J616" s="15"/>
      <c r="K616" s="15" t="s">
        <v>6</v>
      </c>
      <c r="L616" s="120"/>
      <c r="N616" s="156">
        <v>0</v>
      </c>
      <c r="P616" s="17"/>
      <c r="Q616" t="s">
        <v>768</v>
      </c>
      <c r="R616" s="32" t="s">
        <v>100</v>
      </c>
    </row>
    <row r="617" spans="1:18" s="2" customFormat="1" hidden="1" x14ac:dyDescent="0.3">
      <c r="A617" s="104">
        <v>2000028</v>
      </c>
      <c r="B617" s="2">
        <v>3</v>
      </c>
      <c r="C617" s="2">
        <v>2</v>
      </c>
      <c r="D617" s="168">
        <v>32</v>
      </c>
      <c r="E617" s="2">
        <v>1</v>
      </c>
      <c r="F617" s="210">
        <f t="shared" si="19"/>
        <v>45880</v>
      </c>
      <c r="G617" s="210">
        <f t="shared" si="18"/>
        <v>45480</v>
      </c>
      <c r="I617" s="15" t="s">
        <v>99</v>
      </c>
      <c r="J617" s="15"/>
      <c r="K617" s="15" t="s">
        <v>6</v>
      </c>
      <c r="L617" s="120"/>
      <c r="N617" s="156">
        <v>0</v>
      </c>
      <c r="P617" s="17"/>
      <c r="Q617" t="s">
        <v>768</v>
      </c>
      <c r="R617" s="32" t="s">
        <v>100</v>
      </c>
    </row>
    <row r="618" spans="1:18" s="2" customFormat="1" hidden="1" x14ac:dyDescent="0.3">
      <c r="A618" s="104">
        <v>2000028</v>
      </c>
      <c r="B618" s="2">
        <v>3</v>
      </c>
      <c r="C618" s="2">
        <v>2</v>
      </c>
      <c r="D618" s="168">
        <v>32</v>
      </c>
      <c r="E618" s="2">
        <v>1</v>
      </c>
      <c r="F618" s="210">
        <f t="shared" si="19"/>
        <v>45480</v>
      </c>
      <c r="G618" s="210">
        <f t="shared" si="18"/>
        <v>45080</v>
      </c>
      <c r="I618" s="15" t="s">
        <v>99</v>
      </c>
      <c r="J618" s="15"/>
      <c r="K618" s="15" t="s">
        <v>6</v>
      </c>
      <c r="L618" s="120"/>
      <c r="N618" s="156">
        <v>0</v>
      </c>
      <c r="P618" s="17"/>
      <c r="Q618" t="s">
        <v>768</v>
      </c>
      <c r="R618" s="32" t="s">
        <v>100</v>
      </c>
    </row>
    <row r="619" spans="1:18" s="2" customFormat="1" hidden="1" x14ac:dyDescent="0.3">
      <c r="A619" s="104">
        <v>2000028</v>
      </c>
      <c r="B619" s="2">
        <v>3</v>
      </c>
      <c r="C619" s="2">
        <v>2</v>
      </c>
      <c r="D619" s="168">
        <v>32</v>
      </c>
      <c r="E619" s="2">
        <v>1</v>
      </c>
      <c r="F619" s="210">
        <f t="shared" si="19"/>
        <v>45080</v>
      </c>
      <c r="G619" s="210">
        <f t="shared" si="18"/>
        <v>44680</v>
      </c>
      <c r="I619" s="15" t="s">
        <v>99</v>
      </c>
      <c r="J619" s="15"/>
      <c r="K619" s="15" t="s">
        <v>6</v>
      </c>
      <c r="L619" s="120"/>
      <c r="N619" s="156">
        <v>0</v>
      </c>
      <c r="P619" s="17"/>
      <c r="Q619" t="s">
        <v>768</v>
      </c>
      <c r="R619" s="32" t="s">
        <v>100</v>
      </c>
    </row>
    <row r="620" spans="1:18" s="2" customFormat="1" hidden="1" x14ac:dyDescent="0.3">
      <c r="A620" s="104">
        <v>2000028</v>
      </c>
      <c r="B620" s="2">
        <v>3</v>
      </c>
      <c r="C620" s="2">
        <v>2</v>
      </c>
      <c r="D620" s="168">
        <v>32</v>
      </c>
      <c r="E620" s="2">
        <v>1</v>
      </c>
      <c r="F620" s="210">
        <f t="shared" si="19"/>
        <v>44680</v>
      </c>
      <c r="G620" s="210">
        <f t="shared" si="18"/>
        <v>44280</v>
      </c>
      <c r="I620" s="15" t="s">
        <v>99</v>
      </c>
      <c r="J620" s="15"/>
      <c r="K620" s="15" t="s">
        <v>6</v>
      </c>
      <c r="L620" s="120"/>
      <c r="N620" s="156">
        <v>0</v>
      </c>
      <c r="P620" s="17"/>
      <c r="Q620" t="s">
        <v>768</v>
      </c>
      <c r="R620" s="32" t="s">
        <v>100</v>
      </c>
    </row>
    <row r="621" spans="1:18" s="2" customFormat="1" hidden="1" x14ac:dyDescent="0.3">
      <c r="A621" s="104">
        <v>2000028</v>
      </c>
      <c r="B621" s="2">
        <v>3</v>
      </c>
      <c r="C621" s="2">
        <v>2</v>
      </c>
      <c r="D621" s="168">
        <v>32</v>
      </c>
      <c r="E621" s="2">
        <v>1</v>
      </c>
      <c r="F621" s="210">
        <f t="shared" si="19"/>
        <v>44280</v>
      </c>
      <c r="G621" s="210">
        <f t="shared" si="18"/>
        <v>43880</v>
      </c>
      <c r="I621" s="15" t="s">
        <v>99</v>
      </c>
      <c r="J621" s="15"/>
      <c r="K621" s="15" t="s">
        <v>6</v>
      </c>
      <c r="L621" s="120"/>
      <c r="N621" s="156">
        <v>0</v>
      </c>
      <c r="P621" s="17"/>
      <c r="Q621" t="s">
        <v>768</v>
      </c>
      <c r="R621" s="32" t="s">
        <v>100</v>
      </c>
    </row>
    <row r="622" spans="1:18" s="2" customFormat="1" hidden="1" x14ac:dyDescent="0.3">
      <c r="A622" s="104">
        <v>2000028</v>
      </c>
      <c r="B622" s="2">
        <v>3</v>
      </c>
      <c r="C622" s="2">
        <v>2</v>
      </c>
      <c r="D622" s="168">
        <v>32</v>
      </c>
      <c r="E622" s="2">
        <v>1</v>
      </c>
      <c r="F622" s="210">
        <f t="shared" si="19"/>
        <v>43880</v>
      </c>
      <c r="G622" s="210">
        <f t="shared" si="18"/>
        <v>43480</v>
      </c>
      <c r="I622" s="15" t="s">
        <v>99</v>
      </c>
      <c r="J622" s="15"/>
      <c r="K622" s="15" t="s">
        <v>6</v>
      </c>
      <c r="L622" s="120"/>
      <c r="N622" s="156">
        <v>0</v>
      </c>
      <c r="P622" s="17"/>
      <c r="Q622" t="s">
        <v>768</v>
      </c>
      <c r="R622" s="32" t="s">
        <v>100</v>
      </c>
    </row>
    <row r="623" spans="1:18" s="2" customFormat="1" hidden="1" x14ac:dyDescent="0.3">
      <c r="A623" s="104">
        <v>2000028</v>
      </c>
      <c r="B623" s="2">
        <v>3</v>
      </c>
      <c r="C623" s="2">
        <v>2</v>
      </c>
      <c r="D623" s="168">
        <v>32</v>
      </c>
      <c r="E623" s="2">
        <v>1</v>
      </c>
      <c r="F623" s="210">
        <f t="shared" si="19"/>
        <v>43480</v>
      </c>
      <c r="G623" s="210">
        <f t="shared" si="18"/>
        <v>43080</v>
      </c>
      <c r="I623" s="15" t="s">
        <v>99</v>
      </c>
      <c r="J623" s="15"/>
      <c r="K623" s="15" t="s">
        <v>6</v>
      </c>
      <c r="L623" s="120"/>
      <c r="N623" s="156">
        <v>0</v>
      </c>
      <c r="P623" s="17"/>
      <c r="Q623" t="s">
        <v>768</v>
      </c>
      <c r="R623" s="32" t="s">
        <v>100</v>
      </c>
    </row>
    <row r="624" spans="1:18" s="2" customFormat="1" hidden="1" x14ac:dyDescent="0.3">
      <c r="A624" s="104">
        <v>2000028</v>
      </c>
      <c r="B624" s="2">
        <v>3</v>
      </c>
      <c r="C624" s="2">
        <v>2</v>
      </c>
      <c r="D624" s="168">
        <v>32</v>
      </c>
      <c r="E624" s="2">
        <v>1</v>
      </c>
      <c r="F624" s="210">
        <f t="shared" si="19"/>
        <v>43080</v>
      </c>
      <c r="G624" s="210">
        <f t="shared" si="18"/>
        <v>42680</v>
      </c>
      <c r="I624" s="15" t="s">
        <v>99</v>
      </c>
      <c r="J624" s="15"/>
      <c r="K624" s="15" t="s">
        <v>6</v>
      </c>
      <c r="L624" s="120"/>
      <c r="N624" s="156">
        <v>0</v>
      </c>
      <c r="P624" s="17"/>
      <c r="Q624" t="s">
        <v>768</v>
      </c>
      <c r="R624" s="32" t="s">
        <v>100</v>
      </c>
    </row>
    <row r="625" spans="1:18" s="2" customFormat="1" hidden="1" x14ac:dyDescent="0.3">
      <c r="A625" s="104">
        <v>2000028</v>
      </c>
      <c r="B625" s="2">
        <v>3</v>
      </c>
      <c r="C625" s="2">
        <v>2</v>
      </c>
      <c r="D625" s="168">
        <v>32</v>
      </c>
      <c r="E625" s="2">
        <v>1</v>
      </c>
      <c r="F625" s="210">
        <f t="shared" si="19"/>
        <v>42680</v>
      </c>
      <c r="G625" s="210">
        <f t="shared" si="18"/>
        <v>42280</v>
      </c>
      <c r="I625" s="15" t="s">
        <v>99</v>
      </c>
      <c r="J625" s="15"/>
      <c r="K625" s="15" t="s">
        <v>6</v>
      </c>
      <c r="L625" s="120"/>
      <c r="N625" s="156">
        <v>0</v>
      </c>
      <c r="P625" s="17"/>
      <c r="Q625" t="s">
        <v>768</v>
      </c>
      <c r="R625" s="32" t="s">
        <v>100</v>
      </c>
    </row>
    <row r="626" spans="1:18" s="2" customFormat="1" hidden="1" x14ac:dyDescent="0.3">
      <c r="A626" s="104">
        <v>2000028</v>
      </c>
      <c r="B626" s="2">
        <v>3</v>
      </c>
      <c r="C626" s="2">
        <v>2</v>
      </c>
      <c r="D626" s="168">
        <v>32</v>
      </c>
      <c r="E626" s="2">
        <v>1</v>
      </c>
      <c r="F626" s="210">
        <f t="shared" si="19"/>
        <v>42280</v>
      </c>
      <c r="G626" s="210">
        <f t="shared" si="18"/>
        <v>41880</v>
      </c>
      <c r="I626" s="15" t="s">
        <v>99</v>
      </c>
      <c r="J626" s="15"/>
      <c r="K626" s="15" t="s">
        <v>6</v>
      </c>
      <c r="L626" s="120"/>
      <c r="N626" s="156">
        <v>0</v>
      </c>
      <c r="P626" s="17"/>
      <c r="Q626" t="s">
        <v>768</v>
      </c>
      <c r="R626" s="32" t="s">
        <v>100</v>
      </c>
    </row>
    <row r="627" spans="1:18" s="2" customFormat="1" hidden="1" x14ac:dyDescent="0.3">
      <c r="A627" s="104">
        <v>2000028</v>
      </c>
      <c r="B627" s="2">
        <v>3</v>
      </c>
      <c r="C627" s="2">
        <v>2</v>
      </c>
      <c r="D627" s="168">
        <v>32</v>
      </c>
      <c r="E627" s="2">
        <v>1</v>
      </c>
      <c r="F627" s="210">
        <f t="shared" si="19"/>
        <v>41880</v>
      </c>
      <c r="G627" s="210">
        <f t="shared" si="18"/>
        <v>41480</v>
      </c>
      <c r="I627" s="15" t="s">
        <v>99</v>
      </c>
      <c r="J627" s="15"/>
      <c r="K627" s="15" t="s">
        <v>6</v>
      </c>
      <c r="L627" s="120"/>
      <c r="N627" s="156">
        <v>0</v>
      </c>
      <c r="P627" s="17"/>
      <c r="Q627" t="s">
        <v>768</v>
      </c>
      <c r="R627" s="32" t="s">
        <v>100</v>
      </c>
    </row>
    <row r="628" spans="1:18" s="2" customFormat="1" hidden="1" x14ac:dyDescent="0.3">
      <c r="A628" s="104">
        <v>2000028</v>
      </c>
      <c r="B628" s="2">
        <v>3</v>
      </c>
      <c r="C628" s="2">
        <v>2</v>
      </c>
      <c r="D628" s="168">
        <v>32</v>
      </c>
      <c r="E628" s="2">
        <v>1</v>
      </c>
      <c r="F628" s="210">
        <f t="shared" si="19"/>
        <v>41480</v>
      </c>
      <c r="G628" s="210">
        <f t="shared" si="18"/>
        <v>41080</v>
      </c>
      <c r="I628" s="15" t="s">
        <v>99</v>
      </c>
      <c r="J628" s="15"/>
      <c r="K628" s="15" t="s">
        <v>6</v>
      </c>
      <c r="L628" s="120"/>
      <c r="N628" s="156">
        <v>0</v>
      </c>
      <c r="P628" s="17"/>
      <c r="Q628" t="s">
        <v>768</v>
      </c>
      <c r="R628" s="32" t="s">
        <v>100</v>
      </c>
    </row>
    <row r="629" spans="1:18" s="2" customFormat="1" hidden="1" x14ac:dyDescent="0.3">
      <c r="A629" s="104">
        <v>2000028</v>
      </c>
      <c r="B629" s="2">
        <v>3</v>
      </c>
      <c r="C629" s="2">
        <v>2</v>
      </c>
      <c r="D629" s="168">
        <v>32</v>
      </c>
      <c r="E629" s="2">
        <v>1</v>
      </c>
      <c r="F629" s="210">
        <f t="shared" si="19"/>
        <v>41080</v>
      </c>
      <c r="G629" s="210">
        <f t="shared" si="18"/>
        <v>40680</v>
      </c>
      <c r="I629" s="15" t="s">
        <v>99</v>
      </c>
      <c r="J629" s="15"/>
      <c r="K629" s="15" t="s">
        <v>6</v>
      </c>
      <c r="L629" s="120"/>
      <c r="N629" s="156">
        <v>0</v>
      </c>
      <c r="P629" s="17"/>
      <c r="Q629" t="s">
        <v>768</v>
      </c>
      <c r="R629" s="32" t="s">
        <v>100</v>
      </c>
    </row>
    <row r="630" spans="1:18" s="2" customFormat="1" hidden="1" x14ac:dyDescent="0.3">
      <c r="A630" s="104">
        <v>2000028</v>
      </c>
      <c r="B630" s="2">
        <v>3</v>
      </c>
      <c r="C630" s="2">
        <v>2</v>
      </c>
      <c r="D630" s="168">
        <v>32</v>
      </c>
      <c r="E630" s="2">
        <v>1</v>
      </c>
      <c r="F630" s="210">
        <f t="shared" si="19"/>
        <v>40680</v>
      </c>
      <c r="G630" s="210">
        <f t="shared" si="18"/>
        <v>40280</v>
      </c>
      <c r="I630" s="15" t="s">
        <v>99</v>
      </c>
      <c r="J630" s="15"/>
      <c r="K630" s="15" t="s">
        <v>6</v>
      </c>
      <c r="L630" s="120"/>
      <c r="N630" s="156">
        <v>0</v>
      </c>
      <c r="P630" s="17"/>
      <c r="Q630" t="s">
        <v>768</v>
      </c>
      <c r="R630" s="32" t="s">
        <v>100</v>
      </c>
    </row>
    <row r="631" spans="1:18" s="2" customFormat="1" hidden="1" x14ac:dyDescent="0.3">
      <c r="A631" s="104">
        <v>2000028</v>
      </c>
      <c r="B631" s="2">
        <v>3</v>
      </c>
      <c r="C631" s="2">
        <v>2</v>
      </c>
      <c r="D631" s="168">
        <v>32</v>
      </c>
      <c r="E631" s="2">
        <v>1</v>
      </c>
      <c r="F631" s="210">
        <f t="shared" si="19"/>
        <v>40280</v>
      </c>
      <c r="G631" s="210">
        <f t="shared" si="18"/>
        <v>39880</v>
      </c>
      <c r="I631" s="15" t="s">
        <v>99</v>
      </c>
      <c r="J631" s="15"/>
      <c r="K631" s="15" t="s">
        <v>6</v>
      </c>
      <c r="L631" s="120"/>
      <c r="N631" s="156">
        <v>0</v>
      </c>
      <c r="P631" s="17"/>
      <c r="Q631" t="s">
        <v>768</v>
      </c>
      <c r="R631" s="32" t="s">
        <v>100</v>
      </c>
    </row>
    <row r="632" spans="1:18" s="2" customFormat="1" hidden="1" x14ac:dyDescent="0.3">
      <c r="A632" s="104">
        <v>2000028</v>
      </c>
      <c r="B632" s="2">
        <v>3</v>
      </c>
      <c r="C632" s="2">
        <v>2</v>
      </c>
      <c r="D632" s="168">
        <v>32</v>
      </c>
      <c r="E632" s="2">
        <v>1</v>
      </c>
      <c r="F632" s="210">
        <v>27030</v>
      </c>
      <c r="G632" s="210">
        <f>F632-300</f>
        <v>26730</v>
      </c>
      <c r="I632" s="15"/>
      <c r="J632" s="15"/>
      <c r="K632" s="15" t="s">
        <v>6</v>
      </c>
      <c r="L632" s="120"/>
      <c r="N632" s="156">
        <v>0</v>
      </c>
      <c r="P632" s="17"/>
      <c r="Q632" t="s">
        <v>768</v>
      </c>
      <c r="R632" s="199" t="s">
        <v>852</v>
      </c>
    </row>
    <row r="633" spans="1:18" s="2" customFormat="1" hidden="1" x14ac:dyDescent="0.3">
      <c r="A633" s="104">
        <v>2000028</v>
      </c>
      <c r="B633" s="2">
        <v>3</v>
      </c>
      <c r="C633" s="2">
        <v>2</v>
      </c>
      <c r="D633" s="168">
        <v>32</v>
      </c>
      <c r="E633" s="2">
        <v>1</v>
      </c>
      <c r="F633" s="210">
        <f>F632-300</f>
        <v>26730</v>
      </c>
      <c r="G633" s="210">
        <f t="shared" ref="G633:G634" si="20">F633-300</f>
        <v>26430</v>
      </c>
      <c r="I633" s="15"/>
      <c r="J633" s="15"/>
      <c r="K633" s="15" t="s">
        <v>6</v>
      </c>
      <c r="L633" s="120"/>
      <c r="N633" s="156">
        <v>0</v>
      </c>
      <c r="P633" s="17"/>
      <c r="Q633" t="s">
        <v>768</v>
      </c>
      <c r="R633" s="199" t="s">
        <v>852</v>
      </c>
    </row>
    <row r="634" spans="1:18" s="2" customFormat="1" hidden="1" x14ac:dyDescent="0.3">
      <c r="A634" s="104">
        <v>2000028</v>
      </c>
      <c r="B634" s="2">
        <v>3</v>
      </c>
      <c r="C634" s="2">
        <v>2</v>
      </c>
      <c r="D634" s="168">
        <v>32</v>
      </c>
      <c r="E634" s="2">
        <v>1</v>
      </c>
      <c r="F634" s="210">
        <f>F633-300</f>
        <v>26430</v>
      </c>
      <c r="G634" s="210">
        <f t="shared" si="20"/>
        <v>26130</v>
      </c>
      <c r="I634" s="15"/>
      <c r="J634" s="15"/>
      <c r="K634" s="15" t="s">
        <v>6</v>
      </c>
      <c r="L634" s="120"/>
      <c r="N634" s="156">
        <v>0</v>
      </c>
      <c r="P634" s="17"/>
      <c r="Q634" t="s">
        <v>768</v>
      </c>
      <c r="R634" s="199" t="s">
        <v>852</v>
      </c>
    </row>
    <row r="635" spans="1:18" s="2" customFormat="1" hidden="1" x14ac:dyDescent="0.3">
      <c r="A635" s="104">
        <v>2000028</v>
      </c>
      <c r="B635" s="2">
        <v>3</v>
      </c>
      <c r="C635" s="2">
        <v>2</v>
      </c>
      <c r="D635" s="168">
        <v>32</v>
      </c>
      <c r="E635" s="2">
        <v>1</v>
      </c>
      <c r="F635" s="210">
        <v>19520</v>
      </c>
      <c r="G635" s="210">
        <f>F635-192</f>
        <v>19328</v>
      </c>
      <c r="I635" s="2" t="s">
        <v>67</v>
      </c>
      <c r="J635" s="2" t="s">
        <v>4</v>
      </c>
      <c r="K635" s="15" t="s">
        <v>6</v>
      </c>
      <c r="L635" s="120" t="s">
        <v>19</v>
      </c>
      <c r="N635" s="156">
        <v>0</v>
      </c>
      <c r="O635" s="15"/>
      <c r="Q635" s="105" t="s">
        <v>768</v>
      </c>
      <c r="R635" s="200" t="s">
        <v>838</v>
      </c>
    </row>
    <row r="636" spans="1:18" s="2" customFormat="1" hidden="1" x14ac:dyDescent="0.3">
      <c r="A636" s="104">
        <v>2000028</v>
      </c>
      <c r="B636" s="2">
        <v>3</v>
      </c>
      <c r="C636" s="2">
        <v>2</v>
      </c>
      <c r="D636" s="2">
        <v>31</v>
      </c>
      <c r="E636" s="2">
        <v>-1</v>
      </c>
      <c r="F636" s="210">
        <v>6690</v>
      </c>
      <c r="G636" s="210">
        <f>F636-2000</f>
        <v>4690</v>
      </c>
      <c r="I636" s="2" t="s">
        <v>11</v>
      </c>
      <c r="K636" s="15" t="s">
        <v>7</v>
      </c>
      <c r="L636" s="120" t="s">
        <v>19</v>
      </c>
      <c r="N636" s="156">
        <v>0</v>
      </c>
      <c r="O636" s="15"/>
      <c r="Q636" s="105" t="s">
        <v>768</v>
      </c>
      <c r="R636" s="15" t="s">
        <v>46</v>
      </c>
    </row>
    <row r="637" spans="1:18" s="2" customFormat="1" hidden="1" x14ac:dyDescent="0.3">
      <c r="A637" s="104">
        <v>2000028</v>
      </c>
      <c r="B637" s="2">
        <v>3</v>
      </c>
      <c r="C637" s="2">
        <v>2</v>
      </c>
      <c r="D637" s="2">
        <v>31</v>
      </c>
      <c r="E637" s="2">
        <v>-1</v>
      </c>
      <c r="F637" s="210">
        <v>4320</v>
      </c>
      <c r="G637" s="210">
        <f>F637-1333</f>
        <v>2987</v>
      </c>
      <c r="K637" s="15" t="s">
        <v>7</v>
      </c>
      <c r="L637" s="120" t="s">
        <v>19</v>
      </c>
      <c r="N637" s="156">
        <v>0</v>
      </c>
      <c r="O637" s="15"/>
      <c r="Q637" s="105" t="s">
        <v>768</v>
      </c>
      <c r="R637" s="15" t="s">
        <v>840</v>
      </c>
    </row>
    <row r="638" spans="1:18" s="2" customFormat="1" hidden="1" x14ac:dyDescent="0.3">
      <c r="A638" s="104">
        <v>2000028</v>
      </c>
      <c r="B638" s="2">
        <v>3</v>
      </c>
      <c r="C638" s="2">
        <v>2</v>
      </c>
      <c r="D638" s="2">
        <v>32</v>
      </c>
      <c r="E638" s="2">
        <v>1</v>
      </c>
      <c r="F638" s="210">
        <v>6750</v>
      </c>
      <c r="G638" s="210">
        <f>F638-1333</f>
        <v>5417</v>
      </c>
      <c r="K638" s="15" t="s">
        <v>7</v>
      </c>
      <c r="L638" s="120" t="s">
        <v>19</v>
      </c>
      <c r="N638" s="156">
        <v>0</v>
      </c>
      <c r="O638" s="15"/>
      <c r="Q638" s="105" t="s">
        <v>768</v>
      </c>
      <c r="R638" s="15" t="s">
        <v>840</v>
      </c>
    </row>
    <row r="639" spans="1:18" s="2" customFormat="1" hidden="1" x14ac:dyDescent="0.3">
      <c r="A639" s="104">
        <v>2000028</v>
      </c>
      <c r="B639" s="2">
        <v>3</v>
      </c>
      <c r="C639" s="2">
        <v>2</v>
      </c>
      <c r="D639" s="2">
        <v>32</v>
      </c>
      <c r="E639" s="2">
        <v>1</v>
      </c>
      <c r="F639" s="210">
        <v>4790</v>
      </c>
      <c r="G639" s="210">
        <f>F639-2000</f>
        <v>2790</v>
      </c>
      <c r="K639" s="15" t="s">
        <v>7</v>
      </c>
      <c r="L639" s="120" t="s">
        <v>19</v>
      </c>
      <c r="N639" s="156">
        <v>0</v>
      </c>
      <c r="O639" s="15"/>
      <c r="Q639" s="105" t="s">
        <v>768</v>
      </c>
      <c r="R639" s="15" t="s">
        <v>46</v>
      </c>
    </row>
    <row r="640" spans="1:18" s="2" customFormat="1" hidden="1" x14ac:dyDescent="0.3">
      <c r="A640" s="104">
        <v>2000027</v>
      </c>
      <c r="B640" s="2">
        <v>3</v>
      </c>
      <c r="C640" s="2">
        <v>2</v>
      </c>
      <c r="E640" s="2">
        <v>-1</v>
      </c>
      <c r="I640" s="2" t="s">
        <v>73</v>
      </c>
      <c r="J640" s="2" t="s">
        <v>8</v>
      </c>
      <c r="K640" s="15" t="s">
        <v>7</v>
      </c>
      <c r="L640" s="120" t="s">
        <v>19</v>
      </c>
      <c r="N640" s="15">
        <v>0</v>
      </c>
      <c r="O640" s="15"/>
      <c r="Q640" s="105" t="s">
        <v>770</v>
      </c>
      <c r="R640" s="113" t="s">
        <v>849</v>
      </c>
    </row>
    <row r="641" spans="1:18" s="2" customFormat="1" hidden="1" x14ac:dyDescent="0.3">
      <c r="A641" s="104">
        <v>2000027</v>
      </c>
      <c r="B641" s="2">
        <v>3</v>
      </c>
      <c r="C641" s="2">
        <v>2</v>
      </c>
      <c r="E641" s="2">
        <v>-1</v>
      </c>
      <c r="I641" s="2" t="s">
        <v>99</v>
      </c>
      <c r="K641" s="15" t="s">
        <v>6</v>
      </c>
      <c r="L641" s="120"/>
      <c r="N641" s="15">
        <v>0</v>
      </c>
      <c r="O641" s="15"/>
      <c r="Q641" s="105" t="s">
        <v>770</v>
      </c>
      <c r="R641" s="32" t="s">
        <v>100</v>
      </c>
    </row>
    <row r="642" spans="1:18" s="2" customFormat="1" hidden="1" x14ac:dyDescent="0.3">
      <c r="A642" s="104">
        <v>2000027</v>
      </c>
      <c r="B642" s="2">
        <v>3</v>
      </c>
      <c r="C642" s="2">
        <v>2</v>
      </c>
      <c r="E642" s="2">
        <v>-1</v>
      </c>
      <c r="I642" s="2" t="s">
        <v>99</v>
      </c>
      <c r="K642" s="15" t="s">
        <v>6</v>
      </c>
      <c r="L642" s="120"/>
      <c r="N642" s="15">
        <v>0</v>
      </c>
      <c r="O642" s="15"/>
      <c r="Q642" s="105" t="s">
        <v>770</v>
      </c>
      <c r="R642" s="32" t="s">
        <v>100</v>
      </c>
    </row>
    <row r="643" spans="1:18" s="2" customFormat="1" hidden="1" x14ac:dyDescent="0.3">
      <c r="A643" s="104">
        <v>2000027</v>
      </c>
      <c r="B643" s="2">
        <v>3</v>
      </c>
      <c r="C643" s="2">
        <v>2</v>
      </c>
      <c r="E643" s="2">
        <v>-1</v>
      </c>
      <c r="I643" s="2" t="s">
        <v>99</v>
      </c>
      <c r="K643" s="15" t="s">
        <v>6</v>
      </c>
      <c r="L643" s="120"/>
      <c r="N643" s="15">
        <v>0</v>
      </c>
      <c r="O643" s="15"/>
      <c r="Q643" s="105" t="s">
        <v>770</v>
      </c>
      <c r="R643" s="32" t="s">
        <v>100</v>
      </c>
    </row>
    <row r="644" spans="1:18" s="2" customFormat="1" hidden="1" x14ac:dyDescent="0.3">
      <c r="A644" s="104">
        <v>2000027</v>
      </c>
      <c r="B644" s="2">
        <v>3</v>
      </c>
      <c r="C644" s="2">
        <v>2</v>
      </c>
      <c r="E644" s="2">
        <v>-1</v>
      </c>
      <c r="I644" s="2" t="s">
        <v>99</v>
      </c>
      <c r="K644" s="15" t="s">
        <v>6</v>
      </c>
      <c r="L644" s="120"/>
      <c r="N644" s="15">
        <v>0</v>
      </c>
      <c r="O644" s="15"/>
      <c r="Q644" s="105" t="s">
        <v>770</v>
      </c>
      <c r="R644" s="32" t="s">
        <v>100</v>
      </c>
    </row>
    <row r="645" spans="1:18" s="2" customFormat="1" hidden="1" x14ac:dyDescent="0.3">
      <c r="A645" s="104">
        <v>2000027</v>
      </c>
      <c r="B645" s="2">
        <v>3</v>
      </c>
      <c r="C645" s="2">
        <v>2</v>
      </c>
      <c r="E645" s="2">
        <v>-1</v>
      </c>
      <c r="I645" s="2" t="s">
        <v>99</v>
      </c>
      <c r="K645" s="15" t="s">
        <v>6</v>
      </c>
      <c r="L645" s="120"/>
      <c r="N645" s="15">
        <v>0</v>
      </c>
      <c r="O645" s="15"/>
      <c r="Q645" s="105" t="s">
        <v>770</v>
      </c>
      <c r="R645" s="32" t="s">
        <v>100</v>
      </c>
    </row>
    <row r="646" spans="1:18" s="2" customFormat="1" hidden="1" x14ac:dyDescent="0.3">
      <c r="A646" s="104">
        <v>2000027</v>
      </c>
      <c r="B646" s="2">
        <v>3</v>
      </c>
      <c r="C646" s="2">
        <v>2</v>
      </c>
      <c r="E646" s="2">
        <v>-1</v>
      </c>
      <c r="I646" s="2" t="s">
        <v>99</v>
      </c>
      <c r="K646" s="15" t="s">
        <v>6</v>
      </c>
      <c r="L646" s="120"/>
      <c r="N646" s="15">
        <v>0</v>
      </c>
      <c r="O646" s="15"/>
      <c r="Q646" s="105" t="s">
        <v>770</v>
      </c>
      <c r="R646" s="32" t="s">
        <v>100</v>
      </c>
    </row>
    <row r="647" spans="1:18" s="2" customFormat="1" hidden="1" x14ac:dyDescent="0.3">
      <c r="A647" s="104">
        <v>2000027</v>
      </c>
      <c r="B647" s="2">
        <v>3</v>
      </c>
      <c r="C647" s="2">
        <v>2</v>
      </c>
      <c r="E647" s="2">
        <v>-1</v>
      </c>
      <c r="I647" s="2" t="s">
        <v>99</v>
      </c>
      <c r="K647" s="15" t="s">
        <v>6</v>
      </c>
      <c r="L647" s="120"/>
      <c r="N647" s="15">
        <v>0</v>
      </c>
      <c r="O647" s="15"/>
      <c r="Q647" s="105" t="s">
        <v>770</v>
      </c>
      <c r="R647" s="32" t="s">
        <v>100</v>
      </c>
    </row>
    <row r="648" spans="1:18" s="2" customFormat="1" hidden="1" x14ac:dyDescent="0.3">
      <c r="A648" s="104">
        <v>2000027</v>
      </c>
      <c r="B648" s="2">
        <v>3</v>
      </c>
      <c r="C648" s="2">
        <v>2</v>
      </c>
      <c r="E648" s="2">
        <v>-1</v>
      </c>
      <c r="I648" s="2" t="s">
        <v>99</v>
      </c>
      <c r="K648" s="15" t="s">
        <v>6</v>
      </c>
      <c r="L648" s="120"/>
      <c r="N648" s="15">
        <v>0</v>
      </c>
      <c r="O648" s="15"/>
      <c r="Q648" s="105" t="s">
        <v>770</v>
      </c>
      <c r="R648" s="32" t="s">
        <v>100</v>
      </c>
    </row>
    <row r="649" spans="1:18" s="2" customFormat="1" hidden="1" x14ac:dyDescent="0.3">
      <c r="A649" s="104">
        <v>2000027</v>
      </c>
      <c r="B649" s="2">
        <v>3</v>
      </c>
      <c r="C649" s="2">
        <v>2</v>
      </c>
      <c r="E649" s="2">
        <v>-1</v>
      </c>
      <c r="I649" s="2" t="s">
        <v>99</v>
      </c>
      <c r="K649" s="15" t="s">
        <v>6</v>
      </c>
      <c r="L649" s="120"/>
      <c r="N649" s="15">
        <v>0</v>
      </c>
      <c r="O649" s="15"/>
      <c r="Q649" s="105" t="s">
        <v>770</v>
      </c>
      <c r="R649" s="32" t="s">
        <v>100</v>
      </c>
    </row>
    <row r="650" spans="1:18" s="2" customFormat="1" hidden="1" x14ac:dyDescent="0.3">
      <c r="A650" s="104">
        <v>2000027</v>
      </c>
      <c r="B650" s="2">
        <v>3</v>
      </c>
      <c r="C650" s="2">
        <v>2</v>
      </c>
      <c r="E650" s="2">
        <v>-1</v>
      </c>
      <c r="I650" s="2" t="s">
        <v>99</v>
      </c>
      <c r="K650" s="15" t="s">
        <v>6</v>
      </c>
      <c r="L650" s="120"/>
      <c r="N650" s="15">
        <v>0</v>
      </c>
      <c r="O650" s="15"/>
      <c r="Q650" s="105" t="s">
        <v>770</v>
      </c>
      <c r="R650" s="32" t="s">
        <v>100</v>
      </c>
    </row>
    <row r="651" spans="1:18" s="2" customFormat="1" hidden="1" x14ac:dyDescent="0.3">
      <c r="A651" s="104">
        <v>2000027</v>
      </c>
      <c r="B651" s="2">
        <v>3</v>
      </c>
      <c r="C651" s="2">
        <v>2</v>
      </c>
      <c r="E651" s="2">
        <v>-1</v>
      </c>
      <c r="I651" s="2" t="s">
        <v>99</v>
      </c>
      <c r="K651" s="15" t="s">
        <v>6</v>
      </c>
      <c r="L651" s="120"/>
      <c r="N651" s="15">
        <v>0</v>
      </c>
      <c r="O651" s="15"/>
      <c r="Q651" s="105" t="s">
        <v>770</v>
      </c>
      <c r="R651" s="32" t="s">
        <v>100</v>
      </c>
    </row>
    <row r="652" spans="1:18" s="2" customFormat="1" hidden="1" x14ac:dyDescent="0.3">
      <c r="A652" s="104">
        <v>2000027</v>
      </c>
      <c r="B652" s="2">
        <v>3</v>
      </c>
      <c r="C652" s="2">
        <v>2</v>
      </c>
      <c r="E652" s="2">
        <v>-1</v>
      </c>
      <c r="I652" s="2" t="s">
        <v>99</v>
      </c>
      <c r="K652" s="15" t="s">
        <v>6</v>
      </c>
      <c r="L652" s="120"/>
      <c r="N652" s="15">
        <v>0</v>
      </c>
      <c r="O652" s="15"/>
      <c r="Q652" s="105" t="s">
        <v>770</v>
      </c>
      <c r="R652" s="32" t="s">
        <v>100</v>
      </c>
    </row>
    <row r="653" spans="1:18" s="2" customFormat="1" hidden="1" x14ac:dyDescent="0.3">
      <c r="A653" s="104">
        <v>2000027</v>
      </c>
      <c r="B653" s="2">
        <v>3</v>
      </c>
      <c r="C653" s="2">
        <v>2</v>
      </c>
      <c r="E653" s="2">
        <v>-1</v>
      </c>
      <c r="I653" s="2" t="s">
        <v>99</v>
      </c>
      <c r="K653" s="15" t="s">
        <v>6</v>
      </c>
      <c r="L653" s="120"/>
      <c r="N653" s="15">
        <v>0</v>
      </c>
      <c r="O653" s="15"/>
      <c r="Q653" s="105" t="s">
        <v>770</v>
      </c>
      <c r="R653" s="32" t="s">
        <v>100</v>
      </c>
    </row>
    <row r="654" spans="1:18" s="2" customFormat="1" hidden="1" x14ac:dyDescent="0.3">
      <c r="A654" s="104">
        <v>2000027</v>
      </c>
      <c r="B654" s="2">
        <v>3</v>
      </c>
      <c r="C654" s="2">
        <v>2</v>
      </c>
      <c r="E654" s="2">
        <v>-1</v>
      </c>
      <c r="I654" s="2" t="s">
        <v>99</v>
      </c>
      <c r="K654" s="15" t="s">
        <v>6</v>
      </c>
      <c r="L654" s="120"/>
      <c r="N654" s="15">
        <v>0</v>
      </c>
      <c r="O654" s="15"/>
      <c r="Q654" s="105" t="s">
        <v>770</v>
      </c>
      <c r="R654" s="32" t="s">
        <v>100</v>
      </c>
    </row>
    <row r="655" spans="1:18" s="2" customFormat="1" hidden="1" x14ac:dyDescent="0.3">
      <c r="A655" s="104">
        <v>2000027</v>
      </c>
      <c r="B655" s="2">
        <v>3</v>
      </c>
      <c r="C655" s="2">
        <v>2</v>
      </c>
      <c r="E655" s="2">
        <v>-1</v>
      </c>
      <c r="I655" s="2" t="s">
        <v>99</v>
      </c>
      <c r="K655" s="15" t="s">
        <v>6</v>
      </c>
      <c r="L655" s="120"/>
      <c r="N655" s="15">
        <v>0</v>
      </c>
      <c r="O655" s="15"/>
      <c r="Q655" s="105" t="s">
        <v>770</v>
      </c>
      <c r="R655" s="32" t="s">
        <v>100</v>
      </c>
    </row>
    <row r="656" spans="1:18" s="2" customFormat="1" hidden="1" x14ac:dyDescent="0.3">
      <c r="A656" s="104">
        <v>2000027</v>
      </c>
      <c r="B656" s="2">
        <v>3</v>
      </c>
      <c r="C656" s="2">
        <v>2</v>
      </c>
      <c r="E656" s="2">
        <v>-1</v>
      </c>
      <c r="I656" s="2" t="s">
        <v>99</v>
      </c>
      <c r="K656" s="15" t="s">
        <v>6</v>
      </c>
      <c r="L656" s="120"/>
      <c r="N656" s="15">
        <v>0</v>
      </c>
      <c r="O656" s="15"/>
      <c r="Q656" s="105" t="s">
        <v>770</v>
      </c>
      <c r="R656" s="32" t="s">
        <v>100</v>
      </c>
    </row>
    <row r="657" spans="1:18" s="2" customFormat="1" hidden="1" x14ac:dyDescent="0.3">
      <c r="A657" s="104">
        <v>2000027</v>
      </c>
      <c r="B657" s="2">
        <v>3</v>
      </c>
      <c r="C657" s="2">
        <v>2</v>
      </c>
      <c r="E657" s="2">
        <v>-1</v>
      </c>
      <c r="I657" s="2" t="s">
        <v>99</v>
      </c>
      <c r="K657" s="15" t="s">
        <v>6</v>
      </c>
      <c r="L657" s="120"/>
      <c r="N657" s="15">
        <v>0</v>
      </c>
      <c r="O657" s="15"/>
      <c r="Q657" s="105" t="s">
        <v>770</v>
      </c>
      <c r="R657" s="32" t="s">
        <v>100</v>
      </c>
    </row>
    <row r="658" spans="1:18" s="2" customFormat="1" hidden="1" x14ac:dyDescent="0.3">
      <c r="A658" s="104">
        <v>2000027</v>
      </c>
      <c r="B658" s="2">
        <v>3</v>
      </c>
      <c r="C658" s="2">
        <v>2</v>
      </c>
      <c r="E658" s="2">
        <v>-1</v>
      </c>
      <c r="I658" s="2" t="s">
        <v>99</v>
      </c>
      <c r="K658" s="15" t="s">
        <v>6</v>
      </c>
      <c r="L658" s="120"/>
      <c r="N658" s="15">
        <v>0</v>
      </c>
      <c r="O658" s="15"/>
      <c r="Q658" s="105" t="s">
        <v>770</v>
      </c>
      <c r="R658" s="32" t="s">
        <v>100</v>
      </c>
    </row>
    <row r="659" spans="1:18" s="2" customFormat="1" hidden="1" x14ac:dyDescent="0.3">
      <c r="A659" s="104">
        <v>2000027</v>
      </c>
      <c r="B659" s="2">
        <v>3</v>
      </c>
      <c r="C659" s="2">
        <v>2</v>
      </c>
      <c r="E659" s="2">
        <v>-1</v>
      </c>
      <c r="I659" s="2" t="s">
        <v>99</v>
      </c>
      <c r="K659" s="15" t="s">
        <v>6</v>
      </c>
      <c r="L659" s="120"/>
      <c r="N659" s="15">
        <v>0</v>
      </c>
      <c r="O659" s="15"/>
      <c r="Q659" s="105" t="s">
        <v>770</v>
      </c>
      <c r="R659" s="32" t="s">
        <v>100</v>
      </c>
    </row>
    <row r="660" spans="1:18" s="2" customFormat="1" hidden="1" x14ac:dyDescent="0.3">
      <c r="A660" s="104">
        <v>2000027</v>
      </c>
      <c r="B660" s="2">
        <v>3</v>
      </c>
      <c r="C660" s="2">
        <v>2</v>
      </c>
      <c r="E660" s="2">
        <v>-1</v>
      </c>
      <c r="I660" s="2" t="s">
        <v>99</v>
      </c>
      <c r="K660" s="15" t="s">
        <v>6</v>
      </c>
      <c r="L660" s="120"/>
      <c r="N660" s="15">
        <v>0</v>
      </c>
      <c r="O660" s="15"/>
      <c r="Q660" s="105" t="s">
        <v>770</v>
      </c>
      <c r="R660" s="32" t="s">
        <v>100</v>
      </c>
    </row>
    <row r="661" spans="1:18" s="2" customFormat="1" hidden="1" x14ac:dyDescent="0.3">
      <c r="A661" s="104">
        <v>2000027</v>
      </c>
      <c r="B661" s="2">
        <v>3</v>
      </c>
      <c r="C661" s="2">
        <v>2</v>
      </c>
      <c r="E661" s="2">
        <v>-1</v>
      </c>
      <c r="I661" s="2" t="s">
        <v>99</v>
      </c>
      <c r="K661" s="15" t="s">
        <v>6</v>
      </c>
      <c r="L661" s="120"/>
      <c r="N661" s="15">
        <v>0</v>
      </c>
      <c r="O661" s="15"/>
      <c r="Q661" s="105" t="s">
        <v>770</v>
      </c>
      <c r="R661" s="32" t="s">
        <v>100</v>
      </c>
    </row>
    <row r="662" spans="1:18" s="2" customFormat="1" hidden="1" x14ac:dyDescent="0.3">
      <c r="A662" s="104">
        <v>2000027</v>
      </c>
      <c r="B662" s="2">
        <v>3</v>
      </c>
      <c r="C662" s="2">
        <v>2</v>
      </c>
      <c r="E662" s="2">
        <v>-1</v>
      </c>
      <c r="I662" s="2" t="s">
        <v>99</v>
      </c>
      <c r="K662" s="15" t="s">
        <v>6</v>
      </c>
      <c r="L662" s="120"/>
      <c r="N662" s="15">
        <v>0</v>
      </c>
      <c r="O662" s="15"/>
      <c r="Q662" s="105" t="s">
        <v>770</v>
      </c>
      <c r="R662" s="32" t="s">
        <v>100</v>
      </c>
    </row>
    <row r="663" spans="1:18" s="2" customFormat="1" hidden="1" x14ac:dyDescent="0.3">
      <c r="A663" s="104">
        <v>2000027</v>
      </c>
      <c r="B663" s="2">
        <v>3</v>
      </c>
      <c r="C663" s="2">
        <v>2</v>
      </c>
      <c r="E663" s="2">
        <v>-1</v>
      </c>
      <c r="I663" s="2" t="s">
        <v>99</v>
      </c>
      <c r="K663" s="15" t="s">
        <v>6</v>
      </c>
      <c r="L663" s="120"/>
      <c r="N663" s="15">
        <v>0</v>
      </c>
      <c r="O663" s="15"/>
      <c r="Q663" s="105" t="s">
        <v>770</v>
      </c>
      <c r="R663" s="32" t="s">
        <v>100</v>
      </c>
    </row>
    <row r="664" spans="1:18" s="2" customFormat="1" hidden="1" x14ac:dyDescent="0.3">
      <c r="A664" s="104">
        <v>2000027</v>
      </c>
      <c r="B664" s="2">
        <v>3</v>
      </c>
      <c r="C664" s="2">
        <v>2</v>
      </c>
      <c r="E664" s="2">
        <v>-1</v>
      </c>
      <c r="I664" s="2" t="s">
        <v>99</v>
      </c>
      <c r="K664" s="15" t="s">
        <v>6</v>
      </c>
      <c r="L664" s="120"/>
      <c r="N664" s="15">
        <v>0</v>
      </c>
      <c r="O664" s="15"/>
      <c r="Q664" s="105" t="s">
        <v>770</v>
      </c>
      <c r="R664" s="32" t="s">
        <v>100</v>
      </c>
    </row>
    <row r="665" spans="1:18" s="2" customFormat="1" hidden="1" x14ac:dyDescent="0.3">
      <c r="A665" s="104">
        <v>2000027</v>
      </c>
      <c r="B665" s="2">
        <v>3</v>
      </c>
      <c r="C665" s="2">
        <v>2</v>
      </c>
      <c r="E665" s="2">
        <v>-1</v>
      </c>
      <c r="I665" s="2" t="s">
        <v>99</v>
      </c>
      <c r="K665" s="15" t="s">
        <v>6</v>
      </c>
      <c r="L665" s="120"/>
      <c r="N665" s="15">
        <v>0</v>
      </c>
      <c r="O665" s="15"/>
      <c r="Q665" s="105" t="s">
        <v>770</v>
      </c>
      <c r="R665" s="32" t="s">
        <v>100</v>
      </c>
    </row>
    <row r="666" spans="1:18" s="2" customFormat="1" hidden="1" x14ac:dyDescent="0.3">
      <c r="A666" s="104">
        <v>2000027</v>
      </c>
      <c r="B666" s="2">
        <v>3</v>
      </c>
      <c r="C666" s="2">
        <v>2</v>
      </c>
      <c r="E666" s="2">
        <v>-1</v>
      </c>
      <c r="I666" s="2" t="s">
        <v>99</v>
      </c>
      <c r="K666" s="15" t="s">
        <v>6</v>
      </c>
      <c r="L666" s="120"/>
      <c r="N666" s="15">
        <v>0</v>
      </c>
      <c r="O666" s="15"/>
      <c r="Q666" s="105" t="s">
        <v>770</v>
      </c>
      <c r="R666" s="32" t="s">
        <v>100</v>
      </c>
    </row>
    <row r="667" spans="1:18" s="2" customFormat="1" hidden="1" x14ac:dyDescent="0.3">
      <c r="A667" s="104">
        <v>2000027</v>
      </c>
      <c r="B667" s="2">
        <v>3</v>
      </c>
      <c r="C667" s="2">
        <v>2</v>
      </c>
      <c r="E667" s="2">
        <v>-1</v>
      </c>
      <c r="I667" s="2" t="s">
        <v>99</v>
      </c>
      <c r="K667" s="15" t="s">
        <v>6</v>
      </c>
      <c r="L667" s="120"/>
      <c r="N667" s="15">
        <v>0</v>
      </c>
      <c r="O667" s="15"/>
      <c r="Q667" s="105" t="s">
        <v>770</v>
      </c>
      <c r="R667" s="32" t="s">
        <v>100</v>
      </c>
    </row>
    <row r="668" spans="1:18" s="2" customFormat="1" hidden="1" x14ac:dyDescent="0.3">
      <c r="A668" s="104">
        <v>2000027</v>
      </c>
      <c r="B668" s="2">
        <v>3</v>
      </c>
      <c r="C668" s="2">
        <v>2</v>
      </c>
      <c r="E668" s="2">
        <v>-1</v>
      </c>
      <c r="I668" s="2" t="s">
        <v>99</v>
      </c>
      <c r="K668" s="15" t="s">
        <v>6</v>
      </c>
      <c r="L668" s="120"/>
      <c r="N668" s="15">
        <v>0</v>
      </c>
      <c r="O668" s="15"/>
      <c r="Q668" s="105" t="s">
        <v>770</v>
      </c>
      <c r="R668" s="32" t="s">
        <v>100</v>
      </c>
    </row>
    <row r="669" spans="1:18" s="2" customFormat="1" hidden="1" x14ac:dyDescent="0.3">
      <c r="A669" s="104">
        <v>2000027</v>
      </c>
      <c r="B669" s="2">
        <v>3</v>
      </c>
      <c r="C669" s="2">
        <v>2</v>
      </c>
      <c r="E669" s="2">
        <v>-1</v>
      </c>
      <c r="I669" s="2" t="s">
        <v>99</v>
      </c>
      <c r="K669" s="15" t="s">
        <v>6</v>
      </c>
      <c r="L669" s="120"/>
      <c r="N669" s="15">
        <v>0</v>
      </c>
      <c r="O669" s="15"/>
      <c r="Q669" s="105" t="s">
        <v>770</v>
      </c>
      <c r="R669" s="32" t="s">
        <v>100</v>
      </c>
    </row>
    <row r="670" spans="1:18" s="2" customFormat="1" hidden="1" x14ac:dyDescent="0.3">
      <c r="A670" s="104">
        <v>2000027</v>
      </c>
      <c r="B670" s="2">
        <v>3</v>
      </c>
      <c r="C670" s="2">
        <v>2</v>
      </c>
      <c r="E670" s="2">
        <v>-1</v>
      </c>
      <c r="I670" s="2" t="s">
        <v>99</v>
      </c>
      <c r="K670" s="15" t="s">
        <v>6</v>
      </c>
      <c r="L670" s="120"/>
      <c r="N670" s="15">
        <v>0</v>
      </c>
      <c r="O670" s="15"/>
      <c r="Q670" s="105" t="s">
        <v>770</v>
      </c>
      <c r="R670" s="32" t="s">
        <v>100</v>
      </c>
    </row>
    <row r="671" spans="1:18" s="2" customFormat="1" hidden="1" x14ac:dyDescent="0.3">
      <c r="A671" s="104">
        <v>2000027</v>
      </c>
      <c r="B671" s="2">
        <v>3</v>
      </c>
      <c r="C671" s="2">
        <v>2</v>
      </c>
      <c r="E671" s="2">
        <v>-1</v>
      </c>
      <c r="I671" s="2" t="s">
        <v>99</v>
      </c>
      <c r="K671" s="15" t="s">
        <v>6</v>
      </c>
      <c r="L671" s="120"/>
      <c r="N671" s="15">
        <v>0</v>
      </c>
      <c r="O671" s="15"/>
      <c r="Q671" s="105" t="s">
        <v>770</v>
      </c>
      <c r="R671" s="32" t="s">
        <v>100</v>
      </c>
    </row>
    <row r="672" spans="1:18" s="2" customFormat="1" hidden="1" x14ac:dyDescent="0.3">
      <c r="A672" s="104">
        <v>2000027</v>
      </c>
      <c r="B672" s="2">
        <v>3</v>
      </c>
      <c r="C672" s="2">
        <v>2</v>
      </c>
      <c r="E672" s="2">
        <v>-1</v>
      </c>
      <c r="I672" s="2" t="s">
        <v>99</v>
      </c>
      <c r="K672" s="15" t="s">
        <v>6</v>
      </c>
      <c r="L672" s="120"/>
      <c r="N672" s="15">
        <v>0</v>
      </c>
      <c r="O672" s="15"/>
      <c r="Q672" s="105" t="s">
        <v>770</v>
      </c>
      <c r="R672" s="32" t="s">
        <v>100</v>
      </c>
    </row>
    <row r="673" spans="1:18" s="2" customFormat="1" hidden="1" x14ac:dyDescent="0.3">
      <c r="A673" s="104">
        <v>2000027</v>
      </c>
      <c r="B673" s="2">
        <v>3</v>
      </c>
      <c r="C673" s="2">
        <v>2</v>
      </c>
      <c r="E673" s="2">
        <v>-1</v>
      </c>
      <c r="I673" s="2" t="s">
        <v>99</v>
      </c>
      <c r="K673" s="15" t="s">
        <v>6</v>
      </c>
      <c r="L673" s="120"/>
      <c r="N673" s="15">
        <v>0</v>
      </c>
      <c r="O673" s="15"/>
      <c r="Q673" s="105" t="s">
        <v>770</v>
      </c>
      <c r="R673" s="32" t="s">
        <v>100</v>
      </c>
    </row>
    <row r="674" spans="1:18" s="2" customFormat="1" hidden="1" x14ac:dyDescent="0.3">
      <c r="A674" s="104">
        <v>2000027</v>
      </c>
      <c r="B674" s="2">
        <v>3</v>
      </c>
      <c r="C674" s="2">
        <v>2</v>
      </c>
      <c r="E674" s="2">
        <v>-1</v>
      </c>
      <c r="I674" s="2" t="s">
        <v>99</v>
      </c>
      <c r="K674" s="15" t="s">
        <v>6</v>
      </c>
      <c r="L674" s="120"/>
      <c r="N674" s="15">
        <v>0</v>
      </c>
      <c r="O674" s="15"/>
      <c r="Q674" s="105" t="s">
        <v>770</v>
      </c>
      <c r="R674" s="32" t="s">
        <v>100</v>
      </c>
    </row>
    <row r="675" spans="1:18" s="2" customFormat="1" hidden="1" x14ac:dyDescent="0.3">
      <c r="A675" s="104">
        <v>2000027</v>
      </c>
      <c r="B675" s="2">
        <v>3</v>
      </c>
      <c r="C675" s="2">
        <v>2</v>
      </c>
      <c r="E675" s="2">
        <v>-1</v>
      </c>
      <c r="I675" s="2" t="s">
        <v>99</v>
      </c>
      <c r="K675" s="15" t="s">
        <v>6</v>
      </c>
      <c r="L675" s="120"/>
      <c r="N675" s="15">
        <v>0</v>
      </c>
      <c r="O675" s="15"/>
      <c r="Q675" s="105" t="s">
        <v>770</v>
      </c>
      <c r="R675" s="32" t="s">
        <v>100</v>
      </c>
    </row>
    <row r="676" spans="1:18" s="2" customFormat="1" hidden="1" x14ac:dyDescent="0.3">
      <c r="A676" s="104">
        <v>2000027</v>
      </c>
      <c r="B676" s="2">
        <v>3</v>
      </c>
      <c r="C676" s="2">
        <v>2</v>
      </c>
      <c r="E676" s="2">
        <v>-1</v>
      </c>
      <c r="I676" s="2" t="s">
        <v>99</v>
      </c>
      <c r="K676" s="15" t="s">
        <v>6</v>
      </c>
      <c r="L676" s="120"/>
      <c r="N676" s="15">
        <v>0</v>
      </c>
      <c r="O676" s="15"/>
      <c r="Q676" s="105" t="s">
        <v>770</v>
      </c>
      <c r="R676" s="32" t="s">
        <v>100</v>
      </c>
    </row>
    <row r="677" spans="1:18" s="2" customFormat="1" hidden="1" x14ac:dyDescent="0.3">
      <c r="A677" s="104">
        <v>2000027</v>
      </c>
      <c r="B677" s="2">
        <v>3</v>
      </c>
      <c r="C677" s="2">
        <v>2</v>
      </c>
      <c r="E677" s="2">
        <v>-1</v>
      </c>
      <c r="I677" s="2" t="s">
        <v>99</v>
      </c>
      <c r="K677" s="15" t="s">
        <v>6</v>
      </c>
      <c r="L677" s="120"/>
      <c r="N677" s="15">
        <v>0</v>
      </c>
      <c r="O677" s="15"/>
      <c r="Q677" s="105" t="s">
        <v>770</v>
      </c>
      <c r="R677" s="32" t="s">
        <v>100</v>
      </c>
    </row>
    <row r="678" spans="1:18" s="2" customFormat="1" hidden="1" x14ac:dyDescent="0.3">
      <c r="A678" s="104">
        <v>2000027</v>
      </c>
      <c r="B678" s="2">
        <v>3</v>
      </c>
      <c r="C678" s="2">
        <v>2</v>
      </c>
      <c r="E678" s="2">
        <v>-1</v>
      </c>
      <c r="I678" s="2" t="s">
        <v>99</v>
      </c>
      <c r="K678" s="15" t="s">
        <v>6</v>
      </c>
      <c r="L678" s="120"/>
      <c r="N678" s="15">
        <v>0</v>
      </c>
      <c r="O678" s="15"/>
      <c r="Q678" s="105" t="s">
        <v>770</v>
      </c>
      <c r="R678" s="32" t="s">
        <v>100</v>
      </c>
    </row>
    <row r="679" spans="1:18" s="2" customFormat="1" hidden="1" x14ac:dyDescent="0.3">
      <c r="A679" s="104">
        <v>2000027</v>
      </c>
      <c r="B679" s="2">
        <v>3</v>
      </c>
      <c r="C679" s="2">
        <v>2</v>
      </c>
      <c r="E679" s="2">
        <v>-1</v>
      </c>
      <c r="I679" s="2" t="s">
        <v>99</v>
      </c>
      <c r="K679" s="15" t="s">
        <v>6</v>
      </c>
      <c r="L679" s="120"/>
      <c r="N679" s="15">
        <v>0</v>
      </c>
      <c r="O679" s="15"/>
      <c r="Q679" s="105" t="s">
        <v>770</v>
      </c>
      <c r="R679" s="32" t="s">
        <v>100</v>
      </c>
    </row>
    <row r="680" spans="1:18" s="2" customFormat="1" hidden="1" x14ac:dyDescent="0.3">
      <c r="A680" s="104">
        <v>2000027</v>
      </c>
      <c r="B680" s="2">
        <v>3</v>
      </c>
      <c r="C680" s="2">
        <v>2</v>
      </c>
      <c r="E680" s="2">
        <v>-1</v>
      </c>
      <c r="I680" s="2" t="s">
        <v>99</v>
      </c>
      <c r="K680" s="15" t="s">
        <v>6</v>
      </c>
      <c r="L680" s="120"/>
      <c r="N680" s="15">
        <v>0</v>
      </c>
      <c r="O680" s="15"/>
      <c r="Q680" s="105" t="s">
        <v>770</v>
      </c>
      <c r="R680" s="32" t="s">
        <v>100</v>
      </c>
    </row>
    <row r="681" spans="1:18" s="2" customFormat="1" hidden="1" x14ac:dyDescent="0.3">
      <c r="A681" s="104">
        <v>2000027</v>
      </c>
      <c r="B681" s="2">
        <v>3</v>
      </c>
      <c r="C681" s="2">
        <v>2</v>
      </c>
      <c r="E681" s="2">
        <v>-1</v>
      </c>
      <c r="I681" s="2" t="s">
        <v>99</v>
      </c>
      <c r="K681" s="15" t="s">
        <v>6</v>
      </c>
      <c r="L681" s="120"/>
      <c r="N681" s="15">
        <v>0</v>
      </c>
      <c r="O681" s="15"/>
      <c r="Q681" s="105" t="s">
        <v>770</v>
      </c>
      <c r="R681" s="32" t="s">
        <v>100</v>
      </c>
    </row>
    <row r="682" spans="1:18" s="2" customFormat="1" hidden="1" x14ac:dyDescent="0.3">
      <c r="A682" s="104">
        <v>2000027</v>
      </c>
      <c r="B682" s="2">
        <v>3</v>
      </c>
      <c r="C682" s="2">
        <v>2</v>
      </c>
      <c r="E682" s="2">
        <v>-1</v>
      </c>
      <c r="I682" s="2" t="s">
        <v>99</v>
      </c>
      <c r="K682" s="15" t="s">
        <v>6</v>
      </c>
      <c r="L682" s="120"/>
      <c r="N682" s="15">
        <v>0</v>
      </c>
      <c r="O682" s="15"/>
      <c r="Q682" s="105" t="s">
        <v>770</v>
      </c>
      <c r="R682" s="32" t="s">
        <v>100</v>
      </c>
    </row>
    <row r="683" spans="1:18" s="2" customFormat="1" hidden="1" x14ac:dyDescent="0.3">
      <c r="A683" s="104">
        <v>2000027</v>
      </c>
      <c r="B683" s="2">
        <v>3</v>
      </c>
      <c r="C683" s="2">
        <v>2</v>
      </c>
      <c r="E683" s="2">
        <v>-1</v>
      </c>
      <c r="I683" s="2" t="s">
        <v>99</v>
      </c>
      <c r="K683" s="15" t="s">
        <v>6</v>
      </c>
      <c r="L683" s="120"/>
      <c r="N683" s="15">
        <v>0</v>
      </c>
      <c r="O683" s="15"/>
      <c r="Q683" s="105" t="s">
        <v>770</v>
      </c>
      <c r="R683" s="32" t="s">
        <v>100</v>
      </c>
    </row>
    <row r="684" spans="1:18" s="2" customFormat="1" hidden="1" x14ac:dyDescent="0.3">
      <c r="A684" s="104">
        <v>2000027</v>
      </c>
      <c r="B684" s="2">
        <v>3</v>
      </c>
      <c r="C684" s="2">
        <v>2</v>
      </c>
      <c r="E684" s="2">
        <v>-1</v>
      </c>
      <c r="I684" s="2" t="s">
        <v>99</v>
      </c>
      <c r="K684" s="15" t="s">
        <v>6</v>
      </c>
      <c r="L684" s="120"/>
      <c r="N684" s="15">
        <v>0</v>
      </c>
      <c r="O684" s="15"/>
      <c r="Q684" s="105" t="s">
        <v>770</v>
      </c>
      <c r="R684" s="32" t="s">
        <v>100</v>
      </c>
    </row>
    <row r="685" spans="1:18" s="2" customFormat="1" hidden="1" x14ac:dyDescent="0.3">
      <c r="A685" s="104">
        <v>2000027</v>
      </c>
      <c r="B685" s="2">
        <v>3</v>
      </c>
      <c r="C685" s="2">
        <v>2</v>
      </c>
      <c r="E685" s="2">
        <v>-1</v>
      </c>
      <c r="I685" s="2" t="s">
        <v>99</v>
      </c>
      <c r="K685" s="15" t="s">
        <v>6</v>
      </c>
      <c r="L685" s="120"/>
      <c r="N685" s="15">
        <v>0</v>
      </c>
      <c r="O685" s="15"/>
      <c r="Q685" s="105" t="s">
        <v>770</v>
      </c>
      <c r="R685" s="32" t="s">
        <v>100</v>
      </c>
    </row>
    <row r="686" spans="1:18" s="2" customFormat="1" hidden="1" x14ac:dyDescent="0.3">
      <c r="A686" s="104">
        <v>2000027</v>
      </c>
      <c r="B686" s="2">
        <v>3</v>
      </c>
      <c r="C686" s="2">
        <v>2</v>
      </c>
      <c r="E686" s="2">
        <v>-1</v>
      </c>
      <c r="I686" s="2" t="s">
        <v>99</v>
      </c>
      <c r="K686" s="15" t="s">
        <v>6</v>
      </c>
      <c r="L686" s="120"/>
      <c r="N686" s="15">
        <v>0</v>
      </c>
      <c r="O686" s="15"/>
      <c r="Q686" s="105" t="s">
        <v>770</v>
      </c>
      <c r="R686" s="32" t="s">
        <v>100</v>
      </c>
    </row>
    <row r="687" spans="1:18" s="2" customFormat="1" hidden="1" x14ac:dyDescent="0.3">
      <c r="A687" s="104">
        <v>2000027</v>
      </c>
      <c r="B687" s="2">
        <v>3</v>
      </c>
      <c r="C687" s="2">
        <v>2</v>
      </c>
      <c r="E687" s="2">
        <v>-1</v>
      </c>
      <c r="I687" s="2" t="s">
        <v>99</v>
      </c>
      <c r="K687" s="15" t="s">
        <v>6</v>
      </c>
      <c r="L687" s="120"/>
      <c r="N687" s="15">
        <v>0</v>
      </c>
      <c r="O687" s="15"/>
      <c r="Q687" s="105" t="s">
        <v>770</v>
      </c>
      <c r="R687" s="32" t="s">
        <v>100</v>
      </c>
    </row>
    <row r="688" spans="1:18" s="2" customFormat="1" hidden="1" x14ac:dyDescent="0.3">
      <c r="A688" s="104">
        <v>2000027</v>
      </c>
      <c r="B688" s="2">
        <v>3</v>
      </c>
      <c r="C688" s="2">
        <v>2</v>
      </c>
      <c r="E688" s="2">
        <v>-1</v>
      </c>
      <c r="I688" s="2" t="s">
        <v>99</v>
      </c>
      <c r="K688" s="15" t="s">
        <v>6</v>
      </c>
      <c r="L688" s="120"/>
      <c r="N688" s="15">
        <v>0</v>
      </c>
      <c r="O688" s="15"/>
      <c r="Q688" s="105" t="s">
        <v>770</v>
      </c>
      <c r="R688" s="32" t="s">
        <v>100</v>
      </c>
    </row>
    <row r="689" spans="1:18" s="2" customFormat="1" hidden="1" x14ac:dyDescent="0.3">
      <c r="A689" s="104">
        <v>2000027</v>
      </c>
      <c r="B689" s="2">
        <v>3</v>
      </c>
      <c r="C689" s="2">
        <v>2</v>
      </c>
      <c r="E689" s="2">
        <v>-1</v>
      </c>
      <c r="I689" s="2" t="s">
        <v>99</v>
      </c>
      <c r="K689" s="15" t="s">
        <v>6</v>
      </c>
      <c r="L689" s="120"/>
      <c r="N689" s="15">
        <v>0</v>
      </c>
      <c r="O689" s="15"/>
      <c r="Q689" s="105" t="s">
        <v>770</v>
      </c>
      <c r="R689" s="32" t="s">
        <v>100</v>
      </c>
    </row>
    <row r="690" spans="1:18" s="2" customFormat="1" hidden="1" x14ac:dyDescent="0.3">
      <c r="A690" s="104">
        <v>2000027</v>
      </c>
      <c r="B690" s="2">
        <v>3</v>
      </c>
      <c r="C690" s="2">
        <v>2</v>
      </c>
      <c r="E690" s="2">
        <v>-1</v>
      </c>
      <c r="I690" s="2" t="s">
        <v>99</v>
      </c>
      <c r="K690" s="15" t="s">
        <v>6</v>
      </c>
      <c r="L690" s="120"/>
      <c r="N690" s="15">
        <v>0</v>
      </c>
      <c r="O690" s="15"/>
      <c r="Q690" s="105" t="s">
        <v>770</v>
      </c>
      <c r="R690" s="32" t="s">
        <v>100</v>
      </c>
    </row>
    <row r="691" spans="1:18" s="2" customFormat="1" hidden="1" x14ac:dyDescent="0.3">
      <c r="A691" s="104">
        <v>2000027</v>
      </c>
      <c r="B691" s="2">
        <v>3</v>
      </c>
      <c r="C691" s="2">
        <v>2</v>
      </c>
      <c r="E691" s="2">
        <v>-1</v>
      </c>
      <c r="I691" s="2" t="s">
        <v>99</v>
      </c>
      <c r="K691" s="15" t="s">
        <v>6</v>
      </c>
      <c r="L691" s="120"/>
      <c r="N691" s="15">
        <v>0</v>
      </c>
      <c r="O691" s="15"/>
      <c r="Q691" s="105" t="s">
        <v>770</v>
      </c>
      <c r="R691" s="32" t="s">
        <v>100</v>
      </c>
    </row>
    <row r="692" spans="1:18" s="2" customFormat="1" hidden="1" x14ac:dyDescent="0.3">
      <c r="A692" s="104">
        <v>2000027</v>
      </c>
      <c r="B692" s="2">
        <v>3</v>
      </c>
      <c r="C692" s="2">
        <v>2</v>
      </c>
      <c r="E692" s="2">
        <v>-1</v>
      </c>
      <c r="I692" s="2" t="s">
        <v>99</v>
      </c>
      <c r="K692" s="15" t="s">
        <v>6</v>
      </c>
      <c r="L692" s="120"/>
      <c r="N692" s="15">
        <v>0</v>
      </c>
      <c r="O692" s="15"/>
      <c r="Q692" s="105" t="s">
        <v>770</v>
      </c>
      <c r="R692" s="32" t="s">
        <v>100</v>
      </c>
    </row>
    <row r="693" spans="1:18" s="2" customFormat="1" hidden="1" x14ac:dyDescent="0.3">
      <c r="A693" s="104">
        <v>2000027</v>
      </c>
      <c r="B693" s="2">
        <v>3</v>
      </c>
      <c r="C693" s="2">
        <v>2</v>
      </c>
      <c r="E693" s="2">
        <v>-1</v>
      </c>
      <c r="I693" s="2" t="s">
        <v>99</v>
      </c>
      <c r="K693" s="15" t="s">
        <v>6</v>
      </c>
      <c r="L693" s="120"/>
      <c r="N693" s="15">
        <v>0</v>
      </c>
      <c r="O693" s="15"/>
      <c r="Q693" s="105" t="s">
        <v>770</v>
      </c>
      <c r="R693" s="32" t="s">
        <v>100</v>
      </c>
    </row>
    <row r="694" spans="1:18" s="2" customFormat="1" hidden="1" x14ac:dyDescent="0.3">
      <c r="A694" s="104">
        <v>2000027</v>
      </c>
      <c r="B694" s="2">
        <v>3</v>
      </c>
      <c r="C694" s="2">
        <v>2</v>
      </c>
      <c r="E694" s="2">
        <v>-1</v>
      </c>
      <c r="I694" s="2" t="s">
        <v>99</v>
      </c>
      <c r="K694" s="15" t="s">
        <v>6</v>
      </c>
      <c r="L694" s="120"/>
      <c r="N694" s="15">
        <v>0</v>
      </c>
      <c r="O694" s="15"/>
      <c r="Q694" s="105" t="s">
        <v>770</v>
      </c>
      <c r="R694" s="32" t="s">
        <v>100</v>
      </c>
    </row>
    <row r="695" spans="1:18" s="2" customFormat="1" hidden="1" x14ac:dyDescent="0.3">
      <c r="A695" s="104">
        <v>2000027</v>
      </c>
      <c r="B695" s="2">
        <v>3</v>
      </c>
      <c r="C695" s="2">
        <v>2</v>
      </c>
      <c r="E695" s="2">
        <v>-1</v>
      </c>
      <c r="I695" s="2" t="s">
        <v>99</v>
      </c>
      <c r="K695" s="15" t="s">
        <v>6</v>
      </c>
      <c r="L695" s="120"/>
      <c r="N695" s="15">
        <v>0</v>
      </c>
      <c r="O695" s="15"/>
      <c r="Q695" s="105" t="s">
        <v>770</v>
      </c>
      <c r="R695" s="32" t="s">
        <v>100</v>
      </c>
    </row>
    <row r="696" spans="1:18" s="2" customFormat="1" hidden="1" x14ac:dyDescent="0.3">
      <c r="A696" s="104">
        <v>2000027</v>
      </c>
      <c r="B696" s="2">
        <v>3</v>
      </c>
      <c r="C696" s="2">
        <v>2</v>
      </c>
      <c r="E696" s="2">
        <v>-1</v>
      </c>
      <c r="I696" s="2" t="s">
        <v>99</v>
      </c>
      <c r="K696" s="15" t="s">
        <v>6</v>
      </c>
      <c r="L696" s="120"/>
      <c r="N696" s="15">
        <v>0</v>
      </c>
      <c r="O696" s="15"/>
      <c r="Q696" s="105" t="s">
        <v>770</v>
      </c>
      <c r="R696" s="32" t="s">
        <v>100</v>
      </c>
    </row>
    <row r="697" spans="1:18" s="2" customFormat="1" hidden="1" x14ac:dyDescent="0.3">
      <c r="A697" s="104">
        <v>2000027</v>
      </c>
      <c r="B697" s="2">
        <v>3</v>
      </c>
      <c r="C697" s="2">
        <v>2</v>
      </c>
      <c r="E697" s="2">
        <v>-1</v>
      </c>
      <c r="I697" s="2" t="s">
        <v>99</v>
      </c>
      <c r="K697" s="15" t="s">
        <v>6</v>
      </c>
      <c r="L697" s="120"/>
      <c r="N697" s="15">
        <v>0</v>
      </c>
      <c r="O697" s="15"/>
      <c r="Q697" s="105" t="s">
        <v>770</v>
      </c>
      <c r="R697" s="32" t="s">
        <v>100</v>
      </c>
    </row>
    <row r="698" spans="1:18" s="2" customFormat="1" hidden="1" x14ac:dyDescent="0.3">
      <c r="A698" s="104">
        <v>2000027</v>
      </c>
      <c r="B698" s="2">
        <v>3</v>
      </c>
      <c r="C698" s="2">
        <v>2</v>
      </c>
      <c r="E698" s="2">
        <v>-1</v>
      </c>
      <c r="I698" s="2" t="s">
        <v>99</v>
      </c>
      <c r="K698" s="15" t="s">
        <v>6</v>
      </c>
      <c r="L698" s="120"/>
      <c r="N698" s="15">
        <v>0</v>
      </c>
      <c r="O698" s="15"/>
      <c r="Q698" s="105" t="s">
        <v>770</v>
      </c>
      <c r="R698" s="32" t="s">
        <v>100</v>
      </c>
    </row>
    <row r="699" spans="1:18" s="2" customFormat="1" hidden="1" x14ac:dyDescent="0.3">
      <c r="A699" s="104">
        <v>2000027</v>
      </c>
      <c r="B699" s="2">
        <v>3</v>
      </c>
      <c r="C699" s="2">
        <v>2</v>
      </c>
      <c r="E699" s="2">
        <v>-1</v>
      </c>
      <c r="I699" s="2" t="s">
        <v>99</v>
      </c>
      <c r="K699" s="15" t="s">
        <v>6</v>
      </c>
      <c r="L699" s="120"/>
      <c r="N699" s="15">
        <v>0</v>
      </c>
      <c r="O699" s="15"/>
      <c r="Q699" s="105" t="s">
        <v>770</v>
      </c>
      <c r="R699" s="32" t="s">
        <v>100</v>
      </c>
    </row>
    <row r="700" spans="1:18" s="2" customFormat="1" hidden="1" x14ac:dyDescent="0.3">
      <c r="A700" s="104">
        <v>2000027</v>
      </c>
      <c r="B700" s="2">
        <v>3</v>
      </c>
      <c r="C700" s="2">
        <v>2</v>
      </c>
      <c r="E700" s="2">
        <v>-1</v>
      </c>
      <c r="I700" s="2" t="s">
        <v>99</v>
      </c>
      <c r="K700" s="15" t="s">
        <v>6</v>
      </c>
      <c r="L700" s="120"/>
      <c r="N700" s="15">
        <v>0</v>
      </c>
      <c r="O700" s="15"/>
      <c r="Q700" s="105" t="s">
        <v>770</v>
      </c>
      <c r="R700" s="32" t="s">
        <v>100</v>
      </c>
    </row>
    <row r="701" spans="1:18" s="2" customFormat="1" hidden="1" x14ac:dyDescent="0.3">
      <c r="A701" s="104">
        <v>2000027</v>
      </c>
      <c r="B701" s="2">
        <v>3</v>
      </c>
      <c r="C701" s="2">
        <v>2</v>
      </c>
      <c r="E701" s="2">
        <v>-1</v>
      </c>
      <c r="I701" s="2" t="s">
        <v>99</v>
      </c>
      <c r="K701" s="15" t="s">
        <v>6</v>
      </c>
      <c r="L701" s="120"/>
      <c r="N701" s="15">
        <v>0</v>
      </c>
      <c r="O701" s="15"/>
      <c r="Q701" s="105" t="s">
        <v>770</v>
      </c>
      <c r="R701" s="32" t="s">
        <v>100</v>
      </c>
    </row>
    <row r="702" spans="1:18" s="2" customFormat="1" hidden="1" x14ac:dyDescent="0.3">
      <c r="A702" s="104">
        <v>2000027</v>
      </c>
      <c r="B702" s="2">
        <v>3</v>
      </c>
      <c r="C702" s="2">
        <v>2</v>
      </c>
      <c r="E702" s="2">
        <v>-1</v>
      </c>
      <c r="I702" s="2" t="s">
        <v>99</v>
      </c>
      <c r="K702" s="15" t="s">
        <v>6</v>
      </c>
      <c r="L702" s="120"/>
      <c r="N702" s="15">
        <v>0</v>
      </c>
      <c r="O702" s="15"/>
      <c r="Q702" s="105" t="s">
        <v>770</v>
      </c>
      <c r="R702" s="32" t="s">
        <v>100</v>
      </c>
    </row>
    <row r="703" spans="1:18" s="2" customFormat="1" hidden="1" x14ac:dyDescent="0.3">
      <c r="A703" s="104">
        <v>2000027</v>
      </c>
      <c r="B703" s="2">
        <v>3</v>
      </c>
      <c r="C703" s="2">
        <v>2</v>
      </c>
      <c r="E703" s="2">
        <v>-1</v>
      </c>
      <c r="I703" s="2" t="s">
        <v>99</v>
      </c>
      <c r="K703" s="15" t="s">
        <v>6</v>
      </c>
      <c r="L703" s="120"/>
      <c r="N703" s="15">
        <v>0</v>
      </c>
      <c r="O703" s="15"/>
      <c r="Q703" s="105" t="s">
        <v>770</v>
      </c>
      <c r="R703" s="32" t="s">
        <v>100</v>
      </c>
    </row>
    <row r="704" spans="1:18" s="2" customFormat="1" hidden="1" x14ac:dyDescent="0.3">
      <c r="A704" s="104">
        <v>2000027</v>
      </c>
      <c r="B704" s="2">
        <v>3</v>
      </c>
      <c r="C704" s="2">
        <v>2</v>
      </c>
      <c r="E704" s="2">
        <v>-1</v>
      </c>
      <c r="I704" s="2" t="s">
        <v>99</v>
      </c>
      <c r="K704" s="15" t="s">
        <v>6</v>
      </c>
      <c r="L704" s="120"/>
      <c r="N704" s="15">
        <v>0</v>
      </c>
      <c r="O704" s="15"/>
      <c r="Q704" s="105" t="s">
        <v>770</v>
      </c>
      <c r="R704" s="32" t="s">
        <v>100</v>
      </c>
    </row>
    <row r="705" spans="1:18" s="2" customFormat="1" hidden="1" x14ac:dyDescent="0.3">
      <c r="A705" s="104">
        <v>2000027</v>
      </c>
      <c r="B705" s="2">
        <v>3</v>
      </c>
      <c r="C705" s="2">
        <v>2</v>
      </c>
      <c r="E705" s="2">
        <v>-1</v>
      </c>
      <c r="I705" s="2" t="s">
        <v>99</v>
      </c>
      <c r="K705" s="15" t="s">
        <v>6</v>
      </c>
      <c r="L705" s="120"/>
      <c r="N705" s="15">
        <v>0</v>
      </c>
      <c r="O705" s="15"/>
      <c r="Q705" s="105" t="s">
        <v>770</v>
      </c>
      <c r="R705" s="32" t="s">
        <v>100</v>
      </c>
    </row>
    <row r="706" spans="1:18" s="2" customFormat="1" hidden="1" x14ac:dyDescent="0.3">
      <c r="A706" s="104">
        <v>2000027</v>
      </c>
      <c r="B706" s="2">
        <v>3</v>
      </c>
      <c r="C706" s="2">
        <v>2</v>
      </c>
      <c r="E706" s="2">
        <v>-1</v>
      </c>
      <c r="I706" s="2" t="s">
        <v>99</v>
      </c>
      <c r="K706" s="15" t="s">
        <v>6</v>
      </c>
      <c r="L706" s="120"/>
      <c r="N706" s="15">
        <v>0</v>
      </c>
      <c r="O706" s="15"/>
      <c r="Q706" s="105" t="s">
        <v>770</v>
      </c>
      <c r="R706" s="32" t="s">
        <v>100</v>
      </c>
    </row>
    <row r="707" spans="1:18" s="2" customFormat="1" hidden="1" x14ac:dyDescent="0.3">
      <c r="A707" s="104">
        <v>2000027</v>
      </c>
      <c r="B707" s="2">
        <v>3</v>
      </c>
      <c r="C707" s="2">
        <v>2</v>
      </c>
      <c r="E707" s="2">
        <v>-1</v>
      </c>
      <c r="I707" s="2" t="s">
        <v>99</v>
      </c>
      <c r="K707" s="15" t="s">
        <v>6</v>
      </c>
      <c r="L707" s="120"/>
      <c r="N707" s="15">
        <v>0</v>
      </c>
      <c r="O707" s="15"/>
      <c r="Q707" s="105" t="s">
        <v>770</v>
      </c>
      <c r="R707" s="32" t="s">
        <v>100</v>
      </c>
    </row>
    <row r="708" spans="1:18" s="2" customFormat="1" hidden="1" x14ac:dyDescent="0.3">
      <c r="A708" s="104">
        <v>2000027</v>
      </c>
      <c r="B708" s="2">
        <v>3</v>
      </c>
      <c r="C708" s="2">
        <v>2</v>
      </c>
      <c r="E708" s="2">
        <v>-1</v>
      </c>
      <c r="I708" s="2" t="s">
        <v>99</v>
      </c>
      <c r="K708" s="15" t="s">
        <v>6</v>
      </c>
      <c r="L708" s="120"/>
      <c r="N708" s="15">
        <v>0</v>
      </c>
      <c r="O708" s="15"/>
      <c r="Q708" s="105" t="s">
        <v>770</v>
      </c>
      <c r="R708" s="32" t="s">
        <v>100</v>
      </c>
    </row>
    <row r="709" spans="1:18" s="2" customFormat="1" hidden="1" x14ac:dyDescent="0.3">
      <c r="A709" s="104">
        <v>2000027</v>
      </c>
      <c r="B709" s="2">
        <v>3</v>
      </c>
      <c r="C709" s="2">
        <v>2</v>
      </c>
      <c r="E709" s="2">
        <v>-1</v>
      </c>
      <c r="I709" s="2" t="s">
        <v>99</v>
      </c>
      <c r="K709" s="15" t="s">
        <v>6</v>
      </c>
      <c r="L709" s="120"/>
      <c r="N709" s="15">
        <v>0</v>
      </c>
      <c r="O709" s="15"/>
      <c r="Q709" s="105" t="s">
        <v>770</v>
      </c>
      <c r="R709" s="32" t="s">
        <v>100</v>
      </c>
    </row>
    <row r="710" spans="1:18" s="2" customFormat="1" hidden="1" x14ac:dyDescent="0.3">
      <c r="A710" s="104">
        <v>2000027</v>
      </c>
      <c r="B710" s="2">
        <v>3</v>
      </c>
      <c r="C710" s="2">
        <v>2</v>
      </c>
      <c r="E710" s="2">
        <v>-1</v>
      </c>
      <c r="I710" s="2" t="s">
        <v>99</v>
      </c>
      <c r="K710" s="15" t="s">
        <v>6</v>
      </c>
      <c r="L710" s="120"/>
      <c r="N710" s="15">
        <v>0</v>
      </c>
      <c r="O710" s="15"/>
      <c r="Q710" s="105" t="s">
        <v>770</v>
      </c>
      <c r="R710" s="32" t="s">
        <v>100</v>
      </c>
    </row>
    <row r="711" spans="1:18" s="2" customFormat="1" hidden="1" x14ac:dyDescent="0.3">
      <c r="A711" s="104">
        <v>2000027</v>
      </c>
      <c r="B711" s="2">
        <v>3</v>
      </c>
      <c r="C711" s="2">
        <v>2</v>
      </c>
      <c r="E711" s="2">
        <v>-1</v>
      </c>
      <c r="I711" s="2" t="s">
        <v>99</v>
      </c>
      <c r="K711" s="15" t="s">
        <v>6</v>
      </c>
      <c r="L711" s="120"/>
      <c r="N711" s="15">
        <v>0</v>
      </c>
      <c r="O711" s="15"/>
      <c r="Q711" s="105" t="s">
        <v>770</v>
      </c>
      <c r="R711" s="32" t="s">
        <v>100</v>
      </c>
    </row>
    <row r="712" spans="1:18" s="2" customFormat="1" hidden="1" x14ac:dyDescent="0.3">
      <c r="A712" s="104">
        <v>2000027</v>
      </c>
      <c r="B712" s="2">
        <v>3</v>
      </c>
      <c r="C712" s="2">
        <v>2</v>
      </c>
      <c r="E712" s="2">
        <v>-1</v>
      </c>
      <c r="I712" s="2" t="s">
        <v>99</v>
      </c>
      <c r="K712" s="15" t="s">
        <v>6</v>
      </c>
      <c r="L712" s="120"/>
      <c r="N712" s="15">
        <v>0</v>
      </c>
      <c r="O712" s="15"/>
      <c r="Q712" s="105" t="s">
        <v>770</v>
      </c>
      <c r="R712" s="32" t="s">
        <v>100</v>
      </c>
    </row>
    <row r="713" spans="1:18" s="2" customFormat="1" hidden="1" x14ac:dyDescent="0.3">
      <c r="A713" s="104">
        <v>2000027</v>
      </c>
      <c r="B713" s="2">
        <v>3</v>
      </c>
      <c r="C713" s="2">
        <v>2</v>
      </c>
      <c r="E713" s="2">
        <v>-1</v>
      </c>
      <c r="I713" s="2" t="s">
        <v>99</v>
      </c>
      <c r="K713" s="15" t="s">
        <v>6</v>
      </c>
      <c r="L713" s="120"/>
      <c r="N713" s="15">
        <v>0</v>
      </c>
      <c r="O713" s="15"/>
      <c r="Q713" s="105" t="s">
        <v>770</v>
      </c>
      <c r="R713" s="32" t="s">
        <v>100</v>
      </c>
    </row>
    <row r="714" spans="1:18" s="2" customFormat="1" hidden="1" x14ac:dyDescent="0.3">
      <c r="A714" s="104">
        <v>2000027</v>
      </c>
      <c r="B714" s="2">
        <v>3</v>
      </c>
      <c r="C714" s="2">
        <v>2</v>
      </c>
      <c r="E714" s="2">
        <v>-1</v>
      </c>
      <c r="I714" s="2" t="s">
        <v>99</v>
      </c>
      <c r="K714" s="15" t="s">
        <v>6</v>
      </c>
      <c r="L714" s="120"/>
      <c r="N714" s="15">
        <v>0</v>
      </c>
      <c r="O714" s="15"/>
      <c r="Q714" s="105" t="s">
        <v>770</v>
      </c>
      <c r="R714" s="32" t="s">
        <v>100</v>
      </c>
    </row>
    <row r="715" spans="1:18" s="2" customFormat="1" hidden="1" x14ac:dyDescent="0.3">
      <c r="A715" s="104">
        <v>2000027</v>
      </c>
      <c r="B715" s="2">
        <v>3</v>
      </c>
      <c r="C715" s="2">
        <v>2</v>
      </c>
      <c r="E715" s="2">
        <v>-1</v>
      </c>
      <c r="K715" s="15" t="s">
        <v>6</v>
      </c>
      <c r="L715" s="120"/>
      <c r="N715" s="15">
        <v>0</v>
      </c>
      <c r="O715" s="15"/>
      <c r="Q715" s="105" t="s">
        <v>770</v>
      </c>
      <c r="R715" s="201" t="s">
        <v>852</v>
      </c>
    </row>
    <row r="716" spans="1:18" s="2" customFormat="1" hidden="1" x14ac:dyDescent="0.3">
      <c r="A716" s="104">
        <v>2000027</v>
      </c>
      <c r="B716" s="2">
        <v>3</v>
      </c>
      <c r="C716" s="2">
        <v>2</v>
      </c>
      <c r="E716" s="2">
        <v>-1</v>
      </c>
      <c r="K716" s="15" t="s">
        <v>6</v>
      </c>
      <c r="L716" s="120"/>
      <c r="N716" s="15">
        <v>0</v>
      </c>
      <c r="O716" s="15"/>
      <c r="Q716" s="105" t="s">
        <v>770</v>
      </c>
      <c r="R716" s="201" t="s">
        <v>852</v>
      </c>
    </row>
    <row r="717" spans="1:18" s="2" customFormat="1" hidden="1" x14ac:dyDescent="0.3">
      <c r="A717" s="104">
        <v>2000027</v>
      </c>
      <c r="B717" s="2">
        <v>3</v>
      </c>
      <c r="C717" s="2">
        <v>2</v>
      </c>
      <c r="I717" s="2" t="s">
        <v>67</v>
      </c>
      <c r="J717" s="2" t="s">
        <v>4</v>
      </c>
      <c r="K717" s="15" t="s">
        <v>6</v>
      </c>
      <c r="L717" s="120"/>
      <c r="N717" s="15">
        <v>0</v>
      </c>
      <c r="O717" s="15"/>
      <c r="Q717" s="105" t="s">
        <v>770</v>
      </c>
      <c r="R717" s="201" t="s">
        <v>838</v>
      </c>
    </row>
    <row r="718" spans="1:18" s="2" customFormat="1" hidden="1" x14ac:dyDescent="0.3">
      <c r="A718" s="104">
        <v>2000027</v>
      </c>
      <c r="B718" s="2">
        <v>3</v>
      </c>
      <c r="C718" s="2">
        <v>2</v>
      </c>
      <c r="E718" s="2">
        <v>1</v>
      </c>
      <c r="I718" s="2" t="s">
        <v>73</v>
      </c>
      <c r="J718" s="2" t="s">
        <v>8</v>
      </c>
      <c r="K718" s="15" t="s">
        <v>7</v>
      </c>
      <c r="L718" s="120"/>
      <c r="N718" s="15">
        <v>0</v>
      </c>
      <c r="O718" s="15"/>
      <c r="Q718" s="105" t="s">
        <v>770</v>
      </c>
      <c r="R718" s="201" t="s">
        <v>849</v>
      </c>
    </row>
    <row r="719" spans="1:18" s="2" customFormat="1" hidden="1" x14ac:dyDescent="0.3">
      <c r="A719" s="104">
        <v>2000027</v>
      </c>
      <c r="B719" s="2">
        <v>3</v>
      </c>
      <c r="C719" s="2">
        <v>2</v>
      </c>
      <c r="D719" s="2">
        <v>21</v>
      </c>
      <c r="E719" s="2">
        <v>-1</v>
      </c>
      <c r="I719" s="2" t="s">
        <v>11</v>
      </c>
      <c r="K719" s="15" t="s">
        <v>7</v>
      </c>
      <c r="L719" s="120" t="s">
        <v>19</v>
      </c>
      <c r="N719" s="15">
        <v>0</v>
      </c>
      <c r="O719" s="15"/>
      <c r="Q719" s="105" t="s">
        <v>770</v>
      </c>
      <c r="R719" s="15" t="s">
        <v>46</v>
      </c>
    </row>
    <row r="720" spans="1:18" s="2" customFormat="1" hidden="1" x14ac:dyDescent="0.3">
      <c r="A720" s="104">
        <v>2000027</v>
      </c>
      <c r="B720" s="2">
        <v>3</v>
      </c>
      <c r="C720" s="2">
        <v>2</v>
      </c>
      <c r="D720" s="2">
        <v>21</v>
      </c>
      <c r="E720" s="2">
        <v>-1</v>
      </c>
      <c r="K720" s="15" t="s">
        <v>7</v>
      </c>
      <c r="L720" s="120" t="s">
        <v>19</v>
      </c>
      <c r="N720" s="15">
        <v>0</v>
      </c>
      <c r="O720" s="15"/>
      <c r="Q720" s="105" t="s">
        <v>770</v>
      </c>
      <c r="R720" s="15" t="s">
        <v>840</v>
      </c>
    </row>
    <row r="721" spans="1:18" s="2" customFormat="1" hidden="1" x14ac:dyDescent="0.3">
      <c r="A721" s="104">
        <v>2000027</v>
      </c>
      <c r="B721" s="2">
        <v>3</v>
      </c>
      <c r="C721" s="2">
        <v>2</v>
      </c>
      <c r="D721" s="2">
        <v>22</v>
      </c>
      <c r="E721" s="2">
        <v>1</v>
      </c>
      <c r="K721" s="15" t="s">
        <v>7</v>
      </c>
      <c r="L721" s="120" t="s">
        <v>19</v>
      </c>
      <c r="N721" s="15">
        <v>0</v>
      </c>
      <c r="O721" s="15"/>
      <c r="Q721" s="105" t="s">
        <v>770</v>
      </c>
      <c r="R721" s="15" t="s">
        <v>840</v>
      </c>
    </row>
    <row r="722" spans="1:18" s="2" customFormat="1" hidden="1" x14ac:dyDescent="0.3">
      <c r="A722" s="104">
        <v>2000027</v>
      </c>
      <c r="B722" s="2">
        <v>3</v>
      </c>
      <c r="C722" s="2">
        <v>2</v>
      </c>
      <c r="D722" s="2">
        <v>22</v>
      </c>
      <c r="E722" s="2">
        <v>1</v>
      </c>
      <c r="I722" s="2" t="s">
        <v>11</v>
      </c>
      <c r="K722" s="15" t="s">
        <v>7</v>
      </c>
      <c r="L722" s="120" t="s">
        <v>19</v>
      </c>
      <c r="N722" s="15">
        <v>0</v>
      </c>
      <c r="O722" s="15"/>
      <c r="Q722" s="105" t="s">
        <v>770</v>
      </c>
      <c r="R722" s="15" t="s">
        <v>46</v>
      </c>
    </row>
    <row r="723" spans="1:18" s="2" customFormat="1" hidden="1" x14ac:dyDescent="0.3">
      <c r="A723" s="104">
        <v>2000027</v>
      </c>
      <c r="B723" s="2">
        <v>3</v>
      </c>
      <c r="C723" s="2">
        <v>2</v>
      </c>
      <c r="E723" s="2">
        <v>-1</v>
      </c>
      <c r="I723" s="2" t="s">
        <v>73</v>
      </c>
      <c r="J723" s="2" t="s">
        <v>8</v>
      </c>
      <c r="K723" s="15" t="s">
        <v>6</v>
      </c>
      <c r="L723" s="120" t="s">
        <v>19</v>
      </c>
      <c r="N723" s="15">
        <v>0</v>
      </c>
      <c r="O723" s="15"/>
      <c r="Q723" s="105" t="s">
        <v>770</v>
      </c>
      <c r="R723" s="201" t="s">
        <v>849</v>
      </c>
    </row>
    <row r="724" spans="1:18" s="2" customFormat="1" hidden="1" x14ac:dyDescent="0.3">
      <c r="A724" s="104">
        <v>2000027</v>
      </c>
      <c r="B724" s="2">
        <v>3</v>
      </c>
      <c r="C724" s="2">
        <v>2</v>
      </c>
      <c r="E724" s="2">
        <v>1</v>
      </c>
      <c r="I724" s="2" t="s">
        <v>73</v>
      </c>
      <c r="J724" s="2" t="s">
        <v>8</v>
      </c>
      <c r="K724" s="15" t="s">
        <v>6</v>
      </c>
      <c r="L724" s="120" t="s">
        <v>19</v>
      </c>
      <c r="N724" s="15">
        <v>0</v>
      </c>
      <c r="O724" s="15"/>
      <c r="Q724" s="105" t="s">
        <v>770</v>
      </c>
      <c r="R724" s="201" t="s">
        <v>849</v>
      </c>
    </row>
    <row r="725" spans="1:18" s="2" customFormat="1" hidden="1" x14ac:dyDescent="0.3">
      <c r="A725" s="104">
        <v>2000027</v>
      </c>
      <c r="B725" s="2">
        <v>3</v>
      </c>
      <c r="C725" s="2">
        <v>2</v>
      </c>
      <c r="D725" s="2">
        <v>21</v>
      </c>
      <c r="E725" s="2">
        <v>-1</v>
      </c>
      <c r="I725" s="2" t="s">
        <v>11</v>
      </c>
      <c r="K725" s="15" t="s">
        <v>7</v>
      </c>
      <c r="L725" s="120" t="s">
        <v>19</v>
      </c>
      <c r="N725" s="15">
        <v>0</v>
      </c>
      <c r="O725" s="15"/>
      <c r="Q725" s="105" t="s">
        <v>770</v>
      </c>
      <c r="R725" s="15" t="s">
        <v>46</v>
      </c>
    </row>
    <row r="726" spans="1:18" s="2" customFormat="1" hidden="1" x14ac:dyDescent="0.3">
      <c r="A726" s="104">
        <v>2000027</v>
      </c>
      <c r="B726" s="2">
        <v>3</v>
      </c>
      <c r="C726" s="2">
        <v>2</v>
      </c>
      <c r="D726" s="2">
        <v>21</v>
      </c>
      <c r="E726" s="2">
        <v>-1</v>
      </c>
      <c r="K726" s="15" t="s">
        <v>7</v>
      </c>
      <c r="L726" s="120" t="s">
        <v>19</v>
      </c>
      <c r="N726" s="15">
        <v>0</v>
      </c>
      <c r="O726" s="15"/>
      <c r="Q726" s="105" t="s">
        <v>770</v>
      </c>
      <c r="R726" s="15" t="s">
        <v>840</v>
      </c>
    </row>
    <row r="727" spans="1:18" s="2" customFormat="1" hidden="1" x14ac:dyDescent="0.3">
      <c r="A727" s="104">
        <v>2000027</v>
      </c>
      <c r="B727" s="2">
        <v>3</v>
      </c>
      <c r="C727" s="2">
        <v>2</v>
      </c>
      <c r="D727" s="2">
        <v>22</v>
      </c>
      <c r="E727" s="2">
        <v>1</v>
      </c>
      <c r="K727" s="15" t="s">
        <v>7</v>
      </c>
      <c r="L727" s="120" t="s">
        <v>19</v>
      </c>
      <c r="N727" s="15">
        <v>0</v>
      </c>
      <c r="O727" s="15"/>
      <c r="Q727" s="105" t="s">
        <v>770</v>
      </c>
      <c r="R727" s="15" t="s">
        <v>840</v>
      </c>
    </row>
    <row r="728" spans="1:18" s="2" customFormat="1" hidden="1" x14ac:dyDescent="0.3">
      <c r="A728" s="104">
        <v>2000027</v>
      </c>
      <c r="B728" s="2">
        <v>3</v>
      </c>
      <c r="C728" s="2">
        <v>2</v>
      </c>
      <c r="D728" s="2">
        <v>22</v>
      </c>
      <c r="E728" s="2">
        <v>1</v>
      </c>
      <c r="I728" s="2" t="s">
        <v>11</v>
      </c>
      <c r="K728" s="15" t="s">
        <v>7</v>
      </c>
      <c r="L728" s="120" t="s">
        <v>19</v>
      </c>
      <c r="N728" s="15">
        <v>0</v>
      </c>
      <c r="O728" s="15"/>
      <c r="Q728" s="105" t="s">
        <v>770</v>
      </c>
      <c r="R728" s="15" t="s">
        <v>46</v>
      </c>
    </row>
    <row r="729" spans="1:18" s="2" customFormat="1" hidden="1" x14ac:dyDescent="0.3">
      <c r="A729" s="104">
        <v>2000027</v>
      </c>
      <c r="B729" s="2">
        <v>3</v>
      </c>
      <c r="C729" s="2">
        <v>2</v>
      </c>
      <c r="D729" s="2">
        <v>21</v>
      </c>
      <c r="E729" s="2">
        <v>-1</v>
      </c>
      <c r="I729" s="2" t="s">
        <v>11</v>
      </c>
      <c r="K729" s="15" t="s">
        <v>7</v>
      </c>
      <c r="L729" s="120" t="s">
        <v>19</v>
      </c>
      <c r="N729" s="15">
        <v>0</v>
      </c>
      <c r="O729" s="15"/>
      <c r="Q729" s="105" t="s">
        <v>770</v>
      </c>
      <c r="R729" s="15" t="s">
        <v>46</v>
      </c>
    </row>
    <row r="730" spans="1:18" s="2" customFormat="1" hidden="1" x14ac:dyDescent="0.3">
      <c r="A730" s="104">
        <v>2000027</v>
      </c>
      <c r="B730" s="2">
        <v>3</v>
      </c>
      <c r="C730" s="2">
        <v>2</v>
      </c>
      <c r="D730" s="2">
        <v>21</v>
      </c>
      <c r="E730" s="2">
        <v>-1</v>
      </c>
      <c r="K730" s="15" t="s">
        <v>7</v>
      </c>
      <c r="L730" s="120" t="s">
        <v>19</v>
      </c>
      <c r="N730" s="15">
        <v>0</v>
      </c>
      <c r="O730" s="15"/>
      <c r="Q730" s="105" t="s">
        <v>770</v>
      </c>
      <c r="R730" s="15" t="s">
        <v>840</v>
      </c>
    </row>
    <row r="731" spans="1:18" s="2" customFormat="1" hidden="1" x14ac:dyDescent="0.3">
      <c r="A731" s="104">
        <v>2000027</v>
      </c>
      <c r="B731" s="2">
        <v>3</v>
      </c>
      <c r="C731" s="2">
        <v>2</v>
      </c>
      <c r="D731" s="2">
        <v>22</v>
      </c>
      <c r="E731" s="2">
        <v>1</v>
      </c>
      <c r="K731" s="15" t="s">
        <v>7</v>
      </c>
      <c r="L731" s="120" t="s">
        <v>19</v>
      </c>
      <c r="N731" s="15">
        <v>0</v>
      </c>
      <c r="O731" s="15"/>
      <c r="Q731" s="105" t="s">
        <v>770</v>
      </c>
      <c r="R731" s="15" t="s">
        <v>840</v>
      </c>
    </row>
    <row r="732" spans="1:18" s="2" customFormat="1" hidden="1" x14ac:dyDescent="0.3">
      <c r="A732" s="104">
        <v>2000027</v>
      </c>
      <c r="B732" s="2">
        <v>3</v>
      </c>
      <c r="C732" s="2">
        <v>2</v>
      </c>
      <c r="D732" s="2">
        <v>22</v>
      </c>
      <c r="E732" s="2">
        <v>1</v>
      </c>
      <c r="I732" s="2" t="s">
        <v>11</v>
      </c>
      <c r="K732" s="15" t="s">
        <v>7</v>
      </c>
      <c r="L732" s="120" t="s">
        <v>19</v>
      </c>
      <c r="N732" s="15">
        <v>0</v>
      </c>
      <c r="O732" s="15"/>
      <c r="Q732" s="105" t="s">
        <v>770</v>
      </c>
      <c r="R732" s="15" t="s">
        <v>46</v>
      </c>
    </row>
    <row r="733" spans="1:18" s="2" customFormat="1" hidden="1" x14ac:dyDescent="0.3">
      <c r="A733" s="104">
        <v>2000027</v>
      </c>
      <c r="B733" s="2">
        <v>3</v>
      </c>
      <c r="C733" s="2">
        <v>2</v>
      </c>
      <c r="D733" s="2">
        <v>21</v>
      </c>
      <c r="E733" s="2">
        <v>-1</v>
      </c>
      <c r="I733" s="2" t="s">
        <v>11</v>
      </c>
      <c r="K733" s="15" t="s">
        <v>7</v>
      </c>
      <c r="L733" s="120" t="s">
        <v>19</v>
      </c>
      <c r="N733" s="15">
        <v>0</v>
      </c>
      <c r="O733" s="15"/>
      <c r="Q733" s="105" t="s">
        <v>770</v>
      </c>
      <c r="R733" s="15" t="s">
        <v>46</v>
      </c>
    </row>
    <row r="734" spans="1:18" s="2" customFormat="1" hidden="1" x14ac:dyDescent="0.3">
      <c r="A734" s="104">
        <v>2000027</v>
      </c>
      <c r="B734" s="2">
        <v>3</v>
      </c>
      <c r="C734" s="2">
        <v>2</v>
      </c>
      <c r="D734" s="2">
        <v>21</v>
      </c>
      <c r="E734" s="2">
        <v>-1</v>
      </c>
      <c r="K734" s="15" t="s">
        <v>7</v>
      </c>
      <c r="L734" s="120" t="s">
        <v>19</v>
      </c>
      <c r="N734" s="15">
        <v>0</v>
      </c>
      <c r="O734" s="15"/>
      <c r="Q734" s="105" t="s">
        <v>770</v>
      </c>
      <c r="R734" s="15" t="s">
        <v>840</v>
      </c>
    </row>
    <row r="735" spans="1:18" s="2" customFormat="1" hidden="1" x14ac:dyDescent="0.3">
      <c r="A735" s="104">
        <v>2000027</v>
      </c>
      <c r="B735" s="2">
        <v>3</v>
      </c>
      <c r="C735" s="2">
        <v>2</v>
      </c>
      <c r="D735" s="2">
        <v>22</v>
      </c>
      <c r="E735" s="2">
        <v>1</v>
      </c>
      <c r="K735" s="15" t="s">
        <v>7</v>
      </c>
      <c r="L735" s="120" t="s">
        <v>19</v>
      </c>
      <c r="N735" s="15">
        <v>0</v>
      </c>
      <c r="O735" s="15"/>
      <c r="Q735" s="105" t="s">
        <v>770</v>
      </c>
      <c r="R735" s="15" t="s">
        <v>840</v>
      </c>
    </row>
    <row r="736" spans="1:18" s="2" customFormat="1" hidden="1" x14ac:dyDescent="0.3">
      <c r="A736" s="104">
        <v>2000027</v>
      </c>
      <c r="B736" s="2">
        <v>3</v>
      </c>
      <c r="C736" s="2">
        <v>2</v>
      </c>
      <c r="D736" s="2">
        <v>22</v>
      </c>
      <c r="E736" s="2">
        <v>1</v>
      </c>
      <c r="I736" s="2" t="s">
        <v>11</v>
      </c>
      <c r="K736" s="15" t="s">
        <v>7</v>
      </c>
      <c r="L736" s="120" t="s">
        <v>19</v>
      </c>
      <c r="N736" s="15">
        <v>0</v>
      </c>
      <c r="O736" s="15"/>
      <c r="Q736" s="105" t="s">
        <v>770</v>
      </c>
      <c r="R736" s="15" t="s">
        <v>46</v>
      </c>
    </row>
    <row r="737" spans="1:18" s="2" customFormat="1" hidden="1" x14ac:dyDescent="0.3">
      <c r="A737" s="104">
        <v>2000027</v>
      </c>
      <c r="B737" s="2">
        <v>3</v>
      </c>
      <c r="C737" s="2">
        <v>2</v>
      </c>
      <c r="D737" s="2">
        <v>22</v>
      </c>
      <c r="E737" s="2">
        <v>1</v>
      </c>
      <c r="I737" s="2" t="s">
        <v>19</v>
      </c>
      <c r="K737" s="15" t="s">
        <v>7</v>
      </c>
      <c r="L737" s="120" t="s">
        <v>19</v>
      </c>
      <c r="N737" s="15">
        <v>0</v>
      </c>
      <c r="O737" s="15"/>
      <c r="Q737" s="105" t="s">
        <v>770</v>
      </c>
      <c r="R737" s="15" t="s">
        <v>839</v>
      </c>
    </row>
    <row r="738" spans="1:18" s="2" customFormat="1" hidden="1" x14ac:dyDescent="0.3">
      <c r="A738" s="104">
        <v>2000027</v>
      </c>
      <c r="B738" s="2">
        <v>3</v>
      </c>
      <c r="C738" s="2">
        <v>2</v>
      </c>
      <c r="D738" s="2">
        <v>22</v>
      </c>
      <c r="E738" s="2">
        <v>1</v>
      </c>
      <c r="I738" s="2" t="s">
        <v>20</v>
      </c>
      <c r="K738" s="15" t="s">
        <v>7</v>
      </c>
      <c r="L738" s="120" t="s">
        <v>19</v>
      </c>
      <c r="M738" s="2" t="s">
        <v>488</v>
      </c>
      <c r="N738" s="15">
        <v>0</v>
      </c>
      <c r="O738" s="15"/>
      <c r="Q738" s="105" t="s">
        <v>770</v>
      </c>
      <c r="R738" s="32" t="s">
        <v>78</v>
      </c>
    </row>
    <row r="739" spans="1:18" s="2" customFormat="1" hidden="1" x14ac:dyDescent="0.3">
      <c r="A739" s="104">
        <v>2000027</v>
      </c>
      <c r="B739" s="2">
        <v>3</v>
      </c>
      <c r="C739" s="2">
        <v>2</v>
      </c>
      <c r="D739" s="2">
        <v>21</v>
      </c>
      <c r="E739" s="2">
        <v>-1</v>
      </c>
      <c r="I739" s="2" t="s">
        <v>11</v>
      </c>
      <c r="K739" s="15" t="s">
        <v>7</v>
      </c>
      <c r="L739" s="120" t="s">
        <v>19</v>
      </c>
      <c r="N739" s="15">
        <v>0</v>
      </c>
      <c r="O739" s="15"/>
      <c r="Q739" s="105" t="s">
        <v>770</v>
      </c>
      <c r="R739" s="15" t="s">
        <v>46</v>
      </c>
    </row>
    <row r="740" spans="1:18" s="2" customFormat="1" hidden="1" x14ac:dyDescent="0.3">
      <c r="A740" s="104">
        <v>2000027</v>
      </c>
      <c r="B740" s="2">
        <v>3</v>
      </c>
      <c r="C740" s="2">
        <v>2</v>
      </c>
      <c r="D740" s="2">
        <v>21</v>
      </c>
      <c r="E740" s="2">
        <v>-1</v>
      </c>
      <c r="K740" s="15" t="s">
        <v>7</v>
      </c>
      <c r="L740" s="120" t="s">
        <v>19</v>
      </c>
      <c r="N740" s="15">
        <v>0</v>
      </c>
      <c r="O740" s="15"/>
      <c r="Q740" s="105" t="s">
        <v>770</v>
      </c>
      <c r="R740" s="15" t="s">
        <v>840</v>
      </c>
    </row>
    <row r="741" spans="1:18" s="2" customFormat="1" hidden="1" x14ac:dyDescent="0.3">
      <c r="A741" s="104">
        <v>2000027</v>
      </c>
      <c r="B741" s="2">
        <v>3</v>
      </c>
      <c r="C741" s="2">
        <v>2</v>
      </c>
      <c r="D741" s="2">
        <v>22</v>
      </c>
      <c r="E741" s="2">
        <v>1</v>
      </c>
      <c r="I741" s="2" t="s">
        <v>11</v>
      </c>
      <c r="K741" s="15" t="s">
        <v>7</v>
      </c>
      <c r="L741" s="120" t="s">
        <v>19</v>
      </c>
      <c r="N741" s="15">
        <v>0</v>
      </c>
      <c r="O741" s="15"/>
      <c r="Q741" s="105" t="s">
        <v>770</v>
      </c>
      <c r="R741" s="15" t="s">
        <v>46</v>
      </c>
    </row>
    <row r="742" spans="1:18" s="2" customFormat="1" hidden="1" x14ac:dyDescent="0.3">
      <c r="A742" s="104">
        <v>2000027</v>
      </c>
      <c r="B742" s="2">
        <v>4</v>
      </c>
      <c r="C742" s="2">
        <v>2</v>
      </c>
      <c r="E742" s="2">
        <v>1</v>
      </c>
      <c r="K742" s="15"/>
      <c r="L742" s="120" t="s">
        <v>19</v>
      </c>
      <c r="N742" s="221">
        <v>12420</v>
      </c>
      <c r="O742" s="15"/>
      <c r="Q742" s="105" t="s">
        <v>770</v>
      </c>
      <c r="R742" s="199" t="s">
        <v>835</v>
      </c>
    </row>
    <row r="743" spans="1:18" s="2" customFormat="1" hidden="1" x14ac:dyDescent="0.3">
      <c r="A743" s="104">
        <v>2000027</v>
      </c>
      <c r="B743" s="2">
        <v>4</v>
      </c>
      <c r="C743" s="2">
        <v>2</v>
      </c>
      <c r="E743" s="2">
        <v>1</v>
      </c>
      <c r="K743" s="15" t="s">
        <v>7</v>
      </c>
      <c r="L743" s="120" t="s">
        <v>19</v>
      </c>
      <c r="N743" s="15">
        <v>0</v>
      </c>
      <c r="O743" s="15"/>
      <c r="Q743" s="105" t="s">
        <v>770</v>
      </c>
      <c r="R743" s="79" t="s">
        <v>842</v>
      </c>
    </row>
    <row r="744" spans="1:18" s="2" customFormat="1" hidden="1" x14ac:dyDescent="0.3">
      <c r="A744" s="104">
        <v>2000027</v>
      </c>
      <c r="B744" s="2">
        <v>4</v>
      </c>
      <c r="C744" s="2">
        <v>2</v>
      </c>
      <c r="E744" s="2">
        <v>1</v>
      </c>
      <c r="K744" s="15" t="s">
        <v>7</v>
      </c>
      <c r="L744" s="120" t="s">
        <v>19</v>
      </c>
      <c r="N744" s="15">
        <v>0</v>
      </c>
      <c r="O744" s="15"/>
      <c r="Q744" s="105" t="s">
        <v>770</v>
      </c>
      <c r="R744" s="79" t="s">
        <v>842</v>
      </c>
    </row>
    <row r="745" spans="1:18" s="2" customFormat="1" hidden="1" x14ac:dyDescent="0.3">
      <c r="A745" s="104">
        <v>2000026</v>
      </c>
      <c r="B745" s="2">
        <v>2</v>
      </c>
      <c r="C745" s="2">
        <v>2</v>
      </c>
      <c r="E745" s="2">
        <v>-1</v>
      </c>
      <c r="I745" s="15" t="s">
        <v>92</v>
      </c>
      <c r="K745" s="15" t="s">
        <v>6</v>
      </c>
      <c r="L745" s="125" t="s">
        <v>19</v>
      </c>
      <c r="N745" s="221">
        <v>5880</v>
      </c>
      <c r="O745" s="15"/>
      <c r="Q745" s="105" t="s">
        <v>770</v>
      </c>
      <c r="R745" s="94" t="s">
        <v>93</v>
      </c>
    </row>
    <row r="746" spans="1:18" s="2" customFormat="1" hidden="1" x14ac:dyDescent="0.3">
      <c r="A746" s="104">
        <v>2000026</v>
      </c>
      <c r="B746" s="2">
        <v>3</v>
      </c>
      <c r="E746" s="2">
        <v>-1</v>
      </c>
      <c r="K746" s="15" t="s">
        <v>6</v>
      </c>
      <c r="L746" s="120"/>
      <c r="N746" s="15"/>
      <c r="O746" s="15"/>
      <c r="Q746" s="105" t="s">
        <v>772</v>
      </c>
      <c r="R746" s="32" t="s">
        <v>852</v>
      </c>
    </row>
    <row r="747" spans="1:18" s="2" customFormat="1" hidden="1" x14ac:dyDescent="0.3">
      <c r="A747" s="104">
        <v>2000026</v>
      </c>
      <c r="B747" s="2">
        <v>3</v>
      </c>
      <c r="E747" s="2">
        <v>-1</v>
      </c>
      <c r="K747" s="15" t="s">
        <v>6</v>
      </c>
      <c r="L747" s="120"/>
      <c r="N747" s="15"/>
      <c r="O747" s="15"/>
      <c r="Q747" s="105" t="s">
        <v>772</v>
      </c>
      <c r="R747" s="32" t="s">
        <v>852</v>
      </c>
    </row>
    <row r="748" spans="1:18" s="2" customFormat="1" hidden="1" x14ac:dyDescent="0.3">
      <c r="A748" s="104">
        <v>2000026</v>
      </c>
      <c r="B748" s="2">
        <v>3</v>
      </c>
      <c r="E748" s="2">
        <v>-1</v>
      </c>
      <c r="I748" s="2" t="s">
        <v>73</v>
      </c>
      <c r="J748" s="2" t="s">
        <v>8</v>
      </c>
      <c r="K748" s="15" t="s">
        <v>7</v>
      </c>
      <c r="L748" s="120" t="s">
        <v>19</v>
      </c>
      <c r="N748" s="15"/>
      <c r="O748" s="15"/>
      <c r="Q748" s="105" t="s">
        <v>772</v>
      </c>
      <c r="R748" s="32" t="s">
        <v>863</v>
      </c>
    </row>
    <row r="749" spans="1:18" s="2" customFormat="1" hidden="1" x14ac:dyDescent="0.3">
      <c r="A749" s="104">
        <v>2000026</v>
      </c>
      <c r="B749" s="2">
        <v>3</v>
      </c>
      <c r="E749" s="2">
        <v>-1</v>
      </c>
      <c r="I749" s="2" t="s">
        <v>73</v>
      </c>
      <c r="J749" s="2" t="s">
        <v>8</v>
      </c>
      <c r="K749" s="15" t="s">
        <v>6</v>
      </c>
      <c r="L749" s="120" t="s">
        <v>19</v>
      </c>
      <c r="N749" s="15"/>
      <c r="O749" s="15"/>
      <c r="Q749" s="105" t="s">
        <v>772</v>
      </c>
      <c r="R749" s="32" t="s">
        <v>863</v>
      </c>
    </row>
    <row r="750" spans="1:18" s="2" customFormat="1" hidden="1" x14ac:dyDescent="0.3">
      <c r="A750" s="104">
        <v>2000026</v>
      </c>
      <c r="B750" s="2">
        <v>3</v>
      </c>
      <c r="E750" s="2">
        <v>1</v>
      </c>
      <c r="I750" s="2" t="s">
        <v>73</v>
      </c>
      <c r="J750" s="2" t="s">
        <v>8</v>
      </c>
      <c r="K750" s="15" t="s">
        <v>6</v>
      </c>
      <c r="L750" s="120" t="s">
        <v>19</v>
      </c>
      <c r="N750" s="15"/>
      <c r="O750" s="15"/>
      <c r="Q750" s="105" t="s">
        <v>772</v>
      </c>
      <c r="R750" s="32" t="s">
        <v>863</v>
      </c>
    </row>
    <row r="751" spans="1:18" s="2" customFormat="1" hidden="1" x14ac:dyDescent="0.3">
      <c r="A751" s="104">
        <v>2000026</v>
      </c>
      <c r="B751" s="2">
        <v>3</v>
      </c>
      <c r="C751" s="2">
        <v>2</v>
      </c>
      <c r="E751" s="2">
        <v>1</v>
      </c>
      <c r="I751" s="2" t="s">
        <v>73</v>
      </c>
      <c r="J751" s="2" t="s">
        <v>8</v>
      </c>
      <c r="K751" s="15" t="s">
        <v>7</v>
      </c>
      <c r="L751" s="120" t="s">
        <v>19</v>
      </c>
      <c r="N751" s="15"/>
      <c r="O751" s="15"/>
      <c r="Q751" s="105" t="s">
        <v>772</v>
      </c>
      <c r="R751" s="32" t="s">
        <v>863</v>
      </c>
    </row>
    <row r="752" spans="1:18" s="2" customFormat="1" hidden="1" x14ac:dyDescent="0.3">
      <c r="A752" s="104">
        <v>2000026</v>
      </c>
      <c r="B752" s="2">
        <v>3</v>
      </c>
      <c r="C752" s="2">
        <v>2</v>
      </c>
      <c r="E752" s="2">
        <v>1</v>
      </c>
      <c r="I752" s="2" t="s">
        <v>99</v>
      </c>
      <c r="K752" s="15" t="s">
        <v>6</v>
      </c>
      <c r="L752" s="120"/>
      <c r="N752" s="15"/>
      <c r="O752" s="15"/>
      <c r="Q752" s="105" t="s">
        <v>772</v>
      </c>
      <c r="R752" s="212" t="s">
        <v>100</v>
      </c>
    </row>
    <row r="753" spans="1:18" s="2" customFormat="1" hidden="1" x14ac:dyDescent="0.3">
      <c r="A753" s="104">
        <v>2000026</v>
      </c>
      <c r="B753" s="2">
        <v>3</v>
      </c>
      <c r="C753" s="2">
        <v>2</v>
      </c>
      <c r="E753" s="2">
        <v>1</v>
      </c>
      <c r="I753" s="2" t="s">
        <v>99</v>
      </c>
      <c r="K753" s="15" t="s">
        <v>6</v>
      </c>
      <c r="L753" s="120"/>
      <c r="N753" s="15"/>
      <c r="O753" s="15"/>
      <c r="Q753" s="105" t="s">
        <v>772</v>
      </c>
      <c r="R753" s="212" t="s">
        <v>100</v>
      </c>
    </row>
    <row r="754" spans="1:18" s="2" customFormat="1" hidden="1" x14ac:dyDescent="0.3">
      <c r="A754" s="104">
        <v>2000026</v>
      </c>
      <c r="B754" s="2">
        <v>3</v>
      </c>
      <c r="C754" s="2">
        <v>2</v>
      </c>
      <c r="E754" s="2">
        <v>1</v>
      </c>
      <c r="I754" s="2" t="s">
        <v>99</v>
      </c>
      <c r="K754" s="15" t="s">
        <v>6</v>
      </c>
      <c r="L754" s="120"/>
      <c r="N754" s="15"/>
      <c r="O754" s="15"/>
      <c r="Q754" s="105" t="s">
        <v>772</v>
      </c>
      <c r="R754" s="212" t="s">
        <v>100</v>
      </c>
    </row>
    <row r="755" spans="1:18" s="2" customFormat="1" hidden="1" x14ac:dyDescent="0.3">
      <c r="A755" s="104">
        <v>2000026</v>
      </c>
      <c r="B755" s="2">
        <v>3</v>
      </c>
      <c r="C755" s="2">
        <v>2</v>
      </c>
      <c r="E755" s="2">
        <v>1</v>
      </c>
      <c r="I755" s="2" t="s">
        <v>99</v>
      </c>
      <c r="K755" s="15" t="s">
        <v>6</v>
      </c>
      <c r="L755" s="120"/>
      <c r="N755" s="15"/>
      <c r="O755" s="15"/>
      <c r="Q755" s="105" t="s">
        <v>772</v>
      </c>
      <c r="R755" s="199" t="s">
        <v>100</v>
      </c>
    </row>
    <row r="756" spans="1:18" s="2" customFormat="1" hidden="1" x14ac:dyDescent="0.3">
      <c r="A756" s="104">
        <v>2000026</v>
      </c>
      <c r="B756" s="2">
        <v>3</v>
      </c>
      <c r="C756" s="2">
        <v>2</v>
      </c>
      <c r="E756" s="2">
        <v>1</v>
      </c>
      <c r="I756" s="2" t="s">
        <v>99</v>
      </c>
      <c r="K756" s="15" t="s">
        <v>6</v>
      </c>
      <c r="L756" s="120"/>
      <c r="N756" s="15"/>
      <c r="O756" s="15"/>
      <c r="Q756" s="105" t="s">
        <v>772</v>
      </c>
      <c r="R756" s="32" t="s">
        <v>100</v>
      </c>
    </row>
    <row r="757" spans="1:18" s="2" customFormat="1" hidden="1" x14ac:dyDescent="0.3">
      <c r="A757" s="104">
        <v>2000026</v>
      </c>
      <c r="B757" s="2">
        <v>3</v>
      </c>
      <c r="C757" s="2">
        <v>2</v>
      </c>
      <c r="E757" s="2">
        <v>1</v>
      </c>
      <c r="I757" s="2" t="s">
        <v>99</v>
      </c>
      <c r="K757" s="15" t="s">
        <v>6</v>
      </c>
      <c r="L757" s="120"/>
      <c r="N757" s="15"/>
      <c r="O757" s="15"/>
      <c r="Q757" s="105" t="s">
        <v>772</v>
      </c>
      <c r="R757" s="212" t="s">
        <v>100</v>
      </c>
    </row>
    <row r="758" spans="1:18" s="2" customFormat="1" hidden="1" x14ac:dyDescent="0.3">
      <c r="A758" s="104">
        <v>2000026</v>
      </c>
      <c r="B758" s="2">
        <v>3</v>
      </c>
      <c r="C758" s="2">
        <v>2</v>
      </c>
      <c r="E758" s="2">
        <v>1</v>
      </c>
      <c r="I758" s="2" t="s">
        <v>99</v>
      </c>
      <c r="K758" s="15" t="s">
        <v>6</v>
      </c>
      <c r="L758" s="120"/>
      <c r="N758" s="15"/>
      <c r="O758" s="15"/>
      <c r="Q758" s="105" t="s">
        <v>772</v>
      </c>
      <c r="R758" s="212" t="s">
        <v>100</v>
      </c>
    </row>
    <row r="759" spans="1:18" s="2" customFormat="1" hidden="1" x14ac:dyDescent="0.3">
      <c r="A759" s="104">
        <v>2000026</v>
      </c>
      <c r="B759" s="2">
        <v>3</v>
      </c>
      <c r="C759" s="2">
        <v>2</v>
      </c>
      <c r="E759" s="2">
        <v>1</v>
      </c>
      <c r="I759" s="2" t="s">
        <v>99</v>
      </c>
      <c r="K759" s="15" t="s">
        <v>6</v>
      </c>
      <c r="L759" s="120"/>
      <c r="N759" s="15"/>
      <c r="O759" s="15"/>
      <c r="Q759" s="105" t="s">
        <v>772</v>
      </c>
      <c r="R759" s="199" t="s">
        <v>100</v>
      </c>
    </row>
    <row r="760" spans="1:18" s="2" customFormat="1" hidden="1" x14ac:dyDescent="0.3">
      <c r="A760" s="104">
        <v>2000026</v>
      </c>
      <c r="B760" s="2">
        <v>3</v>
      </c>
      <c r="C760" s="2">
        <v>2</v>
      </c>
      <c r="E760" s="2">
        <v>1</v>
      </c>
      <c r="I760" s="2" t="s">
        <v>99</v>
      </c>
      <c r="K760" s="15" t="s">
        <v>6</v>
      </c>
      <c r="L760" s="120"/>
      <c r="N760" s="15"/>
      <c r="O760" s="15"/>
      <c r="Q760" s="105" t="s">
        <v>772</v>
      </c>
      <c r="R760" s="199" t="s">
        <v>100</v>
      </c>
    </row>
    <row r="761" spans="1:18" s="2" customFormat="1" hidden="1" x14ac:dyDescent="0.3">
      <c r="A761" s="104">
        <v>2000026</v>
      </c>
      <c r="B761" s="2">
        <v>3</v>
      </c>
      <c r="C761" s="2">
        <v>2</v>
      </c>
      <c r="E761" s="2">
        <v>1</v>
      </c>
      <c r="K761" s="15" t="s">
        <v>6</v>
      </c>
      <c r="L761" s="120"/>
      <c r="N761" s="15"/>
      <c r="O761" s="15"/>
      <c r="Q761" s="105" t="s">
        <v>772</v>
      </c>
      <c r="R761" s="201" t="s">
        <v>852</v>
      </c>
    </row>
    <row r="762" spans="1:18" s="2" customFormat="1" hidden="1" x14ac:dyDescent="0.3">
      <c r="A762" s="104">
        <v>2000026</v>
      </c>
      <c r="B762" s="2">
        <v>3</v>
      </c>
      <c r="C762" s="2">
        <v>2</v>
      </c>
      <c r="E762" s="2">
        <v>1</v>
      </c>
      <c r="K762" s="15" t="s">
        <v>6</v>
      </c>
      <c r="L762" s="120"/>
      <c r="N762" s="15"/>
      <c r="O762" s="15"/>
      <c r="Q762" s="105" t="s">
        <v>772</v>
      </c>
      <c r="R762" s="201" t="s">
        <v>852</v>
      </c>
    </row>
    <row r="763" spans="1:18" s="2" customFormat="1" hidden="1" x14ac:dyDescent="0.3">
      <c r="A763" s="104">
        <v>2000026</v>
      </c>
      <c r="B763" s="2">
        <v>3</v>
      </c>
      <c r="C763" s="2">
        <v>2</v>
      </c>
      <c r="E763" s="2">
        <v>1</v>
      </c>
      <c r="K763" s="15" t="s">
        <v>6</v>
      </c>
      <c r="L763" s="120"/>
      <c r="N763" s="15"/>
      <c r="O763" s="15"/>
      <c r="Q763" s="105" t="s">
        <v>772</v>
      </c>
      <c r="R763" s="201" t="s">
        <v>852</v>
      </c>
    </row>
    <row r="764" spans="1:18" s="2" customFormat="1" hidden="1" x14ac:dyDescent="0.3">
      <c r="A764" s="104">
        <v>2000026</v>
      </c>
      <c r="B764" s="2">
        <v>3</v>
      </c>
      <c r="C764" s="2">
        <v>2</v>
      </c>
      <c r="D764" s="2">
        <v>22</v>
      </c>
      <c r="E764" s="2">
        <v>1</v>
      </c>
      <c r="I764" s="2" t="s">
        <v>19</v>
      </c>
      <c r="J764" s="2" t="s">
        <v>8</v>
      </c>
      <c r="K764" s="15" t="s">
        <v>7</v>
      </c>
      <c r="L764" s="120"/>
      <c r="N764" s="15" t="s">
        <v>869</v>
      </c>
      <c r="O764" s="15"/>
      <c r="Q764" s="105" t="s">
        <v>772</v>
      </c>
      <c r="R764" s="15" t="s">
        <v>839</v>
      </c>
    </row>
    <row r="765" spans="1:18" s="2" customFormat="1" hidden="1" x14ac:dyDescent="0.3">
      <c r="A765" s="104">
        <v>2000026</v>
      </c>
      <c r="B765" s="2">
        <v>3</v>
      </c>
      <c r="C765" s="2">
        <v>2</v>
      </c>
      <c r="D765" s="2">
        <v>22</v>
      </c>
      <c r="E765" s="2">
        <v>1</v>
      </c>
      <c r="I765" s="62" t="s">
        <v>20</v>
      </c>
      <c r="J765" s="62" t="s">
        <v>8</v>
      </c>
      <c r="K765" s="15" t="s">
        <v>7</v>
      </c>
      <c r="L765" s="120"/>
      <c r="N765" s="221">
        <v>1000</v>
      </c>
      <c r="O765" s="15"/>
      <c r="Q765" s="105" t="s">
        <v>772</v>
      </c>
      <c r="R765" s="213" t="s">
        <v>78</v>
      </c>
    </row>
    <row r="766" spans="1:18" s="2" customFormat="1" hidden="1" x14ac:dyDescent="0.3">
      <c r="A766" s="104">
        <v>2000026</v>
      </c>
      <c r="B766" s="2">
        <v>3</v>
      </c>
      <c r="C766" s="2">
        <v>2</v>
      </c>
      <c r="E766" s="2">
        <v>-1</v>
      </c>
      <c r="I766" s="2" t="s">
        <v>73</v>
      </c>
      <c r="J766" s="2" t="s">
        <v>4</v>
      </c>
      <c r="K766" s="15" t="s">
        <v>7</v>
      </c>
      <c r="L766" s="120" t="s">
        <v>19</v>
      </c>
      <c r="N766" s="15"/>
      <c r="O766" s="15"/>
      <c r="Q766" s="105" t="s">
        <v>772</v>
      </c>
      <c r="R766" s="199" t="s">
        <v>849</v>
      </c>
    </row>
    <row r="767" spans="1:18" s="2" customFormat="1" hidden="1" x14ac:dyDescent="0.3">
      <c r="A767" s="104">
        <v>2000026</v>
      </c>
      <c r="B767" s="2">
        <v>3</v>
      </c>
      <c r="C767" s="2">
        <v>2</v>
      </c>
      <c r="E767" s="2">
        <v>-1</v>
      </c>
      <c r="L767" s="120" t="s">
        <v>19</v>
      </c>
      <c r="N767" s="15"/>
      <c r="O767" s="15"/>
      <c r="Q767" s="105" t="s">
        <v>772</v>
      </c>
      <c r="R767" s="201" t="s">
        <v>835</v>
      </c>
    </row>
    <row r="768" spans="1:18" s="2" customFormat="1" hidden="1" x14ac:dyDescent="0.3">
      <c r="A768" s="104">
        <v>2000026</v>
      </c>
      <c r="B768" s="2">
        <v>3</v>
      </c>
      <c r="C768" s="2">
        <v>2</v>
      </c>
      <c r="E768" s="2">
        <v>-1</v>
      </c>
      <c r="K768" s="2" t="s">
        <v>7</v>
      </c>
      <c r="L768" s="120" t="s">
        <v>19</v>
      </c>
      <c r="N768" s="15"/>
      <c r="O768" s="15"/>
      <c r="Q768" s="105" t="s">
        <v>772</v>
      </c>
      <c r="R768" s="15" t="s">
        <v>840</v>
      </c>
    </row>
    <row r="769" spans="1:18" s="2" customFormat="1" hidden="1" x14ac:dyDescent="0.3">
      <c r="A769" s="104">
        <v>2000026</v>
      </c>
      <c r="B769" s="2">
        <v>3</v>
      </c>
      <c r="C769" s="2">
        <v>2</v>
      </c>
      <c r="E769" s="2">
        <v>-1</v>
      </c>
      <c r="K769" s="2" t="s">
        <v>7</v>
      </c>
      <c r="L769" s="120" t="s">
        <v>19</v>
      </c>
      <c r="N769" s="15"/>
      <c r="O769" s="15"/>
      <c r="Q769" s="105" t="s">
        <v>772</v>
      </c>
      <c r="R769" s="15" t="s">
        <v>840</v>
      </c>
    </row>
    <row r="770" spans="1:18" s="2" customFormat="1" hidden="1" x14ac:dyDescent="0.3">
      <c r="A770" s="104">
        <v>2000026</v>
      </c>
      <c r="B770" s="2">
        <v>3</v>
      </c>
      <c r="C770" s="2">
        <v>2</v>
      </c>
      <c r="E770" s="2">
        <v>-1</v>
      </c>
      <c r="I770" s="2" t="s">
        <v>73</v>
      </c>
      <c r="J770" s="2" t="s">
        <v>4</v>
      </c>
      <c r="K770" s="15" t="s">
        <v>7</v>
      </c>
      <c r="L770" s="120" t="s">
        <v>19</v>
      </c>
      <c r="N770" s="15"/>
      <c r="O770" s="15"/>
      <c r="Q770" s="105" t="s">
        <v>772</v>
      </c>
      <c r="R770" s="199" t="s">
        <v>849</v>
      </c>
    </row>
    <row r="771" spans="1:18" s="2" customFormat="1" hidden="1" x14ac:dyDescent="0.3">
      <c r="A771" s="104">
        <v>2000026</v>
      </c>
      <c r="B771" s="2">
        <v>3</v>
      </c>
      <c r="C771" s="2">
        <v>2</v>
      </c>
      <c r="E771" s="2">
        <v>1</v>
      </c>
      <c r="I771" s="2" t="s">
        <v>73</v>
      </c>
      <c r="J771" s="2" t="s">
        <v>4</v>
      </c>
      <c r="K771" s="15" t="s">
        <v>7</v>
      </c>
      <c r="L771" s="120" t="s">
        <v>19</v>
      </c>
      <c r="N771" s="15"/>
      <c r="O771" s="15"/>
      <c r="Q771" s="105" t="s">
        <v>772</v>
      </c>
      <c r="R771" s="199" t="s">
        <v>849</v>
      </c>
    </row>
    <row r="772" spans="1:18" s="2" customFormat="1" hidden="1" x14ac:dyDescent="0.3">
      <c r="A772" s="104">
        <v>2000026</v>
      </c>
      <c r="B772" s="2">
        <v>3</v>
      </c>
      <c r="C772" s="2">
        <v>2</v>
      </c>
      <c r="E772" s="2">
        <v>1</v>
      </c>
      <c r="L772" s="120" t="s">
        <v>19</v>
      </c>
      <c r="N772" s="15"/>
      <c r="O772" s="15"/>
      <c r="Q772" s="105" t="s">
        <v>772</v>
      </c>
      <c r="R772" s="200" t="s">
        <v>835</v>
      </c>
    </row>
    <row r="773" spans="1:18" s="2" customFormat="1" hidden="1" x14ac:dyDescent="0.3">
      <c r="A773" s="104">
        <v>2000026</v>
      </c>
      <c r="B773" s="2">
        <v>3</v>
      </c>
      <c r="C773" s="2">
        <v>2</v>
      </c>
      <c r="E773" s="2">
        <v>1</v>
      </c>
      <c r="K773" s="2" t="s">
        <v>7</v>
      </c>
      <c r="L773" s="120" t="s">
        <v>19</v>
      </c>
      <c r="N773" s="15"/>
      <c r="O773" s="15"/>
      <c r="Q773" s="105" t="s">
        <v>772</v>
      </c>
      <c r="R773" s="15" t="s">
        <v>840</v>
      </c>
    </row>
    <row r="774" spans="1:18" s="2" customFormat="1" hidden="1" x14ac:dyDescent="0.3">
      <c r="A774" s="104">
        <v>2000026</v>
      </c>
      <c r="B774" s="2">
        <v>3</v>
      </c>
      <c r="C774" s="2">
        <v>2</v>
      </c>
      <c r="E774" s="2">
        <v>1</v>
      </c>
      <c r="K774" s="2" t="s">
        <v>7</v>
      </c>
      <c r="L774" s="120" t="s">
        <v>19</v>
      </c>
      <c r="N774" s="15"/>
      <c r="O774" s="15"/>
      <c r="Q774" s="105" t="s">
        <v>772</v>
      </c>
      <c r="R774" s="15" t="s">
        <v>840</v>
      </c>
    </row>
    <row r="775" spans="1:18" s="2" customFormat="1" hidden="1" x14ac:dyDescent="0.3">
      <c r="A775" s="104">
        <v>2000026</v>
      </c>
      <c r="B775" s="2">
        <v>3</v>
      </c>
      <c r="C775" s="2">
        <v>2</v>
      </c>
      <c r="E775" s="2">
        <v>1</v>
      </c>
      <c r="I775" s="2" t="s">
        <v>73</v>
      </c>
      <c r="J775" s="2" t="s">
        <v>4</v>
      </c>
      <c r="K775" s="15" t="s">
        <v>7</v>
      </c>
      <c r="L775" s="120" t="s">
        <v>19</v>
      </c>
      <c r="N775" s="15"/>
      <c r="O775" s="15"/>
      <c r="Q775" s="105" t="s">
        <v>772</v>
      </c>
      <c r="R775" s="199" t="s">
        <v>849</v>
      </c>
    </row>
    <row r="776" spans="1:18" s="2" customFormat="1" hidden="1" x14ac:dyDescent="0.3">
      <c r="A776" s="104">
        <v>2000026</v>
      </c>
      <c r="B776" s="2">
        <v>4</v>
      </c>
      <c r="C776" s="2">
        <v>2</v>
      </c>
      <c r="E776" s="2">
        <v>1</v>
      </c>
      <c r="I776" s="15" t="s">
        <v>92</v>
      </c>
      <c r="K776" s="15" t="s">
        <v>6</v>
      </c>
      <c r="L776" s="125" t="s">
        <v>19</v>
      </c>
      <c r="N776" s="221">
        <v>5800</v>
      </c>
      <c r="O776" s="15"/>
      <c r="Q776" s="105" t="s">
        <v>772</v>
      </c>
      <c r="R776" s="94" t="s">
        <v>93</v>
      </c>
    </row>
    <row r="777" spans="1:18" s="151" customFormat="1" x14ac:dyDescent="0.3">
      <c r="A777" s="116">
        <v>2000001</v>
      </c>
      <c r="B777" s="151">
        <v>4</v>
      </c>
      <c r="C777" s="151">
        <v>2</v>
      </c>
      <c r="E777" s="151">
        <v>1</v>
      </c>
      <c r="F777" s="223">
        <v>3000</v>
      </c>
      <c r="G777" s="223">
        <f>F777-3000</f>
        <v>0</v>
      </c>
      <c r="I777" s="205" t="s">
        <v>17</v>
      </c>
      <c r="K777" s="205" t="s">
        <v>7</v>
      </c>
      <c r="L777" s="120" t="s">
        <v>19</v>
      </c>
      <c r="M777" s="151" t="s">
        <v>491</v>
      </c>
      <c r="N777" s="224" t="s">
        <v>864</v>
      </c>
      <c r="O777" s="224">
        <v>1</v>
      </c>
      <c r="Q777" s="117" t="s">
        <v>773</v>
      </c>
      <c r="R777" s="205" t="s">
        <v>837</v>
      </c>
    </row>
    <row r="778" spans="1:18" s="2" customFormat="1" x14ac:dyDescent="0.3">
      <c r="A778" s="104">
        <v>2000001</v>
      </c>
      <c r="B778" s="2">
        <v>4</v>
      </c>
      <c r="C778" s="2">
        <v>2</v>
      </c>
      <c r="E778" s="2">
        <v>1</v>
      </c>
      <c r="F778" s="210">
        <v>2040</v>
      </c>
      <c r="G778" s="210">
        <f>F778-620</f>
        <v>1420</v>
      </c>
      <c r="I778" s="62" t="s">
        <v>51</v>
      </c>
      <c r="K778" s="62" t="s">
        <v>6</v>
      </c>
      <c r="L778" s="120" t="s">
        <v>19</v>
      </c>
      <c r="N778" s="15"/>
      <c r="O778" s="15"/>
      <c r="Q778" s="105" t="s">
        <v>773</v>
      </c>
      <c r="R778" s="62" t="s">
        <v>865</v>
      </c>
    </row>
    <row r="779" spans="1:18" s="151" customFormat="1" x14ac:dyDescent="0.3">
      <c r="A779" s="116">
        <v>2000001</v>
      </c>
      <c r="B779" s="151">
        <v>4</v>
      </c>
      <c r="C779" s="151">
        <v>2</v>
      </c>
      <c r="E779" s="151">
        <v>1</v>
      </c>
      <c r="F779" s="223">
        <v>2320</v>
      </c>
      <c r="G779" s="223">
        <f>F779-3000</f>
        <v>-680</v>
      </c>
      <c r="I779" s="205" t="s">
        <v>17</v>
      </c>
      <c r="K779" s="205" t="s">
        <v>7</v>
      </c>
      <c r="L779" s="120" t="s">
        <v>19</v>
      </c>
      <c r="M779" s="151" t="s">
        <v>491</v>
      </c>
      <c r="N779" s="224"/>
      <c r="O779" s="224">
        <v>1</v>
      </c>
      <c r="Q779" s="117" t="s">
        <v>773</v>
      </c>
      <c r="R779" s="205" t="s">
        <v>837</v>
      </c>
    </row>
    <row r="780" spans="1:18" s="2" customFormat="1" x14ac:dyDescent="0.3">
      <c r="A780" s="104">
        <v>2000001</v>
      </c>
      <c r="B780" s="2">
        <v>4</v>
      </c>
      <c r="C780" s="2">
        <v>2</v>
      </c>
      <c r="E780" s="2">
        <v>1</v>
      </c>
      <c r="F780" s="210">
        <v>1490</v>
      </c>
      <c r="G780" s="210">
        <f>F780-620</f>
        <v>870</v>
      </c>
      <c r="I780" s="62" t="s">
        <v>51</v>
      </c>
      <c r="K780" s="62" t="s">
        <v>6</v>
      </c>
      <c r="L780" s="120" t="s">
        <v>19</v>
      </c>
      <c r="N780" s="15"/>
      <c r="O780" s="15"/>
      <c r="Q780" s="105" t="s">
        <v>773</v>
      </c>
      <c r="R780" s="62" t="s">
        <v>865</v>
      </c>
    </row>
    <row r="781" spans="1:18" s="151" customFormat="1" x14ac:dyDescent="0.3">
      <c r="A781" s="116">
        <v>2000001</v>
      </c>
      <c r="B781" s="151">
        <v>4</v>
      </c>
      <c r="C781" s="151">
        <v>2</v>
      </c>
      <c r="E781" s="151">
        <v>1</v>
      </c>
      <c r="F781" s="225">
        <v>1520</v>
      </c>
      <c r="I781" s="205" t="s">
        <v>17</v>
      </c>
      <c r="K781" s="205" t="s">
        <v>7</v>
      </c>
      <c r="L781" s="120" t="s">
        <v>19</v>
      </c>
      <c r="M781" s="151" t="s">
        <v>491</v>
      </c>
      <c r="N781" s="224"/>
      <c r="O781" s="224">
        <v>1</v>
      </c>
      <c r="Q781" s="117" t="s">
        <v>773</v>
      </c>
      <c r="R781" s="205" t="s">
        <v>837</v>
      </c>
    </row>
    <row r="782" spans="1:18" s="2" customFormat="1" x14ac:dyDescent="0.3">
      <c r="A782" s="104">
        <v>2000001</v>
      </c>
      <c r="B782" s="2">
        <v>4</v>
      </c>
      <c r="C782" s="2">
        <v>2</v>
      </c>
      <c r="E782" s="2">
        <v>1</v>
      </c>
      <c r="F782" s="222" t="s">
        <v>872</v>
      </c>
      <c r="I782" s="62" t="s">
        <v>51</v>
      </c>
      <c r="K782" s="62" t="s">
        <v>6</v>
      </c>
      <c r="L782" s="120" t="s">
        <v>19</v>
      </c>
      <c r="N782" s="15"/>
      <c r="O782" s="15"/>
      <c r="Q782" s="105" t="s">
        <v>773</v>
      </c>
      <c r="R782" s="62" t="s">
        <v>865</v>
      </c>
    </row>
    <row r="783" spans="1:18" s="151" customFormat="1" x14ac:dyDescent="0.3">
      <c r="A783" s="116">
        <v>2000001</v>
      </c>
      <c r="B783" s="151">
        <v>4</v>
      </c>
      <c r="C783" s="151">
        <v>2</v>
      </c>
      <c r="E783" s="151">
        <v>1</v>
      </c>
      <c r="F783" s="226" t="s">
        <v>873</v>
      </c>
      <c r="I783" s="205" t="s">
        <v>17</v>
      </c>
      <c r="K783" s="205" t="s">
        <v>7</v>
      </c>
      <c r="L783" s="120" t="s">
        <v>19</v>
      </c>
      <c r="M783" s="151" t="s">
        <v>491</v>
      </c>
      <c r="N783" s="224"/>
      <c r="O783" s="224">
        <v>1</v>
      </c>
      <c r="Q783" s="117" t="s">
        <v>773</v>
      </c>
      <c r="R783" s="205" t="s">
        <v>837</v>
      </c>
    </row>
    <row r="784" spans="1:18" s="2" customFormat="1" x14ac:dyDescent="0.3">
      <c r="A784" s="104">
        <v>2000001</v>
      </c>
      <c r="B784" s="2">
        <v>4</v>
      </c>
      <c r="C784" s="2">
        <v>2</v>
      </c>
      <c r="E784" s="2">
        <v>1</v>
      </c>
      <c r="F784" s="222" t="s">
        <v>874</v>
      </c>
      <c r="I784" s="62" t="s">
        <v>51</v>
      </c>
      <c r="K784" s="62" t="s">
        <v>6</v>
      </c>
      <c r="L784" s="120" t="s">
        <v>19</v>
      </c>
      <c r="N784" s="15"/>
      <c r="O784" s="15"/>
      <c r="Q784" s="105" t="s">
        <v>773</v>
      </c>
      <c r="R784" s="62" t="s">
        <v>865</v>
      </c>
    </row>
    <row r="785" spans="1:18" s="151" customFormat="1" x14ac:dyDescent="0.3">
      <c r="A785" s="116">
        <v>2000001</v>
      </c>
      <c r="B785" s="151">
        <v>4</v>
      </c>
      <c r="C785" s="151">
        <v>2</v>
      </c>
      <c r="E785" s="151">
        <v>1</v>
      </c>
      <c r="F785" s="223">
        <v>204970</v>
      </c>
      <c r="G785" s="223">
        <f>F785-3000</f>
        <v>201970</v>
      </c>
      <c r="I785" s="205" t="s">
        <v>17</v>
      </c>
      <c r="K785" s="205" t="s">
        <v>7</v>
      </c>
      <c r="L785" s="120" t="s">
        <v>19</v>
      </c>
      <c r="M785" s="151" t="s">
        <v>491</v>
      </c>
      <c r="N785" s="224"/>
      <c r="O785" s="224">
        <v>1</v>
      </c>
      <c r="Q785" s="117" t="s">
        <v>773</v>
      </c>
      <c r="R785" s="205" t="s">
        <v>837</v>
      </c>
    </row>
    <row r="786" spans="1:18" s="2" customFormat="1" x14ac:dyDescent="0.3">
      <c r="A786" s="104">
        <v>2000001</v>
      </c>
      <c r="B786" s="2">
        <v>4</v>
      </c>
      <c r="C786" s="2">
        <v>2</v>
      </c>
      <c r="E786" s="2">
        <v>1</v>
      </c>
      <c r="F786" s="210">
        <v>204590</v>
      </c>
      <c r="G786" s="210">
        <f>F786-620</f>
        <v>203970</v>
      </c>
      <c r="I786" s="62" t="s">
        <v>51</v>
      </c>
      <c r="K786" s="62" t="s">
        <v>6</v>
      </c>
      <c r="L786" s="120" t="s">
        <v>19</v>
      </c>
      <c r="N786" s="15"/>
      <c r="O786" s="15"/>
      <c r="Q786" s="105" t="s">
        <v>773</v>
      </c>
      <c r="R786" s="62" t="s">
        <v>865</v>
      </c>
    </row>
    <row r="787" spans="1:18" s="151" customFormat="1" x14ac:dyDescent="0.3">
      <c r="A787" s="116">
        <v>2000001</v>
      </c>
      <c r="B787" s="151">
        <v>4</v>
      </c>
      <c r="C787" s="151">
        <v>2</v>
      </c>
      <c r="E787" s="151">
        <v>1</v>
      </c>
      <c r="F787" s="223">
        <v>205040</v>
      </c>
      <c r="G787" s="223">
        <f>F787-3000</f>
        <v>202040</v>
      </c>
      <c r="I787" s="205" t="s">
        <v>17</v>
      </c>
      <c r="K787" s="205" t="s">
        <v>7</v>
      </c>
      <c r="L787" s="120" t="s">
        <v>19</v>
      </c>
      <c r="M787" s="151" t="s">
        <v>491</v>
      </c>
      <c r="N787" s="224"/>
      <c r="O787" s="224">
        <v>1</v>
      </c>
      <c r="Q787" s="117" t="s">
        <v>773</v>
      </c>
      <c r="R787" s="205" t="s">
        <v>837</v>
      </c>
    </row>
    <row r="788" spans="1:18" s="2" customFormat="1" x14ac:dyDescent="0.3">
      <c r="A788" s="104">
        <v>2000001</v>
      </c>
      <c r="B788" s="2">
        <v>4</v>
      </c>
      <c r="C788" s="2">
        <v>2</v>
      </c>
      <c r="E788" s="2">
        <v>1</v>
      </c>
      <c r="F788" s="210">
        <v>204180</v>
      </c>
      <c r="G788" s="210">
        <f>F788-620</f>
        <v>203560</v>
      </c>
      <c r="I788" s="62" t="s">
        <v>51</v>
      </c>
      <c r="K788" s="62" t="s">
        <v>6</v>
      </c>
      <c r="L788" s="120" t="s">
        <v>19</v>
      </c>
      <c r="N788" s="15"/>
      <c r="O788" s="15"/>
      <c r="Q788" s="105" t="s">
        <v>773</v>
      </c>
      <c r="R788" s="62" t="s">
        <v>865</v>
      </c>
    </row>
    <row r="789" spans="1:18" s="151" customFormat="1" x14ac:dyDescent="0.3">
      <c r="A789" s="116">
        <v>2000001</v>
      </c>
      <c r="B789" s="151">
        <v>4</v>
      </c>
      <c r="C789" s="151">
        <v>2</v>
      </c>
      <c r="E789" s="151">
        <v>1</v>
      </c>
      <c r="F789" s="223">
        <v>204280</v>
      </c>
      <c r="G789" s="223">
        <f>F789-3000</f>
        <v>201280</v>
      </c>
      <c r="I789" s="205" t="s">
        <v>17</v>
      </c>
      <c r="K789" s="205" t="s">
        <v>7</v>
      </c>
      <c r="L789" s="120" t="s">
        <v>19</v>
      </c>
      <c r="M789" s="151" t="s">
        <v>491</v>
      </c>
      <c r="N789" s="224"/>
      <c r="O789" s="224">
        <v>1</v>
      </c>
      <c r="Q789" s="117" t="s">
        <v>773</v>
      </c>
      <c r="R789" s="205" t="s">
        <v>837</v>
      </c>
    </row>
    <row r="790" spans="1:18" s="2" customFormat="1" x14ac:dyDescent="0.3">
      <c r="A790" s="104">
        <v>2000001</v>
      </c>
      <c r="B790" s="2">
        <v>4</v>
      </c>
      <c r="C790" s="2">
        <v>2</v>
      </c>
      <c r="E790" s="2">
        <v>1</v>
      </c>
      <c r="F790" s="210">
        <v>203470</v>
      </c>
      <c r="G790" s="210">
        <f>F790-620</f>
        <v>202850</v>
      </c>
      <c r="I790" s="62" t="s">
        <v>51</v>
      </c>
      <c r="K790" s="62" t="s">
        <v>6</v>
      </c>
      <c r="L790" s="120" t="s">
        <v>19</v>
      </c>
      <c r="N790" s="15"/>
      <c r="O790" s="15"/>
      <c r="Q790" s="105" t="s">
        <v>773</v>
      </c>
      <c r="R790" s="62" t="s">
        <v>865</v>
      </c>
    </row>
    <row r="791" spans="1:18" s="151" customFormat="1" x14ac:dyDescent="0.3">
      <c r="A791" s="116">
        <v>2000001</v>
      </c>
      <c r="B791" s="151">
        <v>4</v>
      </c>
      <c r="C791" s="151">
        <v>2</v>
      </c>
      <c r="E791" s="151">
        <v>1</v>
      </c>
      <c r="F791" s="223">
        <v>203510</v>
      </c>
      <c r="G791" s="223">
        <f>F791-3000</f>
        <v>200510</v>
      </c>
      <c r="I791" s="205" t="s">
        <v>17</v>
      </c>
      <c r="K791" s="205" t="s">
        <v>7</v>
      </c>
      <c r="L791" s="120" t="s">
        <v>19</v>
      </c>
      <c r="M791" s="151" t="s">
        <v>491</v>
      </c>
      <c r="N791" s="224"/>
      <c r="O791" s="224">
        <v>1</v>
      </c>
      <c r="Q791" s="117" t="s">
        <v>773</v>
      </c>
      <c r="R791" s="205" t="s">
        <v>837</v>
      </c>
    </row>
    <row r="792" spans="1:18" s="2" customFormat="1" x14ac:dyDescent="0.3">
      <c r="A792" s="104">
        <v>2000001</v>
      </c>
      <c r="B792" s="2">
        <v>4</v>
      </c>
      <c r="C792" s="2">
        <v>2</v>
      </c>
      <c r="E792" s="2">
        <v>1</v>
      </c>
      <c r="F792" s="210">
        <v>202690</v>
      </c>
      <c r="G792" s="210">
        <f>F792-620</f>
        <v>202070</v>
      </c>
      <c r="I792" s="62" t="s">
        <v>51</v>
      </c>
      <c r="K792" s="62" t="s">
        <v>6</v>
      </c>
      <c r="L792" s="120" t="s">
        <v>19</v>
      </c>
      <c r="N792" s="15"/>
      <c r="O792" s="15"/>
      <c r="Q792" s="105" t="s">
        <v>773</v>
      </c>
      <c r="R792" s="62" t="s">
        <v>865</v>
      </c>
    </row>
    <row r="793" spans="1:18" s="151" customFormat="1" x14ac:dyDescent="0.3">
      <c r="A793" s="116">
        <v>2000001</v>
      </c>
      <c r="B793" s="151">
        <v>4</v>
      </c>
      <c r="C793" s="151">
        <v>2</v>
      </c>
      <c r="E793" s="151">
        <v>1</v>
      </c>
      <c r="F793" s="223">
        <v>202740</v>
      </c>
      <c r="G793" s="223">
        <f>F793-3000</f>
        <v>199740</v>
      </c>
      <c r="I793" s="205" t="s">
        <v>17</v>
      </c>
      <c r="K793" s="205" t="s">
        <v>7</v>
      </c>
      <c r="L793" s="120" t="s">
        <v>19</v>
      </c>
      <c r="M793" s="151" t="s">
        <v>491</v>
      </c>
      <c r="N793" s="224"/>
      <c r="O793" s="224">
        <v>1</v>
      </c>
      <c r="Q793" s="117" t="s">
        <v>773</v>
      </c>
      <c r="R793" s="205" t="s">
        <v>837</v>
      </c>
    </row>
    <row r="794" spans="1:18" s="2" customFormat="1" x14ac:dyDescent="0.3">
      <c r="A794" s="104">
        <v>2000001</v>
      </c>
      <c r="B794" s="2">
        <v>4</v>
      </c>
      <c r="C794" s="2">
        <v>2</v>
      </c>
      <c r="E794" s="2">
        <v>1</v>
      </c>
      <c r="F794" s="210">
        <v>202240</v>
      </c>
      <c r="G794" s="210">
        <f>F794-620</f>
        <v>201620</v>
      </c>
      <c r="I794" s="62" t="s">
        <v>51</v>
      </c>
      <c r="K794" s="62" t="s">
        <v>6</v>
      </c>
      <c r="L794" s="120" t="s">
        <v>19</v>
      </c>
      <c r="N794" s="15"/>
      <c r="O794" s="15"/>
      <c r="Q794" s="105" t="s">
        <v>773</v>
      </c>
      <c r="R794" s="62" t="s">
        <v>865</v>
      </c>
    </row>
    <row r="795" spans="1:18" s="151" customFormat="1" x14ac:dyDescent="0.3">
      <c r="A795" s="116">
        <v>2000001</v>
      </c>
      <c r="B795" s="151">
        <v>4</v>
      </c>
      <c r="C795" s="151">
        <v>2</v>
      </c>
      <c r="E795" s="151">
        <v>1</v>
      </c>
      <c r="F795" s="223">
        <v>201980</v>
      </c>
      <c r="G795" s="223">
        <f>F795-3000</f>
        <v>198980</v>
      </c>
      <c r="I795" s="205" t="s">
        <v>17</v>
      </c>
      <c r="K795" s="205" t="s">
        <v>7</v>
      </c>
      <c r="L795" s="120" t="s">
        <v>19</v>
      </c>
      <c r="M795" s="151" t="s">
        <v>491</v>
      </c>
      <c r="N795" s="224"/>
      <c r="O795" s="224">
        <v>1</v>
      </c>
      <c r="Q795" s="117" t="s">
        <v>773</v>
      </c>
      <c r="R795" s="205" t="s">
        <v>837</v>
      </c>
    </row>
    <row r="796" spans="1:18" s="2" customFormat="1" x14ac:dyDescent="0.3">
      <c r="A796" s="104">
        <v>2000001</v>
      </c>
      <c r="B796" s="2">
        <v>4</v>
      </c>
      <c r="C796" s="2">
        <v>2</v>
      </c>
      <c r="E796" s="2">
        <v>1</v>
      </c>
      <c r="F796" s="210">
        <v>201640</v>
      </c>
      <c r="G796" s="210">
        <f>F796-620</f>
        <v>201020</v>
      </c>
      <c r="I796" s="62" t="s">
        <v>51</v>
      </c>
      <c r="K796" s="62" t="s">
        <v>6</v>
      </c>
      <c r="L796" s="120" t="s">
        <v>19</v>
      </c>
      <c r="N796" s="15"/>
      <c r="O796" s="15"/>
      <c r="Q796" s="105" t="s">
        <v>773</v>
      </c>
      <c r="R796" s="62" t="s">
        <v>865</v>
      </c>
    </row>
    <row r="797" spans="1:18" s="2" customFormat="1" x14ac:dyDescent="0.3">
      <c r="A797" s="104">
        <v>2000001</v>
      </c>
      <c r="B797" s="2">
        <v>3</v>
      </c>
      <c r="C797" s="2">
        <v>2</v>
      </c>
      <c r="E797" s="2">
        <v>-1</v>
      </c>
      <c r="F797" s="210">
        <v>205070</v>
      </c>
      <c r="G797" s="210">
        <v>205070</v>
      </c>
      <c r="I797" s="62" t="s">
        <v>73</v>
      </c>
      <c r="K797" s="62" t="s">
        <v>7</v>
      </c>
      <c r="L797" s="120" t="s">
        <v>19</v>
      </c>
      <c r="N797" s="15"/>
      <c r="O797" s="15"/>
      <c r="Q797" s="105" t="s">
        <v>773</v>
      </c>
      <c r="R797" s="62" t="s">
        <v>863</v>
      </c>
    </row>
    <row r="798" spans="1:18" s="2" customFormat="1" x14ac:dyDescent="0.3">
      <c r="A798" s="104">
        <v>2000001</v>
      </c>
      <c r="B798" s="2">
        <v>3</v>
      </c>
      <c r="C798" s="2">
        <v>2</v>
      </c>
      <c r="E798" s="2">
        <v>-1</v>
      </c>
      <c r="F798" s="210">
        <v>205040</v>
      </c>
      <c r="G798" s="210">
        <v>205040</v>
      </c>
      <c r="I798" s="62" t="s">
        <v>73</v>
      </c>
      <c r="K798" s="62" t="s">
        <v>6</v>
      </c>
      <c r="L798" s="120" t="s">
        <v>19</v>
      </c>
      <c r="N798" s="15"/>
      <c r="O798" s="15"/>
      <c r="Q798" s="105" t="s">
        <v>773</v>
      </c>
      <c r="R798" s="62" t="s">
        <v>863</v>
      </c>
    </row>
    <row r="799" spans="1:18" s="2" customFormat="1" x14ac:dyDescent="0.3">
      <c r="A799" s="104">
        <v>2000001</v>
      </c>
      <c r="B799" s="2">
        <v>3</v>
      </c>
      <c r="C799" s="2">
        <v>2</v>
      </c>
      <c r="E799" s="2">
        <v>1</v>
      </c>
      <c r="F799" s="210">
        <v>205150</v>
      </c>
      <c r="G799" s="210">
        <v>205150</v>
      </c>
      <c r="I799" s="62" t="s">
        <v>73</v>
      </c>
      <c r="K799" s="62" t="s">
        <v>6</v>
      </c>
      <c r="L799" s="120" t="s">
        <v>19</v>
      </c>
      <c r="N799" s="15"/>
      <c r="O799" s="15"/>
      <c r="Q799" s="105" t="s">
        <v>773</v>
      </c>
      <c r="R799" s="62" t="s">
        <v>863</v>
      </c>
    </row>
    <row r="800" spans="1:18" s="2" customFormat="1" x14ac:dyDescent="0.3">
      <c r="A800" s="104">
        <v>2000001</v>
      </c>
      <c r="B800" s="2">
        <v>3</v>
      </c>
      <c r="C800" s="2">
        <v>2</v>
      </c>
      <c r="E800" s="2">
        <v>1</v>
      </c>
      <c r="F800" s="210">
        <v>205020</v>
      </c>
      <c r="G800" s="210">
        <v>205020</v>
      </c>
      <c r="I800" s="62" t="s">
        <v>73</v>
      </c>
      <c r="K800" s="62" t="s">
        <v>7</v>
      </c>
      <c r="L800" s="120" t="s">
        <v>19</v>
      </c>
      <c r="N800" s="15"/>
      <c r="O800" s="15"/>
      <c r="Q800" s="105" t="s">
        <v>773</v>
      </c>
      <c r="R800" s="62" t="s">
        <v>863</v>
      </c>
    </row>
    <row r="801" spans="1:18" s="2" customFormat="1" x14ac:dyDescent="0.3">
      <c r="A801" s="104">
        <v>2000001</v>
      </c>
      <c r="B801" s="2">
        <v>3</v>
      </c>
      <c r="C801" s="2">
        <v>2</v>
      </c>
      <c r="D801" s="2">
        <v>31</v>
      </c>
      <c r="E801" s="2">
        <v>-1</v>
      </c>
      <c r="F801" s="210">
        <v>200120</v>
      </c>
      <c r="G801" s="210">
        <f>F801-1000</f>
        <v>199120</v>
      </c>
      <c r="I801" s="62" t="s">
        <v>20</v>
      </c>
      <c r="K801" s="62" t="s">
        <v>7</v>
      </c>
      <c r="L801" s="120" t="s">
        <v>19</v>
      </c>
      <c r="N801" s="221">
        <v>1000</v>
      </c>
      <c r="O801" s="15"/>
      <c r="Q801" s="105" t="s">
        <v>773</v>
      </c>
      <c r="R801" s="62" t="s">
        <v>78</v>
      </c>
    </row>
    <row r="802" spans="1:18" s="151" customFormat="1" x14ac:dyDescent="0.3">
      <c r="A802" s="116">
        <v>2000001</v>
      </c>
      <c r="B802" s="151">
        <v>3</v>
      </c>
      <c r="C802" s="151">
        <v>2</v>
      </c>
      <c r="D802" s="151">
        <v>31</v>
      </c>
      <c r="E802" s="151">
        <v>-1</v>
      </c>
      <c r="F802" s="223">
        <v>199950</v>
      </c>
      <c r="G802" s="223">
        <f>F802-327</f>
        <v>199623</v>
      </c>
      <c r="I802" s="151" t="s">
        <v>19</v>
      </c>
      <c r="K802" s="224" t="s">
        <v>7</v>
      </c>
      <c r="L802" s="120" t="s">
        <v>19</v>
      </c>
      <c r="N802" s="227" t="s">
        <v>869</v>
      </c>
      <c r="O802" s="224"/>
      <c r="Q802" s="117" t="s">
        <v>773</v>
      </c>
      <c r="R802" s="125" t="s">
        <v>839</v>
      </c>
    </row>
    <row r="803" spans="1:18" s="151" customFormat="1" x14ac:dyDescent="0.3">
      <c r="A803" s="116">
        <v>2000001</v>
      </c>
      <c r="B803" s="151">
        <v>3</v>
      </c>
      <c r="C803" s="151">
        <v>2</v>
      </c>
      <c r="D803" s="151">
        <v>31</v>
      </c>
      <c r="E803" s="151">
        <v>-1</v>
      </c>
      <c r="F803" s="223">
        <v>198880</v>
      </c>
      <c r="G803" s="223">
        <f>F803-2000</f>
        <v>196880</v>
      </c>
      <c r="I803" s="224" t="s">
        <v>11</v>
      </c>
      <c r="K803" s="224" t="s">
        <v>7</v>
      </c>
      <c r="L803" s="120" t="s">
        <v>19</v>
      </c>
      <c r="N803" s="224"/>
      <c r="O803" s="224"/>
      <c r="Q803" s="117" t="s">
        <v>773</v>
      </c>
      <c r="R803" s="224" t="s">
        <v>46</v>
      </c>
    </row>
    <row r="804" spans="1:18" s="151" customFormat="1" x14ac:dyDescent="0.3">
      <c r="A804" s="116">
        <v>2000001</v>
      </c>
      <c r="B804" s="151">
        <v>3</v>
      </c>
      <c r="C804" s="151">
        <v>2</v>
      </c>
      <c r="E804" s="151">
        <v>-1</v>
      </c>
      <c r="F804" s="223">
        <v>196490</v>
      </c>
      <c r="G804" s="223">
        <f>F804-1333</f>
        <v>195157</v>
      </c>
      <c r="K804" s="224" t="s">
        <v>7</v>
      </c>
      <c r="L804" s="120" t="s">
        <v>19</v>
      </c>
      <c r="N804" s="224"/>
      <c r="O804" s="224"/>
      <c r="Q804" s="117" t="s">
        <v>773</v>
      </c>
      <c r="R804" s="224" t="s">
        <v>840</v>
      </c>
    </row>
    <row r="805" spans="1:18" s="151" customFormat="1" x14ac:dyDescent="0.3">
      <c r="A805" s="116">
        <v>2000001</v>
      </c>
      <c r="B805" s="151">
        <v>3</v>
      </c>
      <c r="C805" s="151">
        <v>2</v>
      </c>
      <c r="D805" s="151">
        <v>32</v>
      </c>
      <c r="E805" s="151">
        <v>1</v>
      </c>
      <c r="F805" s="223">
        <v>200560</v>
      </c>
      <c r="G805" s="223">
        <f>F805-1333</f>
        <v>199227</v>
      </c>
      <c r="K805" s="224" t="s">
        <v>7</v>
      </c>
      <c r="L805" s="120" t="s">
        <v>19</v>
      </c>
      <c r="N805" s="224"/>
      <c r="O805" s="224"/>
      <c r="Q805" s="117" t="s">
        <v>773</v>
      </c>
      <c r="R805" s="224" t="s">
        <v>840</v>
      </c>
    </row>
    <row r="806" spans="1:18" s="151" customFormat="1" x14ac:dyDescent="0.3">
      <c r="A806" s="116">
        <v>2000001</v>
      </c>
      <c r="B806" s="151">
        <v>3</v>
      </c>
      <c r="C806" s="151">
        <v>2</v>
      </c>
      <c r="D806" s="151">
        <v>32</v>
      </c>
      <c r="E806" s="151">
        <v>1</v>
      </c>
      <c r="F806" s="223">
        <v>198850</v>
      </c>
      <c r="G806" s="223">
        <f>F806-2000</f>
        <v>196850</v>
      </c>
      <c r="I806" s="205" t="s">
        <v>11</v>
      </c>
      <c r="K806" s="224" t="s">
        <v>7</v>
      </c>
      <c r="L806" s="120" t="s">
        <v>19</v>
      </c>
      <c r="N806" s="224"/>
      <c r="O806" s="224"/>
      <c r="Q806" s="117" t="s">
        <v>773</v>
      </c>
      <c r="R806" s="224" t="s">
        <v>46</v>
      </c>
    </row>
    <row r="807" spans="1:18" s="2" customFormat="1" x14ac:dyDescent="0.3">
      <c r="A807" s="104">
        <v>2000001</v>
      </c>
      <c r="B807" s="2">
        <v>3</v>
      </c>
      <c r="C807" s="2">
        <v>2</v>
      </c>
      <c r="F807" s="210">
        <v>196890</v>
      </c>
      <c r="G807" s="210">
        <v>196890</v>
      </c>
      <c r="I807" s="2" t="s">
        <v>67</v>
      </c>
      <c r="J807" s="2" t="s">
        <v>4</v>
      </c>
      <c r="K807" s="15" t="s">
        <v>6</v>
      </c>
      <c r="L807" s="125" t="s">
        <v>19</v>
      </c>
      <c r="N807" s="15"/>
      <c r="O807" s="15"/>
      <c r="Q807" s="105" t="s">
        <v>773</v>
      </c>
      <c r="R807" s="200" t="s">
        <v>866</v>
      </c>
    </row>
    <row r="808" spans="1:18" s="151" customFormat="1" x14ac:dyDescent="0.3">
      <c r="A808" s="116">
        <v>2000001</v>
      </c>
      <c r="B808" s="151">
        <v>3</v>
      </c>
      <c r="C808" s="151">
        <v>2</v>
      </c>
      <c r="D808" s="151">
        <v>32</v>
      </c>
      <c r="E808" s="151">
        <v>-1</v>
      </c>
      <c r="F808" s="223">
        <v>166570</v>
      </c>
      <c r="G808" s="223">
        <f>F808-2000</f>
        <v>164570</v>
      </c>
      <c r="I808" s="224" t="s">
        <v>11</v>
      </c>
      <c r="K808" s="224" t="s">
        <v>7</v>
      </c>
      <c r="L808" s="120" t="s">
        <v>19</v>
      </c>
      <c r="N808" s="224"/>
      <c r="O808" s="224"/>
      <c r="Q808" s="117" t="s">
        <v>773</v>
      </c>
      <c r="R808" s="224" t="s">
        <v>46</v>
      </c>
    </row>
    <row r="809" spans="1:18" s="151" customFormat="1" x14ac:dyDescent="0.3">
      <c r="A809" s="116">
        <v>2000001</v>
      </c>
      <c r="B809" s="151">
        <v>3</v>
      </c>
      <c r="C809" s="151">
        <v>2</v>
      </c>
      <c r="D809" s="151">
        <v>32</v>
      </c>
      <c r="E809" s="151">
        <v>-1</v>
      </c>
      <c r="F809" s="223">
        <v>164170</v>
      </c>
      <c r="G809" s="223">
        <f>F809-1333</f>
        <v>162837</v>
      </c>
      <c r="K809" s="224" t="s">
        <v>7</v>
      </c>
      <c r="L809" s="120" t="s">
        <v>19</v>
      </c>
      <c r="N809" s="224"/>
      <c r="O809" s="224"/>
      <c r="Q809" s="117" t="s">
        <v>773</v>
      </c>
      <c r="R809" s="224" t="s">
        <v>840</v>
      </c>
    </row>
    <row r="810" spans="1:18" s="151" customFormat="1" x14ac:dyDescent="0.3">
      <c r="A810" s="116">
        <v>2000001</v>
      </c>
      <c r="B810" s="151">
        <v>3</v>
      </c>
      <c r="C810" s="151">
        <v>2</v>
      </c>
      <c r="D810" s="151">
        <v>31</v>
      </c>
      <c r="E810" s="151">
        <v>1</v>
      </c>
      <c r="F810" s="223">
        <v>166690</v>
      </c>
      <c r="G810" s="223">
        <f>F810-1333</f>
        <v>165357</v>
      </c>
      <c r="K810" s="224" t="s">
        <v>7</v>
      </c>
      <c r="L810" s="120" t="s">
        <v>19</v>
      </c>
      <c r="N810" s="224"/>
      <c r="O810" s="224"/>
      <c r="Q810" s="117" t="s">
        <v>773</v>
      </c>
      <c r="R810" s="224" t="s">
        <v>840</v>
      </c>
    </row>
    <row r="811" spans="1:18" s="151" customFormat="1" x14ac:dyDescent="0.3">
      <c r="A811" s="116">
        <v>2000001</v>
      </c>
      <c r="B811" s="151">
        <v>3</v>
      </c>
      <c r="C811" s="151">
        <v>2</v>
      </c>
      <c r="D811" s="151">
        <v>31</v>
      </c>
      <c r="E811" s="151">
        <v>1</v>
      </c>
      <c r="F811" s="223">
        <v>164750</v>
      </c>
      <c r="G811" s="223">
        <f>F811-2000</f>
        <v>162750</v>
      </c>
      <c r="I811" s="205" t="s">
        <v>11</v>
      </c>
      <c r="K811" s="224" t="s">
        <v>7</v>
      </c>
      <c r="L811" s="120" t="s">
        <v>19</v>
      </c>
      <c r="N811" s="224"/>
      <c r="O811" s="224"/>
      <c r="Q811" s="117" t="s">
        <v>773</v>
      </c>
      <c r="R811" s="224" t="s">
        <v>46</v>
      </c>
    </row>
    <row r="812" spans="1:18" s="151" customFormat="1" x14ac:dyDescent="0.3">
      <c r="A812" s="116">
        <v>2000001</v>
      </c>
      <c r="B812" s="151">
        <v>3</v>
      </c>
      <c r="C812" s="151">
        <v>2</v>
      </c>
      <c r="D812" s="151">
        <v>31</v>
      </c>
      <c r="E812" s="151">
        <v>-1</v>
      </c>
      <c r="F812" s="223">
        <v>130490</v>
      </c>
      <c r="G812" s="223">
        <f>F812-2000</f>
        <v>128490</v>
      </c>
      <c r="I812" s="224" t="s">
        <v>11</v>
      </c>
      <c r="K812" s="224" t="s">
        <v>7</v>
      </c>
      <c r="L812" s="120" t="s">
        <v>19</v>
      </c>
      <c r="N812" s="224"/>
      <c r="O812" s="224"/>
      <c r="Q812" s="117" t="s">
        <v>773</v>
      </c>
      <c r="R812" s="224" t="s">
        <v>46</v>
      </c>
    </row>
    <row r="813" spans="1:18" s="151" customFormat="1" x14ac:dyDescent="0.3">
      <c r="A813" s="116">
        <v>2000001</v>
      </c>
      <c r="B813" s="151">
        <v>3</v>
      </c>
      <c r="C813" s="151">
        <v>2</v>
      </c>
      <c r="D813" s="151">
        <v>31</v>
      </c>
      <c r="E813" s="151">
        <v>-1</v>
      </c>
      <c r="F813" s="223">
        <v>128090</v>
      </c>
      <c r="G813" s="223">
        <f>F813-1333</f>
        <v>126757</v>
      </c>
      <c r="K813" s="224" t="s">
        <v>7</v>
      </c>
      <c r="L813" s="120" t="s">
        <v>19</v>
      </c>
      <c r="N813" s="224"/>
      <c r="O813" s="224"/>
      <c r="Q813" s="117" t="s">
        <v>773</v>
      </c>
      <c r="R813" s="224" t="s">
        <v>840</v>
      </c>
    </row>
    <row r="814" spans="1:18" s="151" customFormat="1" x14ac:dyDescent="0.3">
      <c r="A814" s="116">
        <v>2000001</v>
      </c>
      <c r="B814" s="151">
        <v>3</v>
      </c>
      <c r="C814" s="151">
        <v>2</v>
      </c>
      <c r="D814" s="151">
        <v>32</v>
      </c>
      <c r="E814" s="151">
        <v>1</v>
      </c>
      <c r="F814" s="223">
        <v>130540</v>
      </c>
      <c r="G814" s="223">
        <f>F814-1333</f>
        <v>129207</v>
      </c>
      <c r="K814" s="224" t="s">
        <v>7</v>
      </c>
      <c r="L814" s="120" t="s">
        <v>19</v>
      </c>
      <c r="N814" s="224"/>
      <c r="O814" s="224"/>
      <c r="Q814" s="117" t="s">
        <v>773</v>
      </c>
      <c r="R814" s="224" t="s">
        <v>840</v>
      </c>
    </row>
    <row r="815" spans="1:18" s="151" customFormat="1" x14ac:dyDescent="0.3">
      <c r="A815" s="116">
        <v>2000001</v>
      </c>
      <c r="B815" s="151">
        <v>3</v>
      </c>
      <c r="C815" s="151">
        <v>2</v>
      </c>
      <c r="D815" s="151">
        <v>32</v>
      </c>
      <c r="E815" s="151">
        <v>1</v>
      </c>
      <c r="F815" s="223">
        <v>128540</v>
      </c>
      <c r="G815" s="223">
        <f>F815-2000</f>
        <v>126540</v>
      </c>
      <c r="I815" s="205" t="s">
        <v>11</v>
      </c>
      <c r="K815" s="224" t="s">
        <v>7</v>
      </c>
      <c r="L815" s="120" t="s">
        <v>19</v>
      </c>
      <c r="N815" s="224"/>
      <c r="O815" s="224"/>
      <c r="Q815" s="117" t="s">
        <v>773</v>
      </c>
      <c r="R815" s="224" t="s">
        <v>46</v>
      </c>
    </row>
    <row r="816" spans="1:18" s="151" customFormat="1" x14ac:dyDescent="0.3">
      <c r="A816" s="116">
        <v>2000001</v>
      </c>
      <c r="B816" s="151">
        <v>3</v>
      </c>
      <c r="C816" s="151">
        <v>2</v>
      </c>
      <c r="D816" s="151">
        <v>32</v>
      </c>
      <c r="E816" s="151">
        <v>1</v>
      </c>
      <c r="F816" s="223">
        <v>100790</v>
      </c>
      <c r="G816" s="223">
        <f>F816-1333</f>
        <v>99457</v>
      </c>
      <c r="K816" s="224" t="s">
        <v>7</v>
      </c>
      <c r="L816" s="120" t="s">
        <v>19</v>
      </c>
      <c r="N816" s="224"/>
      <c r="O816" s="224"/>
      <c r="Q816" s="117" t="s">
        <v>773</v>
      </c>
      <c r="R816" s="224" t="s">
        <v>840</v>
      </c>
    </row>
    <row r="817" spans="1:18" s="62" customFormat="1" x14ac:dyDescent="0.3">
      <c r="A817" s="104">
        <v>2000001</v>
      </c>
      <c r="B817" s="62">
        <v>2</v>
      </c>
      <c r="C817" s="62">
        <v>2</v>
      </c>
      <c r="E817" s="62">
        <v>-1</v>
      </c>
      <c r="F817" s="229">
        <v>88040</v>
      </c>
      <c r="G817" s="229">
        <f>F817-4040</f>
        <v>84000</v>
      </c>
      <c r="I817" s="62" t="s">
        <v>17</v>
      </c>
      <c r="K817" s="62" t="s">
        <v>7</v>
      </c>
      <c r="L817" s="125" t="s">
        <v>19</v>
      </c>
      <c r="M817" s="62" t="s">
        <v>491</v>
      </c>
      <c r="N817" s="229">
        <v>6190</v>
      </c>
      <c r="O817" s="62">
        <v>1</v>
      </c>
      <c r="Q817" s="105" t="s">
        <v>773</v>
      </c>
      <c r="R817" s="62" t="s">
        <v>837</v>
      </c>
    </row>
    <row r="818" spans="1:18" s="62" customFormat="1" x14ac:dyDescent="0.3">
      <c r="A818" s="104">
        <v>2000001</v>
      </c>
      <c r="B818" s="62">
        <v>2</v>
      </c>
      <c r="C818" s="62">
        <v>2</v>
      </c>
      <c r="E818" s="62">
        <v>-1</v>
      </c>
      <c r="F818" s="229">
        <v>88040</v>
      </c>
      <c r="G818" s="229">
        <f t="shared" ref="G818:G830" si="21">F818-4040</f>
        <v>84000</v>
      </c>
      <c r="I818" s="62" t="s">
        <v>17</v>
      </c>
      <c r="K818" s="62" t="s">
        <v>7</v>
      </c>
      <c r="L818" s="125" t="s">
        <v>19</v>
      </c>
      <c r="M818" s="62" t="s">
        <v>491</v>
      </c>
      <c r="N818" s="229">
        <v>6190</v>
      </c>
      <c r="O818" s="62">
        <v>1</v>
      </c>
      <c r="Q818" s="105" t="s">
        <v>773</v>
      </c>
      <c r="R818" s="62" t="s">
        <v>837</v>
      </c>
    </row>
    <row r="819" spans="1:18" s="62" customFormat="1" x14ac:dyDescent="0.3">
      <c r="A819" s="104">
        <v>2000001</v>
      </c>
      <c r="B819" s="62">
        <v>2</v>
      </c>
      <c r="C819" s="62">
        <v>2</v>
      </c>
      <c r="E819" s="62">
        <v>-1</v>
      </c>
      <c r="F819" s="229">
        <v>88040</v>
      </c>
      <c r="G819" s="229">
        <f t="shared" si="21"/>
        <v>84000</v>
      </c>
      <c r="I819" s="62" t="s">
        <v>17</v>
      </c>
      <c r="K819" s="62" t="s">
        <v>7</v>
      </c>
      <c r="L819" s="125" t="s">
        <v>19</v>
      </c>
      <c r="M819" s="62" t="s">
        <v>491</v>
      </c>
      <c r="N819" s="229">
        <v>6190</v>
      </c>
      <c r="O819" s="62">
        <v>1</v>
      </c>
      <c r="Q819" s="105" t="s">
        <v>773</v>
      </c>
      <c r="R819" s="62" t="s">
        <v>837</v>
      </c>
    </row>
    <row r="820" spans="1:18" s="62" customFormat="1" x14ac:dyDescent="0.3">
      <c r="A820" s="104">
        <v>2000001</v>
      </c>
      <c r="B820" s="62">
        <v>2</v>
      </c>
      <c r="C820" s="62">
        <v>2</v>
      </c>
      <c r="E820" s="62">
        <v>-1</v>
      </c>
      <c r="F820" s="229">
        <v>88040</v>
      </c>
      <c r="G820" s="229">
        <f t="shared" si="21"/>
        <v>84000</v>
      </c>
      <c r="I820" s="62" t="s">
        <v>17</v>
      </c>
      <c r="K820" s="62" t="s">
        <v>7</v>
      </c>
      <c r="L820" s="125" t="s">
        <v>19</v>
      </c>
      <c r="M820" s="62" t="s">
        <v>491</v>
      </c>
      <c r="N820" s="229">
        <v>6190</v>
      </c>
      <c r="O820" s="62">
        <v>1</v>
      </c>
      <c r="Q820" s="105" t="s">
        <v>773</v>
      </c>
      <c r="R820" s="62" t="s">
        <v>837</v>
      </c>
    </row>
    <row r="821" spans="1:18" s="62" customFormat="1" x14ac:dyDescent="0.3">
      <c r="A821" s="104">
        <v>2000001</v>
      </c>
      <c r="B821" s="62">
        <v>2</v>
      </c>
      <c r="C821" s="62">
        <v>2</v>
      </c>
      <c r="E821" s="62">
        <v>-1</v>
      </c>
      <c r="F821" s="229">
        <v>88040</v>
      </c>
      <c r="G821" s="229">
        <f t="shared" si="21"/>
        <v>84000</v>
      </c>
      <c r="I821" s="62" t="s">
        <v>17</v>
      </c>
      <c r="K821" s="62" t="s">
        <v>7</v>
      </c>
      <c r="L821" s="125" t="s">
        <v>19</v>
      </c>
      <c r="M821" s="62" t="s">
        <v>491</v>
      </c>
      <c r="N821" s="229">
        <v>6190</v>
      </c>
      <c r="O821" s="62">
        <v>1</v>
      </c>
      <c r="Q821" s="105" t="s">
        <v>773</v>
      </c>
      <c r="R821" s="62" t="s">
        <v>837</v>
      </c>
    </row>
    <row r="822" spans="1:18" s="62" customFormat="1" x14ac:dyDescent="0.3">
      <c r="A822" s="104">
        <v>2000001</v>
      </c>
      <c r="B822" s="62">
        <v>2</v>
      </c>
      <c r="C822" s="62">
        <v>2</v>
      </c>
      <c r="E822" s="62">
        <v>-1</v>
      </c>
      <c r="F822" s="229">
        <v>88040</v>
      </c>
      <c r="G822" s="229">
        <f t="shared" si="21"/>
        <v>84000</v>
      </c>
      <c r="I822" s="62" t="s">
        <v>17</v>
      </c>
      <c r="K822" s="62" t="s">
        <v>7</v>
      </c>
      <c r="L822" s="125" t="s">
        <v>19</v>
      </c>
      <c r="M822" s="62" t="s">
        <v>491</v>
      </c>
      <c r="N822" s="229">
        <v>6190</v>
      </c>
      <c r="O822" s="62">
        <v>1</v>
      </c>
      <c r="Q822" s="105" t="s">
        <v>773</v>
      </c>
      <c r="R822" s="62" t="s">
        <v>837</v>
      </c>
    </row>
    <row r="823" spans="1:18" s="62" customFormat="1" x14ac:dyDescent="0.3">
      <c r="A823" s="104">
        <v>2000001</v>
      </c>
      <c r="B823" s="62">
        <v>2</v>
      </c>
      <c r="C823" s="62">
        <v>2</v>
      </c>
      <c r="E823" s="62">
        <v>-1</v>
      </c>
      <c r="F823" s="229">
        <v>88040</v>
      </c>
      <c r="G823" s="229">
        <f t="shared" si="21"/>
        <v>84000</v>
      </c>
      <c r="I823" s="62" t="s">
        <v>17</v>
      </c>
      <c r="K823" s="62" t="s">
        <v>7</v>
      </c>
      <c r="L823" s="125" t="s">
        <v>19</v>
      </c>
      <c r="M823" s="62" t="s">
        <v>491</v>
      </c>
      <c r="N823" s="229">
        <v>6190</v>
      </c>
      <c r="O823" s="62">
        <v>1</v>
      </c>
      <c r="Q823" s="105" t="s">
        <v>773</v>
      </c>
      <c r="R823" s="62" t="s">
        <v>837</v>
      </c>
    </row>
    <row r="824" spans="1:18" s="62" customFormat="1" x14ac:dyDescent="0.3">
      <c r="A824" s="104">
        <v>2000001</v>
      </c>
      <c r="B824" s="62">
        <v>4</v>
      </c>
      <c r="C824" s="62">
        <v>2</v>
      </c>
      <c r="E824" s="62">
        <v>1</v>
      </c>
      <c r="F824" s="229">
        <v>88040</v>
      </c>
      <c r="G824" s="229">
        <f t="shared" si="21"/>
        <v>84000</v>
      </c>
      <c r="I824" s="62" t="s">
        <v>17</v>
      </c>
      <c r="K824" s="62" t="s">
        <v>7</v>
      </c>
      <c r="L824" s="125" t="s">
        <v>19</v>
      </c>
      <c r="M824" s="62" t="s">
        <v>491</v>
      </c>
      <c r="N824" s="229">
        <v>6190</v>
      </c>
      <c r="O824" s="62">
        <v>1</v>
      </c>
      <c r="Q824" s="105" t="s">
        <v>773</v>
      </c>
      <c r="R824" s="62" t="s">
        <v>837</v>
      </c>
    </row>
    <row r="825" spans="1:18" s="62" customFormat="1" x14ac:dyDescent="0.3">
      <c r="A825" s="104">
        <v>2000001</v>
      </c>
      <c r="B825" s="62">
        <v>4</v>
      </c>
      <c r="C825" s="62">
        <v>2</v>
      </c>
      <c r="E825" s="62">
        <v>1</v>
      </c>
      <c r="F825" s="229">
        <v>88040</v>
      </c>
      <c r="G825" s="229">
        <f t="shared" si="21"/>
        <v>84000</v>
      </c>
      <c r="I825" s="62" t="s">
        <v>17</v>
      </c>
      <c r="K825" s="62" t="s">
        <v>7</v>
      </c>
      <c r="L825" s="125" t="s">
        <v>19</v>
      </c>
      <c r="M825" s="62" t="s">
        <v>491</v>
      </c>
      <c r="N825" s="229">
        <v>6190</v>
      </c>
      <c r="O825" s="62">
        <v>1</v>
      </c>
      <c r="Q825" s="105" t="s">
        <v>773</v>
      </c>
      <c r="R825" s="62" t="s">
        <v>837</v>
      </c>
    </row>
    <row r="826" spans="1:18" s="62" customFormat="1" x14ac:dyDescent="0.3">
      <c r="A826" s="104">
        <v>2000001</v>
      </c>
      <c r="B826" s="62">
        <v>4</v>
      </c>
      <c r="C826" s="62">
        <v>2</v>
      </c>
      <c r="E826" s="62">
        <v>1</v>
      </c>
      <c r="F826" s="229">
        <v>88040</v>
      </c>
      <c r="G826" s="229">
        <f t="shared" si="21"/>
        <v>84000</v>
      </c>
      <c r="I826" s="62" t="s">
        <v>17</v>
      </c>
      <c r="K826" s="62" t="s">
        <v>7</v>
      </c>
      <c r="L826" s="125" t="s">
        <v>19</v>
      </c>
      <c r="M826" s="62" t="s">
        <v>491</v>
      </c>
      <c r="N826" s="229">
        <v>6190</v>
      </c>
      <c r="O826" s="62">
        <v>1</v>
      </c>
      <c r="Q826" s="105" t="s">
        <v>773</v>
      </c>
      <c r="R826" s="62" t="s">
        <v>837</v>
      </c>
    </row>
    <row r="827" spans="1:18" s="62" customFormat="1" x14ac:dyDescent="0.3">
      <c r="A827" s="104">
        <v>2000001</v>
      </c>
      <c r="B827" s="62">
        <v>4</v>
      </c>
      <c r="C827" s="62">
        <v>2</v>
      </c>
      <c r="E827" s="62">
        <v>1</v>
      </c>
      <c r="F827" s="229">
        <v>88040</v>
      </c>
      <c r="G827" s="229">
        <f t="shared" si="21"/>
        <v>84000</v>
      </c>
      <c r="I827" s="62" t="s">
        <v>17</v>
      </c>
      <c r="K827" s="62" t="s">
        <v>7</v>
      </c>
      <c r="L827" s="125" t="s">
        <v>19</v>
      </c>
      <c r="M827" s="62" t="s">
        <v>491</v>
      </c>
      <c r="N827" s="229">
        <v>6190</v>
      </c>
      <c r="O827" s="62">
        <v>1</v>
      </c>
      <c r="Q827" s="105" t="s">
        <v>773</v>
      </c>
      <c r="R827" s="62" t="s">
        <v>837</v>
      </c>
    </row>
    <row r="828" spans="1:18" s="62" customFormat="1" x14ac:dyDescent="0.3">
      <c r="A828" s="104">
        <v>2000001</v>
      </c>
      <c r="B828" s="62">
        <v>4</v>
      </c>
      <c r="C828" s="62">
        <v>2</v>
      </c>
      <c r="E828" s="62">
        <v>1</v>
      </c>
      <c r="F828" s="229">
        <v>88040</v>
      </c>
      <c r="G828" s="229">
        <f t="shared" si="21"/>
        <v>84000</v>
      </c>
      <c r="I828" s="62" t="s">
        <v>17</v>
      </c>
      <c r="K828" s="62" t="s">
        <v>7</v>
      </c>
      <c r="L828" s="125" t="s">
        <v>19</v>
      </c>
      <c r="M828" s="62" t="s">
        <v>491</v>
      </c>
      <c r="N828" s="229">
        <v>6190</v>
      </c>
      <c r="O828" s="62">
        <v>1</v>
      </c>
      <c r="Q828" s="105" t="s">
        <v>773</v>
      </c>
      <c r="R828" s="62" t="s">
        <v>837</v>
      </c>
    </row>
    <row r="829" spans="1:18" s="62" customFormat="1" x14ac:dyDescent="0.3">
      <c r="A829" s="104">
        <v>2000001</v>
      </c>
      <c r="B829" s="62">
        <v>4</v>
      </c>
      <c r="C829" s="62">
        <v>2</v>
      </c>
      <c r="E829" s="62">
        <v>1</v>
      </c>
      <c r="F829" s="229">
        <v>88040</v>
      </c>
      <c r="G829" s="229">
        <f t="shared" si="21"/>
        <v>84000</v>
      </c>
      <c r="I829" s="62" t="s">
        <v>17</v>
      </c>
      <c r="K829" s="62" t="s">
        <v>7</v>
      </c>
      <c r="L829" s="125" t="s">
        <v>19</v>
      </c>
      <c r="M829" s="62" t="s">
        <v>491</v>
      </c>
      <c r="N829" s="229">
        <v>6190</v>
      </c>
      <c r="O829" s="62">
        <v>1</v>
      </c>
      <c r="Q829" s="105" t="s">
        <v>773</v>
      </c>
      <c r="R829" s="62" t="s">
        <v>837</v>
      </c>
    </row>
    <row r="830" spans="1:18" s="62" customFormat="1" x14ac:dyDescent="0.3">
      <c r="A830" s="104">
        <v>2000001</v>
      </c>
      <c r="B830" s="62">
        <v>4</v>
      </c>
      <c r="C830" s="62">
        <v>2</v>
      </c>
      <c r="E830" s="62">
        <v>1</v>
      </c>
      <c r="F830" s="229">
        <v>88040</v>
      </c>
      <c r="G830" s="229">
        <f t="shared" si="21"/>
        <v>84000</v>
      </c>
      <c r="I830" s="62" t="s">
        <v>17</v>
      </c>
      <c r="K830" s="62" t="s">
        <v>7</v>
      </c>
      <c r="L830" s="125" t="s">
        <v>19</v>
      </c>
      <c r="M830" s="62" t="s">
        <v>491</v>
      </c>
      <c r="N830" s="229">
        <v>6190</v>
      </c>
      <c r="O830" s="62">
        <v>1</v>
      </c>
      <c r="Q830" s="105" t="s">
        <v>773</v>
      </c>
      <c r="R830" s="62" t="s">
        <v>837</v>
      </c>
    </row>
    <row r="831" spans="1:18" s="2" customFormat="1" x14ac:dyDescent="0.3">
      <c r="A831" s="104">
        <v>2000001</v>
      </c>
      <c r="B831" s="2">
        <v>3</v>
      </c>
      <c r="C831" s="2">
        <v>2</v>
      </c>
      <c r="E831" s="2">
        <v>-1</v>
      </c>
      <c r="F831" s="210">
        <v>83200</v>
      </c>
      <c r="G831" s="210">
        <v>83200</v>
      </c>
      <c r="I831" s="62" t="s">
        <v>73</v>
      </c>
      <c r="K831" s="62" t="s">
        <v>7</v>
      </c>
      <c r="L831" s="120" t="s">
        <v>19</v>
      </c>
      <c r="N831" s="15"/>
      <c r="O831" s="15"/>
      <c r="Q831" s="105" t="s">
        <v>773</v>
      </c>
      <c r="R831" s="62" t="s">
        <v>863</v>
      </c>
    </row>
    <row r="832" spans="1:18" s="2" customFormat="1" x14ac:dyDescent="0.3">
      <c r="A832" s="104">
        <v>2000001</v>
      </c>
      <c r="B832" s="2">
        <v>3</v>
      </c>
      <c r="C832" s="2">
        <v>2</v>
      </c>
      <c r="E832" s="2">
        <v>-1</v>
      </c>
      <c r="F832" s="210">
        <v>83190</v>
      </c>
      <c r="G832" s="210">
        <v>83190</v>
      </c>
      <c r="I832" s="62" t="s">
        <v>73</v>
      </c>
      <c r="K832" s="62" t="s">
        <v>6</v>
      </c>
      <c r="L832" s="120" t="s">
        <v>19</v>
      </c>
      <c r="N832" s="15"/>
      <c r="O832" s="15"/>
      <c r="Q832" s="105" t="s">
        <v>773</v>
      </c>
      <c r="R832" s="62" t="s">
        <v>863</v>
      </c>
    </row>
    <row r="833" spans="1:18" s="2" customFormat="1" x14ac:dyDescent="0.3">
      <c r="A833" s="104">
        <v>2000001</v>
      </c>
      <c r="B833" s="2">
        <v>3</v>
      </c>
      <c r="C833" s="2">
        <v>2</v>
      </c>
      <c r="E833" s="2">
        <v>1</v>
      </c>
      <c r="F833" s="210">
        <v>83240</v>
      </c>
      <c r="G833" s="210">
        <v>83240</v>
      </c>
      <c r="I833" s="62" t="s">
        <v>73</v>
      </c>
      <c r="K833" s="62" t="s">
        <v>6</v>
      </c>
      <c r="L833" s="120" t="s">
        <v>19</v>
      </c>
      <c r="N833" s="15"/>
      <c r="O833" s="15"/>
      <c r="Q833" s="105" t="s">
        <v>773</v>
      </c>
      <c r="R833" s="62" t="s">
        <v>863</v>
      </c>
    </row>
    <row r="834" spans="1:18" s="2" customFormat="1" x14ac:dyDescent="0.3">
      <c r="A834" s="104">
        <v>2000001</v>
      </c>
      <c r="B834" s="2">
        <v>3</v>
      </c>
      <c r="C834" s="2">
        <v>2</v>
      </c>
      <c r="E834" s="2">
        <v>1</v>
      </c>
      <c r="F834" s="210">
        <v>83150</v>
      </c>
      <c r="G834" s="210">
        <v>83150</v>
      </c>
      <c r="I834" s="62" t="s">
        <v>73</v>
      </c>
      <c r="K834" s="62" t="s">
        <v>7</v>
      </c>
      <c r="L834" s="120" t="s">
        <v>19</v>
      </c>
      <c r="N834" s="15"/>
      <c r="O834" s="15"/>
      <c r="Q834" s="105" t="s">
        <v>773</v>
      </c>
      <c r="R834" s="62" t="s">
        <v>863</v>
      </c>
    </row>
    <row r="835" spans="1:18" s="2" customFormat="1" x14ac:dyDescent="0.3">
      <c r="A835" s="104">
        <v>2000001</v>
      </c>
      <c r="B835" s="2">
        <v>3</v>
      </c>
      <c r="C835" s="2">
        <v>2</v>
      </c>
      <c r="D835" s="2">
        <v>31</v>
      </c>
      <c r="E835" s="2">
        <v>-1</v>
      </c>
      <c r="F835" s="210">
        <v>82340</v>
      </c>
      <c r="G835" s="210">
        <v>82340</v>
      </c>
      <c r="I835" s="62" t="s">
        <v>20</v>
      </c>
      <c r="K835" s="62" t="s">
        <v>7</v>
      </c>
      <c r="L835" s="120" t="s">
        <v>19</v>
      </c>
      <c r="N835" s="228">
        <v>1000</v>
      </c>
      <c r="O835" s="15"/>
      <c r="Q835" s="105" t="s">
        <v>773</v>
      </c>
      <c r="R835" s="62" t="s">
        <v>78</v>
      </c>
    </row>
    <row r="836" spans="1:18" s="151" customFormat="1" x14ac:dyDescent="0.3">
      <c r="A836" s="116">
        <v>2000001</v>
      </c>
      <c r="B836" s="151">
        <v>3</v>
      </c>
      <c r="C836" s="151">
        <v>2</v>
      </c>
      <c r="D836" s="151">
        <v>31</v>
      </c>
      <c r="E836" s="151">
        <v>-1</v>
      </c>
      <c r="F836" s="223">
        <v>82060</v>
      </c>
      <c r="G836" s="223">
        <f>F836-327</f>
        <v>81733</v>
      </c>
      <c r="I836" s="151" t="s">
        <v>19</v>
      </c>
      <c r="K836" s="224" t="s">
        <v>7</v>
      </c>
      <c r="L836" s="120" t="s">
        <v>19</v>
      </c>
      <c r="N836" s="205" t="s">
        <v>869</v>
      </c>
      <c r="O836" s="224"/>
      <c r="Q836" s="117" t="s">
        <v>773</v>
      </c>
      <c r="R836" s="125" t="s">
        <v>839</v>
      </c>
    </row>
    <row r="837" spans="1:18" s="151" customFormat="1" x14ac:dyDescent="0.3">
      <c r="A837" s="116">
        <v>2000001</v>
      </c>
      <c r="B837" s="151">
        <v>3</v>
      </c>
      <c r="C837" s="151">
        <v>2</v>
      </c>
      <c r="D837" s="151">
        <v>31</v>
      </c>
      <c r="E837" s="151">
        <v>-1</v>
      </c>
      <c r="F837" s="223">
        <v>76010</v>
      </c>
      <c r="G837" s="223">
        <f>F837-327</f>
        <v>75683</v>
      </c>
      <c r="I837" s="151" t="s">
        <v>19</v>
      </c>
      <c r="K837" s="224" t="s">
        <v>7</v>
      </c>
      <c r="L837" s="120" t="s">
        <v>19</v>
      </c>
      <c r="N837" s="205" t="s">
        <v>869</v>
      </c>
      <c r="O837" s="224"/>
      <c r="Q837" s="117" t="s">
        <v>773</v>
      </c>
      <c r="R837" s="125" t="s">
        <v>839</v>
      </c>
    </row>
    <row r="838" spans="1:18" s="151" customFormat="1" x14ac:dyDescent="0.3">
      <c r="A838" s="116">
        <v>2000001</v>
      </c>
      <c r="B838" s="151">
        <v>3</v>
      </c>
      <c r="C838" s="151">
        <v>2</v>
      </c>
      <c r="D838" s="151">
        <v>31</v>
      </c>
      <c r="E838" s="151">
        <v>-1</v>
      </c>
      <c r="F838" s="223">
        <v>74630</v>
      </c>
      <c r="G838" s="223">
        <f>F838-2000</f>
        <v>72630</v>
      </c>
      <c r="I838" s="224" t="s">
        <v>11</v>
      </c>
      <c r="K838" s="224" t="s">
        <v>7</v>
      </c>
      <c r="L838" s="120" t="s">
        <v>19</v>
      </c>
      <c r="N838" s="224"/>
      <c r="O838" s="224"/>
      <c r="Q838" s="117" t="s">
        <v>773</v>
      </c>
      <c r="R838" s="224" t="s">
        <v>46</v>
      </c>
    </row>
    <row r="839" spans="1:18" s="151" customFormat="1" x14ac:dyDescent="0.3">
      <c r="A839" s="116">
        <v>2000001</v>
      </c>
      <c r="B839" s="151">
        <v>3</v>
      </c>
      <c r="C839" s="151">
        <v>2</v>
      </c>
      <c r="D839" s="151">
        <v>31</v>
      </c>
      <c r="E839" s="151">
        <v>-1</v>
      </c>
      <c r="F839" s="223">
        <v>72070</v>
      </c>
      <c r="G839" s="223">
        <f>F839-1333</f>
        <v>70737</v>
      </c>
      <c r="K839" s="224" t="s">
        <v>7</v>
      </c>
      <c r="L839" s="120" t="s">
        <v>19</v>
      </c>
      <c r="N839" s="224"/>
      <c r="O839" s="224"/>
      <c r="Q839" s="117" t="s">
        <v>773</v>
      </c>
      <c r="R839" s="224" t="s">
        <v>840</v>
      </c>
    </row>
    <row r="840" spans="1:18" s="151" customFormat="1" x14ac:dyDescent="0.3">
      <c r="A840" s="116">
        <v>2000001</v>
      </c>
      <c r="B840" s="151">
        <v>3</v>
      </c>
      <c r="C840" s="151">
        <v>2</v>
      </c>
      <c r="D840" s="151">
        <v>32</v>
      </c>
      <c r="E840" s="151">
        <v>1</v>
      </c>
      <c r="F840" s="223">
        <v>74560</v>
      </c>
      <c r="G840" s="223">
        <f>F840-1333</f>
        <v>73227</v>
      </c>
      <c r="K840" s="224" t="s">
        <v>7</v>
      </c>
      <c r="L840" s="120" t="s">
        <v>19</v>
      </c>
      <c r="N840" s="224"/>
      <c r="O840" s="224"/>
      <c r="Q840" s="117" t="s">
        <v>773</v>
      </c>
      <c r="R840" s="224" t="s">
        <v>840</v>
      </c>
    </row>
    <row r="841" spans="1:18" s="2" customFormat="1" x14ac:dyDescent="0.3">
      <c r="A841" s="104">
        <v>2000001</v>
      </c>
      <c r="B841" s="2">
        <v>3</v>
      </c>
      <c r="C841" s="2">
        <v>2</v>
      </c>
      <c r="D841" s="2">
        <v>32</v>
      </c>
      <c r="E841" s="2">
        <v>1</v>
      </c>
      <c r="F841" s="210">
        <v>72620</v>
      </c>
      <c r="G841" s="210">
        <f>F841-2000</f>
        <v>70620</v>
      </c>
      <c r="I841" s="15" t="s">
        <v>11</v>
      </c>
      <c r="K841" s="15" t="s">
        <v>7</v>
      </c>
      <c r="L841" s="120" t="s">
        <v>19</v>
      </c>
      <c r="N841" s="15"/>
      <c r="O841" s="15"/>
      <c r="Q841" s="105" t="s">
        <v>773</v>
      </c>
      <c r="R841" s="15" t="s">
        <v>46</v>
      </c>
    </row>
    <row r="842" spans="1:18" s="2" customFormat="1" x14ac:dyDescent="0.3">
      <c r="A842" s="104">
        <v>2000001</v>
      </c>
      <c r="B842" s="2">
        <v>3</v>
      </c>
      <c r="C842" s="2">
        <v>2</v>
      </c>
      <c r="D842" s="2">
        <v>31</v>
      </c>
      <c r="E842" s="2">
        <v>-1</v>
      </c>
      <c r="F842" s="210">
        <v>42310</v>
      </c>
      <c r="G842" s="210">
        <f>F842-2000</f>
        <v>40310</v>
      </c>
      <c r="I842" s="15" t="s">
        <v>11</v>
      </c>
      <c r="K842" s="15" t="s">
        <v>7</v>
      </c>
      <c r="L842" s="120" t="s">
        <v>19</v>
      </c>
      <c r="N842" s="15"/>
      <c r="O842" s="15"/>
      <c r="Q842" s="105" t="s">
        <v>773</v>
      </c>
      <c r="R842" s="15" t="s">
        <v>46</v>
      </c>
    </row>
    <row r="843" spans="1:18" s="151" customFormat="1" x14ac:dyDescent="0.3">
      <c r="A843" s="116">
        <v>2000001</v>
      </c>
      <c r="B843" s="151">
        <v>3</v>
      </c>
      <c r="C843" s="151">
        <v>2</v>
      </c>
      <c r="D843" s="151">
        <v>31</v>
      </c>
      <c r="E843" s="151">
        <v>-1</v>
      </c>
      <c r="F843" s="223">
        <v>39600</v>
      </c>
      <c r="G843" s="223">
        <f>F843-1333</f>
        <v>38267</v>
      </c>
      <c r="K843" s="224" t="s">
        <v>7</v>
      </c>
      <c r="L843" s="120" t="s">
        <v>19</v>
      </c>
      <c r="N843" s="224"/>
      <c r="O843" s="224"/>
      <c r="Q843" s="117" t="s">
        <v>773</v>
      </c>
      <c r="R843" s="224" t="s">
        <v>840</v>
      </c>
    </row>
    <row r="844" spans="1:18" s="151" customFormat="1" x14ac:dyDescent="0.3">
      <c r="A844" s="116">
        <v>2000001</v>
      </c>
      <c r="B844" s="151">
        <v>3</v>
      </c>
      <c r="C844" s="151">
        <v>2</v>
      </c>
      <c r="D844" s="151">
        <v>32</v>
      </c>
      <c r="E844" s="151">
        <v>1</v>
      </c>
      <c r="F844" s="223">
        <v>42460</v>
      </c>
      <c r="G844" s="223">
        <f>F844-1333</f>
        <v>41127</v>
      </c>
      <c r="K844" s="224" t="s">
        <v>7</v>
      </c>
      <c r="L844" s="120" t="s">
        <v>19</v>
      </c>
      <c r="N844" s="224"/>
      <c r="O844" s="224"/>
      <c r="Q844" s="117" t="s">
        <v>773</v>
      </c>
      <c r="R844" s="224" t="s">
        <v>840</v>
      </c>
    </row>
    <row r="845" spans="1:18" s="151" customFormat="1" x14ac:dyDescent="0.3">
      <c r="A845" s="116">
        <v>2000001</v>
      </c>
      <c r="B845" s="151">
        <v>3</v>
      </c>
      <c r="C845" s="151">
        <v>2</v>
      </c>
      <c r="D845" s="151">
        <v>32</v>
      </c>
      <c r="E845" s="151">
        <v>1</v>
      </c>
      <c r="F845" s="223">
        <v>40520</v>
      </c>
      <c r="G845" s="223">
        <f>F845-2000</f>
        <v>38520</v>
      </c>
      <c r="I845" s="224" t="s">
        <v>11</v>
      </c>
      <c r="K845" s="224" t="s">
        <v>7</v>
      </c>
      <c r="L845" s="120" t="s">
        <v>19</v>
      </c>
      <c r="N845" s="224"/>
      <c r="O845" s="224"/>
      <c r="Q845" s="117" t="s">
        <v>773</v>
      </c>
      <c r="R845" s="224" t="s">
        <v>46</v>
      </c>
    </row>
    <row r="846" spans="1:18" s="151" customFormat="1" x14ac:dyDescent="0.3">
      <c r="A846" s="116">
        <v>2000001</v>
      </c>
      <c r="B846" s="151">
        <v>3</v>
      </c>
      <c r="C846" s="151">
        <v>2</v>
      </c>
      <c r="D846" s="151">
        <v>31</v>
      </c>
      <c r="E846" s="151">
        <v>-1</v>
      </c>
      <c r="F846" s="223">
        <v>17750</v>
      </c>
      <c r="G846" s="223">
        <f>F846-2000</f>
        <v>15750</v>
      </c>
      <c r="I846" s="224" t="s">
        <v>11</v>
      </c>
      <c r="K846" s="224" t="s">
        <v>7</v>
      </c>
      <c r="L846" s="120" t="s">
        <v>19</v>
      </c>
      <c r="N846" s="224"/>
      <c r="O846" s="224"/>
      <c r="Q846" s="117" t="s">
        <v>773</v>
      </c>
      <c r="R846" s="224" t="s">
        <v>46</v>
      </c>
    </row>
    <row r="847" spans="1:18" s="151" customFormat="1" x14ac:dyDescent="0.3">
      <c r="A847" s="116">
        <v>2000001</v>
      </c>
      <c r="B847" s="151">
        <v>3</v>
      </c>
      <c r="C847" s="151">
        <v>2</v>
      </c>
      <c r="D847" s="151">
        <v>31</v>
      </c>
      <c r="E847" s="151">
        <v>-1</v>
      </c>
      <c r="F847" s="223">
        <v>15180</v>
      </c>
      <c r="G847" s="223">
        <f>F847-1333</f>
        <v>13847</v>
      </c>
      <c r="K847" s="224" t="s">
        <v>7</v>
      </c>
      <c r="L847" s="120" t="s">
        <v>19</v>
      </c>
      <c r="N847" s="224"/>
      <c r="O847" s="224"/>
      <c r="Q847" s="117" t="s">
        <v>773</v>
      </c>
      <c r="R847" s="224" t="s">
        <v>840</v>
      </c>
    </row>
    <row r="848" spans="1:18" s="151" customFormat="1" x14ac:dyDescent="0.3">
      <c r="A848" s="116">
        <v>2000001</v>
      </c>
      <c r="B848" s="151">
        <v>3</v>
      </c>
      <c r="C848" s="151">
        <v>2</v>
      </c>
      <c r="D848" s="151">
        <v>32</v>
      </c>
      <c r="E848" s="151">
        <v>1</v>
      </c>
      <c r="F848" s="223">
        <v>17750</v>
      </c>
      <c r="G848" s="223">
        <f>F848-1333</f>
        <v>16417</v>
      </c>
      <c r="K848" s="224" t="s">
        <v>7</v>
      </c>
      <c r="L848" s="120" t="s">
        <v>19</v>
      </c>
      <c r="N848" s="224"/>
      <c r="O848" s="224"/>
      <c r="Q848" s="117" t="s">
        <v>773</v>
      </c>
      <c r="R848" s="224" t="s">
        <v>840</v>
      </c>
    </row>
    <row r="849" spans="1:18" s="151" customFormat="1" x14ac:dyDescent="0.3">
      <c r="A849" s="116">
        <v>2000001</v>
      </c>
      <c r="B849" s="151">
        <v>3</v>
      </c>
      <c r="C849" s="151">
        <v>2</v>
      </c>
      <c r="D849" s="151">
        <v>32</v>
      </c>
      <c r="E849" s="151">
        <v>1</v>
      </c>
      <c r="F849" s="223">
        <v>15800</v>
      </c>
      <c r="G849" s="223">
        <f>F849-2000</f>
        <v>13800</v>
      </c>
      <c r="I849" s="224" t="s">
        <v>11</v>
      </c>
      <c r="K849" s="224" t="s">
        <v>7</v>
      </c>
      <c r="L849" s="120" t="s">
        <v>19</v>
      </c>
      <c r="N849" s="224"/>
      <c r="O849" s="224"/>
      <c r="Q849" s="117" t="s">
        <v>773</v>
      </c>
      <c r="R849" s="224" t="s">
        <v>46</v>
      </c>
    </row>
    <row r="850" spans="1:18" s="2" customFormat="1" hidden="1" x14ac:dyDescent="0.3">
      <c r="A850" s="104">
        <v>2000002</v>
      </c>
      <c r="B850" s="2">
        <v>3</v>
      </c>
      <c r="L850" s="120" t="s">
        <v>19</v>
      </c>
      <c r="N850" s="15"/>
      <c r="O850" s="15"/>
      <c r="Q850" s="105" t="s">
        <v>780</v>
      </c>
    </row>
    <row r="851" spans="1:18" s="2" customFormat="1" hidden="1" x14ac:dyDescent="0.3">
      <c r="A851" s="104">
        <v>2000002</v>
      </c>
      <c r="B851" s="2">
        <v>3</v>
      </c>
      <c r="L851" s="120" t="s">
        <v>19</v>
      </c>
      <c r="N851" s="15"/>
      <c r="O851" s="15"/>
      <c r="Q851" s="105" t="s">
        <v>780</v>
      </c>
    </row>
    <row r="852" spans="1:18" s="2" customFormat="1" hidden="1" x14ac:dyDescent="0.3">
      <c r="A852" s="104">
        <v>2000002</v>
      </c>
      <c r="B852" s="2">
        <v>3</v>
      </c>
      <c r="L852" s="120" t="s">
        <v>19</v>
      </c>
      <c r="N852" s="15"/>
      <c r="O852" s="15"/>
      <c r="Q852" s="105" t="s">
        <v>780</v>
      </c>
    </row>
    <row r="853" spans="1:18" s="2" customFormat="1" hidden="1" x14ac:dyDescent="0.3">
      <c r="A853" s="104">
        <v>2000003</v>
      </c>
      <c r="B853" s="2">
        <v>3</v>
      </c>
      <c r="L853" s="120" t="s">
        <v>19</v>
      </c>
      <c r="N853" s="15"/>
      <c r="O853" s="15"/>
      <c r="Q853" s="105" t="s">
        <v>781</v>
      </c>
    </row>
    <row r="854" spans="1:18" s="2" customFormat="1" hidden="1" x14ac:dyDescent="0.3">
      <c r="A854" s="104">
        <v>2000003</v>
      </c>
      <c r="B854" s="2">
        <v>3</v>
      </c>
      <c r="L854" s="120" t="s">
        <v>19</v>
      </c>
      <c r="N854" s="15"/>
      <c r="O854" s="15"/>
      <c r="Q854" s="105" t="s">
        <v>781</v>
      </c>
    </row>
    <row r="855" spans="1:18" s="2" customFormat="1" hidden="1" x14ac:dyDescent="0.3">
      <c r="A855" s="104">
        <v>2000003</v>
      </c>
      <c r="B855" s="2">
        <v>3</v>
      </c>
      <c r="L855" s="120" t="s">
        <v>19</v>
      </c>
      <c r="N855" s="15"/>
      <c r="O855" s="15"/>
      <c r="Q855" s="105" t="s">
        <v>781</v>
      </c>
    </row>
    <row r="856" spans="1:18" s="2" customFormat="1" hidden="1" x14ac:dyDescent="0.3">
      <c r="A856" s="104">
        <v>2000003</v>
      </c>
      <c r="B856" s="2">
        <v>3</v>
      </c>
      <c r="L856" s="120" t="s">
        <v>19</v>
      </c>
      <c r="N856" s="15"/>
      <c r="O856" s="15"/>
      <c r="Q856" s="105" t="s">
        <v>781</v>
      </c>
    </row>
    <row r="857" spans="1:18" s="2" customFormat="1" hidden="1" x14ac:dyDescent="0.3">
      <c r="A857" s="104">
        <v>2000003</v>
      </c>
      <c r="B857" s="2">
        <v>3</v>
      </c>
      <c r="L857" s="120" t="s">
        <v>19</v>
      </c>
      <c r="N857" s="15"/>
      <c r="O857" s="15"/>
      <c r="Q857" s="105" t="s">
        <v>781</v>
      </c>
    </row>
    <row r="858" spans="1:18" s="2" customFormat="1" hidden="1" x14ac:dyDescent="0.3">
      <c r="A858" s="104">
        <v>2000003</v>
      </c>
      <c r="B858" s="2">
        <v>3</v>
      </c>
      <c r="L858" s="120" t="s">
        <v>19</v>
      </c>
      <c r="N858" s="15"/>
      <c r="O858" s="15"/>
      <c r="Q858" s="105" t="s">
        <v>781</v>
      </c>
    </row>
    <row r="859" spans="1:18" s="2" customFormat="1" hidden="1" x14ac:dyDescent="0.3">
      <c r="A859" s="104">
        <v>2000003</v>
      </c>
      <c r="B859" s="2">
        <v>3</v>
      </c>
      <c r="L859" s="120" t="s">
        <v>19</v>
      </c>
      <c r="N859" s="15"/>
      <c r="O859" s="15"/>
      <c r="Q859" s="105" t="s">
        <v>781</v>
      </c>
    </row>
    <row r="860" spans="1:18" s="2" customFormat="1" hidden="1" x14ac:dyDescent="0.3">
      <c r="A860" s="104">
        <v>2000003</v>
      </c>
      <c r="B860" s="2">
        <v>3</v>
      </c>
      <c r="L860" s="120" t="s">
        <v>19</v>
      </c>
      <c r="N860" s="15"/>
      <c r="O860" s="15"/>
      <c r="Q860" s="105" t="s">
        <v>781</v>
      </c>
    </row>
    <row r="861" spans="1:18" s="2" customFormat="1" hidden="1" x14ac:dyDescent="0.3">
      <c r="A861" s="104">
        <v>2000003</v>
      </c>
      <c r="B861" s="2">
        <v>3</v>
      </c>
      <c r="L861" s="120" t="s">
        <v>19</v>
      </c>
      <c r="N861" s="15"/>
      <c r="O861" s="15"/>
      <c r="Q861" s="105" t="s">
        <v>781</v>
      </c>
    </row>
    <row r="862" spans="1:18" s="2" customFormat="1" hidden="1" x14ac:dyDescent="0.3">
      <c r="A862" s="104">
        <v>2000003</v>
      </c>
      <c r="B862" s="2">
        <v>3</v>
      </c>
      <c r="L862" s="120" t="s">
        <v>19</v>
      </c>
      <c r="N862" s="15"/>
      <c r="O862" s="15"/>
      <c r="Q862" s="105" t="s">
        <v>781</v>
      </c>
    </row>
    <row r="863" spans="1:18" s="2" customFormat="1" hidden="1" x14ac:dyDescent="0.3">
      <c r="A863" s="104">
        <v>2000003</v>
      </c>
      <c r="B863" s="2">
        <v>3</v>
      </c>
      <c r="L863" s="120" t="s">
        <v>19</v>
      </c>
      <c r="N863" s="15"/>
      <c r="O863" s="15"/>
      <c r="Q863" s="105" t="s">
        <v>781</v>
      </c>
    </row>
    <row r="864" spans="1:18" s="2" customFormat="1" hidden="1" x14ac:dyDescent="0.3">
      <c r="A864" s="104">
        <v>2000003</v>
      </c>
      <c r="B864" s="2">
        <v>3</v>
      </c>
      <c r="L864" s="120" t="s">
        <v>19</v>
      </c>
      <c r="N864" s="15"/>
      <c r="O864" s="15"/>
      <c r="Q864" s="105" t="s">
        <v>781</v>
      </c>
    </row>
    <row r="865" spans="1:17" s="2" customFormat="1" hidden="1" x14ac:dyDescent="0.3">
      <c r="A865" s="104">
        <v>2000003</v>
      </c>
      <c r="B865" s="2">
        <v>3</v>
      </c>
      <c r="L865" s="120" t="s">
        <v>19</v>
      </c>
      <c r="N865" s="15"/>
      <c r="O865" s="15"/>
      <c r="Q865" s="105" t="s">
        <v>781</v>
      </c>
    </row>
    <row r="866" spans="1:17" s="2" customFormat="1" hidden="1" x14ac:dyDescent="0.3">
      <c r="A866" s="104">
        <v>2000003</v>
      </c>
      <c r="B866" s="2">
        <v>3</v>
      </c>
      <c r="L866" s="120" t="s">
        <v>19</v>
      </c>
      <c r="N866" s="15"/>
      <c r="O866" s="15"/>
      <c r="Q866" s="105" t="s">
        <v>781</v>
      </c>
    </row>
    <row r="867" spans="1:17" s="2" customFormat="1" hidden="1" x14ac:dyDescent="0.3">
      <c r="A867" s="104">
        <v>2000003</v>
      </c>
      <c r="B867" s="2">
        <v>3</v>
      </c>
      <c r="L867" s="120" t="s">
        <v>19</v>
      </c>
      <c r="N867" s="15"/>
      <c r="O867" s="15"/>
      <c r="Q867" s="105" t="s">
        <v>781</v>
      </c>
    </row>
    <row r="868" spans="1:17" s="2" customFormat="1" hidden="1" x14ac:dyDescent="0.3">
      <c r="A868" s="104">
        <v>2000003</v>
      </c>
      <c r="B868" s="2">
        <v>3</v>
      </c>
      <c r="L868" s="120" t="s">
        <v>19</v>
      </c>
      <c r="N868" s="15"/>
      <c r="O868" s="15"/>
      <c r="Q868" s="105" t="s">
        <v>781</v>
      </c>
    </row>
    <row r="869" spans="1:17" s="2" customFormat="1" hidden="1" x14ac:dyDescent="0.3">
      <c r="A869" s="104">
        <v>2000003</v>
      </c>
      <c r="B869" s="2">
        <v>3</v>
      </c>
      <c r="L869" s="120" t="s">
        <v>19</v>
      </c>
      <c r="N869" s="15"/>
      <c r="O869" s="15"/>
      <c r="Q869" s="105" t="s">
        <v>781</v>
      </c>
    </row>
    <row r="870" spans="1:17" s="2" customFormat="1" hidden="1" x14ac:dyDescent="0.3">
      <c r="A870" s="104">
        <v>2000003</v>
      </c>
      <c r="B870" s="2">
        <v>3</v>
      </c>
      <c r="L870" s="120" t="s">
        <v>19</v>
      </c>
      <c r="N870" s="15"/>
      <c r="O870" s="15"/>
      <c r="Q870" s="105" t="s">
        <v>781</v>
      </c>
    </row>
    <row r="871" spans="1:17" s="2" customFormat="1" hidden="1" x14ac:dyDescent="0.3">
      <c r="A871" s="104">
        <v>2000003</v>
      </c>
      <c r="B871" s="2">
        <v>3</v>
      </c>
      <c r="L871" s="120" t="s">
        <v>19</v>
      </c>
      <c r="N871" s="15"/>
      <c r="O871" s="15"/>
      <c r="Q871" s="105" t="s">
        <v>781</v>
      </c>
    </row>
    <row r="872" spans="1:17" s="2" customFormat="1" hidden="1" x14ac:dyDescent="0.3">
      <c r="A872" s="104">
        <v>2000003</v>
      </c>
      <c r="B872" s="2">
        <v>3</v>
      </c>
      <c r="L872" s="120" t="s">
        <v>19</v>
      </c>
      <c r="N872" s="15"/>
      <c r="O872" s="15"/>
      <c r="Q872" s="105" t="s">
        <v>781</v>
      </c>
    </row>
    <row r="873" spans="1:17" s="2" customFormat="1" hidden="1" x14ac:dyDescent="0.3">
      <c r="A873" s="104">
        <v>2000003</v>
      </c>
      <c r="B873" s="2">
        <v>3</v>
      </c>
      <c r="L873" s="120" t="s">
        <v>19</v>
      </c>
      <c r="N873" s="15"/>
      <c r="O873" s="15"/>
      <c r="Q873" s="105" t="s">
        <v>781</v>
      </c>
    </row>
    <row r="874" spans="1:17" s="2" customFormat="1" hidden="1" x14ac:dyDescent="0.3">
      <c r="A874" s="104">
        <v>2000003</v>
      </c>
      <c r="B874" s="2">
        <v>3</v>
      </c>
      <c r="L874" s="120" t="s">
        <v>19</v>
      </c>
      <c r="N874" s="15"/>
      <c r="O874" s="15"/>
      <c r="Q874" s="105" t="s">
        <v>781</v>
      </c>
    </row>
    <row r="875" spans="1:17" s="2" customFormat="1" hidden="1" x14ac:dyDescent="0.3">
      <c r="A875" s="104">
        <v>2000003</v>
      </c>
      <c r="B875" s="2">
        <v>3</v>
      </c>
      <c r="L875" s="120" t="s">
        <v>19</v>
      </c>
      <c r="N875" s="15"/>
      <c r="O875" s="15"/>
      <c r="Q875" s="105" t="s">
        <v>781</v>
      </c>
    </row>
    <row r="876" spans="1:17" s="2" customFormat="1" hidden="1" x14ac:dyDescent="0.3">
      <c r="A876" s="104">
        <v>2000003</v>
      </c>
      <c r="B876" s="2">
        <v>3</v>
      </c>
      <c r="L876" s="120" t="s">
        <v>19</v>
      </c>
      <c r="N876" s="15"/>
      <c r="O876" s="15"/>
      <c r="Q876" s="105" t="s">
        <v>781</v>
      </c>
    </row>
    <row r="877" spans="1:17" s="2" customFormat="1" hidden="1" x14ac:dyDescent="0.3">
      <c r="A877" s="104">
        <v>2000003</v>
      </c>
      <c r="B877" s="2">
        <v>3</v>
      </c>
      <c r="L877" s="120" t="s">
        <v>19</v>
      </c>
      <c r="N877" s="15"/>
      <c r="O877" s="15"/>
      <c r="Q877" s="105" t="s">
        <v>781</v>
      </c>
    </row>
    <row r="878" spans="1:17" s="2" customFormat="1" hidden="1" x14ac:dyDescent="0.3">
      <c r="A878" s="104">
        <v>2000003</v>
      </c>
      <c r="B878" s="2">
        <v>3</v>
      </c>
      <c r="L878" s="120" t="s">
        <v>19</v>
      </c>
      <c r="N878" s="15"/>
      <c r="O878" s="15"/>
      <c r="Q878" s="105" t="s">
        <v>781</v>
      </c>
    </row>
    <row r="879" spans="1:17" s="2" customFormat="1" hidden="1" x14ac:dyDescent="0.3">
      <c r="A879" s="104">
        <v>2000003</v>
      </c>
      <c r="B879" s="2">
        <v>3</v>
      </c>
      <c r="L879" s="120" t="s">
        <v>19</v>
      </c>
      <c r="N879" s="15"/>
      <c r="O879" s="15"/>
      <c r="Q879" s="105" t="s">
        <v>781</v>
      </c>
    </row>
    <row r="880" spans="1:17" s="2" customFormat="1" hidden="1" x14ac:dyDescent="0.3">
      <c r="A880" s="104">
        <v>2000003</v>
      </c>
      <c r="B880" s="2">
        <v>3</v>
      </c>
      <c r="L880" s="120" t="s">
        <v>19</v>
      </c>
      <c r="N880" s="15"/>
      <c r="O880" s="15"/>
      <c r="Q880" s="105" t="s">
        <v>781</v>
      </c>
    </row>
    <row r="881" spans="1:17" s="2" customFormat="1" hidden="1" x14ac:dyDescent="0.3">
      <c r="A881" s="104">
        <v>2000004</v>
      </c>
      <c r="B881" s="2">
        <v>3</v>
      </c>
      <c r="L881" s="120" t="s">
        <v>19</v>
      </c>
      <c r="N881" s="15"/>
      <c r="O881" s="15"/>
      <c r="Q881" s="105" t="s">
        <v>783</v>
      </c>
    </row>
    <row r="882" spans="1:17" s="2" customFormat="1" hidden="1" x14ac:dyDescent="0.3">
      <c r="A882" s="104">
        <v>2000004</v>
      </c>
      <c r="B882" s="2">
        <v>3</v>
      </c>
      <c r="L882" s="120" t="s">
        <v>19</v>
      </c>
      <c r="N882" s="15"/>
      <c r="O882" s="15"/>
      <c r="Q882" s="105" t="s">
        <v>783</v>
      </c>
    </row>
    <row r="883" spans="1:17" s="2" customFormat="1" hidden="1" x14ac:dyDescent="0.3">
      <c r="A883" s="104">
        <v>2000004</v>
      </c>
      <c r="B883" s="2">
        <v>3</v>
      </c>
      <c r="L883" s="120" t="s">
        <v>19</v>
      </c>
      <c r="N883" s="15"/>
      <c r="O883" s="15"/>
      <c r="Q883" s="105" t="s">
        <v>783</v>
      </c>
    </row>
    <row r="884" spans="1:17" s="2" customFormat="1" hidden="1" x14ac:dyDescent="0.3">
      <c r="A884" s="104">
        <v>2000004</v>
      </c>
      <c r="B884" s="2">
        <v>3</v>
      </c>
      <c r="L884" s="120" t="s">
        <v>19</v>
      </c>
      <c r="N884" s="15"/>
      <c r="O884" s="15"/>
      <c r="Q884" s="105" t="s">
        <v>783</v>
      </c>
    </row>
    <row r="885" spans="1:17" s="2" customFormat="1" hidden="1" x14ac:dyDescent="0.3">
      <c r="A885" s="104">
        <v>2000004</v>
      </c>
      <c r="B885" s="2">
        <v>3</v>
      </c>
      <c r="L885" s="120" t="s">
        <v>19</v>
      </c>
      <c r="N885" s="15"/>
      <c r="O885" s="15"/>
      <c r="Q885" s="105" t="s">
        <v>783</v>
      </c>
    </row>
    <row r="886" spans="1:17" s="2" customFormat="1" hidden="1" x14ac:dyDescent="0.3">
      <c r="A886" s="104">
        <v>2000004</v>
      </c>
      <c r="B886" s="2">
        <v>3</v>
      </c>
      <c r="L886" s="120" t="s">
        <v>19</v>
      </c>
      <c r="N886" s="15"/>
      <c r="O886" s="15"/>
      <c r="Q886" s="105" t="s">
        <v>783</v>
      </c>
    </row>
    <row r="887" spans="1:17" s="2" customFormat="1" hidden="1" x14ac:dyDescent="0.3">
      <c r="A887" s="104">
        <v>2000004</v>
      </c>
      <c r="B887" s="2">
        <v>3</v>
      </c>
      <c r="L887" s="120" t="s">
        <v>19</v>
      </c>
      <c r="N887" s="15"/>
      <c r="O887" s="15"/>
      <c r="Q887" s="105" t="s">
        <v>783</v>
      </c>
    </row>
    <row r="888" spans="1:17" s="2" customFormat="1" hidden="1" x14ac:dyDescent="0.3">
      <c r="A888" s="104">
        <v>2000004</v>
      </c>
      <c r="B888" s="2">
        <v>3</v>
      </c>
      <c r="L888" s="120" t="s">
        <v>19</v>
      </c>
      <c r="N888" s="15"/>
      <c r="O888" s="15"/>
      <c r="Q888" s="105" t="s">
        <v>783</v>
      </c>
    </row>
    <row r="889" spans="1:17" s="2" customFormat="1" hidden="1" x14ac:dyDescent="0.3">
      <c r="A889" s="104">
        <v>2000004</v>
      </c>
      <c r="B889" s="2">
        <v>3</v>
      </c>
      <c r="L889" s="120" t="s">
        <v>19</v>
      </c>
      <c r="N889" s="15"/>
      <c r="O889" s="15"/>
      <c r="Q889" s="105" t="s">
        <v>783</v>
      </c>
    </row>
    <row r="890" spans="1:17" s="2" customFormat="1" hidden="1" x14ac:dyDescent="0.3">
      <c r="A890" s="104">
        <v>2000004</v>
      </c>
      <c r="B890" s="2">
        <v>3</v>
      </c>
      <c r="L890" s="120" t="s">
        <v>19</v>
      </c>
      <c r="N890" s="15"/>
      <c r="O890" s="15"/>
      <c r="Q890" s="105" t="s">
        <v>783</v>
      </c>
    </row>
    <row r="891" spans="1:17" s="2" customFormat="1" hidden="1" x14ac:dyDescent="0.3">
      <c r="A891" s="104">
        <v>2000004</v>
      </c>
      <c r="B891" s="2">
        <v>3</v>
      </c>
      <c r="L891" s="120" t="s">
        <v>19</v>
      </c>
      <c r="N891" s="15"/>
      <c r="O891" s="15"/>
      <c r="Q891" s="105" t="s">
        <v>783</v>
      </c>
    </row>
    <row r="892" spans="1:17" s="2" customFormat="1" hidden="1" x14ac:dyDescent="0.3">
      <c r="A892" s="104">
        <v>2000004</v>
      </c>
      <c r="B892" s="2">
        <v>3</v>
      </c>
      <c r="L892" s="120" t="s">
        <v>19</v>
      </c>
      <c r="N892" s="15"/>
      <c r="O892" s="15"/>
      <c r="Q892" s="105" t="s">
        <v>783</v>
      </c>
    </row>
    <row r="893" spans="1:17" s="2" customFormat="1" hidden="1" x14ac:dyDescent="0.3">
      <c r="A893" s="104">
        <v>2000004</v>
      </c>
      <c r="B893" s="2">
        <v>3</v>
      </c>
      <c r="L893" s="120" t="s">
        <v>19</v>
      </c>
      <c r="N893" s="15"/>
      <c r="O893" s="15"/>
      <c r="Q893" s="105" t="s">
        <v>783</v>
      </c>
    </row>
    <row r="894" spans="1:17" s="2" customFormat="1" hidden="1" x14ac:dyDescent="0.3">
      <c r="A894" s="104">
        <v>2000004</v>
      </c>
      <c r="B894" s="2">
        <v>3</v>
      </c>
      <c r="L894" s="120" t="s">
        <v>19</v>
      </c>
      <c r="N894" s="15"/>
      <c r="O894" s="15"/>
      <c r="Q894" s="105" t="s">
        <v>783</v>
      </c>
    </row>
    <row r="895" spans="1:17" s="2" customFormat="1" hidden="1" x14ac:dyDescent="0.3">
      <c r="A895" s="104">
        <v>2000004</v>
      </c>
      <c r="B895" s="2">
        <v>3</v>
      </c>
      <c r="L895" s="120" t="s">
        <v>19</v>
      </c>
      <c r="N895" s="15"/>
      <c r="O895" s="15"/>
      <c r="Q895" s="105" t="s">
        <v>783</v>
      </c>
    </row>
    <row r="896" spans="1:17" s="2" customFormat="1" hidden="1" x14ac:dyDescent="0.3">
      <c r="A896" s="104">
        <v>2000004</v>
      </c>
      <c r="B896" s="2">
        <v>3</v>
      </c>
      <c r="L896" s="120" t="s">
        <v>19</v>
      </c>
      <c r="N896" s="15"/>
      <c r="O896" s="15"/>
      <c r="Q896" s="105" t="s">
        <v>783</v>
      </c>
    </row>
    <row r="897" spans="1:17" s="2" customFormat="1" hidden="1" x14ac:dyDescent="0.3">
      <c r="A897" s="104">
        <v>2000004</v>
      </c>
      <c r="B897" s="2">
        <v>3</v>
      </c>
      <c r="L897" s="120" t="s">
        <v>19</v>
      </c>
      <c r="N897" s="15"/>
      <c r="O897" s="15"/>
      <c r="Q897" s="105" t="s">
        <v>783</v>
      </c>
    </row>
    <row r="898" spans="1:17" s="2" customFormat="1" hidden="1" x14ac:dyDescent="0.3">
      <c r="A898" s="104">
        <v>2000004</v>
      </c>
      <c r="B898" s="2">
        <v>3</v>
      </c>
      <c r="L898" s="120" t="s">
        <v>19</v>
      </c>
      <c r="N898" s="15"/>
      <c r="O898" s="15"/>
      <c r="Q898" s="105" t="s">
        <v>783</v>
      </c>
    </row>
    <row r="899" spans="1:17" s="2" customFormat="1" hidden="1" x14ac:dyDescent="0.3">
      <c r="A899" s="104">
        <v>2000004</v>
      </c>
      <c r="B899" s="2">
        <v>3</v>
      </c>
      <c r="L899" s="120" t="s">
        <v>19</v>
      </c>
      <c r="N899" s="15"/>
      <c r="O899" s="15"/>
      <c r="Q899" s="105" t="s">
        <v>783</v>
      </c>
    </row>
    <row r="900" spans="1:17" s="2" customFormat="1" hidden="1" x14ac:dyDescent="0.3">
      <c r="A900" s="104">
        <v>2000004</v>
      </c>
      <c r="B900" s="2">
        <v>3</v>
      </c>
      <c r="L900" s="120" t="s">
        <v>19</v>
      </c>
      <c r="N900" s="15"/>
      <c r="O900" s="15"/>
      <c r="Q900" s="105" t="s">
        <v>783</v>
      </c>
    </row>
    <row r="901" spans="1:17" s="2" customFormat="1" hidden="1" x14ac:dyDescent="0.3">
      <c r="A901" s="104">
        <v>2000005</v>
      </c>
      <c r="B901" s="2">
        <v>3</v>
      </c>
      <c r="L901" s="120" t="s">
        <v>19</v>
      </c>
      <c r="N901" s="15"/>
      <c r="O901" s="15"/>
      <c r="Q901" s="105" t="s">
        <v>783</v>
      </c>
    </row>
    <row r="902" spans="1:17" s="2" customFormat="1" hidden="1" x14ac:dyDescent="0.3">
      <c r="A902" s="104">
        <v>2000005</v>
      </c>
      <c r="B902" s="2">
        <v>3</v>
      </c>
      <c r="L902" s="120" t="s">
        <v>19</v>
      </c>
      <c r="N902" s="15"/>
      <c r="O902" s="15"/>
      <c r="Q902" s="105" t="s">
        <v>783</v>
      </c>
    </row>
    <row r="903" spans="1:17" s="2" customFormat="1" hidden="1" x14ac:dyDescent="0.3">
      <c r="A903" s="104">
        <v>2000005</v>
      </c>
      <c r="B903" s="2">
        <v>3</v>
      </c>
      <c r="L903" s="120" t="s">
        <v>19</v>
      </c>
      <c r="N903" s="15"/>
      <c r="O903" s="15"/>
      <c r="Q903" s="105" t="s">
        <v>783</v>
      </c>
    </row>
    <row r="904" spans="1:17" s="2" customFormat="1" hidden="1" x14ac:dyDescent="0.3">
      <c r="A904" s="104">
        <v>2000005</v>
      </c>
      <c r="B904" s="2">
        <v>3</v>
      </c>
      <c r="L904" s="120" t="s">
        <v>19</v>
      </c>
      <c r="N904" s="15"/>
      <c r="O904" s="15"/>
      <c r="Q904" s="105" t="s">
        <v>783</v>
      </c>
    </row>
    <row r="905" spans="1:17" s="2" customFormat="1" hidden="1" x14ac:dyDescent="0.3">
      <c r="A905" s="104">
        <v>2000005</v>
      </c>
      <c r="B905" s="2">
        <v>3</v>
      </c>
      <c r="L905" s="120" t="s">
        <v>19</v>
      </c>
      <c r="N905" s="15"/>
      <c r="O905" s="15"/>
      <c r="Q905" s="105" t="s">
        <v>783</v>
      </c>
    </row>
    <row r="906" spans="1:17" s="2" customFormat="1" hidden="1" x14ac:dyDescent="0.3">
      <c r="A906" s="104">
        <v>2000005</v>
      </c>
      <c r="B906" s="2">
        <v>3</v>
      </c>
      <c r="L906" s="120" t="s">
        <v>19</v>
      </c>
      <c r="N906" s="15"/>
      <c r="O906" s="15"/>
      <c r="Q906" s="105" t="s">
        <v>783</v>
      </c>
    </row>
    <row r="907" spans="1:17" s="2" customFormat="1" hidden="1" x14ac:dyDescent="0.3">
      <c r="A907" s="104">
        <v>2000005</v>
      </c>
      <c r="B907" s="2">
        <v>3</v>
      </c>
      <c r="L907" s="120" t="s">
        <v>19</v>
      </c>
      <c r="N907" s="15"/>
      <c r="O907" s="15"/>
      <c r="Q907" s="105" t="s">
        <v>783</v>
      </c>
    </row>
    <row r="908" spans="1:17" s="2" customFormat="1" hidden="1" x14ac:dyDescent="0.3">
      <c r="A908" s="104">
        <v>2000005</v>
      </c>
      <c r="B908" s="2">
        <v>3</v>
      </c>
      <c r="L908" s="120" t="s">
        <v>19</v>
      </c>
      <c r="N908" s="15"/>
      <c r="O908" s="15"/>
      <c r="Q908" s="105" t="s">
        <v>783</v>
      </c>
    </row>
    <row r="909" spans="1:17" s="2" customFormat="1" hidden="1" x14ac:dyDescent="0.3">
      <c r="A909" s="104">
        <v>2000005</v>
      </c>
      <c r="B909" s="2">
        <v>3</v>
      </c>
      <c r="L909" s="120" t="s">
        <v>19</v>
      </c>
      <c r="N909" s="15"/>
      <c r="O909" s="15"/>
      <c r="Q909" s="105" t="s">
        <v>783</v>
      </c>
    </row>
    <row r="910" spans="1:17" s="2" customFormat="1" hidden="1" x14ac:dyDescent="0.3">
      <c r="A910" s="104">
        <v>2000005</v>
      </c>
      <c r="B910" s="2">
        <v>3</v>
      </c>
      <c r="L910" s="120" t="s">
        <v>19</v>
      </c>
      <c r="N910" s="15"/>
      <c r="O910" s="15"/>
      <c r="Q910" s="105" t="s">
        <v>783</v>
      </c>
    </row>
    <row r="911" spans="1:17" s="2" customFormat="1" hidden="1" x14ac:dyDescent="0.3">
      <c r="A911" s="104">
        <v>2000005</v>
      </c>
      <c r="B911" s="2">
        <v>3</v>
      </c>
      <c r="L911" s="120" t="s">
        <v>19</v>
      </c>
      <c r="N911" s="15"/>
      <c r="O911" s="15"/>
      <c r="Q911" s="105" t="s">
        <v>783</v>
      </c>
    </row>
    <row r="912" spans="1:17" s="2" customFormat="1" hidden="1" x14ac:dyDescent="0.3">
      <c r="A912" s="104">
        <v>2000005</v>
      </c>
      <c r="B912" s="2">
        <v>3</v>
      </c>
      <c r="L912" s="120" t="s">
        <v>19</v>
      </c>
      <c r="N912" s="15"/>
      <c r="O912" s="15"/>
      <c r="Q912" s="105" t="s">
        <v>783</v>
      </c>
    </row>
    <row r="913" spans="1:17" s="2" customFormat="1" hidden="1" x14ac:dyDescent="0.3">
      <c r="A913" s="104">
        <v>2000005</v>
      </c>
      <c r="B913" s="2">
        <v>3</v>
      </c>
      <c r="L913" s="120" t="s">
        <v>19</v>
      </c>
      <c r="N913" s="15"/>
      <c r="O913" s="15"/>
      <c r="Q913" s="105" t="s">
        <v>783</v>
      </c>
    </row>
    <row r="914" spans="1:17" s="2" customFormat="1" hidden="1" x14ac:dyDescent="0.3">
      <c r="A914" s="104">
        <v>2000005</v>
      </c>
      <c r="B914" s="2">
        <v>3</v>
      </c>
      <c r="L914" s="120" t="s">
        <v>19</v>
      </c>
      <c r="N914" s="15"/>
      <c r="O914" s="15"/>
      <c r="Q914" s="105" t="s">
        <v>783</v>
      </c>
    </row>
    <row r="915" spans="1:17" s="2" customFormat="1" hidden="1" x14ac:dyDescent="0.3">
      <c r="A915" s="104">
        <v>2000005</v>
      </c>
      <c r="B915" s="2">
        <v>3</v>
      </c>
      <c r="L915" s="120" t="s">
        <v>19</v>
      </c>
      <c r="N915" s="15"/>
      <c r="O915" s="15"/>
      <c r="Q915" s="105" t="s">
        <v>783</v>
      </c>
    </row>
    <row r="916" spans="1:17" s="2" customFormat="1" hidden="1" x14ac:dyDescent="0.3">
      <c r="A916" s="104">
        <v>2000005</v>
      </c>
      <c r="B916" s="2">
        <v>3</v>
      </c>
      <c r="L916" s="120" t="s">
        <v>19</v>
      </c>
      <c r="N916" s="15"/>
      <c r="O916" s="15"/>
      <c r="Q916" s="105" t="s">
        <v>783</v>
      </c>
    </row>
    <row r="917" spans="1:17" s="2" customFormat="1" hidden="1" x14ac:dyDescent="0.3">
      <c r="A917" s="104">
        <v>2000005</v>
      </c>
      <c r="B917" s="2">
        <v>3</v>
      </c>
      <c r="L917" s="120" t="s">
        <v>19</v>
      </c>
      <c r="N917" s="15"/>
      <c r="O917" s="15"/>
      <c r="Q917" s="105" t="s">
        <v>783</v>
      </c>
    </row>
    <row r="918" spans="1:17" s="2" customFormat="1" hidden="1" x14ac:dyDescent="0.3">
      <c r="A918" s="104">
        <v>2000005</v>
      </c>
      <c r="B918" s="2">
        <v>3</v>
      </c>
      <c r="L918" s="120" t="s">
        <v>19</v>
      </c>
      <c r="N918" s="15"/>
      <c r="O918" s="15"/>
      <c r="Q918" s="105" t="s">
        <v>783</v>
      </c>
    </row>
    <row r="919" spans="1:17" s="2" customFormat="1" hidden="1" x14ac:dyDescent="0.3">
      <c r="A919" s="104">
        <v>2000005</v>
      </c>
      <c r="B919" s="2">
        <v>3</v>
      </c>
      <c r="L919" s="120" t="s">
        <v>19</v>
      </c>
      <c r="N919" s="15"/>
      <c r="O919" s="15"/>
      <c r="Q919" s="105" t="s">
        <v>783</v>
      </c>
    </row>
    <row r="920" spans="1:17" s="2" customFormat="1" hidden="1" x14ac:dyDescent="0.3">
      <c r="A920" s="104">
        <v>2000005</v>
      </c>
      <c r="B920" s="2">
        <v>3</v>
      </c>
      <c r="L920" s="120" t="s">
        <v>19</v>
      </c>
      <c r="N920" s="15"/>
      <c r="O920" s="15"/>
      <c r="Q920" s="105" t="s">
        <v>783</v>
      </c>
    </row>
    <row r="921" spans="1:17" s="2" customFormat="1" hidden="1" x14ac:dyDescent="0.3">
      <c r="A921" s="104">
        <v>2000005</v>
      </c>
      <c r="B921" s="2">
        <v>3</v>
      </c>
      <c r="L921" s="120" t="s">
        <v>19</v>
      </c>
      <c r="N921" s="15"/>
      <c r="O921" s="15"/>
      <c r="Q921" s="105" t="s">
        <v>783</v>
      </c>
    </row>
    <row r="922" spans="1:17" s="2" customFormat="1" hidden="1" x14ac:dyDescent="0.3">
      <c r="A922" s="104">
        <v>2000005</v>
      </c>
      <c r="B922" s="2">
        <v>3</v>
      </c>
      <c r="L922" s="120" t="s">
        <v>19</v>
      </c>
      <c r="N922" s="15"/>
      <c r="O922" s="15"/>
      <c r="Q922" s="105" t="s">
        <v>783</v>
      </c>
    </row>
    <row r="923" spans="1:17" s="2" customFormat="1" hidden="1" x14ac:dyDescent="0.3">
      <c r="A923" s="104">
        <v>2000005</v>
      </c>
      <c r="B923" s="2">
        <v>3</v>
      </c>
      <c r="L923" s="120" t="s">
        <v>19</v>
      </c>
      <c r="N923" s="15"/>
      <c r="O923" s="15"/>
      <c r="Q923" s="105" t="s">
        <v>783</v>
      </c>
    </row>
    <row r="924" spans="1:17" s="2" customFormat="1" hidden="1" x14ac:dyDescent="0.3">
      <c r="A924" s="104">
        <v>2000006</v>
      </c>
      <c r="B924" s="2">
        <v>3</v>
      </c>
      <c r="L924" s="120" t="s">
        <v>19</v>
      </c>
      <c r="N924" s="15"/>
      <c r="O924" s="15"/>
      <c r="Q924" s="105" t="s">
        <v>786</v>
      </c>
    </row>
    <row r="925" spans="1:17" s="2" customFormat="1" hidden="1" x14ac:dyDescent="0.3">
      <c r="A925" s="104">
        <v>2000006</v>
      </c>
      <c r="B925" s="2">
        <v>3</v>
      </c>
      <c r="L925" s="120" t="s">
        <v>19</v>
      </c>
      <c r="N925" s="15"/>
      <c r="O925" s="15"/>
      <c r="Q925" s="105" t="s">
        <v>786</v>
      </c>
    </row>
    <row r="926" spans="1:17" s="2" customFormat="1" hidden="1" x14ac:dyDescent="0.3">
      <c r="A926" s="104">
        <v>2000006</v>
      </c>
      <c r="B926" s="2">
        <v>3</v>
      </c>
      <c r="L926" s="120" t="s">
        <v>19</v>
      </c>
      <c r="N926" s="15"/>
      <c r="O926" s="15"/>
      <c r="Q926" s="105" t="s">
        <v>786</v>
      </c>
    </row>
    <row r="927" spans="1:17" s="2" customFormat="1" hidden="1" x14ac:dyDescent="0.3">
      <c r="A927" s="104">
        <v>2000006</v>
      </c>
      <c r="B927" s="2">
        <v>3</v>
      </c>
      <c r="L927" s="120" t="s">
        <v>19</v>
      </c>
      <c r="N927" s="15"/>
      <c r="O927" s="15"/>
      <c r="Q927" s="105" t="s">
        <v>786</v>
      </c>
    </row>
    <row r="928" spans="1:17" s="2" customFormat="1" hidden="1" x14ac:dyDescent="0.3">
      <c r="A928" s="104">
        <v>2000006</v>
      </c>
      <c r="B928" s="2">
        <v>3</v>
      </c>
      <c r="L928" s="120" t="s">
        <v>19</v>
      </c>
      <c r="N928" s="15"/>
      <c r="O928" s="15"/>
      <c r="Q928" s="105" t="s">
        <v>786</v>
      </c>
    </row>
    <row r="929" spans="1:17" s="2" customFormat="1" hidden="1" x14ac:dyDescent="0.3">
      <c r="A929" s="104">
        <v>2000006</v>
      </c>
      <c r="B929" s="2">
        <v>3</v>
      </c>
      <c r="L929" s="120" t="s">
        <v>19</v>
      </c>
      <c r="N929" s="15"/>
      <c r="O929" s="15"/>
      <c r="Q929" s="105" t="s">
        <v>786</v>
      </c>
    </row>
    <row r="930" spans="1:17" s="2" customFormat="1" hidden="1" x14ac:dyDescent="0.3">
      <c r="A930" s="104">
        <v>2000006</v>
      </c>
      <c r="B930" s="2">
        <v>3</v>
      </c>
      <c r="L930" s="120" t="s">
        <v>19</v>
      </c>
      <c r="N930" s="15"/>
      <c r="O930" s="15"/>
      <c r="Q930" s="105" t="s">
        <v>786</v>
      </c>
    </row>
    <row r="931" spans="1:17" s="2" customFormat="1" hidden="1" x14ac:dyDescent="0.3">
      <c r="A931" s="104">
        <v>2000006</v>
      </c>
      <c r="B931" s="2">
        <v>3</v>
      </c>
      <c r="L931" s="120" t="s">
        <v>19</v>
      </c>
      <c r="N931" s="15"/>
      <c r="O931" s="15"/>
      <c r="Q931" s="105" t="s">
        <v>786</v>
      </c>
    </row>
    <row r="932" spans="1:17" s="2" customFormat="1" hidden="1" x14ac:dyDescent="0.3">
      <c r="A932" s="104">
        <v>2000006</v>
      </c>
      <c r="B932" s="2">
        <v>3</v>
      </c>
      <c r="L932" s="120" t="s">
        <v>19</v>
      </c>
      <c r="N932" s="15"/>
      <c r="O932" s="15"/>
      <c r="Q932" s="105" t="s">
        <v>786</v>
      </c>
    </row>
    <row r="933" spans="1:17" s="2" customFormat="1" hidden="1" x14ac:dyDescent="0.3">
      <c r="A933" s="104">
        <v>2000006</v>
      </c>
      <c r="B933" s="2">
        <v>3</v>
      </c>
      <c r="L933" s="120" t="s">
        <v>19</v>
      </c>
      <c r="N933" s="15"/>
      <c r="O933" s="15"/>
      <c r="Q933" s="105" t="s">
        <v>786</v>
      </c>
    </row>
    <row r="934" spans="1:17" s="2" customFormat="1" hidden="1" x14ac:dyDescent="0.3">
      <c r="A934" s="104">
        <v>2000006</v>
      </c>
      <c r="B934" s="2">
        <v>3</v>
      </c>
      <c r="L934" s="120" t="s">
        <v>19</v>
      </c>
      <c r="N934" s="15"/>
      <c r="O934" s="15"/>
      <c r="Q934" s="105" t="s">
        <v>786</v>
      </c>
    </row>
    <row r="935" spans="1:17" s="2" customFormat="1" hidden="1" x14ac:dyDescent="0.3">
      <c r="A935" s="104">
        <v>2000006</v>
      </c>
      <c r="B935" s="2">
        <v>3</v>
      </c>
      <c r="L935" s="120" t="s">
        <v>19</v>
      </c>
      <c r="N935" s="15"/>
      <c r="O935" s="15"/>
      <c r="Q935" s="105" t="s">
        <v>786</v>
      </c>
    </row>
    <row r="936" spans="1:17" s="2" customFormat="1" hidden="1" x14ac:dyDescent="0.3">
      <c r="A936" s="104">
        <v>2000006</v>
      </c>
      <c r="B936" s="2">
        <v>3</v>
      </c>
      <c r="L936" s="120" t="s">
        <v>19</v>
      </c>
      <c r="N936" s="15"/>
      <c r="O936" s="15"/>
      <c r="Q936" s="105" t="s">
        <v>786</v>
      </c>
    </row>
    <row r="937" spans="1:17" s="2" customFormat="1" hidden="1" x14ac:dyDescent="0.3">
      <c r="A937" s="104">
        <v>2000006</v>
      </c>
      <c r="B937" s="2">
        <v>3</v>
      </c>
      <c r="L937" s="120" t="s">
        <v>19</v>
      </c>
      <c r="N937" s="15"/>
      <c r="O937" s="15"/>
      <c r="Q937" s="105" t="s">
        <v>786</v>
      </c>
    </row>
    <row r="938" spans="1:17" s="2" customFormat="1" hidden="1" x14ac:dyDescent="0.3">
      <c r="A938" s="104">
        <v>2000006</v>
      </c>
      <c r="B938" s="2">
        <v>3</v>
      </c>
      <c r="L938" s="120" t="s">
        <v>19</v>
      </c>
      <c r="N938" s="15"/>
      <c r="O938" s="15"/>
      <c r="Q938" s="105" t="s">
        <v>786</v>
      </c>
    </row>
    <row r="939" spans="1:17" s="2" customFormat="1" hidden="1" x14ac:dyDescent="0.3">
      <c r="A939" s="104">
        <v>2000006</v>
      </c>
      <c r="B939" s="2">
        <v>3</v>
      </c>
      <c r="L939" s="120" t="s">
        <v>19</v>
      </c>
      <c r="N939" s="15"/>
      <c r="O939" s="15"/>
      <c r="Q939" s="105" t="s">
        <v>786</v>
      </c>
    </row>
    <row r="940" spans="1:17" s="2" customFormat="1" hidden="1" x14ac:dyDescent="0.3">
      <c r="A940" s="104">
        <v>2000006</v>
      </c>
      <c r="B940" s="2">
        <v>3</v>
      </c>
      <c r="L940" s="120" t="s">
        <v>19</v>
      </c>
      <c r="N940" s="15"/>
      <c r="O940" s="15"/>
      <c r="Q940" s="105" t="s">
        <v>786</v>
      </c>
    </row>
    <row r="941" spans="1:17" s="2" customFormat="1" hidden="1" x14ac:dyDescent="0.3">
      <c r="A941" s="104">
        <v>2000006</v>
      </c>
      <c r="B941" s="2">
        <v>3</v>
      </c>
      <c r="L941" s="120" t="s">
        <v>19</v>
      </c>
      <c r="N941" s="15"/>
      <c r="O941" s="15"/>
      <c r="Q941" s="105" t="s">
        <v>786</v>
      </c>
    </row>
    <row r="942" spans="1:17" s="2" customFormat="1" hidden="1" x14ac:dyDescent="0.3">
      <c r="A942" s="104">
        <v>2000006</v>
      </c>
      <c r="B942" s="2">
        <v>3</v>
      </c>
      <c r="L942" s="120" t="s">
        <v>19</v>
      </c>
      <c r="N942" s="15"/>
      <c r="O942" s="15"/>
      <c r="Q942" s="105" t="s">
        <v>786</v>
      </c>
    </row>
    <row r="943" spans="1:17" s="2" customFormat="1" hidden="1" x14ac:dyDescent="0.3">
      <c r="A943" s="104">
        <v>2000006</v>
      </c>
      <c r="B943" s="2">
        <v>3</v>
      </c>
      <c r="L943" s="120" t="s">
        <v>19</v>
      </c>
      <c r="N943" s="15"/>
      <c r="O943" s="15"/>
      <c r="Q943" s="105" t="s">
        <v>786</v>
      </c>
    </row>
    <row r="944" spans="1:17" s="2" customFormat="1" hidden="1" x14ac:dyDescent="0.3">
      <c r="A944" s="104">
        <v>2000006</v>
      </c>
      <c r="B944" s="2">
        <v>3</v>
      </c>
      <c r="L944" s="120" t="s">
        <v>19</v>
      </c>
      <c r="N944" s="15"/>
      <c r="O944" s="15"/>
      <c r="Q944" s="105" t="s">
        <v>786</v>
      </c>
    </row>
    <row r="945" spans="1:17" s="2" customFormat="1" hidden="1" x14ac:dyDescent="0.3">
      <c r="A945" s="104">
        <v>2000006</v>
      </c>
      <c r="B945" s="2">
        <v>3</v>
      </c>
      <c r="L945" s="120" t="s">
        <v>19</v>
      </c>
      <c r="N945" s="15"/>
      <c r="O945" s="15"/>
      <c r="Q945" s="105" t="s">
        <v>786</v>
      </c>
    </row>
    <row r="946" spans="1:17" s="2" customFormat="1" hidden="1" x14ac:dyDescent="0.3">
      <c r="A946" s="104">
        <v>2000006</v>
      </c>
      <c r="B946" s="2">
        <v>3</v>
      </c>
      <c r="L946" s="120" t="s">
        <v>19</v>
      </c>
      <c r="N946" s="15"/>
      <c r="O946" s="15"/>
      <c r="Q946" s="105" t="s">
        <v>786</v>
      </c>
    </row>
    <row r="947" spans="1:17" s="2" customFormat="1" hidden="1" x14ac:dyDescent="0.3">
      <c r="A947" s="104">
        <v>2000006</v>
      </c>
      <c r="B947" s="2">
        <v>3</v>
      </c>
      <c r="L947" s="120" t="s">
        <v>19</v>
      </c>
      <c r="N947" s="15"/>
      <c r="O947" s="15"/>
      <c r="Q947" s="105" t="s">
        <v>786</v>
      </c>
    </row>
    <row r="948" spans="1:17" s="2" customFormat="1" hidden="1" x14ac:dyDescent="0.3">
      <c r="A948" s="104">
        <v>2000006</v>
      </c>
      <c r="B948" s="2">
        <v>3</v>
      </c>
      <c r="L948" s="120" t="s">
        <v>19</v>
      </c>
      <c r="N948" s="15"/>
      <c r="O948" s="15"/>
      <c r="Q948" s="105" t="s">
        <v>786</v>
      </c>
    </row>
    <row r="949" spans="1:17" s="2" customFormat="1" hidden="1" x14ac:dyDescent="0.3">
      <c r="A949" s="104">
        <v>2000006</v>
      </c>
      <c r="B949" s="2">
        <v>3</v>
      </c>
      <c r="L949" s="120" t="s">
        <v>19</v>
      </c>
      <c r="N949" s="15"/>
      <c r="O949" s="15"/>
      <c r="Q949" s="105" t="s">
        <v>786</v>
      </c>
    </row>
    <row r="950" spans="1:17" s="2" customFormat="1" hidden="1" x14ac:dyDescent="0.3">
      <c r="A950" s="104">
        <v>2000006</v>
      </c>
      <c r="B950" s="2">
        <v>3</v>
      </c>
      <c r="L950" s="120" t="s">
        <v>19</v>
      </c>
      <c r="N950" s="15"/>
      <c r="O950" s="15"/>
      <c r="Q950" s="105" t="s">
        <v>786</v>
      </c>
    </row>
    <row r="951" spans="1:17" s="2" customFormat="1" hidden="1" x14ac:dyDescent="0.3">
      <c r="A951" s="104">
        <v>2000006</v>
      </c>
      <c r="B951" s="2">
        <v>3</v>
      </c>
      <c r="L951" s="120" t="s">
        <v>19</v>
      </c>
      <c r="N951" s="15"/>
      <c r="O951" s="15"/>
      <c r="Q951" s="105" t="s">
        <v>786</v>
      </c>
    </row>
    <row r="952" spans="1:17" s="2" customFormat="1" hidden="1" x14ac:dyDescent="0.3">
      <c r="A952" s="104">
        <v>2000006</v>
      </c>
      <c r="B952" s="2">
        <v>3</v>
      </c>
      <c r="L952" s="120" t="s">
        <v>19</v>
      </c>
      <c r="N952" s="15"/>
      <c r="O952" s="15"/>
      <c r="Q952" s="105" t="s">
        <v>786</v>
      </c>
    </row>
    <row r="953" spans="1:17" s="2" customFormat="1" hidden="1" x14ac:dyDescent="0.3">
      <c r="A953" s="104">
        <v>2000007</v>
      </c>
      <c r="B953" s="2">
        <v>3</v>
      </c>
      <c r="L953" s="120" t="s">
        <v>19</v>
      </c>
      <c r="N953" s="15"/>
      <c r="O953" s="15"/>
      <c r="Q953" s="105" t="s">
        <v>786</v>
      </c>
    </row>
    <row r="954" spans="1:17" s="2" customFormat="1" hidden="1" x14ac:dyDescent="0.3">
      <c r="A954" s="104">
        <v>2000007</v>
      </c>
      <c r="B954" s="2">
        <v>3</v>
      </c>
      <c r="L954" s="120" t="s">
        <v>19</v>
      </c>
      <c r="N954" s="15"/>
      <c r="O954" s="15"/>
      <c r="Q954" s="105" t="s">
        <v>786</v>
      </c>
    </row>
    <row r="955" spans="1:17" s="2" customFormat="1" hidden="1" x14ac:dyDescent="0.3">
      <c r="A955" s="104">
        <v>2000007</v>
      </c>
      <c r="B955" s="2">
        <v>3</v>
      </c>
      <c r="L955" s="120" t="s">
        <v>19</v>
      </c>
      <c r="N955" s="15"/>
      <c r="O955" s="15"/>
      <c r="Q955" s="105" t="s">
        <v>786</v>
      </c>
    </row>
    <row r="956" spans="1:17" s="2" customFormat="1" hidden="1" x14ac:dyDescent="0.3">
      <c r="A956" s="104">
        <v>2000007</v>
      </c>
      <c r="B956" s="2">
        <v>3</v>
      </c>
      <c r="L956" s="120" t="s">
        <v>19</v>
      </c>
      <c r="N956" s="15"/>
      <c r="O956" s="15"/>
      <c r="Q956" s="105" t="s">
        <v>786</v>
      </c>
    </row>
    <row r="957" spans="1:17" s="2" customFormat="1" hidden="1" x14ac:dyDescent="0.3">
      <c r="A957" s="104">
        <v>2000007</v>
      </c>
      <c r="B957" s="2">
        <v>3</v>
      </c>
      <c r="L957" s="120" t="s">
        <v>19</v>
      </c>
      <c r="N957" s="15"/>
      <c r="O957" s="15"/>
      <c r="Q957" s="105" t="s">
        <v>786</v>
      </c>
    </row>
    <row r="958" spans="1:17" s="2" customFormat="1" hidden="1" x14ac:dyDescent="0.3">
      <c r="A958" s="104">
        <v>2000007</v>
      </c>
      <c r="B958" s="2">
        <v>3</v>
      </c>
      <c r="L958" s="120" t="s">
        <v>19</v>
      </c>
      <c r="N958" s="15"/>
      <c r="O958" s="15"/>
      <c r="Q958" s="105" t="s">
        <v>786</v>
      </c>
    </row>
    <row r="959" spans="1:17" s="2" customFormat="1" hidden="1" x14ac:dyDescent="0.3">
      <c r="A959" s="104">
        <v>2000007</v>
      </c>
      <c r="B959" s="2">
        <v>3</v>
      </c>
      <c r="L959" s="120" t="s">
        <v>19</v>
      </c>
      <c r="N959" s="15"/>
      <c r="O959" s="15"/>
      <c r="Q959" s="105" t="s">
        <v>786</v>
      </c>
    </row>
    <row r="960" spans="1:17" s="2" customFormat="1" hidden="1" x14ac:dyDescent="0.3">
      <c r="A960" s="104">
        <v>2000007</v>
      </c>
      <c r="B960" s="2">
        <v>3</v>
      </c>
      <c r="L960" s="120" t="s">
        <v>19</v>
      </c>
      <c r="N960" s="15"/>
      <c r="O960" s="15"/>
      <c r="Q960" s="105" t="s">
        <v>786</v>
      </c>
    </row>
    <row r="961" spans="1:17" s="2" customFormat="1" hidden="1" x14ac:dyDescent="0.3">
      <c r="A961" s="104">
        <v>2000007</v>
      </c>
      <c r="B961" s="2">
        <v>3</v>
      </c>
      <c r="L961" s="120" t="s">
        <v>19</v>
      </c>
      <c r="N961" s="15"/>
      <c r="O961" s="15"/>
      <c r="Q961" s="105" t="s">
        <v>786</v>
      </c>
    </row>
    <row r="962" spans="1:17" s="2" customFormat="1" hidden="1" x14ac:dyDescent="0.3">
      <c r="A962" s="104">
        <v>2000007</v>
      </c>
      <c r="B962" s="2">
        <v>3</v>
      </c>
      <c r="L962" s="120" t="s">
        <v>19</v>
      </c>
      <c r="N962" s="15"/>
      <c r="O962" s="15"/>
      <c r="Q962" s="105" t="s">
        <v>786</v>
      </c>
    </row>
    <row r="963" spans="1:17" s="2" customFormat="1" hidden="1" x14ac:dyDescent="0.3">
      <c r="A963" s="104">
        <v>2000007</v>
      </c>
      <c r="B963" s="2">
        <v>3</v>
      </c>
      <c r="L963" s="120" t="s">
        <v>19</v>
      </c>
      <c r="N963" s="15"/>
      <c r="O963" s="15"/>
      <c r="Q963" s="105" t="s">
        <v>786</v>
      </c>
    </row>
    <row r="964" spans="1:17" s="2" customFormat="1" hidden="1" x14ac:dyDescent="0.3">
      <c r="A964" s="104">
        <v>2000007</v>
      </c>
      <c r="B964" s="2">
        <v>3</v>
      </c>
      <c r="L964" s="120" t="s">
        <v>19</v>
      </c>
      <c r="N964" s="15"/>
      <c r="O964" s="15"/>
      <c r="Q964" s="105" t="s">
        <v>786</v>
      </c>
    </row>
    <row r="965" spans="1:17" s="2" customFormat="1" hidden="1" x14ac:dyDescent="0.3">
      <c r="A965" s="104">
        <v>2000007</v>
      </c>
      <c r="B965" s="2">
        <v>3</v>
      </c>
      <c r="L965" s="120" t="s">
        <v>19</v>
      </c>
      <c r="N965" s="15"/>
      <c r="O965" s="15"/>
      <c r="Q965" s="105" t="s">
        <v>786</v>
      </c>
    </row>
    <row r="966" spans="1:17" s="2" customFormat="1" hidden="1" x14ac:dyDescent="0.3">
      <c r="A966" s="104">
        <v>2001794</v>
      </c>
      <c r="B966" s="2">
        <v>3</v>
      </c>
      <c r="L966" s="120" t="s">
        <v>19</v>
      </c>
      <c r="N966" s="15"/>
      <c r="O966" s="15"/>
      <c r="Q966" s="105" t="s">
        <v>785</v>
      </c>
    </row>
    <row r="967" spans="1:17" s="2" customFormat="1" hidden="1" x14ac:dyDescent="0.3">
      <c r="A967" s="104">
        <v>2001794</v>
      </c>
      <c r="B967" s="2">
        <v>3</v>
      </c>
      <c r="L967" s="120" t="s">
        <v>19</v>
      </c>
      <c r="N967" s="15"/>
      <c r="O967" s="15"/>
      <c r="Q967" s="105" t="s">
        <v>785</v>
      </c>
    </row>
    <row r="968" spans="1:17" s="2" customFormat="1" hidden="1" x14ac:dyDescent="0.3">
      <c r="A968" s="104">
        <v>2001794</v>
      </c>
      <c r="B968" s="2">
        <v>3</v>
      </c>
      <c r="L968" s="120" t="s">
        <v>19</v>
      </c>
      <c r="N968" s="15"/>
      <c r="O968" s="15"/>
      <c r="Q968" s="105" t="s">
        <v>785</v>
      </c>
    </row>
    <row r="969" spans="1:17" s="2" customFormat="1" hidden="1" x14ac:dyDescent="0.3">
      <c r="A969" s="104">
        <v>2001794</v>
      </c>
      <c r="B969" s="2">
        <v>3</v>
      </c>
      <c r="L969" s="120" t="s">
        <v>19</v>
      </c>
      <c r="N969" s="15"/>
      <c r="O969" s="15"/>
      <c r="Q969" s="105" t="s">
        <v>785</v>
      </c>
    </row>
    <row r="970" spans="1:17" s="2" customFormat="1" hidden="1" x14ac:dyDescent="0.3">
      <c r="A970" s="104">
        <v>2001794</v>
      </c>
      <c r="B970" s="2">
        <v>3</v>
      </c>
      <c r="L970" s="120" t="s">
        <v>19</v>
      </c>
      <c r="N970" s="15"/>
      <c r="O970" s="15"/>
      <c r="Q970" s="105" t="s">
        <v>785</v>
      </c>
    </row>
    <row r="971" spans="1:17" s="2" customFormat="1" hidden="1" x14ac:dyDescent="0.3">
      <c r="A971" s="104">
        <v>2001794</v>
      </c>
      <c r="B971" s="2">
        <v>3</v>
      </c>
      <c r="L971" s="120" t="s">
        <v>19</v>
      </c>
      <c r="N971" s="15"/>
      <c r="O971" s="15"/>
      <c r="Q971" s="105" t="s">
        <v>785</v>
      </c>
    </row>
    <row r="972" spans="1:17" s="2" customFormat="1" hidden="1" x14ac:dyDescent="0.3">
      <c r="A972" s="104">
        <v>2001794</v>
      </c>
      <c r="B972" s="2">
        <v>3</v>
      </c>
      <c r="L972" s="120" t="s">
        <v>19</v>
      </c>
      <c r="N972" s="15"/>
      <c r="O972" s="15"/>
      <c r="Q972" s="105" t="s">
        <v>785</v>
      </c>
    </row>
    <row r="973" spans="1:17" s="2" customFormat="1" hidden="1" x14ac:dyDescent="0.3">
      <c r="A973" s="104">
        <v>2001794</v>
      </c>
      <c r="B973" s="2">
        <v>3</v>
      </c>
      <c r="L973" s="120" t="s">
        <v>19</v>
      </c>
      <c r="N973" s="15"/>
      <c r="O973" s="15"/>
      <c r="Q973" s="105" t="s">
        <v>785</v>
      </c>
    </row>
    <row r="974" spans="1:17" s="2" customFormat="1" hidden="1" x14ac:dyDescent="0.3">
      <c r="A974" s="104">
        <v>2001794</v>
      </c>
      <c r="B974" s="2">
        <v>3</v>
      </c>
      <c r="L974" s="120" t="s">
        <v>19</v>
      </c>
      <c r="N974" s="15"/>
      <c r="O974" s="15"/>
      <c r="Q974" s="105" t="s">
        <v>785</v>
      </c>
    </row>
    <row r="975" spans="1:17" s="2" customFormat="1" hidden="1" x14ac:dyDescent="0.3">
      <c r="A975" s="104">
        <v>2001794</v>
      </c>
      <c r="B975" s="2">
        <v>3</v>
      </c>
      <c r="L975" s="120" t="s">
        <v>19</v>
      </c>
      <c r="N975" s="15"/>
      <c r="O975" s="15"/>
      <c r="Q975" s="105" t="s">
        <v>785</v>
      </c>
    </row>
    <row r="976" spans="1:17" s="2" customFormat="1" hidden="1" x14ac:dyDescent="0.3">
      <c r="A976" s="104">
        <v>2001794</v>
      </c>
      <c r="B976" s="2">
        <v>3</v>
      </c>
      <c r="L976" s="120" t="s">
        <v>19</v>
      </c>
      <c r="N976" s="15"/>
      <c r="O976" s="15"/>
      <c r="Q976" s="105" t="s">
        <v>785</v>
      </c>
    </row>
    <row r="977" spans="1:17" s="2" customFormat="1" hidden="1" x14ac:dyDescent="0.3">
      <c r="A977" s="104">
        <v>2001794</v>
      </c>
      <c r="B977" s="2">
        <v>3</v>
      </c>
      <c r="L977" s="120" t="s">
        <v>19</v>
      </c>
      <c r="N977" s="15"/>
      <c r="O977" s="15"/>
      <c r="Q977" s="105" t="s">
        <v>785</v>
      </c>
    </row>
    <row r="978" spans="1:17" s="2" customFormat="1" hidden="1" x14ac:dyDescent="0.3">
      <c r="A978" s="104">
        <v>2001794</v>
      </c>
      <c r="B978" s="2">
        <v>3</v>
      </c>
      <c r="L978" s="120" t="s">
        <v>19</v>
      </c>
      <c r="N978" s="15"/>
      <c r="O978" s="15"/>
      <c r="Q978" s="105" t="s">
        <v>785</v>
      </c>
    </row>
    <row r="979" spans="1:17" s="2" customFormat="1" hidden="1" x14ac:dyDescent="0.3">
      <c r="A979" s="104">
        <v>2001794</v>
      </c>
      <c r="B979" s="2">
        <v>3</v>
      </c>
      <c r="L979" s="120" t="s">
        <v>19</v>
      </c>
      <c r="N979" s="15"/>
      <c r="O979" s="15"/>
      <c r="Q979" s="105" t="s">
        <v>785</v>
      </c>
    </row>
    <row r="980" spans="1:17" s="2" customFormat="1" hidden="1" x14ac:dyDescent="0.3">
      <c r="A980" s="104">
        <v>2001794</v>
      </c>
      <c r="B980" s="2">
        <v>3</v>
      </c>
      <c r="L980" s="120" t="s">
        <v>19</v>
      </c>
      <c r="N980" s="15"/>
      <c r="O980" s="15"/>
      <c r="Q980" s="105" t="s">
        <v>785</v>
      </c>
    </row>
    <row r="981" spans="1:17" s="2" customFormat="1" hidden="1" x14ac:dyDescent="0.3">
      <c r="A981" s="104">
        <v>2001795</v>
      </c>
      <c r="B981" s="2">
        <v>3</v>
      </c>
      <c r="L981" s="120" t="s">
        <v>19</v>
      </c>
      <c r="N981" s="15"/>
      <c r="O981" s="15"/>
      <c r="Q981" s="105" t="s">
        <v>785</v>
      </c>
    </row>
    <row r="982" spans="1:17" s="2" customFormat="1" hidden="1" x14ac:dyDescent="0.3">
      <c r="A982" s="104">
        <v>2001795</v>
      </c>
      <c r="B982" s="2">
        <v>3</v>
      </c>
      <c r="L982" s="120" t="s">
        <v>19</v>
      </c>
      <c r="N982" s="15"/>
      <c r="O982" s="15"/>
      <c r="Q982" s="105" t="s">
        <v>785</v>
      </c>
    </row>
    <row r="983" spans="1:17" s="2" customFormat="1" hidden="1" x14ac:dyDescent="0.3">
      <c r="A983" s="104">
        <v>2001795</v>
      </c>
      <c r="B983" s="2">
        <v>3</v>
      </c>
      <c r="L983" s="120" t="s">
        <v>19</v>
      </c>
      <c r="N983" s="15"/>
      <c r="O983" s="15"/>
      <c r="Q983" s="105" t="s">
        <v>785</v>
      </c>
    </row>
    <row r="984" spans="1:17" s="2" customFormat="1" hidden="1" x14ac:dyDescent="0.3">
      <c r="A984" s="104">
        <v>2001795</v>
      </c>
      <c r="B984" s="2">
        <v>3</v>
      </c>
      <c r="L984" s="120" t="s">
        <v>19</v>
      </c>
      <c r="N984" s="15"/>
      <c r="O984" s="15"/>
      <c r="Q984" s="105" t="s">
        <v>785</v>
      </c>
    </row>
    <row r="985" spans="1:17" s="2" customFormat="1" hidden="1" x14ac:dyDescent="0.3">
      <c r="A985" s="104">
        <v>2001795</v>
      </c>
      <c r="B985" s="2">
        <v>3</v>
      </c>
      <c r="L985" s="120" t="s">
        <v>19</v>
      </c>
      <c r="N985" s="15"/>
      <c r="O985" s="15"/>
      <c r="Q985" s="105" t="s">
        <v>785</v>
      </c>
    </row>
    <row r="986" spans="1:17" s="2" customFormat="1" hidden="1" x14ac:dyDescent="0.3">
      <c r="A986" s="104">
        <v>2001795</v>
      </c>
      <c r="B986" s="2">
        <v>3</v>
      </c>
      <c r="L986" s="120" t="s">
        <v>19</v>
      </c>
      <c r="N986" s="15"/>
      <c r="O986" s="15"/>
      <c r="Q986" s="105" t="s">
        <v>785</v>
      </c>
    </row>
    <row r="987" spans="1:17" s="2" customFormat="1" hidden="1" x14ac:dyDescent="0.3">
      <c r="A987" s="104">
        <v>2001795</v>
      </c>
      <c r="B987" s="2">
        <v>3</v>
      </c>
      <c r="L987" s="120" t="s">
        <v>19</v>
      </c>
      <c r="N987" s="15"/>
      <c r="O987" s="15"/>
      <c r="Q987" s="105" t="s">
        <v>785</v>
      </c>
    </row>
    <row r="988" spans="1:17" s="2" customFormat="1" hidden="1" x14ac:dyDescent="0.3">
      <c r="A988" s="104">
        <v>2001795</v>
      </c>
      <c r="B988" s="2">
        <v>3</v>
      </c>
      <c r="L988" s="120" t="s">
        <v>19</v>
      </c>
      <c r="N988" s="15"/>
      <c r="O988" s="15"/>
      <c r="Q988" s="105" t="s">
        <v>785</v>
      </c>
    </row>
    <row r="989" spans="1:17" s="2" customFormat="1" hidden="1" x14ac:dyDescent="0.3">
      <c r="A989" s="104">
        <v>2001795</v>
      </c>
      <c r="B989" s="2">
        <v>3</v>
      </c>
      <c r="L989" s="120" t="s">
        <v>19</v>
      </c>
      <c r="N989" s="15"/>
      <c r="O989" s="15"/>
      <c r="Q989" s="105" t="s">
        <v>785</v>
      </c>
    </row>
    <row r="990" spans="1:17" s="2" customFormat="1" hidden="1" x14ac:dyDescent="0.3">
      <c r="A990" s="104">
        <v>2001795</v>
      </c>
      <c r="B990" s="2">
        <v>3</v>
      </c>
      <c r="L990" s="120" t="s">
        <v>19</v>
      </c>
      <c r="N990" s="15"/>
      <c r="O990" s="15"/>
      <c r="Q990" s="105" t="s">
        <v>785</v>
      </c>
    </row>
    <row r="991" spans="1:17" s="2" customFormat="1" hidden="1" x14ac:dyDescent="0.3">
      <c r="A991" s="104">
        <v>2001795</v>
      </c>
      <c r="B991" s="2">
        <v>3</v>
      </c>
      <c r="L991" s="120" t="s">
        <v>19</v>
      </c>
      <c r="N991" s="15"/>
      <c r="O991" s="15"/>
      <c r="Q991" s="105" t="s">
        <v>785</v>
      </c>
    </row>
    <row r="992" spans="1:17" s="2" customFormat="1" hidden="1" x14ac:dyDescent="0.3">
      <c r="A992" s="104">
        <v>2001795</v>
      </c>
      <c r="B992" s="2">
        <v>3</v>
      </c>
      <c r="L992" s="120" t="s">
        <v>19</v>
      </c>
      <c r="N992" s="15"/>
      <c r="O992" s="15"/>
      <c r="Q992" s="105" t="s">
        <v>785</v>
      </c>
    </row>
    <row r="993" spans="1:17" s="2" customFormat="1" hidden="1" x14ac:dyDescent="0.3">
      <c r="A993" s="104">
        <v>2001795</v>
      </c>
      <c r="B993" s="2">
        <v>3</v>
      </c>
      <c r="L993" s="120" t="s">
        <v>19</v>
      </c>
      <c r="N993" s="15"/>
      <c r="O993" s="15"/>
      <c r="Q993" s="105" t="s">
        <v>785</v>
      </c>
    </row>
    <row r="994" spans="1:17" s="2" customFormat="1" hidden="1" x14ac:dyDescent="0.3">
      <c r="A994" s="104">
        <v>2001795</v>
      </c>
      <c r="B994" s="2">
        <v>3</v>
      </c>
      <c r="L994" s="120" t="s">
        <v>19</v>
      </c>
      <c r="N994" s="15"/>
      <c r="O994" s="15"/>
      <c r="Q994" s="105" t="s">
        <v>785</v>
      </c>
    </row>
    <row r="995" spans="1:17" s="2" customFormat="1" hidden="1" x14ac:dyDescent="0.3">
      <c r="A995" s="104">
        <v>2001795</v>
      </c>
      <c r="B995" s="2">
        <v>3</v>
      </c>
      <c r="L995" s="120" t="s">
        <v>19</v>
      </c>
      <c r="N995" s="15"/>
      <c r="O995" s="15"/>
      <c r="Q995" s="105" t="s">
        <v>785</v>
      </c>
    </row>
    <row r="996" spans="1:17" s="2" customFormat="1" hidden="1" x14ac:dyDescent="0.3">
      <c r="A996" s="104">
        <v>2001795</v>
      </c>
      <c r="B996" s="2">
        <v>3</v>
      </c>
      <c r="L996" s="120" t="s">
        <v>19</v>
      </c>
      <c r="N996" s="15"/>
      <c r="O996" s="15"/>
      <c r="Q996" s="105" t="s">
        <v>785</v>
      </c>
    </row>
    <row r="997" spans="1:17" s="2" customFormat="1" hidden="1" x14ac:dyDescent="0.3">
      <c r="A997" s="104">
        <v>2001795</v>
      </c>
      <c r="B997" s="2">
        <v>3</v>
      </c>
      <c r="L997" s="120" t="s">
        <v>19</v>
      </c>
      <c r="N997" s="15"/>
      <c r="O997" s="15"/>
      <c r="Q997" s="105" t="s">
        <v>785</v>
      </c>
    </row>
    <row r="998" spans="1:17" s="2" customFormat="1" hidden="1" x14ac:dyDescent="0.3">
      <c r="A998" s="104">
        <v>2001795</v>
      </c>
      <c r="B998" s="2">
        <v>3</v>
      </c>
      <c r="L998" s="120" t="s">
        <v>19</v>
      </c>
      <c r="N998" s="15"/>
      <c r="O998" s="15"/>
      <c r="Q998" s="105" t="s">
        <v>785</v>
      </c>
    </row>
    <row r="999" spans="1:17" s="2" customFormat="1" hidden="1" x14ac:dyDescent="0.3">
      <c r="A999" s="104">
        <v>2001795</v>
      </c>
      <c r="B999" s="2">
        <v>3</v>
      </c>
      <c r="L999" s="120" t="s">
        <v>19</v>
      </c>
      <c r="N999" s="15"/>
      <c r="O999" s="15"/>
      <c r="Q999" s="105" t="s">
        <v>785</v>
      </c>
    </row>
    <row r="1000" spans="1:17" s="2" customFormat="1" hidden="1" x14ac:dyDescent="0.3">
      <c r="A1000" s="104">
        <v>2001795</v>
      </c>
      <c r="B1000" s="2">
        <v>3</v>
      </c>
      <c r="L1000" s="120" t="s">
        <v>19</v>
      </c>
      <c r="N1000" s="15"/>
      <c r="O1000" s="15"/>
      <c r="Q1000" s="105" t="s">
        <v>785</v>
      </c>
    </row>
    <row r="1001" spans="1:17" s="2" customFormat="1" hidden="1" x14ac:dyDescent="0.3">
      <c r="A1001" s="104">
        <v>2001795</v>
      </c>
      <c r="B1001" s="2">
        <v>3</v>
      </c>
      <c r="L1001" s="120" t="s">
        <v>19</v>
      </c>
      <c r="N1001" s="15"/>
      <c r="O1001" s="15"/>
      <c r="Q1001" s="105" t="s">
        <v>785</v>
      </c>
    </row>
    <row r="1002" spans="1:17" s="2" customFormat="1" hidden="1" x14ac:dyDescent="0.3">
      <c r="A1002" s="104">
        <v>2001795</v>
      </c>
      <c r="B1002" s="2">
        <v>3</v>
      </c>
      <c r="L1002" s="120" t="s">
        <v>19</v>
      </c>
      <c r="N1002" s="15"/>
      <c r="O1002" s="15"/>
      <c r="Q1002" s="105" t="s">
        <v>785</v>
      </c>
    </row>
    <row r="1003" spans="1:17" s="2" customFormat="1" hidden="1" x14ac:dyDescent="0.3">
      <c r="A1003" s="104">
        <v>2001795</v>
      </c>
      <c r="B1003" s="2">
        <v>3</v>
      </c>
      <c r="L1003" s="120" t="s">
        <v>19</v>
      </c>
      <c r="N1003" s="15"/>
      <c r="O1003" s="15"/>
      <c r="Q1003" s="105" t="s">
        <v>785</v>
      </c>
    </row>
    <row r="1004" spans="1:17" s="2" customFormat="1" hidden="1" x14ac:dyDescent="0.3">
      <c r="A1004" s="104">
        <v>2001795</v>
      </c>
      <c r="B1004" s="2">
        <v>3</v>
      </c>
      <c r="L1004" s="120" t="s">
        <v>19</v>
      </c>
      <c r="N1004" s="15"/>
      <c r="O1004" s="15"/>
      <c r="Q1004" s="105" t="s">
        <v>785</v>
      </c>
    </row>
    <row r="1005" spans="1:17" s="2" customFormat="1" hidden="1" x14ac:dyDescent="0.3">
      <c r="A1005" s="104">
        <v>2001795</v>
      </c>
      <c r="B1005" s="2">
        <v>3</v>
      </c>
      <c r="L1005" s="120" t="s">
        <v>19</v>
      </c>
      <c r="N1005" s="15"/>
      <c r="O1005" s="15"/>
      <c r="Q1005" s="105" t="s">
        <v>785</v>
      </c>
    </row>
    <row r="1006" spans="1:17" s="2" customFormat="1" hidden="1" x14ac:dyDescent="0.3">
      <c r="A1006" s="104">
        <v>2001795</v>
      </c>
      <c r="B1006" s="2">
        <v>3</v>
      </c>
      <c r="L1006" s="120" t="s">
        <v>19</v>
      </c>
      <c r="N1006" s="15"/>
      <c r="O1006" s="15"/>
      <c r="Q1006" s="105" t="s">
        <v>785</v>
      </c>
    </row>
    <row r="1007" spans="1:17" s="2" customFormat="1" hidden="1" x14ac:dyDescent="0.3">
      <c r="A1007" s="104">
        <v>2001795</v>
      </c>
      <c r="B1007" s="2">
        <v>3</v>
      </c>
      <c r="L1007" s="120" t="s">
        <v>19</v>
      </c>
      <c r="N1007" s="15"/>
      <c r="O1007" s="15"/>
      <c r="Q1007" s="105" t="s">
        <v>785</v>
      </c>
    </row>
    <row r="1008" spans="1:17" s="2" customFormat="1" hidden="1" x14ac:dyDescent="0.3">
      <c r="A1008" s="104">
        <v>2001795</v>
      </c>
      <c r="B1008" s="2">
        <v>3</v>
      </c>
      <c r="L1008" s="120" t="s">
        <v>19</v>
      </c>
      <c r="N1008" s="15"/>
      <c r="O1008" s="15"/>
      <c r="Q1008" s="105" t="s">
        <v>785</v>
      </c>
    </row>
    <row r="1009" spans="1:17" s="2" customFormat="1" hidden="1" x14ac:dyDescent="0.3">
      <c r="A1009" s="104">
        <v>2001795</v>
      </c>
      <c r="B1009" s="2">
        <v>3</v>
      </c>
      <c r="L1009" s="120" t="s">
        <v>19</v>
      </c>
      <c r="N1009" s="15"/>
      <c r="O1009" s="15"/>
      <c r="Q1009" s="105" t="s">
        <v>785</v>
      </c>
    </row>
    <row r="1010" spans="1:17" s="2" customFormat="1" hidden="1" x14ac:dyDescent="0.3">
      <c r="A1010" s="104">
        <v>2001795</v>
      </c>
      <c r="B1010" s="2">
        <v>3</v>
      </c>
      <c r="L1010" s="120" t="s">
        <v>19</v>
      </c>
      <c r="N1010" s="15"/>
      <c r="O1010" s="15"/>
      <c r="Q1010" s="105" t="s">
        <v>785</v>
      </c>
    </row>
    <row r="1011" spans="1:17" s="2" customFormat="1" hidden="1" x14ac:dyDescent="0.3">
      <c r="A1011" s="104">
        <v>2001795</v>
      </c>
      <c r="B1011" s="2">
        <v>3</v>
      </c>
      <c r="L1011" s="120" t="s">
        <v>19</v>
      </c>
      <c r="N1011" s="15"/>
      <c r="O1011" s="15"/>
      <c r="Q1011" s="105" t="s">
        <v>785</v>
      </c>
    </row>
    <row r="1012" spans="1:17" s="2" customFormat="1" hidden="1" x14ac:dyDescent="0.3">
      <c r="A1012" s="104">
        <v>2001795</v>
      </c>
      <c r="B1012" s="2">
        <v>3</v>
      </c>
      <c r="L1012" s="120" t="s">
        <v>19</v>
      </c>
      <c r="N1012" s="15"/>
      <c r="O1012" s="15"/>
      <c r="Q1012" s="105" t="s">
        <v>785</v>
      </c>
    </row>
    <row r="1013" spans="1:17" s="2" customFormat="1" hidden="1" x14ac:dyDescent="0.3">
      <c r="A1013" s="104">
        <v>2001795</v>
      </c>
      <c r="B1013" s="2">
        <v>3</v>
      </c>
      <c r="L1013" s="120" t="s">
        <v>19</v>
      </c>
      <c r="N1013" s="15"/>
      <c r="O1013" s="15"/>
      <c r="Q1013" s="105" t="s">
        <v>785</v>
      </c>
    </row>
    <row r="1014" spans="1:17" s="2" customFormat="1" hidden="1" x14ac:dyDescent="0.3">
      <c r="A1014" s="104">
        <v>2001795</v>
      </c>
      <c r="B1014" s="2">
        <v>3</v>
      </c>
      <c r="L1014" s="120" t="s">
        <v>19</v>
      </c>
      <c r="N1014" s="15"/>
      <c r="O1014" s="15"/>
      <c r="Q1014" s="105" t="s">
        <v>785</v>
      </c>
    </row>
    <row r="1015" spans="1:17" s="2" customFormat="1" hidden="1" x14ac:dyDescent="0.3">
      <c r="A1015" s="104">
        <v>2001795</v>
      </c>
      <c r="B1015" s="2">
        <v>3</v>
      </c>
      <c r="L1015" s="120" t="s">
        <v>19</v>
      </c>
      <c r="N1015" s="15"/>
      <c r="O1015" s="15"/>
      <c r="Q1015" s="105" t="s">
        <v>785</v>
      </c>
    </row>
    <row r="1016" spans="1:17" s="2" customFormat="1" hidden="1" x14ac:dyDescent="0.3">
      <c r="A1016" s="104">
        <v>2001795</v>
      </c>
      <c r="B1016" s="2">
        <v>3</v>
      </c>
      <c r="L1016" s="120" t="s">
        <v>19</v>
      </c>
      <c r="N1016" s="15"/>
      <c r="O1016" s="15"/>
      <c r="Q1016" s="105" t="s">
        <v>785</v>
      </c>
    </row>
    <row r="1017" spans="1:17" s="2" customFormat="1" hidden="1" x14ac:dyDescent="0.3">
      <c r="A1017" s="104">
        <v>2001795</v>
      </c>
      <c r="B1017" s="2">
        <v>3</v>
      </c>
      <c r="L1017" s="120" t="s">
        <v>19</v>
      </c>
      <c r="N1017" s="15"/>
      <c r="O1017" s="15"/>
      <c r="Q1017" s="105" t="s">
        <v>785</v>
      </c>
    </row>
    <row r="1018" spans="1:17" s="2" customFormat="1" hidden="1" x14ac:dyDescent="0.3">
      <c r="A1018" s="104">
        <v>2001795</v>
      </c>
      <c r="B1018" s="2">
        <v>3</v>
      </c>
      <c r="L1018" s="120" t="s">
        <v>19</v>
      </c>
      <c r="N1018" s="15"/>
      <c r="O1018" s="15"/>
      <c r="Q1018" s="105" t="s">
        <v>785</v>
      </c>
    </row>
    <row r="1019" spans="1:17" s="2" customFormat="1" hidden="1" x14ac:dyDescent="0.3">
      <c r="A1019" s="104">
        <v>2001795</v>
      </c>
      <c r="B1019" s="2">
        <v>3</v>
      </c>
      <c r="L1019" s="120" t="s">
        <v>19</v>
      </c>
      <c r="N1019" s="15"/>
      <c r="O1019" s="15"/>
      <c r="Q1019" s="105" t="s">
        <v>785</v>
      </c>
    </row>
    <row r="1020" spans="1:17" s="2" customFormat="1" hidden="1" x14ac:dyDescent="0.3">
      <c r="A1020" s="104">
        <v>2001795</v>
      </c>
      <c r="B1020" s="2">
        <v>3</v>
      </c>
      <c r="L1020" s="120" t="s">
        <v>19</v>
      </c>
      <c r="N1020" s="15"/>
      <c r="O1020" s="15"/>
      <c r="Q1020" s="105" t="s">
        <v>785</v>
      </c>
    </row>
    <row r="1021" spans="1:17" s="2" customFormat="1" hidden="1" x14ac:dyDescent="0.3">
      <c r="A1021" s="104">
        <v>2001795</v>
      </c>
      <c r="B1021" s="2">
        <v>3</v>
      </c>
      <c r="L1021" s="120" t="s">
        <v>19</v>
      </c>
      <c r="N1021" s="15"/>
      <c r="O1021" s="15"/>
      <c r="Q1021" s="105" t="s">
        <v>785</v>
      </c>
    </row>
    <row r="1022" spans="1:17" s="2" customFormat="1" hidden="1" x14ac:dyDescent="0.3">
      <c r="A1022" s="104">
        <v>2000013</v>
      </c>
      <c r="B1022" s="2">
        <v>5</v>
      </c>
      <c r="L1022" s="120" t="s">
        <v>19</v>
      </c>
      <c r="N1022" s="15"/>
      <c r="O1022" s="15"/>
      <c r="Q1022" s="105" t="s">
        <v>787</v>
      </c>
    </row>
    <row r="1023" spans="1:17" s="2" customFormat="1" hidden="1" x14ac:dyDescent="0.3">
      <c r="A1023" s="104">
        <v>2000013</v>
      </c>
      <c r="B1023" s="2">
        <v>5</v>
      </c>
      <c r="L1023" s="120" t="s">
        <v>19</v>
      </c>
      <c r="N1023" s="15"/>
      <c r="O1023" s="15"/>
      <c r="Q1023" s="105" t="s">
        <v>787</v>
      </c>
    </row>
    <row r="1024" spans="1:17" s="2" customFormat="1" hidden="1" x14ac:dyDescent="0.3">
      <c r="A1024" s="104">
        <v>2000013</v>
      </c>
      <c r="B1024" s="2">
        <v>5</v>
      </c>
      <c r="L1024" s="120" t="s">
        <v>19</v>
      </c>
      <c r="N1024" s="15"/>
      <c r="O1024" s="15"/>
      <c r="Q1024" s="105" t="s">
        <v>787</v>
      </c>
    </row>
    <row r="1025" spans="1:17" s="2" customFormat="1" hidden="1" x14ac:dyDescent="0.3">
      <c r="A1025" s="104">
        <v>2000013</v>
      </c>
      <c r="B1025" s="2">
        <v>5</v>
      </c>
      <c r="L1025" s="120" t="s">
        <v>19</v>
      </c>
      <c r="N1025" s="15"/>
      <c r="O1025" s="15"/>
      <c r="Q1025" s="105" t="s">
        <v>787</v>
      </c>
    </row>
    <row r="1026" spans="1:17" s="2" customFormat="1" hidden="1" x14ac:dyDescent="0.3">
      <c r="A1026" s="104">
        <v>2000013</v>
      </c>
      <c r="B1026" s="2">
        <v>5</v>
      </c>
      <c r="L1026" s="120" t="s">
        <v>19</v>
      </c>
      <c r="N1026" s="15"/>
      <c r="O1026" s="15"/>
      <c r="Q1026" s="105" t="s">
        <v>787</v>
      </c>
    </row>
    <row r="1027" spans="1:17" s="2" customFormat="1" hidden="1" x14ac:dyDescent="0.3">
      <c r="A1027" s="104">
        <v>2000013</v>
      </c>
      <c r="B1027" s="2">
        <v>5</v>
      </c>
      <c r="L1027" s="120" t="s">
        <v>19</v>
      </c>
      <c r="N1027" s="15"/>
      <c r="O1027" s="15"/>
      <c r="Q1027" s="105" t="s">
        <v>787</v>
      </c>
    </row>
    <row r="1028" spans="1:17" s="2" customFormat="1" hidden="1" x14ac:dyDescent="0.3">
      <c r="A1028" s="104">
        <v>2000013</v>
      </c>
      <c r="B1028" s="2">
        <v>5</v>
      </c>
      <c r="L1028" s="120" t="s">
        <v>19</v>
      </c>
      <c r="N1028" s="15"/>
      <c r="O1028" s="15"/>
      <c r="Q1028" s="105" t="s">
        <v>787</v>
      </c>
    </row>
    <row r="1029" spans="1:17" s="2" customFormat="1" hidden="1" x14ac:dyDescent="0.3">
      <c r="A1029" s="104">
        <v>2000013</v>
      </c>
      <c r="B1029" s="2">
        <v>5</v>
      </c>
      <c r="L1029" s="120" t="s">
        <v>19</v>
      </c>
      <c r="N1029" s="15"/>
      <c r="O1029" s="15"/>
      <c r="Q1029" s="105" t="s">
        <v>787</v>
      </c>
    </row>
    <row r="1030" spans="1:17" s="2" customFormat="1" hidden="1" x14ac:dyDescent="0.3">
      <c r="A1030" s="104">
        <v>2000013</v>
      </c>
      <c r="B1030" s="2">
        <v>5</v>
      </c>
      <c r="L1030" s="120" t="s">
        <v>19</v>
      </c>
      <c r="N1030" s="15"/>
      <c r="O1030" s="15"/>
      <c r="Q1030" s="105" t="s">
        <v>787</v>
      </c>
    </row>
    <row r="1031" spans="1:17" s="2" customFormat="1" hidden="1" x14ac:dyDescent="0.3">
      <c r="A1031" s="104">
        <v>2000013</v>
      </c>
      <c r="B1031" s="2">
        <v>5</v>
      </c>
      <c r="L1031" s="120" t="s">
        <v>19</v>
      </c>
      <c r="N1031" s="15"/>
      <c r="O1031" s="15"/>
      <c r="Q1031" s="105" t="s">
        <v>787</v>
      </c>
    </row>
    <row r="1032" spans="1:17" s="2" customFormat="1" hidden="1" x14ac:dyDescent="0.3">
      <c r="A1032" s="104">
        <v>2000013</v>
      </c>
      <c r="B1032" s="2">
        <v>5</v>
      </c>
      <c r="L1032" s="120" t="s">
        <v>19</v>
      </c>
      <c r="N1032" s="15"/>
      <c r="O1032" s="15"/>
      <c r="Q1032" s="105" t="s">
        <v>787</v>
      </c>
    </row>
    <row r="1033" spans="1:17" s="2" customFormat="1" hidden="1" x14ac:dyDescent="0.3">
      <c r="A1033" s="104">
        <v>2000013</v>
      </c>
      <c r="B1033" s="2">
        <v>5</v>
      </c>
      <c r="L1033" s="120" t="s">
        <v>19</v>
      </c>
      <c r="N1033" s="15"/>
      <c r="O1033" s="15"/>
      <c r="Q1033" s="105" t="s">
        <v>787</v>
      </c>
    </row>
    <row r="1034" spans="1:17" s="2" customFormat="1" hidden="1" x14ac:dyDescent="0.3">
      <c r="A1034" s="104">
        <v>2000013</v>
      </c>
      <c r="B1034" s="2">
        <v>5</v>
      </c>
      <c r="L1034" s="120" t="s">
        <v>19</v>
      </c>
      <c r="N1034" s="15"/>
      <c r="O1034" s="15"/>
      <c r="Q1034" s="105" t="s">
        <v>787</v>
      </c>
    </row>
    <row r="1035" spans="1:17" s="2" customFormat="1" hidden="1" x14ac:dyDescent="0.3">
      <c r="A1035" s="104">
        <v>2000013</v>
      </c>
      <c r="B1035" s="2">
        <v>5</v>
      </c>
      <c r="L1035" s="120" t="s">
        <v>19</v>
      </c>
      <c r="N1035" s="15"/>
      <c r="O1035" s="15"/>
      <c r="Q1035" s="105" t="s">
        <v>787</v>
      </c>
    </row>
    <row r="1036" spans="1:17" s="2" customFormat="1" hidden="1" x14ac:dyDescent="0.3">
      <c r="A1036" s="104">
        <v>2000013</v>
      </c>
      <c r="B1036" s="2">
        <v>5</v>
      </c>
      <c r="L1036" s="120" t="s">
        <v>19</v>
      </c>
      <c r="N1036" s="15"/>
      <c r="O1036" s="15"/>
      <c r="Q1036" s="105" t="s">
        <v>787</v>
      </c>
    </row>
    <row r="1037" spans="1:17" s="2" customFormat="1" hidden="1" x14ac:dyDescent="0.3">
      <c r="A1037" s="104">
        <v>2000013</v>
      </c>
      <c r="B1037" s="2">
        <v>5</v>
      </c>
      <c r="L1037" s="120" t="s">
        <v>19</v>
      </c>
      <c r="N1037" s="15"/>
      <c r="O1037" s="15"/>
      <c r="Q1037" s="105" t="s">
        <v>787</v>
      </c>
    </row>
    <row r="1038" spans="1:17" s="2" customFormat="1" hidden="1" x14ac:dyDescent="0.3">
      <c r="A1038" s="104">
        <v>2000013</v>
      </c>
      <c r="B1038" s="2">
        <v>5</v>
      </c>
      <c r="L1038" s="120" t="s">
        <v>19</v>
      </c>
      <c r="N1038" s="15"/>
      <c r="O1038" s="15"/>
      <c r="Q1038" s="105" t="s">
        <v>787</v>
      </c>
    </row>
    <row r="1039" spans="1:17" s="2" customFormat="1" hidden="1" x14ac:dyDescent="0.3">
      <c r="A1039" s="104">
        <v>2000013</v>
      </c>
      <c r="B1039" s="2">
        <v>5</v>
      </c>
      <c r="L1039" s="120" t="s">
        <v>19</v>
      </c>
      <c r="N1039" s="15"/>
      <c r="O1039" s="15"/>
      <c r="Q1039" s="105" t="s">
        <v>787</v>
      </c>
    </row>
    <row r="1040" spans="1:17" s="2" customFormat="1" hidden="1" x14ac:dyDescent="0.3">
      <c r="A1040" s="104">
        <v>2000013</v>
      </c>
      <c r="B1040" s="2">
        <v>5</v>
      </c>
      <c r="L1040" s="120" t="s">
        <v>19</v>
      </c>
      <c r="N1040" s="15"/>
      <c r="O1040" s="15"/>
      <c r="Q1040" s="105" t="s">
        <v>787</v>
      </c>
    </row>
    <row r="1041" spans="1:17" s="2" customFormat="1" hidden="1" x14ac:dyDescent="0.3">
      <c r="A1041" s="104">
        <v>2000013</v>
      </c>
      <c r="B1041" s="2">
        <v>5</v>
      </c>
      <c r="L1041" s="120" t="s">
        <v>19</v>
      </c>
      <c r="N1041" s="15"/>
      <c r="O1041" s="15"/>
      <c r="Q1041" s="105" t="s">
        <v>787</v>
      </c>
    </row>
    <row r="1042" spans="1:17" s="2" customFormat="1" hidden="1" x14ac:dyDescent="0.3">
      <c r="A1042" s="104">
        <v>2000013</v>
      </c>
      <c r="B1042" s="2">
        <v>5</v>
      </c>
      <c r="L1042" s="120" t="s">
        <v>19</v>
      </c>
      <c r="N1042" s="15"/>
      <c r="O1042" s="15"/>
      <c r="Q1042" s="105" t="s">
        <v>787</v>
      </c>
    </row>
    <row r="1043" spans="1:17" s="2" customFormat="1" hidden="1" x14ac:dyDescent="0.3">
      <c r="A1043" s="104">
        <v>2000013</v>
      </c>
      <c r="B1043" s="2">
        <v>5</v>
      </c>
      <c r="L1043" s="120" t="s">
        <v>19</v>
      </c>
      <c r="N1043" s="15"/>
      <c r="O1043" s="15"/>
      <c r="Q1043" s="105" t="s">
        <v>787</v>
      </c>
    </row>
    <row r="1044" spans="1:17" s="2" customFormat="1" hidden="1" x14ac:dyDescent="0.3">
      <c r="A1044" s="104">
        <v>2000013</v>
      </c>
      <c r="B1044" s="2">
        <v>5</v>
      </c>
      <c r="L1044" s="120" t="s">
        <v>19</v>
      </c>
      <c r="N1044" s="15"/>
      <c r="O1044" s="15"/>
      <c r="Q1044" s="105" t="s">
        <v>787</v>
      </c>
    </row>
    <row r="1045" spans="1:17" s="2" customFormat="1" hidden="1" x14ac:dyDescent="0.3">
      <c r="A1045" s="104">
        <v>2000013</v>
      </c>
      <c r="B1045" s="2">
        <v>5</v>
      </c>
      <c r="L1045" s="120" t="s">
        <v>19</v>
      </c>
      <c r="N1045" s="15"/>
      <c r="O1045" s="15"/>
      <c r="Q1045" s="105" t="s">
        <v>787</v>
      </c>
    </row>
    <row r="1046" spans="1:17" s="2" customFormat="1" hidden="1" x14ac:dyDescent="0.3">
      <c r="A1046" s="104">
        <v>2000013</v>
      </c>
      <c r="B1046" s="2">
        <v>5</v>
      </c>
      <c r="L1046" s="120" t="s">
        <v>19</v>
      </c>
      <c r="N1046" s="15"/>
      <c r="O1046" s="15"/>
      <c r="Q1046" s="105" t="s">
        <v>787</v>
      </c>
    </row>
    <row r="1047" spans="1:17" s="2" customFormat="1" hidden="1" x14ac:dyDescent="0.3">
      <c r="A1047" s="104">
        <v>2000013</v>
      </c>
      <c r="B1047" s="2">
        <v>5</v>
      </c>
      <c r="L1047" s="120" t="s">
        <v>19</v>
      </c>
      <c r="N1047" s="15"/>
      <c r="O1047" s="15"/>
      <c r="Q1047" s="105" t="s">
        <v>787</v>
      </c>
    </row>
    <row r="1048" spans="1:17" s="2" customFormat="1" hidden="1" x14ac:dyDescent="0.3">
      <c r="A1048" s="104">
        <v>2000013</v>
      </c>
      <c r="B1048" s="2">
        <v>5</v>
      </c>
      <c r="L1048" s="120" t="s">
        <v>19</v>
      </c>
      <c r="N1048" s="15"/>
      <c r="O1048" s="15"/>
      <c r="Q1048" s="105" t="s">
        <v>787</v>
      </c>
    </row>
    <row r="1049" spans="1:17" s="2" customFormat="1" hidden="1" x14ac:dyDescent="0.3">
      <c r="A1049" s="104">
        <v>2000013</v>
      </c>
      <c r="B1049" s="2">
        <v>5</v>
      </c>
      <c r="L1049" s="120" t="s">
        <v>19</v>
      </c>
      <c r="N1049" s="15"/>
      <c r="O1049" s="15"/>
      <c r="Q1049" s="105" t="s">
        <v>787</v>
      </c>
    </row>
    <row r="1050" spans="1:17" s="2" customFormat="1" hidden="1" x14ac:dyDescent="0.3">
      <c r="A1050" s="104">
        <v>2000013</v>
      </c>
      <c r="B1050" s="2">
        <v>5</v>
      </c>
      <c r="L1050" s="120" t="s">
        <v>19</v>
      </c>
      <c r="N1050" s="15"/>
      <c r="O1050" s="15"/>
      <c r="Q1050" s="105" t="s">
        <v>787</v>
      </c>
    </row>
    <row r="1051" spans="1:17" s="2" customFormat="1" hidden="1" x14ac:dyDescent="0.3">
      <c r="A1051" s="104">
        <v>2000013</v>
      </c>
      <c r="B1051" s="2">
        <v>5</v>
      </c>
      <c r="L1051" s="120" t="s">
        <v>19</v>
      </c>
      <c r="N1051" s="15"/>
      <c r="O1051" s="15"/>
      <c r="Q1051" s="105" t="s">
        <v>787</v>
      </c>
    </row>
    <row r="1052" spans="1:17" s="2" customFormat="1" hidden="1" x14ac:dyDescent="0.3">
      <c r="A1052" s="104">
        <v>2000013</v>
      </c>
      <c r="B1052" s="2">
        <v>5</v>
      </c>
      <c r="L1052" s="120" t="s">
        <v>19</v>
      </c>
      <c r="N1052" s="15"/>
      <c r="O1052" s="15"/>
      <c r="Q1052" s="105" t="s">
        <v>787</v>
      </c>
    </row>
    <row r="1053" spans="1:17" s="2" customFormat="1" hidden="1" x14ac:dyDescent="0.3">
      <c r="A1053" s="104">
        <v>2000013</v>
      </c>
      <c r="B1053" s="2">
        <v>5</v>
      </c>
      <c r="L1053" s="120" t="s">
        <v>19</v>
      </c>
      <c r="N1053" s="15"/>
      <c r="O1053" s="15"/>
      <c r="Q1053" s="105" t="s">
        <v>787</v>
      </c>
    </row>
    <row r="1054" spans="1:17" s="2" customFormat="1" hidden="1" x14ac:dyDescent="0.3">
      <c r="A1054" s="104">
        <v>2000013</v>
      </c>
      <c r="B1054" s="2">
        <v>5</v>
      </c>
      <c r="L1054" s="120" t="s">
        <v>19</v>
      </c>
      <c r="N1054" s="15"/>
      <c r="O1054" s="15"/>
      <c r="Q1054" s="105" t="s">
        <v>787</v>
      </c>
    </row>
    <row r="1055" spans="1:17" s="2" customFormat="1" hidden="1" x14ac:dyDescent="0.3">
      <c r="A1055" s="104">
        <v>2000013</v>
      </c>
      <c r="B1055" s="2">
        <v>5</v>
      </c>
      <c r="L1055" s="120" t="s">
        <v>19</v>
      </c>
      <c r="N1055" s="15"/>
      <c r="O1055" s="15"/>
      <c r="Q1055" s="105" t="s">
        <v>787</v>
      </c>
    </row>
    <row r="1056" spans="1:17" s="2" customFormat="1" hidden="1" x14ac:dyDescent="0.3">
      <c r="A1056" s="104">
        <v>2000013</v>
      </c>
      <c r="B1056" s="2">
        <v>5</v>
      </c>
      <c r="L1056" s="120" t="s">
        <v>19</v>
      </c>
      <c r="N1056" s="15"/>
      <c r="O1056" s="15"/>
      <c r="Q1056" s="105" t="s">
        <v>787</v>
      </c>
    </row>
    <row r="1057" spans="1:17" s="2" customFormat="1" hidden="1" x14ac:dyDescent="0.3">
      <c r="A1057" s="104">
        <v>2000013</v>
      </c>
      <c r="B1057" s="2">
        <v>5</v>
      </c>
      <c r="L1057" s="120" t="s">
        <v>19</v>
      </c>
      <c r="N1057" s="15"/>
      <c r="O1057" s="15"/>
      <c r="Q1057" s="105" t="s">
        <v>787</v>
      </c>
    </row>
    <row r="1058" spans="1:17" s="2" customFormat="1" hidden="1" x14ac:dyDescent="0.3">
      <c r="A1058" s="104">
        <v>2000013</v>
      </c>
      <c r="B1058" s="2">
        <v>5</v>
      </c>
      <c r="L1058" s="120" t="s">
        <v>19</v>
      </c>
      <c r="N1058" s="15"/>
      <c r="O1058" s="15"/>
      <c r="Q1058" s="105" t="s">
        <v>787</v>
      </c>
    </row>
    <row r="1059" spans="1:17" s="2" customFormat="1" hidden="1" x14ac:dyDescent="0.3">
      <c r="A1059" s="104">
        <v>2000013</v>
      </c>
      <c r="B1059" s="2">
        <v>5</v>
      </c>
      <c r="L1059" s="120" t="s">
        <v>19</v>
      </c>
      <c r="N1059" s="15"/>
      <c r="O1059" s="15"/>
      <c r="Q1059" s="105" t="s">
        <v>787</v>
      </c>
    </row>
    <row r="1060" spans="1:17" s="2" customFormat="1" hidden="1" x14ac:dyDescent="0.3">
      <c r="A1060" s="104">
        <v>2000013</v>
      </c>
      <c r="B1060" s="2">
        <v>5</v>
      </c>
      <c r="L1060" s="120" t="s">
        <v>19</v>
      </c>
      <c r="N1060" s="15"/>
      <c r="O1060" s="15"/>
      <c r="Q1060" s="105" t="s">
        <v>787</v>
      </c>
    </row>
    <row r="1061" spans="1:17" s="2" customFormat="1" hidden="1" x14ac:dyDescent="0.3">
      <c r="A1061" s="104">
        <v>2000013</v>
      </c>
      <c r="B1061" s="2">
        <v>5</v>
      </c>
      <c r="L1061" s="120" t="s">
        <v>19</v>
      </c>
      <c r="N1061" s="15"/>
      <c r="O1061" s="15"/>
      <c r="Q1061" s="105" t="s">
        <v>787</v>
      </c>
    </row>
    <row r="1062" spans="1:17" s="2" customFormat="1" hidden="1" x14ac:dyDescent="0.3">
      <c r="A1062" s="104">
        <v>2000013</v>
      </c>
      <c r="B1062" s="2">
        <v>5</v>
      </c>
      <c r="L1062" s="120" t="s">
        <v>19</v>
      </c>
      <c r="N1062" s="15"/>
      <c r="O1062" s="15"/>
      <c r="Q1062" s="105" t="s">
        <v>787</v>
      </c>
    </row>
    <row r="1063" spans="1:17" s="2" customFormat="1" hidden="1" x14ac:dyDescent="0.3">
      <c r="A1063" s="104">
        <v>2000013</v>
      </c>
      <c r="B1063" s="2">
        <v>5</v>
      </c>
      <c r="L1063" s="120" t="s">
        <v>19</v>
      </c>
      <c r="N1063" s="15"/>
      <c r="O1063" s="15"/>
      <c r="Q1063" s="105" t="s">
        <v>787</v>
      </c>
    </row>
    <row r="1064" spans="1:17" s="2" customFormat="1" hidden="1" x14ac:dyDescent="0.3">
      <c r="A1064" s="104">
        <v>2000013</v>
      </c>
      <c r="B1064" s="2">
        <v>5</v>
      </c>
      <c r="L1064" s="120" t="s">
        <v>19</v>
      </c>
      <c r="N1064" s="15"/>
      <c r="O1064" s="15"/>
      <c r="Q1064" s="105" t="s">
        <v>787</v>
      </c>
    </row>
    <row r="1065" spans="1:17" s="2" customFormat="1" hidden="1" x14ac:dyDescent="0.3">
      <c r="A1065" s="104">
        <v>2000013</v>
      </c>
      <c r="B1065" s="2">
        <v>5</v>
      </c>
      <c r="L1065" s="120" t="s">
        <v>19</v>
      </c>
      <c r="N1065" s="15"/>
      <c r="O1065" s="15"/>
      <c r="Q1065" s="105" t="s">
        <v>787</v>
      </c>
    </row>
    <row r="1066" spans="1:17" s="2" customFormat="1" hidden="1" x14ac:dyDescent="0.3">
      <c r="A1066" s="104">
        <v>2000013</v>
      </c>
      <c r="B1066" s="2">
        <v>5</v>
      </c>
      <c r="L1066" s="120" t="s">
        <v>19</v>
      </c>
      <c r="N1066" s="15"/>
      <c r="O1066" s="15"/>
      <c r="Q1066" s="105" t="s">
        <v>787</v>
      </c>
    </row>
    <row r="1067" spans="1:17" s="2" customFormat="1" hidden="1" x14ac:dyDescent="0.3">
      <c r="A1067" s="104">
        <v>2000013</v>
      </c>
      <c r="B1067" s="2">
        <v>5</v>
      </c>
      <c r="L1067" s="120" t="s">
        <v>19</v>
      </c>
      <c r="N1067" s="15"/>
      <c r="O1067" s="15"/>
      <c r="Q1067" s="105" t="s">
        <v>787</v>
      </c>
    </row>
    <row r="1068" spans="1:17" s="2" customFormat="1" hidden="1" x14ac:dyDescent="0.3">
      <c r="A1068" s="104">
        <v>2000013</v>
      </c>
      <c r="B1068" s="2">
        <v>5</v>
      </c>
      <c r="L1068" s="120" t="s">
        <v>19</v>
      </c>
      <c r="N1068" s="15"/>
      <c r="O1068" s="15"/>
      <c r="Q1068" s="105" t="s">
        <v>787</v>
      </c>
    </row>
    <row r="1069" spans="1:17" s="2" customFormat="1" hidden="1" x14ac:dyDescent="0.3">
      <c r="A1069" s="104">
        <v>2000013</v>
      </c>
      <c r="B1069" s="2">
        <v>5</v>
      </c>
      <c r="L1069" s="120" t="s">
        <v>19</v>
      </c>
      <c r="N1069" s="15"/>
      <c r="O1069" s="15"/>
      <c r="Q1069" s="105" t="s">
        <v>787</v>
      </c>
    </row>
    <row r="1070" spans="1:17" s="2" customFormat="1" hidden="1" x14ac:dyDescent="0.3">
      <c r="A1070" s="104">
        <v>2000013</v>
      </c>
      <c r="B1070" s="2">
        <v>5</v>
      </c>
      <c r="L1070" s="120" t="s">
        <v>19</v>
      </c>
      <c r="N1070" s="15"/>
      <c r="O1070" s="15"/>
      <c r="Q1070" s="105" t="s">
        <v>787</v>
      </c>
    </row>
    <row r="1071" spans="1:17" s="2" customFormat="1" hidden="1" x14ac:dyDescent="0.3">
      <c r="A1071" s="104">
        <v>2000013</v>
      </c>
      <c r="B1071" s="2">
        <v>5</v>
      </c>
      <c r="L1071" s="120" t="s">
        <v>19</v>
      </c>
      <c r="N1071" s="15"/>
      <c r="O1071" s="15"/>
      <c r="Q1071" s="105" t="s">
        <v>787</v>
      </c>
    </row>
    <row r="1072" spans="1:17" s="2" customFormat="1" hidden="1" x14ac:dyDescent="0.3">
      <c r="A1072" s="104">
        <v>2000013</v>
      </c>
      <c r="B1072" s="2">
        <v>5</v>
      </c>
      <c r="L1072" s="120" t="s">
        <v>19</v>
      </c>
      <c r="N1072" s="15"/>
      <c r="O1072" s="15"/>
      <c r="Q1072" s="105" t="s">
        <v>787</v>
      </c>
    </row>
    <row r="1073" spans="1:17" s="2" customFormat="1" hidden="1" x14ac:dyDescent="0.3">
      <c r="A1073" s="104">
        <v>2000013</v>
      </c>
      <c r="B1073" s="2">
        <v>5</v>
      </c>
      <c r="L1073" s="120" t="s">
        <v>19</v>
      </c>
      <c r="N1073" s="15"/>
      <c r="O1073" s="15"/>
      <c r="Q1073" s="105" t="s">
        <v>787</v>
      </c>
    </row>
    <row r="1074" spans="1:17" s="2" customFormat="1" hidden="1" x14ac:dyDescent="0.3">
      <c r="A1074" s="104">
        <v>2000013</v>
      </c>
      <c r="B1074" s="2">
        <v>5</v>
      </c>
      <c r="L1074" s="120" t="s">
        <v>19</v>
      </c>
      <c r="N1074" s="15"/>
      <c r="O1074" s="15"/>
      <c r="Q1074" s="105" t="s">
        <v>787</v>
      </c>
    </row>
    <row r="1075" spans="1:17" s="2" customFormat="1" hidden="1" x14ac:dyDescent="0.3">
      <c r="A1075" s="104">
        <v>2000013</v>
      </c>
      <c r="B1075" s="2">
        <v>5</v>
      </c>
      <c r="L1075" s="120" t="s">
        <v>19</v>
      </c>
      <c r="N1075" s="15"/>
      <c r="O1075" s="15"/>
      <c r="Q1075" s="105" t="s">
        <v>787</v>
      </c>
    </row>
    <row r="1076" spans="1:17" s="2" customFormat="1" hidden="1" x14ac:dyDescent="0.3">
      <c r="A1076" s="104">
        <v>2000013</v>
      </c>
      <c r="B1076" s="2">
        <v>5</v>
      </c>
      <c r="L1076" s="120" t="s">
        <v>19</v>
      </c>
      <c r="N1076" s="15"/>
      <c r="O1076" s="15"/>
      <c r="Q1076" s="105" t="s">
        <v>787</v>
      </c>
    </row>
    <row r="1077" spans="1:17" s="2" customFormat="1" hidden="1" x14ac:dyDescent="0.3">
      <c r="A1077" s="104">
        <v>2000013</v>
      </c>
      <c r="B1077" s="2">
        <v>5</v>
      </c>
      <c r="L1077" s="120" t="s">
        <v>19</v>
      </c>
      <c r="N1077" s="15"/>
      <c r="O1077" s="15"/>
      <c r="Q1077" s="105" t="s">
        <v>787</v>
      </c>
    </row>
    <row r="1078" spans="1:17" s="2" customFormat="1" hidden="1" x14ac:dyDescent="0.3">
      <c r="A1078" s="104">
        <v>2000013</v>
      </c>
      <c r="B1078" s="2">
        <v>5</v>
      </c>
      <c r="L1078" s="120" t="s">
        <v>19</v>
      </c>
      <c r="N1078" s="15"/>
      <c r="O1078" s="15"/>
      <c r="Q1078" s="105" t="s">
        <v>787</v>
      </c>
    </row>
    <row r="1079" spans="1:17" s="2" customFormat="1" hidden="1" x14ac:dyDescent="0.3">
      <c r="A1079" s="104">
        <v>2000013</v>
      </c>
      <c r="B1079" s="2">
        <v>5</v>
      </c>
      <c r="L1079" s="120" t="s">
        <v>19</v>
      </c>
      <c r="N1079" s="15"/>
      <c r="O1079" s="15"/>
      <c r="Q1079" s="105" t="s">
        <v>787</v>
      </c>
    </row>
    <row r="1080" spans="1:17" s="2" customFormat="1" hidden="1" x14ac:dyDescent="0.3">
      <c r="A1080" s="104">
        <v>2000013</v>
      </c>
      <c r="B1080" s="2">
        <v>5</v>
      </c>
      <c r="L1080" s="120" t="s">
        <v>19</v>
      </c>
      <c r="N1080" s="15"/>
      <c r="O1080" s="15"/>
      <c r="Q1080" s="105" t="s">
        <v>787</v>
      </c>
    </row>
    <row r="1081" spans="1:17" s="2" customFormat="1" hidden="1" x14ac:dyDescent="0.3">
      <c r="A1081" s="104">
        <v>2000013</v>
      </c>
      <c r="B1081" s="2">
        <v>5</v>
      </c>
      <c r="L1081" s="120" t="s">
        <v>19</v>
      </c>
      <c r="N1081" s="15"/>
      <c r="O1081" s="15"/>
      <c r="Q1081" s="105" t="s">
        <v>787</v>
      </c>
    </row>
    <row r="1082" spans="1:17" s="2" customFormat="1" hidden="1" x14ac:dyDescent="0.3">
      <c r="A1082" s="104">
        <v>2000013</v>
      </c>
      <c r="B1082" s="2">
        <v>5</v>
      </c>
      <c r="L1082" s="120" t="s">
        <v>19</v>
      </c>
      <c r="N1082" s="15"/>
      <c r="O1082" s="15"/>
      <c r="Q1082" s="105" t="s">
        <v>787</v>
      </c>
    </row>
    <row r="1083" spans="1:17" s="2" customFormat="1" hidden="1" x14ac:dyDescent="0.3">
      <c r="A1083" s="104">
        <v>2000013</v>
      </c>
      <c r="B1083" s="2">
        <v>5</v>
      </c>
      <c r="L1083" s="120" t="s">
        <v>19</v>
      </c>
      <c r="N1083" s="15"/>
      <c r="O1083" s="15"/>
      <c r="Q1083" s="105" t="s">
        <v>787</v>
      </c>
    </row>
    <row r="1084" spans="1:17" s="2" customFormat="1" hidden="1" x14ac:dyDescent="0.3">
      <c r="A1084" s="104">
        <v>2000013</v>
      </c>
      <c r="B1084" s="2">
        <v>5</v>
      </c>
      <c r="L1084" s="120" t="s">
        <v>19</v>
      </c>
      <c r="N1084" s="15"/>
      <c r="O1084" s="15"/>
      <c r="Q1084" s="105" t="s">
        <v>787</v>
      </c>
    </row>
    <row r="1085" spans="1:17" s="2" customFormat="1" hidden="1" x14ac:dyDescent="0.3">
      <c r="A1085" s="104">
        <v>2000013</v>
      </c>
      <c r="B1085" s="2">
        <v>5</v>
      </c>
      <c r="L1085" s="120" t="s">
        <v>19</v>
      </c>
      <c r="N1085" s="15"/>
      <c r="O1085" s="15"/>
      <c r="Q1085" s="105" t="s">
        <v>787</v>
      </c>
    </row>
    <row r="1086" spans="1:17" s="2" customFormat="1" hidden="1" x14ac:dyDescent="0.3">
      <c r="A1086" s="104">
        <v>2000013</v>
      </c>
      <c r="B1086" s="2">
        <v>5</v>
      </c>
      <c r="L1086" s="120" t="s">
        <v>19</v>
      </c>
      <c r="N1086" s="15"/>
      <c r="O1086" s="15"/>
      <c r="Q1086" s="105" t="s">
        <v>787</v>
      </c>
    </row>
    <row r="1087" spans="1:17" s="2" customFormat="1" hidden="1" x14ac:dyDescent="0.3">
      <c r="A1087" s="104">
        <v>2000013</v>
      </c>
      <c r="B1087" s="2">
        <v>5</v>
      </c>
      <c r="L1087" s="120" t="s">
        <v>19</v>
      </c>
      <c r="N1087" s="15"/>
      <c r="O1087" s="15"/>
      <c r="Q1087" s="105" t="s">
        <v>787</v>
      </c>
    </row>
    <row r="1088" spans="1:17" s="2" customFormat="1" hidden="1" x14ac:dyDescent="0.3">
      <c r="A1088" s="104">
        <v>2000013</v>
      </c>
      <c r="B1088" s="2">
        <v>5</v>
      </c>
      <c r="L1088" s="120" t="s">
        <v>19</v>
      </c>
      <c r="N1088" s="15"/>
      <c r="O1088" s="15"/>
      <c r="Q1088" s="105" t="s">
        <v>787</v>
      </c>
    </row>
    <row r="1089" spans="1:17" s="2" customFormat="1" hidden="1" x14ac:dyDescent="0.3">
      <c r="A1089" s="104">
        <v>2000013</v>
      </c>
      <c r="B1089" s="2">
        <v>5</v>
      </c>
      <c r="L1089" s="120" t="s">
        <v>19</v>
      </c>
      <c r="N1089" s="15"/>
      <c r="O1089" s="15"/>
      <c r="Q1089" s="105" t="s">
        <v>787</v>
      </c>
    </row>
    <row r="1090" spans="1:17" s="2" customFormat="1" hidden="1" x14ac:dyDescent="0.3">
      <c r="A1090" s="104">
        <v>2000013</v>
      </c>
      <c r="B1090" s="2">
        <v>5</v>
      </c>
      <c r="L1090" s="120" t="s">
        <v>19</v>
      </c>
      <c r="N1090" s="15"/>
      <c r="O1090" s="15"/>
      <c r="Q1090" s="105" t="s">
        <v>787</v>
      </c>
    </row>
    <row r="1091" spans="1:17" s="2" customFormat="1" hidden="1" x14ac:dyDescent="0.3">
      <c r="A1091" s="104">
        <v>2000013</v>
      </c>
      <c r="B1091" s="2">
        <v>5</v>
      </c>
      <c r="L1091" s="120" t="s">
        <v>19</v>
      </c>
      <c r="N1091" s="15"/>
      <c r="O1091" s="15"/>
      <c r="Q1091" s="105" t="s">
        <v>787</v>
      </c>
    </row>
    <row r="1092" spans="1:17" s="2" customFormat="1" hidden="1" x14ac:dyDescent="0.3">
      <c r="A1092" s="104">
        <v>2000013</v>
      </c>
      <c r="B1092" s="2">
        <v>5</v>
      </c>
      <c r="L1092" s="120" t="s">
        <v>19</v>
      </c>
      <c r="N1092" s="15"/>
      <c r="O1092" s="15"/>
      <c r="Q1092" s="105" t="s">
        <v>787</v>
      </c>
    </row>
    <row r="1093" spans="1:17" s="2" customFormat="1" hidden="1" x14ac:dyDescent="0.3">
      <c r="A1093" s="104">
        <v>2000013</v>
      </c>
      <c r="B1093" s="2">
        <v>5</v>
      </c>
      <c r="L1093" s="120" t="s">
        <v>19</v>
      </c>
      <c r="N1093" s="15"/>
      <c r="O1093" s="15"/>
      <c r="Q1093" s="105" t="s">
        <v>787</v>
      </c>
    </row>
    <row r="1094" spans="1:17" s="2" customFormat="1" hidden="1" x14ac:dyDescent="0.3">
      <c r="A1094" s="104">
        <v>2002282</v>
      </c>
      <c r="B1094" s="2">
        <v>5</v>
      </c>
      <c r="L1094" s="120" t="s">
        <v>19</v>
      </c>
      <c r="N1094" s="15"/>
      <c r="O1094" s="15"/>
      <c r="Q1094" s="105" t="s">
        <v>787</v>
      </c>
    </row>
    <row r="1095" spans="1:17" s="2" customFormat="1" hidden="1" x14ac:dyDescent="0.3">
      <c r="A1095" s="104">
        <v>2002282</v>
      </c>
      <c r="B1095" s="2">
        <v>5</v>
      </c>
      <c r="L1095" s="120" t="s">
        <v>19</v>
      </c>
      <c r="N1095" s="15"/>
      <c r="O1095" s="15"/>
      <c r="Q1095" s="105" t="s">
        <v>787</v>
      </c>
    </row>
    <row r="1096" spans="1:17" s="2" customFormat="1" hidden="1" x14ac:dyDescent="0.3">
      <c r="A1096" s="104">
        <v>2002282</v>
      </c>
      <c r="B1096" s="2">
        <v>5</v>
      </c>
      <c r="L1096" s="120" t="s">
        <v>19</v>
      </c>
      <c r="N1096" s="15"/>
      <c r="O1096" s="15"/>
      <c r="Q1096" s="105" t="s">
        <v>787</v>
      </c>
    </row>
    <row r="1097" spans="1:17" s="2" customFormat="1" hidden="1" x14ac:dyDescent="0.3">
      <c r="A1097" s="104">
        <v>2002282</v>
      </c>
      <c r="B1097" s="2">
        <v>5</v>
      </c>
      <c r="L1097" s="120" t="s">
        <v>19</v>
      </c>
      <c r="N1097" s="15"/>
      <c r="O1097" s="15"/>
      <c r="Q1097" s="105" t="s">
        <v>787</v>
      </c>
    </row>
    <row r="1098" spans="1:17" s="2" customFormat="1" hidden="1" x14ac:dyDescent="0.3">
      <c r="A1098" s="104">
        <v>2002282</v>
      </c>
      <c r="B1098" s="2">
        <v>5</v>
      </c>
      <c r="L1098" s="120" t="s">
        <v>19</v>
      </c>
      <c r="N1098" s="15"/>
      <c r="O1098" s="15"/>
      <c r="Q1098" s="105" t="s">
        <v>787</v>
      </c>
    </row>
    <row r="1099" spans="1:17" s="2" customFormat="1" hidden="1" x14ac:dyDescent="0.3">
      <c r="A1099" s="104">
        <v>2002282</v>
      </c>
      <c r="B1099" s="2">
        <v>5</v>
      </c>
      <c r="L1099" s="120" t="s">
        <v>19</v>
      </c>
      <c r="N1099" s="15"/>
      <c r="O1099" s="15"/>
      <c r="Q1099" s="105" t="s">
        <v>787</v>
      </c>
    </row>
    <row r="1100" spans="1:17" s="2" customFormat="1" hidden="1" x14ac:dyDescent="0.3">
      <c r="A1100" s="104">
        <v>2002282</v>
      </c>
      <c r="B1100" s="2">
        <v>5</v>
      </c>
      <c r="L1100" s="120" t="s">
        <v>19</v>
      </c>
      <c r="N1100" s="15"/>
      <c r="O1100" s="15"/>
      <c r="Q1100" s="105" t="s">
        <v>787</v>
      </c>
    </row>
    <row r="1101" spans="1:17" s="2" customFormat="1" hidden="1" x14ac:dyDescent="0.3">
      <c r="A1101" s="104">
        <v>2002282</v>
      </c>
      <c r="B1101" s="2">
        <v>5</v>
      </c>
      <c r="L1101" s="120" t="s">
        <v>19</v>
      </c>
      <c r="N1101" s="15"/>
      <c r="O1101" s="15"/>
      <c r="Q1101" s="105" t="s">
        <v>787</v>
      </c>
    </row>
    <row r="1102" spans="1:17" s="2" customFormat="1" hidden="1" x14ac:dyDescent="0.3">
      <c r="A1102" s="104">
        <v>2002282</v>
      </c>
      <c r="B1102" s="2">
        <v>5</v>
      </c>
      <c r="L1102" s="120" t="s">
        <v>19</v>
      </c>
      <c r="N1102" s="15"/>
      <c r="O1102" s="15"/>
      <c r="Q1102" s="105" t="s">
        <v>787</v>
      </c>
    </row>
    <row r="1103" spans="1:17" s="2" customFormat="1" hidden="1" x14ac:dyDescent="0.3">
      <c r="A1103" s="104">
        <v>2002282</v>
      </c>
      <c r="B1103" s="2">
        <v>5</v>
      </c>
      <c r="L1103" s="120" t="s">
        <v>19</v>
      </c>
      <c r="N1103" s="15"/>
      <c r="O1103" s="15"/>
      <c r="Q1103" s="105" t="s">
        <v>787</v>
      </c>
    </row>
    <row r="1104" spans="1:17" s="2" customFormat="1" hidden="1" x14ac:dyDescent="0.3">
      <c r="A1104" s="104">
        <v>2002282</v>
      </c>
      <c r="B1104" s="2">
        <v>5</v>
      </c>
      <c r="L1104" s="120" t="s">
        <v>19</v>
      </c>
      <c r="N1104" s="15"/>
      <c r="O1104" s="15"/>
      <c r="Q1104" s="105" t="s">
        <v>787</v>
      </c>
    </row>
    <row r="1105" spans="1:18" s="2" customFormat="1" hidden="1" x14ac:dyDescent="0.3">
      <c r="A1105" s="104">
        <v>2002282</v>
      </c>
      <c r="B1105" s="2">
        <v>5</v>
      </c>
      <c r="L1105" s="120" t="s">
        <v>19</v>
      </c>
      <c r="N1105" s="15"/>
      <c r="O1105" s="15"/>
      <c r="Q1105" s="105" t="s">
        <v>787</v>
      </c>
    </row>
    <row r="1106" spans="1:18" s="2" customFormat="1" hidden="1" x14ac:dyDescent="0.3">
      <c r="A1106" s="104">
        <v>2002282</v>
      </c>
      <c r="B1106" s="2">
        <v>5</v>
      </c>
      <c r="L1106" s="120" t="s">
        <v>19</v>
      </c>
      <c r="N1106" s="15"/>
      <c r="O1106" s="15"/>
      <c r="Q1106" s="105" t="s">
        <v>787</v>
      </c>
    </row>
    <row r="1107" spans="1:18" s="2" customFormat="1" hidden="1" x14ac:dyDescent="0.3">
      <c r="A1107" s="104">
        <v>2002282</v>
      </c>
      <c r="B1107" s="2">
        <v>5</v>
      </c>
      <c r="L1107" s="120" t="s">
        <v>19</v>
      </c>
      <c r="N1107" s="15"/>
      <c r="O1107" s="15"/>
      <c r="Q1107" s="105" t="s">
        <v>787</v>
      </c>
    </row>
    <row r="1108" spans="1:18" hidden="1" x14ac:dyDescent="0.3">
      <c r="A1108" s="104">
        <v>2002282</v>
      </c>
      <c r="B1108" s="2">
        <v>5</v>
      </c>
      <c r="C1108" s="2"/>
      <c r="D1108" s="2"/>
      <c r="E1108" s="2"/>
      <c r="F1108" s="2"/>
      <c r="G1108" s="2"/>
      <c r="H1108" s="2"/>
      <c r="I1108" s="2"/>
      <c r="J1108" s="2"/>
      <c r="K1108" s="2"/>
      <c r="L1108" s="120" t="s">
        <v>19</v>
      </c>
      <c r="M1108" s="2"/>
      <c r="N1108" s="15"/>
      <c r="O1108" s="15"/>
      <c r="P1108" s="2"/>
      <c r="Q1108" s="105" t="s">
        <v>787</v>
      </c>
      <c r="R1108" s="2"/>
    </row>
    <row r="1109" spans="1:18" hidden="1" x14ac:dyDescent="0.3">
      <c r="A1109" s="104">
        <v>2002282</v>
      </c>
      <c r="B1109" s="2">
        <v>5</v>
      </c>
      <c r="C1109" s="2"/>
      <c r="D1109" s="2"/>
      <c r="E1109" s="2"/>
      <c r="F1109" s="2"/>
      <c r="G1109" s="2"/>
      <c r="H1109" s="2"/>
      <c r="I1109" s="2"/>
      <c r="J1109" s="2"/>
      <c r="K1109" s="2"/>
      <c r="L1109" s="120" t="s">
        <v>19</v>
      </c>
      <c r="M1109" s="2"/>
      <c r="N1109" s="15"/>
      <c r="O1109" s="15"/>
      <c r="P1109" s="2"/>
      <c r="Q1109" s="105" t="s">
        <v>787</v>
      </c>
      <c r="R1109" s="2"/>
    </row>
    <row r="1110" spans="1:18" hidden="1" x14ac:dyDescent="0.3">
      <c r="A1110" s="104">
        <v>2002282</v>
      </c>
      <c r="B1110" s="2">
        <v>5</v>
      </c>
      <c r="C1110" s="2"/>
      <c r="D1110" s="2"/>
      <c r="E1110" s="2"/>
      <c r="F1110" s="2"/>
      <c r="G1110" s="2"/>
      <c r="H1110" s="2"/>
      <c r="I1110" s="2"/>
      <c r="J1110" s="2"/>
      <c r="K1110" s="2"/>
      <c r="L1110" s="120" t="s">
        <v>19</v>
      </c>
      <c r="M1110" s="2"/>
      <c r="N1110" s="15"/>
      <c r="O1110" s="15"/>
      <c r="P1110" s="2"/>
      <c r="Q1110" s="105" t="s">
        <v>787</v>
      </c>
      <c r="R1110" s="2"/>
    </row>
    <row r="1111" spans="1:18" hidden="1" x14ac:dyDescent="0.3">
      <c r="A1111" s="104">
        <v>2002282</v>
      </c>
      <c r="B1111" s="2">
        <v>5</v>
      </c>
      <c r="C1111" s="2"/>
      <c r="D1111" s="2"/>
      <c r="E1111" s="2"/>
      <c r="F1111" s="2"/>
      <c r="G1111" s="2"/>
      <c r="H1111" s="2"/>
      <c r="I1111" s="2"/>
      <c r="J1111" s="2"/>
      <c r="K1111" s="2"/>
      <c r="L1111" s="120" t="s">
        <v>19</v>
      </c>
      <c r="M1111" s="2"/>
      <c r="N1111" s="15"/>
      <c r="O1111" s="15"/>
      <c r="P1111" s="2"/>
      <c r="Q1111" s="105" t="s">
        <v>787</v>
      </c>
      <c r="R1111" s="2"/>
    </row>
    <row r="1112" spans="1:18" hidden="1" x14ac:dyDescent="0.3">
      <c r="A1112" s="104">
        <v>2002282</v>
      </c>
      <c r="B1112" s="2">
        <v>5</v>
      </c>
      <c r="C1112" s="2"/>
      <c r="D1112" s="2"/>
      <c r="E1112" s="2"/>
      <c r="F1112" s="2"/>
      <c r="G1112" s="2"/>
      <c r="H1112" s="2"/>
      <c r="I1112" s="2"/>
      <c r="J1112" s="2"/>
      <c r="K1112" s="2"/>
      <c r="L1112" s="120" t="s">
        <v>19</v>
      </c>
      <c r="M1112" s="2"/>
      <c r="N1112" s="15"/>
      <c r="O1112" s="15"/>
      <c r="P1112" s="2"/>
      <c r="Q1112" s="105" t="s">
        <v>787</v>
      </c>
      <c r="R1112" s="2"/>
    </row>
    <row r="1113" spans="1:18" hidden="1" x14ac:dyDescent="0.3">
      <c r="A1113" s="104">
        <v>2002282</v>
      </c>
      <c r="B1113" s="2">
        <v>5</v>
      </c>
      <c r="C1113" s="2"/>
      <c r="D1113" s="2"/>
      <c r="E1113" s="2"/>
      <c r="F1113" s="2"/>
      <c r="G1113" s="2"/>
      <c r="H1113" s="2"/>
      <c r="I1113" s="2"/>
      <c r="J1113" s="2"/>
      <c r="K1113" s="2"/>
      <c r="L1113" s="120" t="s">
        <v>19</v>
      </c>
      <c r="M1113" s="2"/>
      <c r="N1113" s="15"/>
      <c r="O1113" s="15"/>
      <c r="P1113" s="2"/>
      <c r="Q1113" s="105" t="s">
        <v>787</v>
      </c>
      <c r="R1113" s="2"/>
    </row>
    <row r="1114" spans="1:18" hidden="1" x14ac:dyDescent="0.3">
      <c r="A1114" s="104">
        <v>2002282</v>
      </c>
      <c r="B1114" s="2">
        <v>5</v>
      </c>
      <c r="C1114" s="2"/>
      <c r="D1114" s="2"/>
      <c r="E1114" s="2"/>
      <c r="F1114" s="2"/>
      <c r="G1114" s="2"/>
      <c r="H1114" s="2"/>
      <c r="I1114" s="2"/>
      <c r="J1114" s="2"/>
      <c r="K1114" s="2"/>
      <c r="L1114" s="120" t="s">
        <v>19</v>
      </c>
      <c r="M1114" s="2"/>
      <c r="N1114" s="15"/>
      <c r="O1114" s="15"/>
      <c r="P1114" s="2"/>
      <c r="Q1114" s="105" t="s">
        <v>787</v>
      </c>
      <c r="R1114" s="2"/>
    </row>
    <row r="1115" spans="1:18" hidden="1" x14ac:dyDescent="0.3">
      <c r="A1115" s="104">
        <v>2002282</v>
      </c>
      <c r="B1115" s="2">
        <v>5</v>
      </c>
      <c r="C1115" s="2"/>
      <c r="D1115" s="2"/>
      <c r="E1115" s="2"/>
      <c r="F1115" s="2"/>
      <c r="G1115" s="2"/>
      <c r="H1115" s="2"/>
      <c r="I1115" s="2"/>
      <c r="J1115" s="2"/>
      <c r="K1115" s="2"/>
      <c r="L1115" s="120" t="s">
        <v>19</v>
      </c>
      <c r="M1115" s="2"/>
      <c r="N1115" s="15"/>
      <c r="O1115" s="15"/>
      <c r="P1115" s="2"/>
      <c r="Q1115" s="105" t="s">
        <v>787</v>
      </c>
      <c r="R1115" s="2"/>
    </row>
    <row r="1116" spans="1:18" x14ac:dyDescent="0.3">
      <c r="G1116" s="138"/>
      <c r="I1116" s="80"/>
    </row>
  </sheetData>
  <autoFilter ref="A1:R1115" xr:uid="{00000000-0009-0000-0000-000000000000}">
    <filterColumn colId="0">
      <filters>
        <filter val="2000001"/>
      </filters>
    </filterColumn>
  </autoFilter>
  <phoneticPr fontId="3" type="noConversion"/>
  <dataValidations xWindow="312" yWindow="164" count="7">
    <dataValidation type="list" allowBlank="1" showInputMessage="1" showErrorMessage="1" sqref="E2:E66172 S2:S66050" xr:uid="{00000000-0002-0000-0000-000000000000}">
      <formula1>SENTIDO_TRANSITO</formula1>
    </dataValidation>
    <dataValidation type="list" allowBlank="1" showInputMessage="1" showErrorMessage="1" sqref="I2:I66172" xr:uid="{00000000-0002-0000-0000-000001000000}">
      <formula1>CATEGORIA_HORIZONTAL</formula1>
    </dataValidation>
    <dataValidation type="list" allowBlank="1" showInputMessage="1" showErrorMessage="1" sqref="M2:M66172" xr:uid="{00000000-0002-0000-0000-000002000000}">
      <formula1>ANCHO_LINEA</formula1>
    </dataValidation>
    <dataValidation type="list" allowBlank="1" showInputMessage="1" showErrorMessage="1" sqref="J2:J66172" xr:uid="{00000000-0002-0000-0000-000003000000}">
      <formula1>TIPO_LINEA</formula1>
    </dataValidation>
    <dataValidation type="list" allowBlank="1" showInputMessage="1" showErrorMessage="1" sqref="K2:K66172" xr:uid="{00000000-0002-0000-0000-000004000000}">
      <formula1>COLOR</formula1>
    </dataValidation>
    <dataValidation type="list" allowBlank="1" showInputMessage="1" showErrorMessage="1" sqref="L2:L66172" xr:uid="{00000000-0002-0000-0000-000005000000}">
      <formula1>TIPO_PINTURA</formula1>
    </dataValidation>
    <dataValidation type="textLength" allowBlank="1" showInputMessage="1" showErrorMessage="1" sqref="A2:A1115" xr:uid="{00000000-0002-0000-0000-000006000000}">
      <formula1>0</formula1>
      <formula2>7</formula2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2.42578125" bestFit="1" customWidth="1"/>
    <col min="2" max="2" width="18.5703125" customWidth="1"/>
  </cols>
  <sheetData>
    <row r="1" spans="1:2" ht="15" thickBot="1" x14ac:dyDescent="0.35">
      <c r="A1" s="24" t="s">
        <v>480</v>
      </c>
      <c r="B1" s="29" t="s">
        <v>464</v>
      </c>
    </row>
    <row r="2" spans="1:2" x14ac:dyDescent="0.3">
      <c r="A2" s="25" t="s">
        <v>6</v>
      </c>
      <c r="B2" s="26" t="s">
        <v>30</v>
      </c>
    </row>
    <row r="3" spans="1:2" ht="15" thickBot="1" x14ac:dyDescent="0.35">
      <c r="A3" s="27" t="s">
        <v>7</v>
      </c>
      <c r="B3" s="28" t="s">
        <v>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0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7.28515625" bestFit="1" customWidth="1"/>
    <col min="2" max="2" width="29.85546875" bestFit="1" customWidth="1"/>
    <col min="4" max="4" width="7.85546875" bestFit="1" customWidth="1"/>
    <col min="5" max="5" width="19.28515625" bestFit="1" customWidth="1"/>
    <col min="6" max="6" width="11.85546875" bestFit="1" customWidth="1"/>
    <col min="7" max="7" width="5.85546875" bestFit="1" customWidth="1"/>
    <col min="8" max="8" width="12.28515625" bestFit="1" customWidth="1"/>
    <col min="9" max="9" width="7.42578125" bestFit="1" customWidth="1"/>
    <col min="10" max="10" width="58.28515625" bestFit="1" customWidth="1"/>
  </cols>
  <sheetData>
    <row r="1" spans="1:2" ht="15" thickBot="1" x14ac:dyDescent="0.35">
      <c r="A1" s="48" t="s">
        <v>473</v>
      </c>
      <c r="B1" s="47" t="s">
        <v>464</v>
      </c>
    </row>
    <row r="2" spans="1:2" x14ac:dyDescent="0.3">
      <c r="A2" s="18" t="s">
        <v>6</v>
      </c>
      <c r="B2" s="19" t="s">
        <v>33</v>
      </c>
    </row>
    <row r="3" spans="1:2" ht="15" thickBot="1" x14ac:dyDescent="0.35">
      <c r="A3" s="20" t="s">
        <v>19</v>
      </c>
      <c r="B3" s="21" t="s">
        <v>34</v>
      </c>
    </row>
    <row r="239" spans="1:2" ht="15" thickBot="1" x14ac:dyDescent="0.35">
      <c r="A239" s="2"/>
      <c r="B239" s="2"/>
    </row>
    <row r="240" spans="1:2" x14ac:dyDescent="0.3">
      <c r="A240" s="3" t="s">
        <v>432</v>
      </c>
      <c r="B240" s="4" t="s">
        <v>433</v>
      </c>
    </row>
    <row r="241" spans="1:2" x14ac:dyDescent="0.3">
      <c r="A241" s="5" t="s">
        <v>2</v>
      </c>
      <c r="B241" s="6" t="s">
        <v>434</v>
      </c>
    </row>
    <row r="242" spans="1:2" x14ac:dyDescent="0.3">
      <c r="A242" s="5" t="s">
        <v>435</v>
      </c>
      <c r="B242" s="6" t="s">
        <v>436</v>
      </c>
    </row>
    <row r="243" spans="1:2" x14ac:dyDescent="0.3">
      <c r="A243" s="5" t="s">
        <v>437</v>
      </c>
      <c r="B243" s="6" t="s">
        <v>438</v>
      </c>
    </row>
    <row r="244" spans="1:2" ht="15" thickBot="1" x14ac:dyDescent="0.35">
      <c r="A244" s="7" t="s">
        <v>6</v>
      </c>
      <c r="B244" s="8" t="s">
        <v>32</v>
      </c>
    </row>
    <row r="245" spans="1:2" x14ac:dyDescent="0.3">
      <c r="A245" s="5" t="s">
        <v>8</v>
      </c>
      <c r="B245" s="6" t="s">
        <v>439</v>
      </c>
    </row>
    <row r="246" spans="1:2" x14ac:dyDescent="0.3">
      <c r="A246" s="5" t="s">
        <v>4</v>
      </c>
      <c r="B246" s="6" t="s">
        <v>440</v>
      </c>
    </row>
    <row r="247" spans="1:2" ht="15" thickBot="1" x14ac:dyDescent="0.35">
      <c r="A247" s="5" t="s">
        <v>441</v>
      </c>
      <c r="B247" s="6" t="s">
        <v>442</v>
      </c>
    </row>
    <row r="248" spans="1:2" x14ac:dyDescent="0.3">
      <c r="A248" s="3" t="s">
        <v>443</v>
      </c>
      <c r="B248" s="4" t="s">
        <v>444</v>
      </c>
    </row>
    <row r="249" spans="1:2" x14ac:dyDescent="0.3">
      <c r="A249" s="10" t="s">
        <v>445</v>
      </c>
      <c r="B249" s="9" t="s">
        <v>446</v>
      </c>
    </row>
    <row r="250" spans="1:2" x14ac:dyDescent="0.3">
      <c r="A250" s="10" t="s">
        <v>447</v>
      </c>
      <c r="B250" s="9" t="s">
        <v>448</v>
      </c>
    </row>
    <row r="251" spans="1:2" ht="15" thickBot="1" x14ac:dyDescent="0.35">
      <c r="A251" s="10" t="s">
        <v>449</v>
      </c>
      <c r="B251" s="9" t="s">
        <v>450</v>
      </c>
    </row>
    <row r="252" spans="1:2" x14ac:dyDescent="0.3">
      <c r="A252" s="11">
        <v>1</v>
      </c>
      <c r="B252" s="12" t="s">
        <v>451</v>
      </c>
    </row>
    <row r="253" spans="1:2" x14ac:dyDescent="0.3">
      <c r="A253" s="10">
        <v>2</v>
      </c>
      <c r="B253" s="9" t="s">
        <v>452</v>
      </c>
    </row>
    <row r="254" spans="1:2" x14ac:dyDescent="0.3">
      <c r="A254" s="10">
        <v>3</v>
      </c>
      <c r="B254" s="9" t="s">
        <v>453</v>
      </c>
    </row>
    <row r="255" spans="1:2" x14ac:dyDescent="0.3">
      <c r="A255" s="10">
        <v>4</v>
      </c>
      <c r="B255" s="9" t="s">
        <v>454</v>
      </c>
    </row>
    <row r="256" spans="1:2" x14ac:dyDescent="0.3">
      <c r="A256" s="10">
        <v>5</v>
      </c>
      <c r="B256" s="9" t="s">
        <v>455</v>
      </c>
    </row>
    <row r="257" spans="1:2" x14ac:dyDescent="0.3">
      <c r="A257" s="10">
        <v>6</v>
      </c>
      <c r="B257" s="9" t="s">
        <v>456</v>
      </c>
    </row>
    <row r="258" spans="1:2" x14ac:dyDescent="0.3">
      <c r="A258" s="10">
        <v>7</v>
      </c>
      <c r="B258" s="13" t="s">
        <v>457</v>
      </c>
    </row>
    <row r="259" spans="1:2" x14ac:dyDescent="0.3">
      <c r="A259" s="5">
        <v>8</v>
      </c>
      <c r="B259" s="13" t="s">
        <v>458</v>
      </c>
    </row>
    <row r="260" spans="1:2" ht="15" thickBot="1" x14ac:dyDescent="0.35">
      <c r="A260" s="7">
        <v>9</v>
      </c>
      <c r="B260" s="14" t="s">
        <v>459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>
      <selection activeCell="D12" sqref="D12"/>
    </sheetView>
  </sheetViews>
  <sheetFormatPr baseColWidth="10" defaultRowHeight="14.25" x14ac:dyDescent="0.3"/>
  <cols>
    <col min="1" max="1" width="15.85546875" bestFit="1" customWidth="1"/>
    <col min="2" max="2" width="24" customWidth="1"/>
  </cols>
  <sheetData>
    <row r="1" spans="1:2" ht="15" thickBot="1" x14ac:dyDescent="0.35">
      <c r="A1" s="46" t="s">
        <v>499</v>
      </c>
      <c r="B1" s="47" t="s">
        <v>464</v>
      </c>
    </row>
    <row r="2" spans="1:2" x14ac:dyDescent="0.3">
      <c r="A2" s="49" t="s">
        <v>488</v>
      </c>
      <c r="B2" s="50" t="s">
        <v>467</v>
      </c>
    </row>
    <row r="3" spans="1:2" x14ac:dyDescent="0.3">
      <c r="A3" s="51" t="s">
        <v>489</v>
      </c>
      <c r="B3" s="52" t="s">
        <v>468</v>
      </c>
    </row>
    <row r="4" spans="1:2" x14ac:dyDescent="0.3">
      <c r="A4" s="51" t="s">
        <v>490</v>
      </c>
      <c r="B4" s="52" t="s">
        <v>481</v>
      </c>
    </row>
    <row r="5" spans="1:2" x14ac:dyDescent="0.3">
      <c r="A5" s="51" t="s">
        <v>491</v>
      </c>
      <c r="B5" s="52" t="s">
        <v>469</v>
      </c>
    </row>
    <row r="6" spans="1:2" ht="15" thickBot="1" x14ac:dyDescent="0.35">
      <c r="A6" s="53" t="s">
        <v>492</v>
      </c>
      <c r="B6" s="54" t="s">
        <v>470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>
      <selection activeCell="E26" sqref="E26"/>
    </sheetView>
  </sheetViews>
  <sheetFormatPr baseColWidth="10" defaultRowHeight="14.25" x14ac:dyDescent="0.3"/>
  <cols>
    <col min="1" max="1" width="13.85546875" bestFit="1" customWidth="1"/>
    <col min="2" max="2" width="62.42578125" customWidth="1"/>
  </cols>
  <sheetData>
    <row r="1" spans="1:2" ht="15" thickBot="1" x14ac:dyDescent="0.35">
      <c r="A1" s="29" t="s">
        <v>485</v>
      </c>
      <c r="B1" s="29" t="s">
        <v>464</v>
      </c>
    </row>
    <row r="2" spans="1:2" x14ac:dyDescent="0.3">
      <c r="A2" s="25">
        <v>1</v>
      </c>
      <c r="B2" s="22" t="s">
        <v>482</v>
      </c>
    </row>
    <row r="3" spans="1:2" ht="15" thickBot="1" x14ac:dyDescent="0.35">
      <c r="A3" s="56">
        <v>-1</v>
      </c>
      <c r="B3" s="23" t="s">
        <v>483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T50"/>
  <sheetViews>
    <sheetView zoomScaleNormal="100" workbookViewId="0">
      <selection activeCell="B2" sqref="B2"/>
    </sheetView>
  </sheetViews>
  <sheetFormatPr baseColWidth="10" defaultRowHeight="14.25" x14ac:dyDescent="0.3"/>
  <cols>
    <col min="1" max="1" width="5.28515625" style="2" customWidth="1"/>
    <col min="2" max="2" width="17.42578125" style="16" customWidth="1"/>
    <col min="3" max="3" width="9.7109375" style="16" customWidth="1"/>
    <col min="4" max="6" width="9.7109375" style="2" customWidth="1"/>
    <col min="7" max="7" width="11.7109375" style="2" bestFit="1" customWidth="1"/>
    <col min="8" max="8" width="11.5703125" style="2" customWidth="1"/>
    <col min="9" max="9" width="9" style="2" bestFit="1" customWidth="1"/>
    <col min="10" max="10" width="11.42578125" style="2" customWidth="1"/>
    <col min="11" max="13" width="9.7109375" style="2" customWidth="1"/>
    <col min="14" max="15" width="7.7109375" style="2" customWidth="1"/>
    <col min="16" max="16" width="13.28515625" style="15" bestFit="1" customWidth="1"/>
    <col min="17" max="18" width="16.7109375" style="15" customWidth="1"/>
    <col min="19" max="19" width="18" style="2" customWidth="1"/>
    <col min="20" max="20" width="55" style="2" bestFit="1" customWidth="1"/>
    <col min="21" max="16384" width="11.42578125" style="2"/>
  </cols>
  <sheetData>
    <row r="1" spans="1:20" s="30" customFormat="1" ht="13.5" x14ac:dyDescent="0.25">
      <c r="A1" s="84" t="s">
        <v>502</v>
      </c>
      <c r="B1" s="85" t="s">
        <v>0</v>
      </c>
      <c r="C1" s="85" t="s">
        <v>505</v>
      </c>
      <c r="D1" s="85" t="s">
        <v>510</v>
      </c>
      <c r="E1" s="85" t="s">
        <v>509</v>
      </c>
      <c r="F1" s="85" t="s">
        <v>506</v>
      </c>
      <c r="G1" s="85" t="s">
        <v>503</v>
      </c>
      <c r="H1" s="85" t="s">
        <v>504</v>
      </c>
      <c r="I1" s="85" t="s">
        <v>10</v>
      </c>
      <c r="J1" s="85" t="s">
        <v>508</v>
      </c>
      <c r="K1" s="85" t="s">
        <v>515</v>
      </c>
      <c r="L1" s="85" t="s">
        <v>507</v>
      </c>
      <c r="M1" s="85" t="s">
        <v>514</v>
      </c>
      <c r="N1" s="84" t="s">
        <v>502</v>
      </c>
      <c r="O1" s="85" t="s">
        <v>516</v>
      </c>
      <c r="P1" s="85" t="s">
        <v>519</v>
      </c>
      <c r="Q1" s="85" t="s">
        <v>511</v>
      </c>
      <c r="R1" s="85" t="s">
        <v>512</v>
      </c>
      <c r="S1" s="85" t="s">
        <v>513</v>
      </c>
      <c r="T1" s="86" t="s">
        <v>9</v>
      </c>
    </row>
    <row r="2" spans="1:20" s="68" customFormat="1" ht="36" customHeight="1" x14ac:dyDescent="0.3">
      <c r="A2" s="87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7">
        <v>1</v>
      </c>
      <c r="O2" s="82"/>
      <c r="P2" s="82"/>
      <c r="Q2" s="82"/>
      <c r="R2" s="82"/>
      <c r="S2" s="83"/>
      <c r="T2" s="88"/>
    </row>
    <row r="3" spans="1:20" s="68" customFormat="1" ht="36" customHeight="1" x14ac:dyDescent="0.3">
      <c r="A3" s="87">
        <v>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7">
        <v>2</v>
      </c>
      <c r="O3" s="82"/>
      <c r="P3" s="82"/>
      <c r="Q3" s="82"/>
      <c r="R3" s="82"/>
      <c r="S3" s="83"/>
      <c r="T3" s="88"/>
    </row>
    <row r="4" spans="1:20" s="68" customFormat="1" ht="36" customHeight="1" x14ac:dyDescent="0.3">
      <c r="A4" s="87">
        <v>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7">
        <v>3</v>
      </c>
      <c r="O4" s="82"/>
      <c r="P4" s="82"/>
      <c r="Q4" s="82"/>
      <c r="R4" s="82"/>
      <c r="S4" s="83"/>
      <c r="T4" s="88"/>
    </row>
    <row r="5" spans="1:20" s="68" customFormat="1" ht="36" customHeight="1" x14ac:dyDescent="0.3">
      <c r="A5" s="87">
        <v>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7">
        <v>4</v>
      </c>
      <c r="O5" s="82"/>
      <c r="P5" s="82"/>
      <c r="Q5" s="82"/>
      <c r="R5" s="82"/>
      <c r="S5" s="83"/>
      <c r="T5" s="88"/>
    </row>
    <row r="6" spans="1:20" s="68" customFormat="1" ht="36" customHeight="1" x14ac:dyDescent="0.3">
      <c r="A6" s="87">
        <v>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7">
        <v>5</v>
      </c>
      <c r="O6" s="82"/>
      <c r="P6" s="82"/>
      <c r="Q6" s="82"/>
      <c r="R6" s="82"/>
      <c r="S6" s="83"/>
      <c r="T6" s="88"/>
    </row>
    <row r="7" spans="1:20" s="68" customFormat="1" ht="36" customHeight="1" x14ac:dyDescent="0.3">
      <c r="A7" s="87">
        <v>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7">
        <v>6</v>
      </c>
      <c r="O7" s="82"/>
      <c r="P7" s="82"/>
      <c r="Q7" s="82"/>
      <c r="R7" s="82"/>
      <c r="S7" s="83"/>
      <c r="T7" s="88"/>
    </row>
    <row r="8" spans="1:20" s="68" customFormat="1" ht="36" customHeight="1" x14ac:dyDescent="0.3">
      <c r="A8" s="87">
        <v>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7">
        <v>7</v>
      </c>
      <c r="O8" s="82"/>
      <c r="P8" s="82"/>
      <c r="Q8" s="82"/>
      <c r="R8" s="82"/>
      <c r="S8" s="83"/>
      <c r="T8" s="88"/>
    </row>
    <row r="9" spans="1:20" s="68" customFormat="1" ht="36" customHeight="1" x14ac:dyDescent="0.3">
      <c r="A9" s="87">
        <v>8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7">
        <v>8</v>
      </c>
      <c r="O9" s="82"/>
      <c r="P9" s="82"/>
      <c r="Q9" s="82"/>
      <c r="R9" s="82"/>
      <c r="S9" s="83"/>
      <c r="T9" s="88"/>
    </row>
    <row r="10" spans="1:20" s="68" customFormat="1" ht="36" customHeight="1" x14ac:dyDescent="0.3">
      <c r="A10" s="87">
        <v>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7">
        <v>9</v>
      </c>
      <c r="O10" s="82"/>
      <c r="P10" s="82"/>
      <c r="Q10" s="82"/>
      <c r="R10" s="82"/>
      <c r="S10" s="83"/>
      <c r="T10" s="88"/>
    </row>
    <row r="11" spans="1:20" s="68" customFormat="1" ht="36" customHeight="1" x14ac:dyDescent="0.3">
      <c r="A11" s="87">
        <v>10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7">
        <v>10</v>
      </c>
      <c r="O11" s="82"/>
      <c r="P11" s="82"/>
      <c r="Q11" s="82"/>
      <c r="R11" s="82"/>
      <c r="S11" s="83"/>
      <c r="T11" s="88"/>
    </row>
    <row r="12" spans="1:20" s="68" customFormat="1" ht="36" customHeight="1" x14ac:dyDescent="0.3">
      <c r="A12" s="87">
        <v>11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7">
        <v>11</v>
      </c>
      <c r="O12" s="82"/>
      <c r="P12" s="82"/>
      <c r="Q12" s="82"/>
      <c r="R12" s="82"/>
      <c r="S12" s="83"/>
      <c r="T12" s="88"/>
    </row>
    <row r="13" spans="1:20" s="68" customFormat="1" ht="36" customHeight="1" x14ac:dyDescent="0.3">
      <c r="A13" s="87">
        <v>12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7">
        <v>12</v>
      </c>
      <c r="O13" s="82"/>
      <c r="P13" s="82"/>
      <c r="Q13" s="82"/>
      <c r="R13" s="82"/>
      <c r="S13" s="83"/>
      <c r="T13" s="88"/>
    </row>
    <row r="14" spans="1:20" s="68" customFormat="1" ht="36" customHeight="1" x14ac:dyDescent="0.3">
      <c r="A14" s="87">
        <v>13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7">
        <v>13</v>
      </c>
      <c r="O14" s="82"/>
      <c r="P14" s="82"/>
      <c r="Q14" s="82"/>
      <c r="R14" s="82"/>
      <c r="S14" s="83"/>
      <c r="T14" s="88"/>
    </row>
    <row r="15" spans="1:20" s="68" customFormat="1" ht="36" customHeight="1" x14ac:dyDescent="0.3">
      <c r="A15" s="87">
        <v>14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7">
        <v>14</v>
      </c>
      <c r="O15" s="82"/>
      <c r="P15" s="82"/>
      <c r="Q15" s="82"/>
      <c r="R15" s="82"/>
      <c r="S15" s="83"/>
      <c r="T15" s="88"/>
    </row>
    <row r="16" spans="1:20" s="68" customFormat="1" ht="36" customHeight="1" x14ac:dyDescent="0.3">
      <c r="A16" s="87">
        <v>15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7">
        <v>15</v>
      </c>
      <c r="O16" s="82"/>
      <c r="P16" s="82"/>
      <c r="Q16" s="82"/>
      <c r="R16" s="82"/>
      <c r="S16" s="83"/>
      <c r="T16" s="88"/>
    </row>
    <row r="17" spans="2:20" x14ac:dyDescent="0.3">
      <c r="B17" s="2"/>
      <c r="C17" s="2"/>
      <c r="P17" s="2"/>
      <c r="Q17" s="2"/>
      <c r="R17" s="2"/>
      <c r="S17" s="17"/>
      <c r="T17" s="15"/>
    </row>
    <row r="18" spans="2:20" x14ac:dyDescent="0.3">
      <c r="B18" s="2"/>
      <c r="C18" s="2"/>
      <c r="P18" s="2"/>
      <c r="Q18" s="2"/>
      <c r="R18" s="2"/>
      <c r="S18" s="17"/>
      <c r="T18" s="15"/>
    </row>
    <row r="19" spans="2:20" x14ac:dyDescent="0.3">
      <c r="B19" s="2"/>
      <c r="C19" s="2"/>
      <c r="P19" s="2"/>
      <c r="Q19" s="2"/>
      <c r="R19" s="2"/>
      <c r="S19" s="17"/>
      <c r="T19" s="15"/>
    </row>
    <row r="20" spans="2:20" x14ac:dyDescent="0.3">
      <c r="B20" s="2"/>
      <c r="C20" s="2"/>
      <c r="P20" s="2"/>
      <c r="Q20" s="2"/>
      <c r="R20" s="2"/>
      <c r="S20" s="17"/>
      <c r="T20" s="15"/>
    </row>
    <row r="21" spans="2:20" x14ac:dyDescent="0.3">
      <c r="B21" s="2"/>
      <c r="C21" s="2"/>
      <c r="P21" s="2"/>
      <c r="Q21" s="2"/>
      <c r="R21" s="2"/>
      <c r="S21" s="17"/>
      <c r="T21" s="15"/>
    </row>
    <row r="22" spans="2:20" x14ac:dyDescent="0.3">
      <c r="B22" s="2"/>
      <c r="C22" s="2"/>
      <c r="P22" s="2"/>
      <c r="Q22" s="2"/>
      <c r="R22" s="2"/>
      <c r="S22" s="17"/>
      <c r="T22" s="15"/>
    </row>
    <row r="23" spans="2:20" x14ac:dyDescent="0.3">
      <c r="B23" s="2"/>
      <c r="C23" s="2"/>
      <c r="P23" s="2"/>
      <c r="Q23" s="2"/>
      <c r="R23" s="2"/>
      <c r="S23" s="17"/>
      <c r="T23" s="15"/>
    </row>
    <row r="24" spans="2:20" x14ac:dyDescent="0.3">
      <c r="B24" s="2"/>
      <c r="C24" s="2"/>
      <c r="P24" s="2"/>
      <c r="Q24" s="2"/>
      <c r="R24" s="2"/>
      <c r="S24" s="17"/>
      <c r="T24" s="15"/>
    </row>
    <row r="25" spans="2:20" x14ac:dyDescent="0.3">
      <c r="B25" s="2"/>
      <c r="C25" s="2"/>
      <c r="P25" s="2"/>
      <c r="Q25" s="2"/>
      <c r="R25" s="2"/>
      <c r="S25" s="17"/>
      <c r="T25" s="15"/>
    </row>
    <row r="26" spans="2:20" x14ac:dyDescent="0.3">
      <c r="B26" s="2"/>
      <c r="C26" s="2"/>
      <c r="P26" s="2"/>
      <c r="Q26" s="2"/>
      <c r="R26" s="2"/>
      <c r="S26" s="17"/>
      <c r="T26" s="15"/>
    </row>
    <row r="27" spans="2:20" x14ac:dyDescent="0.3">
      <c r="B27" s="2"/>
      <c r="C27" s="2"/>
      <c r="P27" s="2"/>
      <c r="Q27" s="2"/>
      <c r="R27" s="2"/>
      <c r="S27" s="17"/>
      <c r="T27" s="15"/>
    </row>
    <row r="28" spans="2:20" x14ac:dyDescent="0.3">
      <c r="B28" s="2"/>
      <c r="C28" s="2"/>
      <c r="P28" s="2"/>
      <c r="Q28" s="2"/>
      <c r="R28" s="2"/>
      <c r="S28" s="17"/>
      <c r="T28" s="15"/>
    </row>
    <row r="29" spans="2:20" x14ac:dyDescent="0.3">
      <c r="B29" s="2"/>
      <c r="C29" s="2"/>
      <c r="P29" s="2"/>
      <c r="Q29" s="2"/>
      <c r="R29" s="2"/>
      <c r="S29" s="17"/>
      <c r="T29" s="15"/>
    </row>
    <row r="30" spans="2:20" x14ac:dyDescent="0.3">
      <c r="B30" s="2"/>
      <c r="C30" s="2"/>
      <c r="P30" s="2"/>
      <c r="Q30" s="2"/>
      <c r="R30" s="2"/>
      <c r="S30" s="17"/>
      <c r="T30" s="15"/>
    </row>
    <row r="31" spans="2:20" x14ac:dyDescent="0.3">
      <c r="B31" s="2"/>
      <c r="C31" s="2"/>
      <c r="P31" s="2"/>
      <c r="Q31" s="2"/>
      <c r="R31" s="2"/>
      <c r="S31" s="17"/>
      <c r="T31" s="15"/>
    </row>
    <row r="32" spans="2:20" x14ac:dyDescent="0.3">
      <c r="B32" s="2"/>
      <c r="C32" s="2"/>
      <c r="P32" s="2"/>
      <c r="Q32" s="2"/>
      <c r="R32" s="2"/>
      <c r="S32" s="17"/>
      <c r="T32" s="15"/>
    </row>
    <row r="33" spans="2:20" x14ac:dyDescent="0.3">
      <c r="B33" s="2"/>
      <c r="C33" s="2"/>
      <c r="P33" s="2"/>
      <c r="Q33" s="2"/>
      <c r="R33" s="2"/>
      <c r="S33" s="17"/>
      <c r="T33" s="15"/>
    </row>
    <row r="34" spans="2:20" x14ac:dyDescent="0.3">
      <c r="B34" s="2"/>
      <c r="C34" s="2"/>
      <c r="P34" s="2"/>
      <c r="Q34" s="2"/>
      <c r="R34" s="2"/>
      <c r="S34" s="17"/>
      <c r="T34" s="15"/>
    </row>
    <row r="35" spans="2:20" x14ac:dyDescent="0.3">
      <c r="B35" s="2"/>
      <c r="C35" s="2"/>
      <c r="P35" s="2"/>
      <c r="Q35" s="2"/>
      <c r="R35" s="2"/>
      <c r="S35" s="17"/>
      <c r="T35" s="15"/>
    </row>
    <row r="36" spans="2:20" x14ac:dyDescent="0.3">
      <c r="B36" s="2"/>
      <c r="C36" s="2"/>
      <c r="P36" s="2"/>
      <c r="Q36" s="2"/>
      <c r="R36" s="2"/>
      <c r="S36" s="17"/>
      <c r="T36" s="15"/>
    </row>
    <row r="37" spans="2:20" x14ac:dyDescent="0.3">
      <c r="B37" s="2"/>
      <c r="C37" s="2"/>
      <c r="P37" s="2"/>
      <c r="Q37" s="2"/>
      <c r="R37" s="2"/>
      <c r="S37" s="17"/>
      <c r="T37" s="15"/>
    </row>
    <row r="38" spans="2:20" x14ac:dyDescent="0.3">
      <c r="B38" s="2"/>
      <c r="C38" s="2"/>
      <c r="P38" s="2"/>
      <c r="Q38" s="2"/>
      <c r="R38" s="2"/>
      <c r="S38" s="17"/>
      <c r="T38" s="15"/>
    </row>
    <row r="39" spans="2:20" x14ac:dyDescent="0.3">
      <c r="B39" s="2"/>
      <c r="C39" s="2"/>
      <c r="P39" s="2"/>
      <c r="Q39" s="2"/>
      <c r="R39" s="2"/>
      <c r="S39" s="17"/>
      <c r="T39" s="15"/>
    </row>
    <row r="40" spans="2:20" x14ac:dyDescent="0.3">
      <c r="B40" s="2"/>
      <c r="C40" s="2"/>
      <c r="P40" s="2"/>
      <c r="Q40" s="2"/>
      <c r="R40" s="2"/>
      <c r="S40" s="17"/>
      <c r="T40" s="15"/>
    </row>
    <row r="41" spans="2:20" x14ac:dyDescent="0.3">
      <c r="B41" s="2"/>
      <c r="C41" s="2"/>
      <c r="P41" s="2"/>
      <c r="Q41" s="2"/>
      <c r="R41" s="2"/>
      <c r="S41" s="17"/>
      <c r="T41" s="15"/>
    </row>
    <row r="42" spans="2:20" x14ac:dyDescent="0.3">
      <c r="B42" s="2"/>
      <c r="C42" s="2"/>
      <c r="P42" s="2"/>
      <c r="Q42" s="2"/>
      <c r="R42" s="2"/>
      <c r="S42" s="17"/>
      <c r="T42" s="15"/>
    </row>
    <row r="43" spans="2:20" x14ac:dyDescent="0.3">
      <c r="B43" s="2"/>
      <c r="C43" s="2"/>
      <c r="P43" s="2"/>
      <c r="Q43" s="2"/>
      <c r="R43" s="2"/>
      <c r="S43" s="17"/>
      <c r="T43" s="15"/>
    </row>
    <row r="44" spans="2:20" x14ac:dyDescent="0.3">
      <c r="B44" s="2"/>
      <c r="C44" s="2"/>
      <c r="P44" s="2"/>
      <c r="Q44" s="2"/>
      <c r="R44" s="2"/>
      <c r="S44" s="17"/>
      <c r="T44" s="15"/>
    </row>
    <row r="45" spans="2:20" x14ac:dyDescent="0.3">
      <c r="B45" s="2"/>
      <c r="C45" s="2"/>
      <c r="P45" s="2"/>
      <c r="Q45" s="2"/>
      <c r="R45" s="2"/>
      <c r="S45" s="17"/>
      <c r="T45" s="15"/>
    </row>
    <row r="46" spans="2:20" x14ac:dyDescent="0.3">
      <c r="B46" s="2"/>
      <c r="C46" s="2"/>
      <c r="P46" s="2"/>
      <c r="Q46" s="2"/>
      <c r="R46" s="2"/>
      <c r="S46" s="17"/>
      <c r="T46" s="15"/>
    </row>
    <row r="47" spans="2:20" x14ac:dyDescent="0.3">
      <c r="B47" s="2"/>
      <c r="C47" s="2"/>
      <c r="P47" s="2"/>
      <c r="Q47" s="2"/>
      <c r="R47" s="2"/>
      <c r="S47" s="17"/>
      <c r="T47" s="15"/>
    </row>
    <row r="48" spans="2:20" x14ac:dyDescent="0.3">
      <c r="B48" s="2"/>
      <c r="C48" s="2"/>
      <c r="P48" s="2"/>
      <c r="Q48" s="2"/>
      <c r="R48" s="2"/>
      <c r="S48" s="17"/>
      <c r="T48" s="15"/>
    </row>
    <row r="49" spans="2:20" x14ac:dyDescent="0.3">
      <c r="B49" s="2"/>
      <c r="C49" s="2"/>
      <c r="P49" s="2"/>
      <c r="Q49" s="2"/>
      <c r="R49" s="2"/>
      <c r="S49" s="17"/>
      <c r="T49" s="15"/>
    </row>
    <row r="50" spans="2:20" x14ac:dyDescent="0.3">
      <c r="B50" s="2"/>
      <c r="C50" s="2"/>
      <c r="P50" s="2"/>
      <c r="Q50" s="2"/>
      <c r="R50" s="2"/>
      <c r="S50" s="17"/>
      <c r="T50" s="15"/>
    </row>
  </sheetData>
  <dataValidations count="1">
    <dataValidation type="list" allowBlank="1" showInputMessage="1" showErrorMessage="1" sqref="U2:U65536" xr:uid="{00000000-0002-0000-0100-000000000000}">
      <formula1>SENTIDO_TRANSITO</formula1>
    </dataValidation>
  </dataValidations>
  <pageMargins left="0.75" right="0.75" top="1" bottom="1" header="0" footer="0"/>
  <pageSetup orientation="landscape" r:id="rId1"/>
  <headerFooter alignWithMargins="0">
    <oddHeader>&amp;CSECRETARÍA DE MOVILIDAD - ALCALDÍA DE MEDELLÍN
CONTRATO DE SEÑALIZACIÓN VIAL HORIZONTAL   No. ______________________________ de  _______________
FECHA LEVANTAMIENTO: ___________________________</oddHeader>
    <oddFooter>&amp;CELABORÓ: ____________________________________________&amp;RPág: __________ / 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rgb="FF00B0F0"/>
  </sheetPr>
  <dimension ref="A1:L65005"/>
  <sheetViews>
    <sheetView topLeftCell="A70" zoomScale="115" zoomScaleNormal="115" workbookViewId="0">
      <selection activeCell="E67" sqref="E67"/>
    </sheetView>
  </sheetViews>
  <sheetFormatPr baseColWidth="10" defaultRowHeight="14.25" x14ac:dyDescent="0.3"/>
  <cols>
    <col min="1" max="1" width="9" style="101" customWidth="1"/>
    <col min="2" max="2" width="10" style="101" customWidth="1"/>
    <col min="3" max="3" width="10.85546875" style="100" customWidth="1"/>
    <col min="4" max="4" width="10.42578125" style="100" customWidth="1"/>
    <col min="5" max="5" width="11.5703125" style="100" customWidth="1"/>
    <col min="6" max="6" width="14.42578125" style="100" customWidth="1"/>
    <col min="7" max="7" width="17.5703125" style="100" customWidth="1"/>
    <col min="8" max="8" width="16.5703125" style="100" customWidth="1"/>
    <col min="9" max="9" width="34.140625" style="100" customWidth="1"/>
    <col min="10" max="10" width="37" style="100" bestFit="1" customWidth="1"/>
    <col min="11" max="11" width="38.42578125" style="100" bestFit="1" customWidth="1"/>
    <col min="12" max="12" width="16.5703125" style="100" bestFit="1" customWidth="1"/>
    <col min="13" max="13" width="17" style="62" bestFit="1" customWidth="1"/>
    <col min="14" max="14" width="10.140625" style="62" bestFit="1" customWidth="1"/>
    <col min="15" max="15" width="11.42578125" style="62"/>
    <col min="16" max="16" width="13" style="62" bestFit="1" customWidth="1"/>
    <col min="17" max="17" width="8" style="62" bestFit="1" customWidth="1"/>
    <col min="18" max="16384" width="11.42578125" style="62"/>
  </cols>
  <sheetData>
    <row r="1" spans="1:12" s="30" customFormat="1" ht="13.5" x14ac:dyDescent="0.25">
      <c r="A1" s="55" t="s">
        <v>0</v>
      </c>
      <c r="B1" s="55" t="s">
        <v>476</v>
      </c>
      <c r="C1" s="58" t="s">
        <v>493</v>
      </c>
      <c r="D1" s="55" t="s">
        <v>461</v>
      </c>
      <c r="E1" s="55" t="s">
        <v>10</v>
      </c>
      <c r="F1" s="55" t="s">
        <v>485</v>
      </c>
      <c r="G1" s="55" t="s">
        <v>486</v>
      </c>
      <c r="H1" s="55" t="s">
        <v>14</v>
      </c>
      <c r="I1" s="55" t="s">
        <v>466</v>
      </c>
      <c r="J1" s="55" t="s">
        <v>765</v>
      </c>
      <c r="K1" s="55" t="s">
        <v>9</v>
      </c>
      <c r="L1" s="55" t="s">
        <v>764</v>
      </c>
    </row>
    <row r="2" spans="1:12" x14ac:dyDescent="0.3">
      <c r="A2" s="104">
        <v>2000030</v>
      </c>
      <c r="B2" s="105">
        <v>3</v>
      </c>
      <c r="C2" s="105">
        <v>185.7</v>
      </c>
      <c r="D2" s="106"/>
      <c r="E2" s="105">
        <v>0.25</v>
      </c>
      <c r="F2" s="105">
        <v>1</v>
      </c>
      <c r="G2" s="107" t="s">
        <v>397</v>
      </c>
      <c r="H2" s="105">
        <v>5.4</v>
      </c>
      <c r="I2" s="105"/>
      <c r="J2" s="105" t="s">
        <v>766</v>
      </c>
      <c r="K2" s="105"/>
      <c r="L2" s="105"/>
    </row>
    <row r="3" spans="1:12" x14ac:dyDescent="0.3">
      <c r="A3" s="104">
        <v>2000030</v>
      </c>
      <c r="B3" s="105">
        <v>3</v>
      </c>
      <c r="C3" s="105">
        <v>178.52600000000001</v>
      </c>
      <c r="D3" s="106"/>
      <c r="E3" s="105">
        <v>0.22</v>
      </c>
      <c r="F3" s="105">
        <v>1</v>
      </c>
      <c r="G3" s="107" t="s">
        <v>370</v>
      </c>
      <c r="H3" s="105">
        <v>5.5</v>
      </c>
      <c r="I3" s="105"/>
      <c r="J3" s="105" t="s">
        <v>766</v>
      </c>
      <c r="K3" s="105"/>
      <c r="L3" s="105"/>
    </row>
    <row r="4" spans="1:12" x14ac:dyDescent="0.3">
      <c r="A4" s="104">
        <v>2000030</v>
      </c>
      <c r="B4" s="105">
        <v>3</v>
      </c>
      <c r="C4" s="105">
        <v>168.68</v>
      </c>
      <c r="D4" s="106"/>
      <c r="E4" s="105">
        <v>-0.36</v>
      </c>
      <c r="F4" s="105">
        <v>-1</v>
      </c>
      <c r="G4" s="105" t="s">
        <v>203</v>
      </c>
      <c r="H4" s="105">
        <v>5.1100000000000003</v>
      </c>
      <c r="I4" s="105" t="s">
        <v>777</v>
      </c>
      <c r="J4" s="105" t="s">
        <v>766</v>
      </c>
      <c r="K4" s="105"/>
      <c r="L4" s="105"/>
    </row>
    <row r="5" spans="1:12" x14ac:dyDescent="0.3">
      <c r="A5" s="104">
        <v>2000030</v>
      </c>
      <c r="B5" s="105">
        <v>3</v>
      </c>
      <c r="C5" s="105">
        <v>52.68</v>
      </c>
      <c r="D5" s="106"/>
      <c r="E5" s="105">
        <v>0.27</v>
      </c>
      <c r="F5" s="105">
        <v>1</v>
      </c>
      <c r="G5" s="105" t="s">
        <v>345</v>
      </c>
      <c r="H5" s="105">
        <v>5.4</v>
      </c>
      <c r="I5" s="105"/>
      <c r="J5" s="105" t="s">
        <v>766</v>
      </c>
      <c r="K5" s="105"/>
      <c r="L5" s="105"/>
    </row>
    <row r="6" spans="1:12" x14ac:dyDescent="0.3">
      <c r="A6" s="104">
        <v>2000030</v>
      </c>
      <c r="B6" s="105">
        <v>3</v>
      </c>
      <c r="C6" s="105">
        <v>40.182000000000002</v>
      </c>
      <c r="D6" s="106"/>
      <c r="E6" s="105">
        <v>-0.28000000000000003</v>
      </c>
      <c r="F6" s="105">
        <v>-1</v>
      </c>
      <c r="G6" s="105" t="s">
        <v>345</v>
      </c>
      <c r="H6" s="105">
        <v>5.56</v>
      </c>
      <c r="I6" s="105"/>
      <c r="J6" s="105" t="s">
        <v>766</v>
      </c>
      <c r="K6" s="105"/>
      <c r="L6" s="105"/>
    </row>
    <row r="7" spans="1:12" x14ac:dyDescent="0.3">
      <c r="A7" s="104">
        <v>2000029</v>
      </c>
      <c r="B7" s="105">
        <v>3</v>
      </c>
      <c r="C7" s="105">
        <v>139</v>
      </c>
      <c r="D7" s="106"/>
      <c r="E7" s="105">
        <v>0.27</v>
      </c>
      <c r="F7" s="105">
        <v>1</v>
      </c>
      <c r="G7" s="107" t="s">
        <v>298</v>
      </c>
      <c r="H7" s="105">
        <v>5.3</v>
      </c>
      <c r="I7" s="105"/>
      <c r="J7" s="105" t="s">
        <v>767</v>
      </c>
      <c r="K7" s="105"/>
      <c r="L7" s="105"/>
    </row>
    <row r="8" spans="1:12" x14ac:dyDescent="0.3">
      <c r="A8" s="104">
        <v>2000029</v>
      </c>
      <c r="B8" s="105">
        <v>3</v>
      </c>
      <c r="C8" s="105">
        <v>130.88999999999999</v>
      </c>
      <c r="D8" s="106"/>
      <c r="E8" s="105">
        <v>0.36</v>
      </c>
      <c r="F8" s="105">
        <v>1</v>
      </c>
      <c r="G8" s="107" t="s">
        <v>330</v>
      </c>
      <c r="H8" s="105">
        <v>5</v>
      </c>
      <c r="I8" s="105"/>
      <c r="J8" s="105" t="s">
        <v>767</v>
      </c>
      <c r="K8" s="105"/>
      <c r="L8" s="105"/>
    </row>
    <row r="9" spans="1:12" x14ac:dyDescent="0.3">
      <c r="A9" s="104">
        <v>2000029</v>
      </c>
      <c r="B9" s="105">
        <v>3</v>
      </c>
      <c r="C9" s="105">
        <v>129.13999999999999</v>
      </c>
      <c r="D9" s="106"/>
      <c r="E9" s="105">
        <v>-0.49</v>
      </c>
      <c r="F9" s="105">
        <v>-1</v>
      </c>
      <c r="G9" s="107" t="s">
        <v>370</v>
      </c>
      <c r="H9" s="105">
        <v>5</v>
      </c>
      <c r="I9" s="105"/>
      <c r="J9" s="105" t="s">
        <v>767</v>
      </c>
      <c r="K9" s="105"/>
      <c r="L9" s="105"/>
    </row>
    <row r="10" spans="1:12" x14ac:dyDescent="0.3">
      <c r="A10" s="104">
        <v>2000029</v>
      </c>
      <c r="B10" s="105">
        <v>3</v>
      </c>
      <c r="C10" s="105">
        <v>119.23</v>
      </c>
      <c r="D10" s="106"/>
      <c r="E10" s="105">
        <v>-0.56000000000000005</v>
      </c>
      <c r="F10" s="105">
        <v>-1</v>
      </c>
      <c r="G10" s="107" t="s">
        <v>397</v>
      </c>
      <c r="H10" s="105">
        <v>5</v>
      </c>
      <c r="I10" s="105"/>
      <c r="J10" s="105" t="s">
        <v>767</v>
      </c>
      <c r="K10" s="105"/>
      <c r="L10" s="105"/>
    </row>
    <row r="11" spans="1:12" x14ac:dyDescent="0.3">
      <c r="A11" s="104">
        <v>2000029</v>
      </c>
      <c r="B11" s="105">
        <v>3</v>
      </c>
      <c r="C11" s="105">
        <v>102.758</v>
      </c>
      <c r="D11" s="106"/>
      <c r="E11" s="105">
        <v>0.31</v>
      </c>
      <c r="F11" s="105">
        <v>1</v>
      </c>
      <c r="G11" s="107" t="s">
        <v>397</v>
      </c>
      <c r="H11" s="105" t="s">
        <v>778</v>
      </c>
      <c r="I11" s="105"/>
      <c r="J11" s="105" t="s">
        <v>768</v>
      </c>
      <c r="K11" s="105"/>
      <c r="L11" s="105"/>
    </row>
    <row r="12" spans="1:12" x14ac:dyDescent="0.3">
      <c r="A12" s="104">
        <v>2000029</v>
      </c>
      <c r="B12" s="105">
        <v>3</v>
      </c>
      <c r="C12" s="105">
        <v>98.36</v>
      </c>
      <c r="D12" s="106"/>
      <c r="E12" s="105">
        <v>0.15</v>
      </c>
      <c r="F12" s="105">
        <v>1</v>
      </c>
      <c r="G12" s="107" t="s">
        <v>370</v>
      </c>
      <c r="H12" s="105">
        <v>3.86</v>
      </c>
      <c r="I12" s="105"/>
      <c r="J12" s="105" t="s">
        <v>768</v>
      </c>
      <c r="K12" s="105"/>
      <c r="L12" s="105"/>
    </row>
    <row r="13" spans="1:12" x14ac:dyDescent="0.3">
      <c r="A13" s="104">
        <v>2000029</v>
      </c>
      <c r="B13" s="105">
        <v>3</v>
      </c>
      <c r="C13" s="105">
        <v>98.1</v>
      </c>
      <c r="D13" s="106"/>
      <c r="E13" s="105">
        <v>-0.13</v>
      </c>
      <c r="F13" s="105">
        <v>-1</v>
      </c>
      <c r="G13" s="107" t="s">
        <v>330</v>
      </c>
      <c r="H13" s="105">
        <v>3.86</v>
      </c>
      <c r="I13" s="105"/>
      <c r="J13" s="105" t="s">
        <v>768</v>
      </c>
      <c r="K13" s="105"/>
      <c r="L13" s="105"/>
    </row>
    <row r="14" spans="1:12" x14ac:dyDescent="0.3">
      <c r="A14" s="104">
        <v>2000029</v>
      </c>
      <c r="B14" s="105">
        <v>3</v>
      </c>
      <c r="C14" s="105">
        <v>92</v>
      </c>
      <c r="D14" s="106"/>
      <c r="E14" s="105">
        <v>0.2</v>
      </c>
      <c r="F14" s="105">
        <v>1</v>
      </c>
      <c r="G14" s="107" t="s">
        <v>330</v>
      </c>
      <c r="H14" s="105">
        <v>3.8</v>
      </c>
      <c r="I14" s="105"/>
      <c r="J14" s="105" t="s">
        <v>768</v>
      </c>
      <c r="K14" s="105"/>
      <c r="L14" s="105"/>
    </row>
    <row r="15" spans="1:12" x14ac:dyDescent="0.3">
      <c r="A15" s="104">
        <v>2000029</v>
      </c>
      <c r="B15" s="105">
        <v>3</v>
      </c>
      <c r="C15" s="105">
        <v>91.77</v>
      </c>
      <c r="D15" s="106"/>
      <c r="E15" s="105">
        <v>-0.27</v>
      </c>
      <c r="F15" s="105">
        <v>-1</v>
      </c>
      <c r="G15" s="105" t="s">
        <v>370</v>
      </c>
      <c r="H15" s="105">
        <v>3.8</v>
      </c>
      <c r="I15" s="105"/>
      <c r="J15" s="105" t="s">
        <v>768</v>
      </c>
      <c r="K15" s="105"/>
      <c r="L15" s="105"/>
    </row>
    <row r="16" spans="1:12" x14ac:dyDescent="0.3">
      <c r="A16" s="104">
        <v>2000029</v>
      </c>
      <c r="B16" s="105">
        <v>3</v>
      </c>
      <c r="C16" s="105">
        <v>89.27</v>
      </c>
      <c r="D16" s="106"/>
      <c r="E16" s="105">
        <v>-0.1</v>
      </c>
      <c r="F16" s="105">
        <v>-1</v>
      </c>
      <c r="G16" s="105" t="s">
        <v>397</v>
      </c>
      <c r="H16" s="105">
        <v>3.62</v>
      </c>
      <c r="I16" s="105"/>
      <c r="J16" s="105" t="s">
        <v>768</v>
      </c>
      <c r="K16" s="105"/>
      <c r="L16" s="105"/>
    </row>
    <row r="17" spans="1:12" x14ac:dyDescent="0.3">
      <c r="A17" s="104">
        <v>2000029</v>
      </c>
      <c r="B17" s="105">
        <v>3</v>
      </c>
      <c r="C17" s="105">
        <v>86.8</v>
      </c>
      <c r="D17" s="106"/>
      <c r="E17" s="105">
        <v>0.08</v>
      </c>
      <c r="F17" s="105">
        <v>1</v>
      </c>
      <c r="G17" s="105" t="s">
        <v>397</v>
      </c>
      <c r="H17" s="105">
        <v>4.4000000000000004</v>
      </c>
      <c r="I17" s="105"/>
      <c r="J17" s="105" t="s">
        <v>768</v>
      </c>
      <c r="K17" s="105"/>
      <c r="L17" s="105"/>
    </row>
    <row r="18" spans="1:12" x14ac:dyDescent="0.3">
      <c r="A18" s="104">
        <v>2000028</v>
      </c>
      <c r="B18" s="105">
        <v>3</v>
      </c>
      <c r="C18" s="105">
        <v>48.46</v>
      </c>
      <c r="D18" s="106"/>
      <c r="E18" s="105">
        <v>0.11</v>
      </c>
      <c r="F18" s="105">
        <v>1</v>
      </c>
      <c r="G18" s="105" t="s">
        <v>370</v>
      </c>
      <c r="H18" s="105">
        <v>4.33</v>
      </c>
      <c r="I18" s="105"/>
      <c r="J18" s="105" t="s">
        <v>768</v>
      </c>
      <c r="K18" s="105"/>
      <c r="L18" s="105"/>
    </row>
    <row r="19" spans="1:12" x14ac:dyDescent="0.3">
      <c r="A19" s="104">
        <v>2000028</v>
      </c>
      <c r="B19" s="105">
        <v>3</v>
      </c>
      <c r="C19" s="105">
        <v>44.96</v>
      </c>
      <c r="D19" s="106"/>
      <c r="E19" s="105">
        <v>-0.17</v>
      </c>
      <c r="F19" s="105">
        <v>-1</v>
      </c>
      <c r="G19" s="105" t="s">
        <v>203</v>
      </c>
      <c r="H19" s="105">
        <v>4.3899999999999997</v>
      </c>
      <c r="I19" s="105" t="s">
        <v>769</v>
      </c>
      <c r="J19" s="105" t="s">
        <v>768</v>
      </c>
      <c r="K19" s="105"/>
      <c r="L19" s="105"/>
    </row>
    <row r="20" spans="1:12" x14ac:dyDescent="0.3">
      <c r="A20" s="104">
        <v>2000028</v>
      </c>
      <c r="B20" s="105">
        <v>3</v>
      </c>
      <c r="C20" s="105">
        <v>31.26</v>
      </c>
      <c r="D20" s="106"/>
      <c r="E20" s="105">
        <v>-0.22</v>
      </c>
      <c r="F20" s="105">
        <v>-1</v>
      </c>
      <c r="G20" s="105" t="s">
        <v>330</v>
      </c>
      <c r="H20" s="105">
        <v>4.8600000000000003</v>
      </c>
      <c r="I20" s="105"/>
      <c r="J20" s="105" t="s">
        <v>768</v>
      </c>
      <c r="K20" s="105"/>
      <c r="L20" s="105"/>
    </row>
    <row r="21" spans="1:12" x14ac:dyDescent="0.3">
      <c r="A21" s="104">
        <v>2000028</v>
      </c>
      <c r="B21" s="105">
        <v>3</v>
      </c>
      <c r="C21" s="105">
        <v>24.85</v>
      </c>
      <c r="D21" s="106"/>
      <c r="E21" s="105">
        <v>-0.19</v>
      </c>
      <c r="F21" s="105">
        <v>-1</v>
      </c>
      <c r="G21" s="105" t="s">
        <v>298</v>
      </c>
      <c r="H21" s="105">
        <v>4.46</v>
      </c>
      <c r="I21" s="105"/>
      <c r="J21" s="105" t="s">
        <v>768</v>
      </c>
      <c r="K21" s="105"/>
      <c r="L21" s="105"/>
    </row>
    <row r="22" spans="1:12" x14ac:dyDescent="0.3">
      <c r="A22" s="104">
        <v>2000028</v>
      </c>
      <c r="B22" s="105">
        <v>3</v>
      </c>
      <c r="C22" s="105">
        <v>15.14</v>
      </c>
      <c r="D22" s="106"/>
      <c r="E22" s="105">
        <v>0.25</v>
      </c>
      <c r="F22" s="105">
        <v>1</v>
      </c>
      <c r="G22" s="105" t="s">
        <v>415</v>
      </c>
      <c r="H22" s="105">
        <v>4.68</v>
      </c>
      <c r="I22" s="105"/>
      <c r="J22" s="105" t="s">
        <v>768</v>
      </c>
      <c r="K22" s="105"/>
      <c r="L22" s="105"/>
    </row>
    <row r="23" spans="1:12" x14ac:dyDescent="0.3">
      <c r="A23" s="104">
        <v>2000028</v>
      </c>
      <c r="B23" s="105">
        <v>3</v>
      </c>
      <c r="C23" s="105">
        <v>4.5599999999999996</v>
      </c>
      <c r="D23" s="106"/>
      <c r="E23" s="105">
        <v>-0.19</v>
      </c>
      <c r="F23" s="105">
        <v>-1</v>
      </c>
      <c r="G23" s="105" t="s">
        <v>298</v>
      </c>
      <c r="H23" s="105">
        <v>4.88</v>
      </c>
      <c r="I23" s="105"/>
      <c r="J23" s="105" t="s">
        <v>768</v>
      </c>
      <c r="K23" s="105"/>
      <c r="L23" s="105"/>
    </row>
    <row r="24" spans="1:12" x14ac:dyDescent="0.3">
      <c r="A24" s="104">
        <v>2000027</v>
      </c>
      <c r="B24" s="105">
        <v>3</v>
      </c>
      <c r="C24" s="105">
        <v>121.06</v>
      </c>
      <c r="D24" s="106"/>
      <c r="E24" s="105">
        <v>-0.82</v>
      </c>
      <c r="F24" s="105">
        <v>-1</v>
      </c>
      <c r="G24" s="105" t="s">
        <v>415</v>
      </c>
      <c r="H24" s="105">
        <v>5.5</v>
      </c>
      <c r="I24" s="105"/>
      <c r="J24" s="105" t="s">
        <v>770</v>
      </c>
      <c r="K24" s="105"/>
      <c r="L24" s="105"/>
    </row>
    <row r="25" spans="1:12" x14ac:dyDescent="0.3">
      <c r="A25" s="104">
        <v>2000027</v>
      </c>
      <c r="B25" s="105">
        <v>3</v>
      </c>
      <c r="C25" s="105">
        <v>29.47</v>
      </c>
      <c r="D25" s="106"/>
      <c r="E25" s="105">
        <v>0.78</v>
      </c>
      <c r="F25" s="105">
        <v>1</v>
      </c>
      <c r="G25" s="105" t="s">
        <v>203</v>
      </c>
      <c r="H25" s="105">
        <v>5.5</v>
      </c>
      <c r="I25" s="105" t="s">
        <v>771</v>
      </c>
      <c r="J25" s="105" t="s">
        <v>770</v>
      </c>
      <c r="K25" s="105"/>
      <c r="L25" s="105"/>
    </row>
    <row r="26" spans="1:12" x14ac:dyDescent="0.3">
      <c r="A26" s="104">
        <v>2000027</v>
      </c>
      <c r="B26" s="105">
        <v>3</v>
      </c>
      <c r="C26" s="105">
        <v>14.5</v>
      </c>
      <c r="D26" s="106"/>
      <c r="E26" s="105">
        <v>-0.11</v>
      </c>
      <c r="F26" s="105">
        <v>-1</v>
      </c>
      <c r="G26" s="105" t="s">
        <v>397</v>
      </c>
      <c r="H26" s="105">
        <v>5.4</v>
      </c>
      <c r="I26" s="105"/>
      <c r="J26" s="105" t="s">
        <v>770</v>
      </c>
      <c r="K26" s="105"/>
      <c r="L26" s="105"/>
    </row>
    <row r="27" spans="1:12" x14ac:dyDescent="0.3">
      <c r="A27" s="104">
        <v>2000027</v>
      </c>
      <c r="B27" s="105">
        <v>3</v>
      </c>
      <c r="C27" s="105">
        <v>7.79</v>
      </c>
      <c r="D27" s="106"/>
      <c r="E27" s="105">
        <v>0.74</v>
      </c>
      <c r="F27" s="105">
        <v>1</v>
      </c>
      <c r="G27" s="105" t="s">
        <v>298</v>
      </c>
      <c r="H27" s="105">
        <v>5.4</v>
      </c>
      <c r="I27" s="105"/>
      <c r="J27" s="105" t="s">
        <v>770</v>
      </c>
      <c r="K27" s="105"/>
      <c r="L27" s="105"/>
    </row>
    <row r="28" spans="1:12" x14ac:dyDescent="0.3">
      <c r="A28" s="104">
        <v>2000026</v>
      </c>
      <c r="B28" s="105">
        <v>3</v>
      </c>
      <c r="C28" s="105">
        <v>22</v>
      </c>
      <c r="D28" s="106"/>
      <c r="E28" s="105">
        <v>0.81</v>
      </c>
      <c r="F28" s="105">
        <v>1</v>
      </c>
      <c r="G28" s="105" t="s">
        <v>330</v>
      </c>
      <c r="H28" s="105">
        <v>5.62</v>
      </c>
      <c r="I28" s="105"/>
      <c r="J28" s="105" t="s">
        <v>772</v>
      </c>
      <c r="K28" s="105"/>
      <c r="L28" s="105"/>
    </row>
    <row r="29" spans="1:12" x14ac:dyDescent="0.3">
      <c r="A29" s="104">
        <v>2000026</v>
      </c>
      <c r="B29" s="105">
        <v>3</v>
      </c>
      <c r="C29" s="105">
        <v>18</v>
      </c>
      <c r="D29" s="106"/>
      <c r="E29" s="105">
        <v>-0.28000000000000003</v>
      </c>
      <c r="F29" s="105">
        <v>-1</v>
      </c>
      <c r="G29" s="105" t="s">
        <v>370</v>
      </c>
      <c r="H29" s="105">
        <v>5.93</v>
      </c>
      <c r="I29" s="105"/>
      <c r="J29" s="105" t="s">
        <v>772</v>
      </c>
      <c r="K29" s="105"/>
      <c r="L29" s="105"/>
    </row>
    <row r="30" spans="1:12" x14ac:dyDescent="0.3">
      <c r="A30" s="104">
        <v>2000001</v>
      </c>
      <c r="B30" s="105">
        <v>3</v>
      </c>
      <c r="C30" s="105">
        <v>203.98</v>
      </c>
      <c r="D30" s="105"/>
      <c r="E30" s="106" t="s">
        <v>788</v>
      </c>
      <c r="F30" s="105">
        <v>-1</v>
      </c>
      <c r="G30" s="105" t="s">
        <v>203</v>
      </c>
      <c r="H30" s="105">
        <v>5.5</v>
      </c>
      <c r="I30" s="105" t="s">
        <v>771</v>
      </c>
      <c r="J30" s="105" t="s">
        <v>773</v>
      </c>
      <c r="K30" s="105"/>
      <c r="L30" s="105"/>
    </row>
    <row r="31" spans="1:12" x14ac:dyDescent="0.3">
      <c r="A31" s="104">
        <v>2000001</v>
      </c>
      <c r="B31" s="105">
        <v>3</v>
      </c>
      <c r="C31" s="105">
        <v>199.2</v>
      </c>
      <c r="D31" s="105"/>
      <c r="E31" s="106" t="s">
        <v>789</v>
      </c>
      <c r="F31" s="105">
        <v>1</v>
      </c>
      <c r="G31" s="105" t="s">
        <v>370</v>
      </c>
      <c r="H31" s="105">
        <v>5.49</v>
      </c>
      <c r="I31" s="105"/>
      <c r="J31" s="105" t="s">
        <v>773</v>
      </c>
      <c r="K31" s="105"/>
      <c r="L31" s="105"/>
    </row>
    <row r="32" spans="1:12" x14ac:dyDescent="0.3">
      <c r="A32" s="104">
        <v>2000001</v>
      </c>
      <c r="B32" s="105">
        <v>3</v>
      </c>
      <c r="C32" s="105" t="s">
        <v>775</v>
      </c>
      <c r="D32" s="105"/>
      <c r="E32" s="106" t="s">
        <v>790</v>
      </c>
      <c r="F32" s="105">
        <v>1</v>
      </c>
      <c r="G32" s="105" t="s">
        <v>415</v>
      </c>
      <c r="H32" s="105">
        <v>5.6</v>
      </c>
      <c r="I32" s="105"/>
      <c r="J32" s="105" t="s">
        <v>773</v>
      </c>
      <c r="K32" s="105"/>
      <c r="L32" s="105"/>
    </row>
    <row r="33" spans="1:12" x14ac:dyDescent="0.3">
      <c r="A33" s="104">
        <v>2000001</v>
      </c>
      <c r="B33" s="105">
        <v>3</v>
      </c>
      <c r="C33" s="105">
        <v>194.2</v>
      </c>
      <c r="D33" s="105"/>
      <c r="E33" s="106" t="s">
        <v>792</v>
      </c>
      <c r="F33" s="105">
        <v>-1</v>
      </c>
      <c r="G33" s="105" t="s">
        <v>330</v>
      </c>
      <c r="H33" s="105">
        <v>5.6</v>
      </c>
      <c r="I33" s="105"/>
      <c r="J33" s="105" t="s">
        <v>773</v>
      </c>
      <c r="K33" s="105"/>
      <c r="L33" s="105"/>
    </row>
    <row r="34" spans="1:12" x14ac:dyDescent="0.3">
      <c r="A34" s="104">
        <v>2000001</v>
      </c>
      <c r="B34" s="105">
        <v>3</v>
      </c>
      <c r="C34" s="105">
        <v>185.07</v>
      </c>
      <c r="D34" s="105"/>
      <c r="E34" s="106" t="s">
        <v>793</v>
      </c>
      <c r="F34" s="105">
        <v>-1</v>
      </c>
      <c r="G34" s="105" t="s">
        <v>298</v>
      </c>
      <c r="H34" s="105">
        <v>5.4</v>
      </c>
      <c r="I34" s="105"/>
      <c r="J34" s="105" t="s">
        <v>773</v>
      </c>
      <c r="K34" s="105"/>
      <c r="L34" s="105"/>
    </row>
    <row r="35" spans="1:12" x14ac:dyDescent="0.3">
      <c r="A35" s="104">
        <v>2000001</v>
      </c>
      <c r="B35" s="105">
        <v>3</v>
      </c>
      <c r="C35" s="105">
        <v>16605</v>
      </c>
      <c r="D35" s="105"/>
      <c r="E35" s="106" t="s">
        <v>794</v>
      </c>
      <c r="F35" s="105">
        <v>-1</v>
      </c>
      <c r="G35" s="105" t="s">
        <v>330</v>
      </c>
      <c r="H35" s="105">
        <v>5.3</v>
      </c>
      <c r="I35" s="105"/>
      <c r="J35" s="105" t="s">
        <v>773</v>
      </c>
      <c r="K35" s="105"/>
      <c r="L35" s="105"/>
    </row>
    <row r="36" spans="1:12" x14ac:dyDescent="0.3">
      <c r="A36" s="104">
        <v>2000001</v>
      </c>
      <c r="B36" s="105">
        <v>3</v>
      </c>
      <c r="C36" s="105">
        <v>109.27500000000001</v>
      </c>
      <c r="D36" s="105"/>
      <c r="E36" s="106" t="s">
        <v>795</v>
      </c>
      <c r="F36" s="105">
        <v>1</v>
      </c>
      <c r="G36" s="105" t="s">
        <v>203</v>
      </c>
      <c r="H36" s="105">
        <v>5.4</v>
      </c>
      <c r="I36" s="105" t="s">
        <v>774</v>
      </c>
      <c r="J36" s="105" t="s">
        <v>773</v>
      </c>
      <c r="K36" s="105"/>
      <c r="L36" s="105"/>
    </row>
    <row r="37" spans="1:12" x14ac:dyDescent="0.3">
      <c r="A37" s="104">
        <v>2000001</v>
      </c>
      <c r="B37" s="105">
        <v>3</v>
      </c>
      <c r="C37" s="105">
        <v>100.265</v>
      </c>
      <c r="D37" s="105"/>
      <c r="E37" s="106" t="s">
        <v>799</v>
      </c>
      <c r="F37" s="105">
        <v>1</v>
      </c>
      <c r="G37" s="105" t="s">
        <v>298</v>
      </c>
      <c r="H37" s="105">
        <v>5.3</v>
      </c>
      <c r="I37" s="105"/>
      <c r="J37" s="105" t="s">
        <v>773</v>
      </c>
      <c r="K37" s="105"/>
      <c r="L37" s="105"/>
    </row>
    <row r="38" spans="1:12" x14ac:dyDescent="0.3">
      <c r="A38" s="104">
        <v>2000001</v>
      </c>
      <c r="B38" s="105">
        <v>3</v>
      </c>
      <c r="C38" s="105">
        <v>93.05</v>
      </c>
      <c r="D38" s="105"/>
      <c r="E38" s="106" t="s">
        <v>800</v>
      </c>
      <c r="F38" s="105">
        <v>1</v>
      </c>
      <c r="G38" s="105" t="s">
        <v>370</v>
      </c>
      <c r="H38" s="105">
        <v>5.5</v>
      </c>
      <c r="I38" s="105"/>
      <c r="J38" s="105" t="s">
        <v>773</v>
      </c>
      <c r="K38" s="105"/>
      <c r="L38" s="105"/>
    </row>
    <row r="39" spans="1:12" x14ac:dyDescent="0.3">
      <c r="A39" s="104">
        <v>2000001</v>
      </c>
      <c r="B39" s="105">
        <v>3</v>
      </c>
      <c r="C39" s="105">
        <v>88.4</v>
      </c>
      <c r="D39" s="105"/>
      <c r="E39" s="106" t="s">
        <v>801</v>
      </c>
      <c r="F39" s="105">
        <v>-1</v>
      </c>
      <c r="G39" s="105" t="s">
        <v>397</v>
      </c>
      <c r="H39" s="105">
        <v>5.4</v>
      </c>
      <c r="I39" s="105"/>
      <c r="J39" s="105" t="s">
        <v>773</v>
      </c>
      <c r="K39" s="105"/>
      <c r="L39" s="105"/>
    </row>
    <row r="40" spans="1:12" x14ac:dyDescent="0.3">
      <c r="A40" s="104">
        <v>2000001</v>
      </c>
      <c r="B40" s="105">
        <v>3</v>
      </c>
      <c r="C40" s="105">
        <v>84.3</v>
      </c>
      <c r="D40" s="105"/>
      <c r="E40" s="106" t="s">
        <v>489</v>
      </c>
      <c r="F40" s="105">
        <v>1</v>
      </c>
      <c r="G40" s="105" t="s">
        <v>397</v>
      </c>
      <c r="H40" s="105">
        <v>5.32</v>
      </c>
      <c r="I40" s="105"/>
      <c r="J40" s="105" t="s">
        <v>773</v>
      </c>
      <c r="K40" s="105"/>
      <c r="L40" s="105"/>
    </row>
    <row r="41" spans="1:12" x14ac:dyDescent="0.3">
      <c r="A41" s="104">
        <v>2000001</v>
      </c>
      <c r="B41" s="105">
        <v>3</v>
      </c>
      <c r="C41" s="105">
        <v>76.2</v>
      </c>
      <c r="D41" s="105"/>
      <c r="E41" s="106" t="s">
        <v>802</v>
      </c>
      <c r="F41" s="105">
        <v>1</v>
      </c>
      <c r="G41" s="105" t="s">
        <v>370</v>
      </c>
      <c r="H41" s="105">
        <v>5.4</v>
      </c>
      <c r="I41" s="105"/>
      <c r="J41" s="105" t="s">
        <v>773</v>
      </c>
      <c r="K41" s="105"/>
      <c r="L41" s="105"/>
    </row>
    <row r="42" spans="1:12" x14ac:dyDescent="0.3">
      <c r="A42" s="104">
        <v>2000001</v>
      </c>
      <c r="B42" s="105">
        <v>3</v>
      </c>
      <c r="C42" s="105">
        <v>72.13</v>
      </c>
      <c r="D42" s="105"/>
      <c r="E42" s="106" t="s">
        <v>804</v>
      </c>
      <c r="F42" s="105">
        <v>-1</v>
      </c>
      <c r="G42" s="105" t="s">
        <v>203</v>
      </c>
      <c r="H42" s="105">
        <v>5.3</v>
      </c>
      <c r="I42" s="105" t="s">
        <v>776</v>
      </c>
      <c r="J42" s="105" t="s">
        <v>773</v>
      </c>
      <c r="K42" s="105"/>
      <c r="L42" s="105"/>
    </row>
    <row r="43" spans="1:12" x14ac:dyDescent="0.3">
      <c r="A43" s="104">
        <v>2000001</v>
      </c>
      <c r="B43" s="105">
        <v>3</v>
      </c>
      <c r="C43" s="105">
        <v>66.67</v>
      </c>
      <c r="D43" s="105"/>
      <c r="E43" s="106" t="s">
        <v>805</v>
      </c>
      <c r="F43" s="105">
        <v>-1</v>
      </c>
      <c r="G43" s="105" t="s">
        <v>298</v>
      </c>
      <c r="H43" s="105">
        <v>5.3</v>
      </c>
      <c r="I43" s="105"/>
      <c r="J43" s="105" t="s">
        <v>773</v>
      </c>
      <c r="K43" s="105"/>
      <c r="L43" s="105"/>
    </row>
    <row r="44" spans="1:12" x14ac:dyDescent="0.3">
      <c r="A44" s="104">
        <v>2000002</v>
      </c>
      <c r="B44" s="104"/>
      <c r="C44" s="105"/>
      <c r="D44" s="105"/>
      <c r="E44" s="106"/>
      <c r="F44" s="105"/>
      <c r="G44" s="105"/>
      <c r="H44" s="105"/>
      <c r="I44" s="105"/>
      <c r="J44" s="105" t="s">
        <v>780</v>
      </c>
      <c r="K44" s="105" t="s">
        <v>779</v>
      </c>
      <c r="L44" s="105"/>
    </row>
    <row r="45" spans="1:12" x14ac:dyDescent="0.3">
      <c r="A45" s="104">
        <v>2000003</v>
      </c>
      <c r="B45" s="104">
        <v>3</v>
      </c>
      <c r="C45" s="105">
        <v>57.198</v>
      </c>
      <c r="D45" s="105"/>
      <c r="E45" s="106" t="s">
        <v>797</v>
      </c>
      <c r="F45" s="105">
        <v>1</v>
      </c>
      <c r="G45" s="105" t="s">
        <v>298</v>
      </c>
      <c r="H45" s="105">
        <v>5.34</v>
      </c>
      <c r="I45" s="105"/>
      <c r="J45" s="105" t="s">
        <v>781</v>
      </c>
      <c r="K45" s="105"/>
      <c r="L45" s="105"/>
    </row>
    <row r="46" spans="1:12" x14ac:dyDescent="0.3">
      <c r="A46" s="104">
        <v>2000003</v>
      </c>
      <c r="B46" s="104">
        <v>3</v>
      </c>
      <c r="C46" s="105">
        <v>53.424999999999997</v>
      </c>
      <c r="D46" s="105"/>
      <c r="E46" s="106" t="s">
        <v>798</v>
      </c>
      <c r="F46" s="105">
        <v>1</v>
      </c>
      <c r="G46" s="105" t="s">
        <v>203</v>
      </c>
      <c r="H46" s="105">
        <v>5.34</v>
      </c>
      <c r="I46" s="105" t="s">
        <v>782</v>
      </c>
      <c r="J46" s="105" t="s">
        <v>783</v>
      </c>
      <c r="K46" s="105"/>
      <c r="L46" s="105"/>
    </row>
    <row r="47" spans="1:12" x14ac:dyDescent="0.3">
      <c r="A47" s="104">
        <v>2000003</v>
      </c>
      <c r="B47" s="104">
        <v>3</v>
      </c>
      <c r="C47" s="105">
        <v>45.49</v>
      </c>
      <c r="D47" s="105"/>
      <c r="E47" s="106" t="s">
        <v>806</v>
      </c>
      <c r="F47" s="105">
        <v>-1</v>
      </c>
      <c r="G47" s="105" t="s">
        <v>370</v>
      </c>
      <c r="H47" s="105">
        <v>5.51</v>
      </c>
      <c r="I47" s="105"/>
      <c r="J47" s="105" t="s">
        <v>783</v>
      </c>
      <c r="K47" s="105"/>
      <c r="L47" s="105"/>
    </row>
    <row r="48" spans="1:12" x14ac:dyDescent="0.3">
      <c r="A48" s="104">
        <v>2000003</v>
      </c>
      <c r="B48" s="104">
        <v>3</v>
      </c>
      <c r="C48" s="105">
        <v>39.1</v>
      </c>
      <c r="D48" s="105"/>
      <c r="E48" s="106" t="s">
        <v>807</v>
      </c>
      <c r="F48" s="105">
        <v>-1</v>
      </c>
      <c r="G48" s="105" t="s">
        <v>397</v>
      </c>
      <c r="H48" s="105">
        <v>5.31</v>
      </c>
      <c r="I48" s="105"/>
      <c r="J48" s="105" t="s">
        <v>783</v>
      </c>
      <c r="K48" s="105"/>
      <c r="L48" s="105"/>
    </row>
    <row r="49" spans="1:12" x14ac:dyDescent="0.3">
      <c r="A49" s="104">
        <v>2000003</v>
      </c>
      <c r="B49" s="104">
        <v>3</v>
      </c>
      <c r="C49" s="105">
        <v>32.15</v>
      </c>
      <c r="D49" s="105"/>
      <c r="E49" s="106" t="s">
        <v>808</v>
      </c>
      <c r="F49" s="105">
        <v>1</v>
      </c>
      <c r="G49" s="105" t="s">
        <v>397</v>
      </c>
      <c r="H49" s="105">
        <v>5.5</v>
      </c>
      <c r="I49" s="105"/>
      <c r="J49" s="105" t="s">
        <v>783</v>
      </c>
      <c r="K49" s="105"/>
      <c r="L49" s="105"/>
    </row>
    <row r="50" spans="1:12" x14ac:dyDescent="0.3">
      <c r="A50" s="104">
        <v>2000003</v>
      </c>
      <c r="B50" s="104">
        <v>3</v>
      </c>
      <c r="C50" s="105">
        <v>28.68</v>
      </c>
      <c r="D50" s="105"/>
      <c r="E50" s="106" t="s">
        <v>809</v>
      </c>
      <c r="F50" s="105">
        <v>1</v>
      </c>
      <c r="G50" s="105" t="s">
        <v>370</v>
      </c>
      <c r="H50" s="105">
        <v>5.42</v>
      </c>
      <c r="I50" s="105"/>
      <c r="J50" s="105" t="s">
        <v>783</v>
      </c>
      <c r="K50" s="105"/>
      <c r="L50" s="105"/>
    </row>
    <row r="51" spans="1:12" x14ac:dyDescent="0.3">
      <c r="A51" s="104">
        <v>2000003</v>
      </c>
      <c r="B51" s="104">
        <v>3</v>
      </c>
      <c r="C51" s="105">
        <v>23.24</v>
      </c>
      <c r="D51" s="105"/>
      <c r="E51" s="106" t="s">
        <v>810</v>
      </c>
      <c r="F51" s="105">
        <v>-1</v>
      </c>
      <c r="G51" s="105" t="s">
        <v>203</v>
      </c>
      <c r="H51" s="105">
        <v>5.39</v>
      </c>
      <c r="I51" s="105" t="s">
        <v>782</v>
      </c>
      <c r="J51" s="105" t="s">
        <v>783</v>
      </c>
      <c r="K51" s="105"/>
      <c r="L51" s="105"/>
    </row>
    <row r="52" spans="1:12" x14ac:dyDescent="0.3">
      <c r="A52" s="104">
        <v>2000003</v>
      </c>
      <c r="B52" s="104">
        <v>3</v>
      </c>
      <c r="C52" s="105">
        <v>19.16</v>
      </c>
      <c r="D52" s="105"/>
      <c r="E52" s="106" t="s">
        <v>811</v>
      </c>
      <c r="F52" s="105">
        <v>-1</v>
      </c>
      <c r="G52" s="105" t="s">
        <v>298</v>
      </c>
      <c r="H52" s="105">
        <v>5.53</v>
      </c>
      <c r="I52" s="105"/>
      <c r="J52" s="105" t="s">
        <v>783</v>
      </c>
      <c r="K52" s="105"/>
      <c r="L52" s="105"/>
    </row>
    <row r="53" spans="1:12" x14ac:dyDescent="0.3">
      <c r="A53" s="104">
        <v>2000004</v>
      </c>
      <c r="B53" s="104">
        <v>3</v>
      </c>
      <c r="C53" s="105">
        <v>79.180000000000007</v>
      </c>
      <c r="D53" s="105"/>
      <c r="E53" s="106" t="s">
        <v>812</v>
      </c>
      <c r="F53" s="105">
        <v>1</v>
      </c>
      <c r="G53" s="105" t="s">
        <v>345</v>
      </c>
      <c r="H53" s="105">
        <v>5.27</v>
      </c>
      <c r="I53" s="105"/>
      <c r="J53" s="105" t="s">
        <v>783</v>
      </c>
      <c r="K53" s="105"/>
      <c r="L53" s="105"/>
    </row>
    <row r="54" spans="1:12" x14ac:dyDescent="0.3">
      <c r="A54" s="104">
        <v>2000004</v>
      </c>
      <c r="B54" s="104">
        <v>3</v>
      </c>
      <c r="C54" s="105">
        <v>60.94</v>
      </c>
      <c r="D54" s="105"/>
      <c r="E54" s="106" t="s">
        <v>813</v>
      </c>
      <c r="F54" s="105">
        <v>-1</v>
      </c>
      <c r="G54" s="105" t="s">
        <v>345</v>
      </c>
      <c r="H54" s="105">
        <v>5.53</v>
      </c>
      <c r="I54" s="105"/>
      <c r="J54" s="105" t="s">
        <v>783</v>
      </c>
      <c r="K54" s="105"/>
      <c r="L54" s="105"/>
    </row>
    <row r="55" spans="1:12" x14ac:dyDescent="0.3">
      <c r="A55" s="104">
        <v>2000005</v>
      </c>
      <c r="B55" s="104">
        <v>3</v>
      </c>
      <c r="C55" s="105">
        <v>32.21</v>
      </c>
      <c r="D55" s="105"/>
      <c r="E55" s="106" t="s">
        <v>814</v>
      </c>
      <c r="F55" s="105">
        <v>1</v>
      </c>
      <c r="G55" s="105" t="s">
        <v>298</v>
      </c>
      <c r="H55" s="105">
        <v>5.79</v>
      </c>
      <c r="I55" s="105"/>
      <c r="J55" s="105" t="s">
        <v>783</v>
      </c>
      <c r="K55" s="105"/>
      <c r="L55" s="105"/>
    </row>
    <row r="56" spans="1:12" x14ac:dyDescent="0.3">
      <c r="A56" s="104">
        <v>2000005</v>
      </c>
      <c r="B56" s="104">
        <v>3</v>
      </c>
      <c r="C56" s="105">
        <v>22.01</v>
      </c>
      <c r="D56" s="105"/>
      <c r="E56" s="106" t="s">
        <v>815</v>
      </c>
      <c r="F56" s="105">
        <v>-1</v>
      </c>
      <c r="G56" s="105" t="s">
        <v>397</v>
      </c>
      <c r="H56" s="105">
        <v>5.51</v>
      </c>
      <c r="I56" s="105"/>
      <c r="J56" s="105" t="s">
        <v>783</v>
      </c>
      <c r="K56" s="105"/>
      <c r="L56" s="105"/>
    </row>
    <row r="57" spans="1:12" x14ac:dyDescent="0.3">
      <c r="A57" s="104">
        <v>2000005</v>
      </c>
      <c r="B57" s="104">
        <v>3</v>
      </c>
      <c r="C57" s="105">
        <v>19.489999999999998</v>
      </c>
      <c r="D57" s="105"/>
      <c r="E57" s="106" t="s">
        <v>798</v>
      </c>
      <c r="F57" s="105">
        <v>1</v>
      </c>
      <c r="G57" s="105" t="s">
        <v>330</v>
      </c>
      <c r="H57" s="105">
        <v>5.51</v>
      </c>
      <c r="I57" s="105"/>
      <c r="J57" s="105" t="s">
        <v>783</v>
      </c>
      <c r="K57" s="105"/>
      <c r="L57" s="105"/>
    </row>
    <row r="58" spans="1:12" x14ac:dyDescent="0.3">
      <c r="A58" s="104">
        <v>2000005</v>
      </c>
      <c r="B58" s="104">
        <v>3</v>
      </c>
      <c r="C58" s="105">
        <v>17.38</v>
      </c>
      <c r="D58" s="105"/>
      <c r="E58" s="106" t="s">
        <v>816</v>
      </c>
      <c r="F58" s="105">
        <v>1</v>
      </c>
      <c r="G58" s="105" t="s">
        <v>203</v>
      </c>
      <c r="H58" s="105">
        <v>5.51</v>
      </c>
      <c r="I58" s="105" t="s">
        <v>784</v>
      </c>
      <c r="J58" s="105" t="s">
        <v>783</v>
      </c>
      <c r="K58" s="105"/>
      <c r="L58" s="105"/>
    </row>
    <row r="59" spans="1:12" x14ac:dyDescent="0.3">
      <c r="A59" s="104">
        <v>2000005</v>
      </c>
      <c r="B59" s="104">
        <v>3</v>
      </c>
      <c r="C59" s="105">
        <v>14.76</v>
      </c>
      <c r="D59" s="105"/>
      <c r="E59" s="106" t="s">
        <v>817</v>
      </c>
      <c r="F59" s="105">
        <v>-1</v>
      </c>
      <c r="G59" s="105" t="s">
        <v>370</v>
      </c>
      <c r="H59" s="105">
        <v>5.51</v>
      </c>
      <c r="I59" s="105"/>
      <c r="J59" s="105" t="s">
        <v>783</v>
      </c>
      <c r="K59" s="105"/>
      <c r="L59" s="105"/>
    </row>
    <row r="60" spans="1:12" x14ac:dyDescent="0.3">
      <c r="A60" s="104">
        <v>2000006</v>
      </c>
      <c r="B60" s="104">
        <v>3</v>
      </c>
      <c r="C60" s="105">
        <v>57.57</v>
      </c>
      <c r="D60" s="105"/>
      <c r="E60" s="106" t="s">
        <v>803</v>
      </c>
      <c r="F60" s="105">
        <v>1</v>
      </c>
      <c r="G60" s="105" t="s">
        <v>370</v>
      </c>
      <c r="H60" s="105">
        <v>5.05</v>
      </c>
      <c r="I60" s="105"/>
      <c r="J60" s="105" t="s">
        <v>786</v>
      </c>
      <c r="K60" s="105"/>
      <c r="L60" s="105"/>
    </row>
    <row r="61" spans="1:12" x14ac:dyDescent="0.3">
      <c r="A61" s="104">
        <v>2000006</v>
      </c>
      <c r="B61" s="104">
        <v>3</v>
      </c>
      <c r="C61" s="105">
        <v>31.67</v>
      </c>
      <c r="D61" s="105"/>
      <c r="E61" s="106" t="s">
        <v>818</v>
      </c>
      <c r="F61" s="105">
        <v>-1</v>
      </c>
      <c r="G61" s="105" t="s">
        <v>330</v>
      </c>
      <c r="H61" s="105">
        <v>5.09</v>
      </c>
      <c r="I61" s="105"/>
      <c r="J61" s="105" t="s">
        <v>786</v>
      </c>
      <c r="K61" s="105"/>
      <c r="L61" s="105"/>
    </row>
    <row r="62" spans="1:12" x14ac:dyDescent="0.3">
      <c r="A62" s="104">
        <v>2000006</v>
      </c>
      <c r="B62" s="104">
        <v>3</v>
      </c>
      <c r="C62" s="105">
        <v>29.11</v>
      </c>
      <c r="D62" s="105"/>
      <c r="E62" s="106" t="s">
        <v>796</v>
      </c>
      <c r="F62" s="105">
        <v>1</v>
      </c>
      <c r="G62" s="105" t="s">
        <v>397</v>
      </c>
      <c r="H62" s="105">
        <v>5.1100000000000003</v>
      </c>
      <c r="I62" s="105"/>
      <c r="J62" s="105" t="s">
        <v>786</v>
      </c>
      <c r="K62" s="105"/>
      <c r="L62" s="105"/>
    </row>
    <row r="63" spans="1:12" x14ac:dyDescent="0.3">
      <c r="A63" s="104">
        <v>2000006</v>
      </c>
      <c r="B63" s="104">
        <v>3</v>
      </c>
      <c r="C63" s="105">
        <v>27.27</v>
      </c>
      <c r="D63" s="105"/>
      <c r="E63" s="106" t="s">
        <v>819</v>
      </c>
      <c r="F63" s="105">
        <v>-1</v>
      </c>
      <c r="G63" s="105" t="s">
        <v>298</v>
      </c>
      <c r="H63" s="105">
        <v>5.12</v>
      </c>
      <c r="I63" s="105"/>
      <c r="J63" s="105" t="s">
        <v>786</v>
      </c>
      <c r="K63" s="105"/>
      <c r="L63" s="105"/>
    </row>
    <row r="64" spans="1:12" x14ac:dyDescent="0.3">
      <c r="A64" s="104">
        <v>2000007</v>
      </c>
      <c r="B64" s="104">
        <v>3</v>
      </c>
      <c r="C64" s="105">
        <v>19.57</v>
      </c>
      <c r="D64" s="105"/>
      <c r="E64" s="106" t="s">
        <v>820</v>
      </c>
      <c r="F64" s="105">
        <v>-1</v>
      </c>
      <c r="G64" s="105" t="s">
        <v>298</v>
      </c>
      <c r="H64" s="105">
        <v>5.14</v>
      </c>
      <c r="I64" s="105"/>
      <c r="J64" s="105" t="s">
        <v>786</v>
      </c>
      <c r="K64" s="105"/>
      <c r="L64" s="105"/>
    </row>
    <row r="65" spans="1:12" x14ac:dyDescent="0.3">
      <c r="A65" s="104">
        <v>2000007</v>
      </c>
      <c r="B65" s="104">
        <v>3</v>
      </c>
      <c r="C65" s="105">
        <v>16.18</v>
      </c>
      <c r="D65" s="105"/>
      <c r="E65" s="106" t="s">
        <v>821</v>
      </c>
      <c r="F65" s="105">
        <v>-1</v>
      </c>
      <c r="G65" s="105" t="s">
        <v>370</v>
      </c>
      <c r="H65" s="105">
        <v>5.17</v>
      </c>
      <c r="I65" s="105"/>
      <c r="J65" s="105" t="s">
        <v>786</v>
      </c>
      <c r="K65" s="105"/>
      <c r="L65" s="105"/>
    </row>
    <row r="66" spans="1:12" x14ac:dyDescent="0.3">
      <c r="A66" s="104">
        <v>2000007</v>
      </c>
      <c r="B66" s="104">
        <v>3</v>
      </c>
      <c r="C66" s="105">
        <v>14.4</v>
      </c>
      <c r="D66" s="105"/>
      <c r="E66" s="106" t="s">
        <v>822</v>
      </c>
      <c r="F66" s="105">
        <v>1</v>
      </c>
      <c r="G66" s="105" t="s">
        <v>330</v>
      </c>
      <c r="H66" s="105">
        <v>5.13</v>
      </c>
      <c r="I66" s="105"/>
      <c r="J66" s="105" t="s">
        <v>786</v>
      </c>
      <c r="K66" s="105"/>
      <c r="L66" s="105"/>
    </row>
    <row r="67" spans="1:12" x14ac:dyDescent="0.3">
      <c r="A67" s="104">
        <v>2000007</v>
      </c>
      <c r="B67" s="104">
        <v>3</v>
      </c>
      <c r="C67" s="105">
        <v>10.24</v>
      </c>
      <c r="D67" s="105"/>
      <c r="E67" s="106" t="s">
        <v>823</v>
      </c>
      <c r="F67" s="105">
        <v>-1</v>
      </c>
      <c r="G67" s="105" t="s">
        <v>397</v>
      </c>
      <c r="H67" s="105">
        <v>5.0599999999999996</v>
      </c>
      <c r="I67" s="105"/>
      <c r="J67" s="105" t="s">
        <v>786</v>
      </c>
      <c r="K67" s="105"/>
      <c r="L67" s="105"/>
    </row>
    <row r="68" spans="1:12" x14ac:dyDescent="0.3">
      <c r="A68" s="104">
        <v>2001794</v>
      </c>
      <c r="B68" s="104">
        <v>3</v>
      </c>
      <c r="C68" s="105">
        <v>40.22</v>
      </c>
      <c r="D68" s="105"/>
      <c r="E68" s="106" t="s">
        <v>791</v>
      </c>
      <c r="F68" s="105">
        <v>1</v>
      </c>
      <c r="G68" s="105" t="s">
        <v>397</v>
      </c>
      <c r="H68" s="105">
        <v>4.5199999999999996</v>
      </c>
      <c r="I68" s="105"/>
      <c r="J68" s="105" t="s">
        <v>785</v>
      </c>
      <c r="K68" s="105"/>
      <c r="L68" s="105"/>
    </row>
    <row r="69" spans="1:12" x14ac:dyDescent="0.3">
      <c r="A69" s="104">
        <v>2001794</v>
      </c>
      <c r="B69" s="104">
        <v>3</v>
      </c>
      <c r="C69" s="105">
        <v>39.43</v>
      </c>
      <c r="D69" s="105"/>
      <c r="E69" s="106" t="s">
        <v>819</v>
      </c>
      <c r="F69" s="105">
        <v>-1</v>
      </c>
      <c r="G69" s="105" t="s">
        <v>298</v>
      </c>
      <c r="H69" s="105">
        <v>4.5199999999999996</v>
      </c>
      <c r="I69" s="105"/>
      <c r="J69" s="105" t="s">
        <v>785</v>
      </c>
      <c r="K69" s="105"/>
      <c r="L69" s="105"/>
    </row>
    <row r="70" spans="1:12" x14ac:dyDescent="0.3">
      <c r="A70" s="104">
        <v>2001794</v>
      </c>
      <c r="B70" s="104">
        <v>3</v>
      </c>
      <c r="C70" s="105">
        <v>37.08</v>
      </c>
      <c r="D70" s="105"/>
      <c r="E70" s="106" t="s">
        <v>824</v>
      </c>
      <c r="F70" s="105">
        <v>1</v>
      </c>
      <c r="G70" s="105" t="s">
        <v>370</v>
      </c>
      <c r="H70" s="105">
        <v>4.54</v>
      </c>
      <c r="I70" s="105"/>
      <c r="J70" s="105" t="s">
        <v>785</v>
      </c>
      <c r="K70" s="105"/>
      <c r="L70" s="105"/>
    </row>
    <row r="71" spans="1:12" x14ac:dyDescent="0.3">
      <c r="A71" s="104">
        <v>2001794</v>
      </c>
      <c r="B71" s="104">
        <v>3</v>
      </c>
      <c r="C71" s="105">
        <v>36.590000000000003</v>
      </c>
      <c r="D71" s="105"/>
      <c r="E71" s="106" t="s">
        <v>821</v>
      </c>
      <c r="F71" s="105">
        <v>-1</v>
      </c>
      <c r="G71" s="105" t="s">
        <v>330</v>
      </c>
      <c r="H71" s="105">
        <v>4.54</v>
      </c>
      <c r="I71" s="105"/>
      <c r="J71" s="105" t="s">
        <v>785</v>
      </c>
      <c r="K71" s="105"/>
      <c r="L71" s="105"/>
    </row>
    <row r="72" spans="1:12" x14ac:dyDescent="0.3">
      <c r="A72" s="104">
        <v>2001795</v>
      </c>
      <c r="B72" s="104">
        <v>3</v>
      </c>
      <c r="C72" s="105">
        <v>51.22</v>
      </c>
      <c r="D72" s="105"/>
      <c r="E72" s="106" t="s">
        <v>825</v>
      </c>
      <c r="F72" s="105">
        <v>-1</v>
      </c>
      <c r="G72" s="105" t="s">
        <v>330</v>
      </c>
      <c r="H72" s="105">
        <v>4.5</v>
      </c>
      <c r="I72" s="105"/>
      <c r="J72" s="105" t="s">
        <v>785</v>
      </c>
      <c r="K72" s="105"/>
      <c r="L72" s="105"/>
    </row>
    <row r="73" spans="1:12" x14ac:dyDescent="0.3">
      <c r="A73" s="104">
        <v>2001795</v>
      </c>
      <c r="B73" s="104">
        <v>3</v>
      </c>
      <c r="C73" s="105">
        <v>22.72</v>
      </c>
      <c r="D73" s="105"/>
      <c r="E73" s="106" t="s">
        <v>826</v>
      </c>
      <c r="F73" s="105">
        <v>-1</v>
      </c>
      <c r="G73" s="105" t="s">
        <v>298</v>
      </c>
      <c r="H73" s="105">
        <v>4.5</v>
      </c>
      <c r="I73" s="105"/>
      <c r="J73" s="105" t="s">
        <v>785</v>
      </c>
      <c r="K73" s="105"/>
      <c r="L73" s="105"/>
    </row>
    <row r="74" spans="1:12" x14ac:dyDescent="0.3">
      <c r="A74" s="104">
        <v>2001795</v>
      </c>
      <c r="B74" s="104">
        <v>3</v>
      </c>
      <c r="C74" s="105">
        <v>11.44</v>
      </c>
      <c r="D74" s="105"/>
      <c r="E74" s="106" t="s">
        <v>828</v>
      </c>
      <c r="F74" s="105">
        <v>-1</v>
      </c>
      <c r="G74" s="105" t="s">
        <v>370</v>
      </c>
      <c r="H74" s="105">
        <v>4.5</v>
      </c>
      <c r="I74" s="105"/>
      <c r="J74" s="105" t="s">
        <v>785</v>
      </c>
      <c r="K74" s="105"/>
      <c r="L74" s="105"/>
    </row>
    <row r="75" spans="1:12" x14ac:dyDescent="0.3">
      <c r="A75" s="104">
        <v>2001795</v>
      </c>
      <c r="B75" s="104">
        <v>3</v>
      </c>
      <c r="C75" s="105">
        <v>10.4</v>
      </c>
      <c r="D75" s="105"/>
      <c r="E75" s="106" t="s">
        <v>827</v>
      </c>
      <c r="F75" s="105">
        <v>-1</v>
      </c>
      <c r="G75" s="105" t="s">
        <v>397</v>
      </c>
      <c r="H75" s="105">
        <v>4.04</v>
      </c>
      <c r="I75" s="105"/>
      <c r="J75" s="105" t="s">
        <v>785</v>
      </c>
      <c r="K75" s="105"/>
      <c r="L75" s="105"/>
    </row>
    <row r="76" spans="1:12" x14ac:dyDescent="0.3">
      <c r="A76" s="104">
        <v>2000009</v>
      </c>
      <c r="B76" s="104"/>
      <c r="C76" s="105"/>
      <c r="D76" s="105"/>
      <c r="E76" s="106"/>
      <c r="F76" s="105"/>
      <c r="G76" s="105"/>
      <c r="H76" s="105"/>
      <c r="I76" s="105"/>
      <c r="J76" s="105"/>
      <c r="K76" s="105" t="s">
        <v>779</v>
      </c>
      <c r="L76" s="105"/>
    </row>
    <row r="77" spans="1:12" x14ac:dyDescent="0.3">
      <c r="A77" s="104">
        <v>2000010</v>
      </c>
      <c r="B77" s="104"/>
      <c r="C77" s="105"/>
      <c r="D77" s="105"/>
      <c r="E77" s="106"/>
      <c r="F77" s="105"/>
      <c r="G77" s="105"/>
      <c r="H77" s="105"/>
      <c r="I77" s="105"/>
      <c r="J77" s="105"/>
      <c r="K77" s="105" t="s">
        <v>779</v>
      </c>
      <c r="L77" s="105"/>
    </row>
    <row r="78" spans="1:12" x14ac:dyDescent="0.3">
      <c r="A78" s="104">
        <v>2000011</v>
      </c>
      <c r="B78" s="104"/>
      <c r="C78" s="105"/>
      <c r="D78" s="105"/>
      <c r="E78" s="106"/>
      <c r="F78" s="105"/>
      <c r="G78" s="105"/>
      <c r="H78" s="105"/>
      <c r="I78" s="105"/>
      <c r="J78" s="105"/>
      <c r="K78" s="105" t="s">
        <v>779</v>
      </c>
      <c r="L78" s="105"/>
    </row>
    <row r="79" spans="1:12" x14ac:dyDescent="0.3">
      <c r="A79" s="104">
        <v>2000012</v>
      </c>
      <c r="B79" s="104"/>
      <c r="C79" s="105"/>
      <c r="D79" s="105"/>
      <c r="E79" s="106"/>
      <c r="F79" s="105"/>
      <c r="G79" s="105"/>
      <c r="H79" s="105"/>
      <c r="I79" s="105"/>
      <c r="J79" s="105"/>
      <c r="K79" s="105" t="s">
        <v>779</v>
      </c>
      <c r="L79" s="105"/>
    </row>
    <row r="80" spans="1:12" x14ac:dyDescent="0.3">
      <c r="A80" s="104">
        <v>2000013</v>
      </c>
      <c r="B80" s="104">
        <v>5</v>
      </c>
      <c r="C80" s="105">
        <v>152</v>
      </c>
      <c r="D80" s="105"/>
      <c r="E80" s="106" t="s">
        <v>829</v>
      </c>
      <c r="F80" s="105">
        <v>1</v>
      </c>
      <c r="G80" s="105" t="s">
        <v>397</v>
      </c>
      <c r="H80" s="105">
        <v>5.12</v>
      </c>
      <c r="I80" s="105"/>
      <c r="J80" s="105" t="s">
        <v>787</v>
      </c>
      <c r="K80" s="105"/>
      <c r="L80" s="105"/>
    </row>
    <row r="81" spans="1:12" x14ac:dyDescent="0.3">
      <c r="A81" s="104">
        <v>2000013</v>
      </c>
      <c r="B81" s="104">
        <v>5</v>
      </c>
      <c r="C81" s="105">
        <v>146</v>
      </c>
      <c r="D81" s="105"/>
      <c r="E81" s="106" t="s">
        <v>830</v>
      </c>
      <c r="F81" s="105">
        <v>-1</v>
      </c>
      <c r="G81" s="105" t="s">
        <v>330</v>
      </c>
      <c r="H81" s="105">
        <v>7.26</v>
      </c>
      <c r="I81" s="105"/>
      <c r="J81" s="105" t="s">
        <v>787</v>
      </c>
      <c r="K81" s="105"/>
      <c r="L81" s="105"/>
    </row>
    <row r="82" spans="1:12" x14ac:dyDescent="0.3">
      <c r="A82" s="104">
        <v>2000013</v>
      </c>
      <c r="B82" s="104">
        <v>5</v>
      </c>
      <c r="C82" s="105">
        <v>136.44</v>
      </c>
      <c r="D82" s="105"/>
      <c r="E82" s="106" t="s">
        <v>831</v>
      </c>
      <c r="F82" s="105">
        <v>1</v>
      </c>
      <c r="G82" s="105" t="s">
        <v>298</v>
      </c>
      <c r="H82" s="105">
        <v>7.26</v>
      </c>
      <c r="I82" s="105"/>
      <c r="J82" s="105" t="s">
        <v>787</v>
      </c>
      <c r="K82" s="105"/>
      <c r="L82" s="105"/>
    </row>
    <row r="83" spans="1:12" x14ac:dyDescent="0.3">
      <c r="A83" s="104">
        <v>2000013</v>
      </c>
      <c r="B83" s="104">
        <v>5</v>
      </c>
      <c r="C83" s="105">
        <v>75.599999999999994</v>
      </c>
      <c r="D83" s="105"/>
      <c r="E83" s="106" t="s">
        <v>832</v>
      </c>
      <c r="F83" s="105">
        <v>1</v>
      </c>
      <c r="G83" s="105" t="s">
        <v>330</v>
      </c>
      <c r="H83" s="105">
        <v>6.7</v>
      </c>
      <c r="I83" s="105"/>
      <c r="J83" s="105" t="s">
        <v>787</v>
      </c>
      <c r="K83" s="105"/>
      <c r="L83" s="105"/>
    </row>
    <row r="84" spans="1:12" x14ac:dyDescent="0.3">
      <c r="A84" s="104">
        <v>2000013</v>
      </c>
      <c r="B84" s="104">
        <v>5</v>
      </c>
      <c r="C84" s="105">
        <v>73.2</v>
      </c>
      <c r="D84" s="105"/>
      <c r="E84" s="106" t="s">
        <v>833</v>
      </c>
      <c r="F84" s="105">
        <v>-1</v>
      </c>
      <c r="G84" s="105" t="s">
        <v>330</v>
      </c>
      <c r="H84" s="105">
        <v>6.7</v>
      </c>
      <c r="I84" s="105"/>
      <c r="J84" s="105" t="s">
        <v>787</v>
      </c>
      <c r="K84" s="105"/>
      <c r="L84" s="105"/>
    </row>
    <row r="85" spans="1:12" x14ac:dyDescent="0.3">
      <c r="A85" s="104">
        <v>2002282</v>
      </c>
      <c r="B85" s="104">
        <v>5</v>
      </c>
      <c r="C85" s="105">
        <v>11.4</v>
      </c>
      <c r="D85" s="105"/>
      <c r="E85" s="106" t="s">
        <v>834</v>
      </c>
      <c r="F85" s="105">
        <v>-1</v>
      </c>
      <c r="G85" s="105" t="s">
        <v>334</v>
      </c>
      <c r="H85" s="105">
        <v>7.4</v>
      </c>
      <c r="I85" s="105"/>
      <c r="J85" s="105" t="s">
        <v>787</v>
      </c>
      <c r="K85" s="105"/>
      <c r="L85" s="105"/>
    </row>
    <row r="86" spans="1:12" x14ac:dyDescent="0.3">
      <c r="A86" s="104">
        <v>2002282</v>
      </c>
      <c r="B86" s="104">
        <v>5</v>
      </c>
      <c r="C86" s="105">
        <v>6.7</v>
      </c>
      <c r="D86" s="105"/>
      <c r="E86" s="106" t="s">
        <v>813</v>
      </c>
      <c r="F86" s="105">
        <v>-1</v>
      </c>
      <c r="G86" s="105" t="s">
        <v>298</v>
      </c>
      <c r="H86" s="105">
        <v>7.3</v>
      </c>
      <c r="I86" s="105"/>
      <c r="J86" s="105" t="s">
        <v>787</v>
      </c>
      <c r="K86" s="105"/>
      <c r="L86" s="105"/>
    </row>
    <row r="87" spans="1:12" x14ac:dyDescent="0.3">
      <c r="E87" s="102"/>
    </row>
    <row r="88" spans="1:12" x14ac:dyDescent="0.3">
      <c r="E88" s="102"/>
    </row>
    <row r="89" spans="1:12" x14ac:dyDescent="0.3">
      <c r="E89" s="102"/>
    </row>
    <row r="90" spans="1:12" x14ac:dyDescent="0.3">
      <c r="E90" s="102"/>
    </row>
    <row r="91" spans="1:12" x14ac:dyDescent="0.3">
      <c r="E91" s="102"/>
    </row>
    <row r="92" spans="1:12" x14ac:dyDescent="0.3">
      <c r="E92" s="102"/>
    </row>
    <row r="93" spans="1:12" x14ac:dyDescent="0.3">
      <c r="E93" s="102"/>
    </row>
    <row r="94" spans="1:12" x14ac:dyDescent="0.3">
      <c r="E94" s="102"/>
    </row>
    <row r="95" spans="1:12" x14ac:dyDescent="0.3">
      <c r="E95" s="102"/>
    </row>
    <row r="96" spans="1:12" x14ac:dyDescent="0.3">
      <c r="E96" s="102"/>
    </row>
    <row r="97" spans="5:5" x14ac:dyDescent="0.3">
      <c r="E97" s="102"/>
    </row>
    <row r="98" spans="5:5" x14ac:dyDescent="0.3">
      <c r="E98" s="102"/>
    </row>
    <row r="99" spans="5:5" x14ac:dyDescent="0.3">
      <c r="E99" s="102"/>
    </row>
    <row r="100" spans="5:5" x14ac:dyDescent="0.3">
      <c r="E100" s="102"/>
    </row>
    <row r="101" spans="5:5" x14ac:dyDescent="0.3">
      <c r="E101" s="102"/>
    </row>
    <row r="102" spans="5:5" x14ac:dyDescent="0.3">
      <c r="E102" s="102"/>
    </row>
    <row r="103" spans="5:5" x14ac:dyDescent="0.3">
      <c r="E103" s="102"/>
    </row>
    <row r="104" spans="5:5" x14ac:dyDescent="0.3">
      <c r="E104" s="102"/>
    </row>
    <row r="105" spans="5:5" x14ac:dyDescent="0.3">
      <c r="E105" s="102"/>
    </row>
    <row r="106" spans="5:5" x14ac:dyDescent="0.3">
      <c r="E106" s="102"/>
    </row>
    <row r="107" spans="5:5" x14ac:dyDescent="0.3">
      <c r="E107" s="102"/>
    </row>
    <row r="108" spans="5:5" x14ac:dyDescent="0.3">
      <c r="E108" s="102"/>
    </row>
    <row r="109" spans="5:5" x14ac:dyDescent="0.3">
      <c r="E109" s="102"/>
    </row>
    <row r="110" spans="5:5" x14ac:dyDescent="0.3">
      <c r="E110" s="102"/>
    </row>
    <row r="111" spans="5:5" x14ac:dyDescent="0.3">
      <c r="E111" s="102"/>
    </row>
    <row r="112" spans="5:5" x14ac:dyDescent="0.3">
      <c r="E112" s="102"/>
    </row>
    <row r="113" spans="5:5" x14ac:dyDescent="0.3">
      <c r="E113" s="102"/>
    </row>
    <row r="114" spans="5:5" x14ac:dyDescent="0.3">
      <c r="E114" s="102"/>
    </row>
    <row r="115" spans="5:5" x14ac:dyDescent="0.3">
      <c r="E115" s="102"/>
    </row>
    <row r="116" spans="5:5" x14ac:dyDescent="0.3">
      <c r="E116" s="102"/>
    </row>
    <row r="117" spans="5:5" x14ac:dyDescent="0.3">
      <c r="E117" s="102"/>
    </row>
    <row r="118" spans="5:5" x14ac:dyDescent="0.3">
      <c r="E118" s="102"/>
    </row>
    <row r="119" spans="5:5" x14ac:dyDescent="0.3">
      <c r="E119" s="102"/>
    </row>
    <row r="120" spans="5:5" x14ac:dyDescent="0.3">
      <c r="E120" s="102"/>
    </row>
    <row r="121" spans="5:5" x14ac:dyDescent="0.3">
      <c r="E121" s="102"/>
    </row>
    <row r="122" spans="5:5" x14ac:dyDescent="0.3">
      <c r="E122" s="102"/>
    </row>
    <row r="123" spans="5:5" x14ac:dyDescent="0.3">
      <c r="E123" s="102"/>
    </row>
    <row r="124" spans="5:5" x14ac:dyDescent="0.3">
      <c r="E124" s="102"/>
    </row>
    <row r="125" spans="5:5" x14ac:dyDescent="0.3">
      <c r="E125" s="102"/>
    </row>
    <row r="126" spans="5:5" x14ac:dyDescent="0.3">
      <c r="E126" s="102"/>
    </row>
    <row r="127" spans="5:5" x14ac:dyDescent="0.3">
      <c r="E127" s="102"/>
    </row>
    <row r="128" spans="5:5" x14ac:dyDescent="0.3">
      <c r="E128" s="102"/>
    </row>
    <row r="129" spans="5:5" x14ac:dyDescent="0.3">
      <c r="E129" s="102"/>
    </row>
    <row r="130" spans="5:5" x14ac:dyDescent="0.3">
      <c r="E130" s="102"/>
    </row>
    <row r="131" spans="5:5" x14ac:dyDescent="0.3">
      <c r="E131" s="102"/>
    </row>
    <row r="132" spans="5:5" x14ac:dyDescent="0.3">
      <c r="E132" s="102"/>
    </row>
    <row r="133" spans="5:5" x14ac:dyDescent="0.3">
      <c r="E133" s="102"/>
    </row>
    <row r="134" spans="5:5" x14ac:dyDescent="0.3">
      <c r="E134" s="102"/>
    </row>
    <row r="135" spans="5:5" x14ac:dyDescent="0.3">
      <c r="E135" s="102"/>
    </row>
    <row r="136" spans="5:5" x14ac:dyDescent="0.3">
      <c r="E136" s="102"/>
    </row>
    <row r="137" spans="5:5" x14ac:dyDescent="0.3">
      <c r="E137" s="102"/>
    </row>
    <row r="138" spans="5:5" x14ac:dyDescent="0.3">
      <c r="E138" s="102"/>
    </row>
    <row r="139" spans="5:5" x14ac:dyDescent="0.3">
      <c r="E139" s="102"/>
    </row>
    <row r="140" spans="5:5" x14ac:dyDescent="0.3">
      <c r="E140" s="102"/>
    </row>
    <row r="141" spans="5:5" x14ac:dyDescent="0.3">
      <c r="E141" s="102"/>
    </row>
    <row r="142" spans="5:5" x14ac:dyDescent="0.3">
      <c r="E142" s="102"/>
    </row>
    <row r="143" spans="5:5" x14ac:dyDescent="0.3">
      <c r="E143" s="102"/>
    </row>
    <row r="144" spans="5:5" x14ac:dyDescent="0.3">
      <c r="E144" s="102"/>
    </row>
    <row r="145" spans="5:5" x14ac:dyDescent="0.3">
      <c r="E145" s="102"/>
    </row>
    <row r="146" spans="5:5" x14ac:dyDescent="0.3">
      <c r="E146" s="102"/>
    </row>
    <row r="147" spans="5:5" x14ac:dyDescent="0.3">
      <c r="E147" s="102"/>
    </row>
    <row r="148" spans="5:5" x14ac:dyDescent="0.3">
      <c r="E148" s="102"/>
    </row>
    <row r="149" spans="5:5" x14ac:dyDescent="0.3">
      <c r="E149" s="102"/>
    </row>
    <row r="150" spans="5:5" x14ac:dyDescent="0.3">
      <c r="E150" s="102"/>
    </row>
    <row r="151" spans="5:5" x14ac:dyDescent="0.3">
      <c r="E151" s="102"/>
    </row>
    <row r="152" spans="5:5" x14ac:dyDescent="0.3">
      <c r="E152" s="102"/>
    </row>
    <row r="153" spans="5:5" x14ac:dyDescent="0.3">
      <c r="E153" s="102"/>
    </row>
    <row r="154" spans="5:5" x14ac:dyDescent="0.3">
      <c r="E154" s="102"/>
    </row>
    <row r="155" spans="5:5" x14ac:dyDescent="0.3">
      <c r="E155" s="102"/>
    </row>
    <row r="156" spans="5:5" x14ac:dyDescent="0.3">
      <c r="E156" s="102"/>
    </row>
    <row r="157" spans="5:5" x14ac:dyDescent="0.3">
      <c r="E157" s="102"/>
    </row>
    <row r="158" spans="5:5" x14ac:dyDescent="0.3">
      <c r="E158" s="102"/>
    </row>
    <row r="159" spans="5:5" x14ac:dyDescent="0.3">
      <c r="E159" s="102"/>
    </row>
    <row r="160" spans="5:5" x14ac:dyDescent="0.3">
      <c r="E160" s="102"/>
    </row>
    <row r="161" spans="5:5" x14ac:dyDescent="0.3">
      <c r="E161" s="102"/>
    </row>
    <row r="162" spans="5:5" x14ac:dyDescent="0.3">
      <c r="E162" s="102"/>
    </row>
    <row r="163" spans="5:5" x14ac:dyDescent="0.3">
      <c r="E163" s="102"/>
    </row>
    <row r="164" spans="5:5" x14ac:dyDescent="0.3">
      <c r="E164" s="102"/>
    </row>
    <row r="165" spans="5:5" x14ac:dyDescent="0.3">
      <c r="E165" s="102"/>
    </row>
    <row r="166" spans="5:5" x14ac:dyDescent="0.3">
      <c r="E166" s="102"/>
    </row>
    <row r="167" spans="5:5" x14ac:dyDescent="0.3">
      <c r="E167" s="102"/>
    </row>
    <row r="168" spans="5:5" x14ac:dyDescent="0.3">
      <c r="E168" s="102"/>
    </row>
    <row r="169" spans="5:5" x14ac:dyDescent="0.3">
      <c r="E169" s="102"/>
    </row>
    <row r="170" spans="5:5" x14ac:dyDescent="0.3">
      <c r="E170" s="102"/>
    </row>
    <row r="171" spans="5:5" x14ac:dyDescent="0.3">
      <c r="E171" s="102"/>
    </row>
    <row r="172" spans="5:5" x14ac:dyDescent="0.3">
      <c r="E172" s="102"/>
    </row>
    <row r="173" spans="5:5" x14ac:dyDescent="0.3">
      <c r="E173" s="102"/>
    </row>
    <row r="174" spans="5:5" x14ac:dyDescent="0.3">
      <c r="E174" s="102"/>
    </row>
    <row r="175" spans="5:5" x14ac:dyDescent="0.3">
      <c r="E175" s="102"/>
    </row>
    <row r="176" spans="5:5" x14ac:dyDescent="0.3">
      <c r="E176" s="102"/>
    </row>
    <row r="177" spans="5:5" x14ac:dyDescent="0.3">
      <c r="E177" s="102"/>
    </row>
    <row r="178" spans="5:5" x14ac:dyDescent="0.3">
      <c r="E178" s="102"/>
    </row>
    <row r="179" spans="5:5" x14ac:dyDescent="0.3">
      <c r="E179" s="102"/>
    </row>
    <row r="180" spans="5:5" x14ac:dyDescent="0.3">
      <c r="E180" s="102"/>
    </row>
    <row r="181" spans="5:5" x14ac:dyDescent="0.3">
      <c r="E181" s="102"/>
    </row>
    <row r="182" spans="5:5" x14ac:dyDescent="0.3">
      <c r="E182" s="102"/>
    </row>
    <row r="183" spans="5:5" x14ac:dyDescent="0.3">
      <c r="E183" s="102"/>
    </row>
    <row r="184" spans="5:5" x14ac:dyDescent="0.3">
      <c r="E184" s="102"/>
    </row>
    <row r="185" spans="5:5" x14ac:dyDescent="0.3">
      <c r="E185" s="102"/>
    </row>
    <row r="186" spans="5:5" x14ac:dyDescent="0.3">
      <c r="E186" s="102"/>
    </row>
    <row r="187" spans="5:5" x14ac:dyDescent="0.3">
      <c r="E187" s="102"/>
    </row>
    <row r="188" spans="5:5" x14ac:dyDescent="0.3">
      <c r="E188" s="102"/>
    </row>
    <row r="189" spans="5:5" x14ac:dyDescent="0.3">
      <c r="E189" s="102"/>
    </row>
    <row r="190" spans="5:5" x14ac:dyDescent="0.3">
      <c r="E190" s="102"/>
    </row>
    <row r="191" spans="5:5" x14ac:dyDescent="0.3">
      <c r="E191" s="102"/>
    </row>
    <row r="192" spans="5:5" x14ac:dyDescent="0.3">
      <c r="E192" s="102"/>
    </row>
    <row r="193" spans="5:5" x14ac:dyDescent="0.3">
      <c r="E193" s="102"/>
    </row>
    <row r="194" spans="5:5" x14ac:dyDescent="0.3">
      <c r="E194" s="102"/>
    </row>
    <row r="195" spans="5:5" x14ac:dyDescent="0.3">
      <c r="E195" s="102"/>
    </row>
    <row r="196" spans="5:5" x14ac:dyDescent="0.3">
      <c r="E196" s="102"/>
    </row>
    <row r="197" spans="5:5" x14ac:dyDescent="0.3">
      <c r="E197" s="102"/>
    </row>
    <row r="198" spans="5:5" x14ac:dyDescent="0.3">
      <c r="E198" s="102"/>
    </row>
    <row r="199" spans="5:5" x14ac:dyDescent="0.3">
      <c r="E199" s="102"/>
    </row>
    <row r="200" spans="5:5" x14ac:dyDescent="0.3">
      <c r="E200" s="102"/>
    </row>
    <row r="201" spans="5:5" x14ac:dyDescent="0.3">
      <c r="E201" s="102"/>
    </row>
    <row r="202" spans="5:5" x14ac:dyDescent="0.3">
      <c r="E202" s="102"/>
    </row>
    <row r="203" spans="5:5" x14ac:dyDescent="0.3">
      <c r="E203" s="102"/>
    </row>
    <row r="204" spans="5:5" x14ac:dyDescent="0.3">
      <c r="E204" s="102"/>
    </row>
    <row r="205" spans="5:5" x14ac:dyDescent="0.3">
      <c r="E205" s="102"/>
    </row>
    <row r="206" spans="5:5" x14ac:dyDescent="0.3">
      <c r="E206" s="102"/>
    </row>
    <row r="207" spans="5:5" x14ac:dyDescent="0.3">
      <c r="E207" s="102"/>
    </row>
    <row r="208" spans="5:5" x14ac:dyDescent="0.3">
      <c r="E208" s="102"/>
    </row>
    <row r="209" spans="5:5" x14ac:dyDescent="0.3">
      <c r="E209" s="102"/>
    </row>
    <row r="210" spans="5:5" x14ac:dyDescent="0.3">
      <c r="E210" s="102"/>
    </row>
    <row r="211" spans="5:5" x14ac:dyDescent="0.3">
      <c r="E211" s="102"/>
    </row>
    <row r="212" spans="5:5" x14ac:dyDescent="0.3">
      <c r="E212" s="102"/>
    </row>
    <row r="213" spans="5:5" x14ac:dyDescent="0.3">
      <c r="E213" s="102"/>
    </row>
    <row r="214" spans="5:5" x14ac:dyDescent="0.3">
      <c r="E214" s="102"/>
    </row>
    <row r="215" spans="5:5" x14ac:dyDescent="0.3">
      <c r="E215" s="102"/>
    </row>
    <row r="216" spans="5:5" x14ac:dyDescent="0.3">
      <c r="E216" s="102"/>
    </row>
    <row r="217" spans="5:5" x14ac:dyDescent="0.3">
      <c r="E217" s="102"/>
    </row>
    <row r="218" spans="5:5" x14ac:dyDescent="0.3">
      <c r="E218" s="102"/>
    </row>
    <row r="219" spans="5:5" x14ac:dyDescent="0.3">
      <c r="E219" s="102"/>
    </row>
    <row r="220" spans="5:5" x14ac:dyDescent="0.3">
      <c r="E220" s="102"/>
    </row>
    <row r="221" spans="5:5" x14ac:dyDescent="0.3">
      <c r="E221" s="102"/>
    </row>
    <row r="222" spans="5:5" x14ac:dyDescent="0.3">
      <c r="E222" s="102"/>
    </row>
    <row r="223" spans="5:5" x14ac:dyDescent="0.3">
      <c r="E223" s="102"/>
    </row>
    <row r="224" spans="5:5" x14ac:dyDescent="0.3">
      <c r="E224" s="102"/>
    </row>
    <row r="225" spans="5:5" x14ac:dyDescent="0.3">
      <c r="E225" s="102"/>
    </row>
    <row r="226" spans="5:5" x14ac:dyDescent="0.3">
      <c r="E226" s="102"/>
    </row>
    <row r="227" spans="5:5" x14ac:dyDescent="0.3">
      <c r="E227" s="102"/>
    </row>
    <row r="228" spans="5:5" x14ac:dyDescent="0.3">
      <c r="E228" s="102"/>
    </row>
    <row r="229" spans="5:5" x14ac:dyDescent="0.3">
      <c r="E229" s="102"/>
    </row>
    <row r="230" spans="5:5" x14ac:dyDescent="0.3">
      <c r="E230" s="102"/>
    </row>
    <row r="231" spans="5:5" x14ac:dyDescent="0.3">
      <c r="E231" s="102"/>
    </row>
    <row r="232" spans="5:5" x14ac:dyDescent="0.3">
      <c r="E232" s="102"/>
    </row>
    <row r="233" spans="5:5" x14ac:dyDescent="0.3">
      <c r="E233" s="102"/>
    </row>
    <row r="234" spans="5:5" x14ac:dyDescent="0.3">
      <c r="E234" s="102"/>
    </row>
    <row r="235" spans="5:5" x14ac:dyDescent="0.3">
      <c r="E235" s="102"/>
    </row>
    <row r="236" spans="5:5" x14ac:dyDescent="0.3">
      <c r="E236" s="102"/>
    </row>
    <row r="237" spans="5:5" x14ac:dyDescent="0.3">
      <c r="E237" s="102"/>
    </row>
    <row r="238" spans="5:5" x14ac:dyDescent="0.3">
      <c r="E238" s="102"/>
    </row>
    <row r="239" spans="5:5" x14ac:dyDescent="0.3">
      <c r="E239" s="102"/>
    </row>
    <row r="240" spans="5:5" x14ac:dyDescent="0.3">
      <c r="E240" s="102"/>
    </row>
    <row r="241" spans="5:5" x14ac:dyDescent="0.3">
      <c r="E241" s="102"/>
    </row>
    <row r="242" spans="5:5" x14ac:dyDescent="0.3">
      <c r="E242" s="102"/>
    </row>
    <row r="243" spans="5:5" x14ac:dyDescent="0.3">
      <c r="E243" s="102"/>
    </row>
    <row r="244" spans="5:5" x14ac:dyDescent="0.3">
      <c r="E244" s="102"/>
    </row>
    <row r="245" spans="5:5" x14ac:dyDescent="0.3">
      <c r="E245" s="102"/>
    </row>
    <row r="246" spans="5:5" x14ac:dyDescent="0.3">
      <c r="E246" s="102"/>
    </row>
    <row r="247" spans="5:5" x14ac:dyDescent="0.3">
      <c r="E247" s="102"/>
    </row>
    <row r="248" spans="5:5" x14ac:dyDescent="0.3">
      <c r="E248" s="102"/>
    </row>
    <row r="249" spans="5:5" x14ac:dyDescent="0.3">
      <c r="E249" s="102"/>
    </row>
    <row r="250" spans="5:5" x14ac:dyDescent="0.3">
      <c r="E250" s="102"/>
    </row>
    <row r="251" spans="5:5" x14ac:dyDescent="0.3">
      <c r="E251" s="102"/>
    </row>
    <row r="252" spans="5:5" x14ac:dyDescent="0.3">
      <c r="E252" s="102"/>
    </row>
    <row r="253" spans="5:5" x14ac:dyDescent="0.3">
      <c r="E253" s="102"/>
    </row>
    <row r="254" spans="5:5" x14ac:dyDescent="0.3">
      <c r="E254" s="102"/>
    </row>
    <row r="255" spans="5:5" x14ac:dyDescent="0.3">
      <c r="E255" s="102"/>
    </row>
    <row r="256" spans="5:5" x14ac:dyDescent="0.3">
      <c r="E256" s="102"/>
    </row>
    <row r="257" spans="5:5" x14ac:dyDescent="0.3">
      <c r="E257" s="102"/>
    </row>
    <row r="258" spans="5:5" x14ac:dyDescent="0.3">
      <c r="E258" s="102"/>
    </row>
    <row r="259" spans="5:5" x14ac:dyDescent="0.3">
      <c r="E259" s="102"/>
    </row>
    <row r="260" spans="5:5" x14ac:dyDescent="0.3">
      <c r="E260" s="102"/>
    </row>
    <row r="261" spans="5:5" x14ac:dyDescent="0.3">
      <c r="E261" s="102"/>
    </row>
    <row r="262" spans="5:5" x14ac:dyDescent="0.3">
      <c r="E262" s="102"/>
    </row>
    <row r="263" spans="5:5" x14ac:dyDescent="0.3">
      <c r="E263" s="102"/>
    </row>
    <row r="264" spans="5:5" x14ac:dyDescent="0.3">
      <c r="E264" s="102"/>
    </row>
    <row r="265" spans="5:5" x14ac:dyDescent="0.3">
      <c r="E265" s="102"/>
    </row>
    <row r="266" spans="5:5" x14ac:dyDescent="0.3">
      <c r="E266" s="102"/>
    </row>
    <row r="267" spans="5:5" x14ac:dyDescent="0.3">
      <c r="E267" s="102"/>
    </row>
    <row r="268" spans="5:5" x14ac:dyDescent="0.3">
      <c r="E268" s="102"/>
    </row>
    <row r="269" spans="5:5" x14ac:dyDescent="0.3">
      <c r="E269" s="102"/>
    </row>
    <row r="270" spans="5:5" x14ac:dyDescent="0.3">
      <c r="E270" s="102"/>
    </row>
    <row r="271" spans="5:5" x14ac:dyDescent="0.3">
      <c r="E271" s="102"/>
    </row>
    <row r="272" spans="5:5" x14ac:dyDescent="0.3">
      <c r="E272" s="102"/>
    </row>
    <row r="273" spans="5:5" x14ac:dyDescent="0.3">
      <c r="E273" s="102"/>
    </row>
    <row r="274" spans="5:5" x14ac:dyDescent="0.3">
      <c r="E274" s="102"/>
    </row>
    <row r="275" spans="5:5" x14ac:dyDescent="0.3">
      <c r="E275" s="102"/>
    </row>
    <row r="276" spans="5:5" x14ac:dyDescent="0.3">
      <c r="E276" s="102"/>
    </row>
    <row r="277" spans="5:5" x14ac:dyDescent="0.3">
      <c r="E277" s="102"/>
    </row>
    <row r="278" spans="5:5" x14ac:dyDescent="0.3">
      <c r="E278" s="102"/>
    </row>
    <row r="279" spans="5:5" x14ac:dyDescent="0.3">
      <c r="E279" s="102"/>
    </row>
    <row r="280" spans="5:5" x14ac:dyDescent="0.3">
      <c r="E280" s="102"/>
    </row>
    <row r="281" spans="5:5" x14ac:dyDescent="0.3">
      <c r="E281" s="102"/>
    </row>
    <row r="282" spans="5:5" x14ac:dyDescent="0.3">
      <c r="E282" s="102"/>
    </row>
    <row r="283" spans="5:5" x14ac:dyDescent="0.3">
      <c r="E283" s="102"/>
    </row>
    <row r="284" spans="5:5" x14ac:dyDescent="0.3">
      <c r="E284" s="102"/>
    </row>
    <row r="285" spans="5:5" x14ac:dyDescent="0.3">
      <c r="E285" s="102"/>
    </row>
    <row r="286" spans="5:5" x14ac:dyDescent="0.3">
      <c r="E286" s="102"/>
    </row>
    <row r="287" spans="5:5" x14ac:dyDescent="0.3">
      <c r="E287" s="102"/>
    </row>
    <row r="288" spans="5:5" x14ac:dyDescent="0.3">
      <c r="E288" s="102"/>
    </row>
    <row r="289" spans="5:5" x14ac:dyDescent="0.3">
      <c r="E289" s="102"/>
    </row>
    <row r="290" spans="5:5" x14ac:dyDescent="0.3">
      <c r="E290" s="102"/>
    </row>
    <row r="291" spans="5:5" x14ac:dyDescent="0.3">
      <c r="E291" s="102"/>
    </row>
    <row r="292" spans="5:5" x14ac:dyDescent="0.3">
      <c r="E292" s="102"/>
    </row>
    <row r="293" spans="5:5" x14ac:dyDescent="0.3">
      <c r="E293" s="102"/>
    </row>
    <row r="294" spans="5:5" x14ac:dyDescent="0.3">
      <c r="E294" s="102"/>
    </row>
    <row r="295" spans="5:5" x14ac:dyDescent="0.3">
      <c r="E295" s="102"/>
    </row>
    <row r="296" spans="5:5" x14ac:dyDescent="0.3">
      <c r="E296" s="102"/>
    </row>
    <row r="297" spans="5:5" x14ac:dyDescent="0.3">
      <c r="E297" s="102"/>
    </row>
    <row r="298" spans="5:5" x14ac:dyDescent="0.3">
      <c r="E298" s="102"/>
    </row>
    <row r="299" spans="5:5" x14ac:dyDescent="0.3">
      <c r="E299" s="102"/>
    </row>
    <row r="300" spans="5:5" x14ac:dyDescent="0.3">
      <c r="E300" s="102"/>
    </row>
    <row r="301" spans="5:5" x14ac:dyDescent="0.3">
      <c r="E301" s="102"/>
    </row>
    <row r="302" spans="5:5" x14ac:dyDescent="0.3">
      <c r="E302" s="102"/>
    </row>
    <row r="303" spans="5:5" x14ac:dyDescent="0.3">
      <c r="E303" s="102"/>
    </row>
    <row r="304" spans="5:5" x14ac:dyDescent="0.3">
      <c r="E304" s="102"/>
    </row>
    <row r="305" spans="5:5" x14ac:dyDescent="0.3">
      <c r="E305" s="102"/>
    </row>
    <row r="306" spans="5:5" x14ac:dyDescent="0.3">
      <c r="E306" s="102"/>
    </row>
    <row r="307" spans="5:5" x14ac:dyDescent="0.3">
      <c r="E307" s="102"/>
    </row>
    <row r="308" spans="5:5" x14ac:dyDescent="0.3">
      <c r="E308" s="102"/>
    </row>
    <row r="309" spans="5:5" x14ac:dyDescent="0.3">
      <c r="E309" s="102"/>
    </row>
    <row r="310" spans="5:5" x14ac:dyDescent="0.3">
      <c r="E310" s="102"/>
    </row>
    <row r="311" spans="5:5" x14ac:dyDescent="0.3">
      <c r="E311" s="102"/>
    </row>
    <row r="312" spans="5:5" x14ac:dyDescent="0.3">
      <c r="E312" s="102"/>
    </row>
    <row r="313" spans="5:5" x14ac:dyDescent="0.3">
      <c r="E313" s="102"/>
    </row>
    <row r="314" spans="5:5" x14ac:dyDescent="0.3">
      <c r="E314" s="102"/>
    </row>
    <row r="315" spans="5:5" x14ac:dyDescent="0.3">
      <c r="E315" s="102"/>
    </row>
    <row r="316" spans="5:5" x14ac:dyDescent="0.3">
      <c r="E316" s="102"/>
    </row>
    <row r="317" spans="5:5" x14ac:dyDescent="0.3">
      <c r="E317" s="102"/>
    </row>
    <row r="318" spans="5:5" x14ac:dyDescent="0.3">
      <c r="E318" s="102"/>
    </row>
    <row r="319" spans="5:5" x14ac:dyDescent="0.3">
      <c r="E319" s="102"/>
    </row>
    <row r="320" spans="5:5" x14ac:dyDescent="0.3">
      <c r="E320" s="102"/>
    </row>
    <row r="321" spans="5:5" x14ac:dyDescent="0.3">
      <c r="E321" s="102"/>
    </row>
    <row r="322" spans="5:5" x14ac:dyDescent="0.3">
      <c r="E322" s="102"/>
    </row>
    <row r="323" spans="5:5" x14ac:dyDescent="0.3">
      <c r="E323" s="102"/>
    </row>
    <row r="324" spans="5:5" x14ac:dyDescent="0.3">
      <c r="E324" s="102"/>
    </row>
    <row r="325" spans="5:5" x14ac:dyDescent="0.3">
      <c r="E325" s="102"/>
    </row>
    <row r="326" spans="5:5" x14ac:dyDescent="0.3">
      <c r="E326" s="102"/>
    </row>
    <row r="327" spans="5:5" x14ac:dyDescent="0.3">
      <c r="E327" s="102"/>
    </row>
    <row r="328" spans="5:5" x14ac:dyDescent="0.3">
      <c r="E328" s="102"/>
    </row>
    <row r="329" spans="5:5" x14ac:dyDescent="0.3">
      <c r="E329" s="102"/>
    </row>
    <row r="330" spans="5:5" x14ac:dyDescent="0.3">
      <c r="E330" s="102"/>
    </row>
    <row r="331" spans="5:5" x14ac:dyDescent="0.3">
      <c r="E331" s="102"/>
    </row>
    <row r="332" spans="5:5" x14ac:dyDescent="0.3">
      <c r="E332" s="102"/>
    </row>
    <row r="333" spans="5:5" x14ac:dyDescent="0.3">
      <c r="E333" s="102"/>
    </row>
    <row r="334" spans="5:5" x14ac:dyDescent="0.3">
      <c r="E334" s="102"/>
    </row>
    <row r="335" spans="5:5" x14ac:dyDescent="0.3">
      <c r="E335" s="102"/>
    </row>
    <row r="336" spans="5:5" x14ac:dyDescent="0.3">
      <c r="E336" s="102"/>
    </row>
    <row r="337" spans="5:5" x14ac:dyDescent="0.3">
      <c r="E337" s="102"/>
    </row>
    <row r="338" spans="5:5" x14ac:dyDescent="0.3">
      <c r="E338" s="102"/>
    </row>
    <row r="339" spans="5:5" x14ac:dyDescent="0.3">
      <c r="E339" s="102"/>
    </row>
    <row r="340" spans="5:5" x14ac:dyDescent="0.3">
      <c r="E340" s="102"/>
    </row>
    <row r="341" spans="5:5" x14ac:dyDescent="0.3">
      <c r="E341" s="102"/>
    </row>
    <row r="342" spans="5:5" x14ac:dyDescent="0.3">
      <c r="E342" s="102"/>
    </row>
    <row r="343" spans="5:5" x14ac:dyDescent="0.3">
      <c r="E343" s="102"/>
    </row>
    <row r="344" spans="5:5" x14ac:dyDescent="0.3">
      <c r="E344" s="102"/>
    </row>
    <row r="345" spans="5:5" x14ac:dyDescent="0.3">
      <c r="E345" s="102"/>
    </row>
    <row r="346" spans="5:5" x14ac:dyDescent="0.3">
      <c r="E346" s="102"/>
    </row>
    <row r="347" spans="5:5" x14ac:dyDescent="0.3">
      <c r="E347" s="102"/>
    </row>
    <row r="348" spans="5:5" x14ac:dyDescent="0.3">
      <c r="E348" s="102"/>
    </row>
    <row r="349" spans="5:5" x14ac:dyDescent="0.3">
      <c r="E349" s="102"/>
    </row>
    <row r="350" spans="5:5" x14ac:dyDescent="0.3">
      <c r="E350" s="102"/>
    </row>
    <row r="351" spans="5:5" x14ac:dyDescent="0.3">
      <c r="E351" s="102"/>
    </row>
    <row r="352" spans="5:5" x14ac:dyDescent="0.3">
      <c r="E352" s="102"/>
    </row>
    <row r="353" spans="5:5" x14ac:dyDescent="0.3">
      <c r="E353" s="102"/>
    </row>
    <row r="354" spans="5:5" x14ac:dyDescent="0.3">
      <c r="E354" s="102"/>
    </row>
    <row r="355" spans="5:5" x14ac:dyDescent="0.3">
      <c r="E355" s="102"/>
    </row>
    <row r="356" spans="5:5" x14ac:dyDescent="0.3">
      <c r="E356" s="102"/>
    </row>
    <row r="357" spans="5:5" x14ac:dyDescent="0.3">
      <c r="E357" s="102"/>
    </row>
    <row r="358" spans="5:5" x14ac:dyDescent="0.3">
      <c r="E358" s="102"/>
    </row>
    <row r="359" spans="5:5" x14ac:dyDescent="0.3">
      <c r="E359" s="102"/>
    </row>
    <row r="360" spans="5:5" x14ac:dyDescent="0.3">
      <c r="E360" s="102"/>
    </row>
    <row r="361" spans="5:5" x14ac:dyDescent="0.3">
      <c r="E361" s="102"/>
    </row>
    <row r="362" spans="5:5" x14ac:dyDescent="0.3">
      <c r="E362" s="102"/>
    </row>
    <row r="363" spans="5:5" x14ac:dyDescent="0.3">
      <c r="E363" s="102"/>
    </row>
    <row r="364" spans="5:5" x14ac:dyDescent="0.3">
      <c r="E364" s="102"/>
    </row>
    <row r="365" spans="5:5" x14ac:dyDescent="0.3">
      <c r="E365" s="102"/>
    </row>
    <row r="366" spans="5:5" x14ac:dyDescent="0.3">
      <c r="E366" s="102"/>
    </row>
    <row r="367" spans="5:5" x14ac:dyDescent="0.3">
      <c r="E367" s="102"/>
    </row>
    <row r="368" spans="5:5" x14ac:dyDescent="0.3">
      <c r="E368" s="102"/>
    </row>
    <row r="369" spans="5:5" x14ac:dyDescent="0.3">
      <c r="E369" s="102"/>
    </row>
    <row r="370" spans="5:5" x14ac:dyDescent="0.3">
      <c r="E370" s="102"/>
    </row>
    <row r="371" spans="5:5" x14ac:dyDescent="0.3">
      <c r="E371" s="102"/>
    </row>
    <row r="372" spans="5:5" x14ac:dyDescent="0.3">
      <c r="E372" s="102"/>
    </row>
    <row r="373" spans="5:5" x14ac:dyDescent="0.3">
      <c r="E373" s="102"/>
    </row>
    <row r="374" spans="5:5" x14ac:dyDescent="0.3">
      <c r="E374" s="102"/>
    </row>
    <row r="375" spans="5:5" x14ac:dyDescent="0.3">
      <c r="E375" s="102"/>
    </row>
    <row r="376" spans="5:5" x14ac:dyDescent="0.3">
      <c r="E376" s="102"/>
    </row>
    <row r="377" spans="5:5" x14ac:dyDescent="0.3">
      <c r="E377" s="102"/>
    </row>
    <row r="378" spans="5:5" x14ac:dyDescent="0.3">
      <c r="E378" s="102"/>
    </row>
    <row r="379" spans="5:5" x14ac:dyDescent="0.3">
      <c r="E379" s="102"/>
    </row>
    <row r="380" spans="5:5" x14ac:dyDescent="0.3">
      <c r="E380" s="102"/>
    </row>
    <row r="381" spans="5:5" x14ac:dyDescent="0.3">
      <c r="E381" s="102"/>
    </row>
    <row r="382" spans="5:5" x14ac:dyDescent="0.3">
      <c r="E382" s="102"/>
    </row>
    <row r="383" spans="5:5" x14ac:dyDescent="0.3">
      <c r="E383" s="102"/>
    </row>
    <row r="384" spans="5:5" x14ac:dyDescent="0.3">
      <c r="E384" s="102"/>
    </row>
    <row r="385" spans="5:5" x14ac:dyDescent="0.3">
      <c r="E385" s="102"/>
    </row>
    <row r="386" spans="5:5" x14ac:dyDescent="0.3">
      <c r="E386" s="102"/>
    </row>
    <row r="387" spans="5:5" x14ac:dyDescent="0.3">
      <c r="E387" s="102"/>
    </row>
    <row r="388" spans="5:5" x14ac:dyDescent="0.3">
      <c r="E388" s="102"/>
    </row>
    <row r="389" spans="5:5" x14ac:dyDescent="0.3">
      <c r="E389" s="102"/>
    </row>
    <row r="390" spans="5:5" x14ac:dyDescent="0.3">
      <c r="E390" s="102"/>
    </row>
    <row r="391" spans="5:5" x14ac:dyDescent="0.3">
      <c r="E391" s="102"/>
    </row>
    <row r="392" spans="5:5" x14ac:dyDescent="0.3">
      <c r="E392" s="102"/>
    </row>
    <row r="393" spans="5:5" x14ac:dyDescent="0.3">
      <c r="E393" s="102"/>
    </row>
    <row r="394" spans="5:5" x14ac:dyDescent="0.3">
      <c r="E394" s="102"/>
    </row>
    <row r="395" spans="5:5" x14ac:dyDescent="0.3">
      <c r="E395" s="102"/>
    </row>
    <row r="396" spans="5:5" x14ac:dyDescent="0.3">
      <c r="E396" s="102"/>
    </row>
    <row r="397" spans="5:5" x14ac:dyDescent="0.3">
      <c r="E397" s="102"/>
    </row>
    <row r="398" spans="5:5" x14ac:dyDescent="0.3">
      <c r="E398" s="102"/>
    </row>
    <row r="399" spans="5:5" x14ac:dyDescent="0.3">
      <c r="E399" s="102"/>
    </row>
    <row r="400" spans="5:5" x14ac:dyDescent="0.3">
      <c r="E400" s="102"/>
    </row>
    <row r="401" spans="5:5" x14ac:dyDescent="0.3">
      <c r="E401" s="102"/>
    </row>
    <row r="402" spans="5:5" x14ac:dyDescent="0.3">
      <c r="E402" s="102"/>
    </row>
    <row r="403" spans="5:5" x14ac:dyDescent="0.3">
      <c r="E403" s="102"/>
    </row>
    <row r="404" spans="5:5" x14ac:dyDescent="0.3">
      <c r="E404" s="102"/>
    </row>
    <row r="405" spans="5:5" x14ac:dyDescent="0.3">
      <c r="E405" s="102"/>
    </row>
    <row r="406" spans="5:5" x14ac:dyDescent="0.3">
      <c r="E406" s="102"/>
    </row>
    <row r="407" spans="5:5" x14ac:dyDescent="0.3">
      <c r="E407" s="102"/>
    </row>
    <row r="408" spans="5:5" x14ac:dyDescent="0.3">
      <c r="E408" s="102"/>
    </row>
    <row r="409" spans="5:5" x14ac:dyDescent="0.3">
      <c r="E409" s="102"/>
    </row>
    <row r="410" spans="5:5" x14ac:dyDescent="0.3">
      <c r="E410" s="102"/>
    </row>
    <row r="411" spans="5:5" x14ac:dyDescent="0.3">
      <c r="E411" s="102"/>
    </row>
    <row r="412" spans="5:5" x14ac:dyDescent="0.3">
      <c r="E412" s="102"/>
    </row>
    <row r="413" spans="5:5" x14ac:dyDescent="0.3">
      <c r="E413" s="102"/>
    </row>
    <row r="414" spans="5:5" x14ac:dyDescent="0.3">
      <c r="E414" s="102"/>
    </row>
    <row r="415" spans="5:5" x14ac:dyDescent="0.3">
      <c r="E415" s="102"/>
    </row>
    <row r="416" spans="5:5" x14ac:dyDescent="0.3">
      <c r="E416" s="102"/>
    </row>
    <row r="417" spans="5:5" x14ac:dyDescent="0.3">
      <c r="E417" s="102"/>
    </row>
    <row r="418" spans="5:5" x14ac:dyDescent="0.3">
      <c r="E418" s="102"/>
    </row>
    <row r="419" spans="5:5" x14ac:dyDescent="0.3">
      <c r="E419" s="102"/>
    </row>
    <row r="420" spans="5:5" x14ac:dyDescent="0.3">
      <c r="E420" s="102"/>
    </row>
    <row r="421" spans="5:5" x14ac:dyDescent="0.3">
      <c r="E421" s="102"/>
    </row>
    <row r="422" spans="5:5" x14ac:dyDescent="0.3">
      <c r="E422" s="102"/>
    </row>
    <row r="423" spans="5:5" x14ac:dyDescent="0.3">
      <c r="E423" s="102"/>
    </row>
    <row r="424" spans="5:5" x14ac:dyDescent="0.3">
      <c r="E424" s="102"/>
    </row>
    <row r="425" spans="5:5" x14ac:dyDescent="0.3">
      <c r="E425" s="102"/>
    </row>
    <row r="426" spans="5:5" x14ac:dyDescent="0.3">
      <c r="E426" s="102"/>
    </row>
    <row r="427" spans="5:5" x14ac:dyDescent="0.3">
      <c r="E427" s="102"/>
    </row>
    <row r="428" spans="5:5" x14ac:dyDescent="0.3">
      <c r="E428" s="102"/>
    </row>
    <row r="429" spans="5:5" x14ac:dyDescent="0.3">
      <c r="E429" s="102"/>
    </row>
    <row r="430" spans="5:5" x14ac:dyDescent="0.3">
      <c r="E430" s="102"/>
    </row>
    <row r="431" spans="5:5" x14ac:dyDescent="0.3">
      <c r="E431" s="102"/>
    </row>
    <row r="432" spans="5:5" x14ac:dyDescent="0.3">
      <c r="E432" s="102"/>
    </row>
    <row r="433" spans="5:5" x14ac:dyDescent="0.3">
      <c r="E433" s="102"/>
    </row>
    <row r="434" spans="5:5" x14ac:dyDescent="0.3">
      <c r="E434" s="102"/>
    </row>
    <row r="435" spans="5:5" x14ac:dyDescent="0.3">
      <c r="E435" s="102"/>
    </row>
    <row r="436" spans="5:5" x14ac:dyDescent="0.3">
      <c r="E436" s="102"/>
    </row>
    <row r="437" spans="5:5" x14ac:dyDescent="0.3">
      <c r="E437" s="102"/>
    </row>
    <row r="438" spans="5:5" x14ac:dyDescent="0.3">
      <c r="E438" s="102"/>
    </row>
    <row r="439" spans="5:5" x14ac:dyDescent="0.3">
      <c r="E439" s="102"/>
    </row>
    <row r="440" spans="5:5" x14ac:dyDescent="0.3">
      <c r="E440" s="102"/>
    </row>
    <row r="441" spans="5:5" x14ac:dyDescent="0.3">
      <c r="E441" s="102"/>
    </row>
    <row r="442" spans="5:5" x14ac:dyDescent="0.3">
      <c r="E442" s="102"/>
    </row>
    <row r="443" spans="5:5" x14ac:dyDescent="0.3">
      <c r="E443" s="102"/>
    </row>
    <row r="444" spans="5:5" x14ac:dyDescent="0.3">
      <c r="E444" s="102"/>
    </row>
    <row r="445" spans="5:5" x14ac:dyDescent="0.3">
      <c r="E445" s="102"/>
    </row>
    <row r="446" spans="5:5" x14ac:dyDescent="0.3">
      <c r="E446" s="102"/>
    </row>
    <row r="447" spans="5:5" x14ac:dyDescent="0.3">
      <c r="E447" s="102"/>
    </row>
    <row r="448" spans="5:5" x14ac:dyDescent="0.3">
      <c r="E448" s="102"/>
    </row>
    <row r="449" spans="5:5" x14ac:dyDescent="0.3">
      <c r="E449" s="102"/>
    </row>
    <row r="450" spans="5:5" x14ac:dyDescent="0.3">
      <c r="E450" s="102"/>
    </row>
    <row r="451" spans="5:5" x14ac:dyDescent="0.3">
      <c r="E451" s="102"/>
    </row>
    <row r="452" spans="5:5" x14ac:dyDescent="0.3">
      <c r="E452" s="102"/>
    </row>
    <row r="453" spans="5:5" x14ac:dyDescent="0.3">
      <c r="E453" s="102"/>
    </row>
    <row r="454" spans="5:5" x14ac:dyDescent="0.3">
      <c r="E454" s="102"/>
    </row>
    <row r="455" spans="5:5" x14ac:dyDescent="0.3">
      <c r="E455" s="102"/>
    </row>
    <row r="456" spans="5:5" x14ac:dyDescent="0.3">
      <c r="E456" s="102"/>
    </row>
    <row r="457" spans="5:5" x14ac:dyDescent="0.3">
      <c r="E457" s="102"/>
    </row>
    <row r="458" spans="5:5" x14ac:dyDescent="0.3">
      <c r="E458" s="102"/>
    </row>
    <row r="459" spans="5:5" x14ac:dyDescent="0.3">
      <c r="E459" s="102"/>
    </row>
    <row r="460" spans="5:5" x14ac:dyDescent="0.3">
      <c r="E460" s="102"/>
    </row>
    <row r="461" spans="5:5" x14ac:dyDescent="0.3">
      <c r="E461" s="102"/>
    </row>
    <row r="462" spans="5:5" x14ac:dyDescent="0.3">
      <c r="E462" s="102"/>
    </row>
    <row r="463" spans="5:5" x14ac:dyDescent="0.3">
      <c r="E463" s="102"/>
    </row>
    <row r="464" spans="5:5" x14ac:dyDescent="0.3">
      <c r="E464" s="102"/>
    </row>
    <row r="465" spans="5:5" x14ac:dyDescent="0.3">
      <c r="E465" s="102"/>
    </row>
    <row r="466" spans="5:5" x14ac:dyDescent="0.3">
      <c r="E466" s="102"/>
    </row>
    <row r="467" spans="5:5" x14ac:dyDescent="0.3">
      <c r="E467" s="102"/>
    </row>
    <row r="468" spans="5:5" x14ac:dyDescent="0.3">
      <c r="E468" s="102"/>
    </row>
    <row r="469" spans="5:5" x14ac:dyDescent="0.3">
      <c r="E469" s="102"/>
    </row>
    <row r="470" spans="5:5" x14ac:dyDescent="0.3">
      <c r="E470" s="102"/>
    </row>
    <row r="471" spans="5:5" x14ac:dyDescent="0.3">
      <c r="E471" s="102"/>
    </row>
    <row r="472" spans="5:5" x14ac:dyDescent="0.3">
      <c r="E472" s="102"/>
    </row>
    <row r="473" spans="5:5" x14ac:dyDescent="0.3">
      <c r="E473" s="102"/>
    </row>
    <row r="474" spans="5:5" x14ac:dyDescent="0.3">
      <c r="E474" s="102"/>
    </row>
    <row r="475" spans="5:5" x14ac:dyDescent="0.3">
      <c r="E475" s="102"/>
    </row>
    <row r="476" spans="5:5" x14ac:dyDescent="0.3">
      <c r="E476" s="102"/>
    </row>
    <row r="477" spans="5:5" x14ac:dyDescent="0.3">
      <c r="E477" s="102"/>
    </row>
    <row r="478" spans="5:5" x14ac:dyDescent="0.3">
      <c r="E478" s="102"/>
    </row>
    <row r="479" spans="5:5" x14ac:dyDescent="0.3">
      <c r="E479" s="102"/>
    </row>
    <row r="480" spans="5:5" x14ac:dyDescent="0.3">
      <c r="E480" s="102"/>
    </row>
    <row r="481" spans="5:5" x14ac:dyDescent="0.3">
      <c r="E481" s="102"/>
    </row>
    <row r="482" spans="5:5" x14ac:dyDescent="0.3">
      <c r="E482" s="102"/>
    </row>
    <row r="483" spans="5:5" x14ac:dyDescent="0.3">
      <c r="E483" s="102"/>
    </row>
    <row r="484" spans="5:5" x14ac:dyDescent="0.3">
      <c r="E484" s="102"/>
    </row>
    <row r="485" spans="5:5" x14ac:dyDescent="0.3">
      <c r="E485" s="102"/>
    </row>
    <row r="486" spans="5:5" x14ac:dyDescent="0.3">
      <c r="E486" s="102"/>
    </row>
    <row r="487" spans="5:5" x14ac:dyDescent="0.3">
      <c r="E487" s="102"/>
    </row>
    <row r="488" spans="5:5" x14ac:dyDescent="0.3">
      <c r="E488" s="102"/>
    </row>
    <row r="489" spans="5:5" x14ac:dyDescent="0.3">
      <c r="E489" s="102"/>
    </row>
    <row r="490" spans="5:5" x14ac:dyDescent="0.3">
      <c r="E490" s="102"/>
    </row>
    <row r="491" spans="5:5" x14ac:dyDescent="0.3">
      <c r="E491" s="102"/>
    </row>
    <row r="492" spans="5:5" x14ac:dyDescent="0.3">
      <c r="E492" s="102"/>
    </row>
    <row r="493" spans="5:5" x14ac:dyDescent="0.3">
      <c r="E493" s="102"/>
    </row>
    <row r="494" spans="5:5" x14ac:dyDescent="0.3">
      <c r="E494" s="102"/>
    </row>
    <row r="495" spans="5:5" x14ac:dyDescent="0.3">
      <c r="E495" s="102"/>
    </row>
    <row r="496" spans="5:5" x14ac:dyDescent="0.3">
      <c r="E496" s="102"/>
    </row>
    <row r="497" spans="5:5" x14ac:dyDescent="0.3">
      <c r="E497" s="102"/>
    </row>
    <row r="498" spans="5:5" x14ac:dyDescent="0.3">
      <c r="E498" s="102"/>
    </row>
    <row r="499" spans="5:5" x14ac:dyDescent="0.3">
      <c r="E499" s="102"/>
    </row>
    <row r="500" spans="5:5" x14ac:dyDescent="0.3">
      <c r="E500" s="102"/>
    </row>
    <row r="501" spans="5:5" x14ac:dyDescent="0.3">
      <c r="E501" s="102"/>
    </row>
    <row r="502" spans="5:5" x14ac:dyDescent="0.3">
      <c r="E502" s="102"/>
    </row>
    <row r="503" spans="5:5" x14ac:dyDescent="0.3">
      <c r="E503" s="102"/>
    </row>
    <row r="504" spans="5:5" x14ac:dyDescent="0.3">
      <c r="E504" s="102"/>
    </row>
    <row r="505" spans="5:5" x14ac:dyDescent="0.3">
      <c r="E505" s="102"/>
    </row>
    <row r="506" spans="5:5" x14ac:dyDescent="0.3">
      <c r="E506" s="102"/>
    </row>
    <row r="507" spans="5:5" x14ac:dyDescent="0.3">
      <c r="E507" s="102"/>
    </row>
    <row r="508" spans="5:5" x14ac:dyDescent="0.3">
      <c r="E508" s="102"/>
    </row>
    <row r="509" spans="5:5" x14ac:dyDescent="0.3">
      <c r="E509" s="102"/>
    </row>
    <row r="510" spans="5:5" x14ac:dyDescent="0.3">
      <c r="E510" s="102"/>
    </row>
    <row r="511" spans="5:5" x14ac:dyDescent="0.3">
      <c r="E511" s="102"/>
    </row>
    <row r="512" spans="5:5" x14ac:dyDescent="0.3">
      <c r="E512" s="102"/>
    </row>
    <row r="513" spans="5:5" x14ac:dyDescent="0.3">
      <c r="E513" s="102"/>
    </row>
    <row r="514" spans="5:5" x14ac:dyDescent="0.3">
      <c r="E514" s="102"/>
    </row>
    <row r="515" spans="5:5" x14ac:dyDescent="0.3">
      <c r="E515" s="102"/>
    </row>
    <row r="516" spans="5:5" x14ac:dyDescent="0.3">
      <c r="E516" s="102"/>
    </row>
    <row r="517" spans="5:5" x14ac:dyDescent="0.3">
      <c r="E517" s="102"/>
    </row>
    <row r="518" spans="5:5" x14ac:dyDescent="0.3">
      <c r="E518" s="102"/>
    </row>
    <row r="519" spans="5:5" x14ac:dyDescent="0.3">
      <c r="E519" s="102"/>
    </row>
    <row r="520" spans="5:5" x14ac:dyDescent="0.3">
      <c r="E520" s="102"/>
    </row>
    <row r="521" spans="5:5" x14ac:dyDescent="0.3">
      <c r="E521" s="102"/>
    </row>
    <row r="522" spans="5:5" x14ac:dyDescent="0.3">
      <c r="E522" s="102"/>
    </row>
    <row r="523" spans="5:5" x14ac:dyDescent="0.3">
      <c r="E523" s="102"/>
    </row>
    <row r="524" spans="5:5" x14ac:dyDescent="0.3">
      <c r="E524" s="102"/>
    </row>
    <row r="525" spans="5:5" x14ac:dyDescent="0.3">
      <c r="E525" s="102"/>
    </row>
    <row r="526" spans="5:5" x14ac:dyDescent="0.3">
      <c r="E526" s="102"/>
    </row>
    <row r="527" spans="5:5" x14ac:dyDescent="0.3">
      <c r="E527" s="102"/>
    </row>
    <row r="528" spans="5:5" x14ac:dyDescent="0.3">
      <c r="E528" s="102"/>
    </row>
    <row r="529" spans="5:5" x14ac:dyDescent="0.3">
      <c r="E529" s="102"/>
    </row>
    <row r="530" spans="5:5" x14ac:dyDescent="0.3">
      <c r="E530" s="102"/>
    </row>
    <row r="531" spans="5:5" x14ac:dyDescent="0.3">
      <c r="E531" s="102"/>
    </row>
    <row r="532" spans="5:5" x14ac:dyDescent="0.3">
      <c r="E532" s="102"/>
    </row>
    <row r="533" spans="5:5" x14ac:dyDescent="0.3">
      <c r="E533" s="102"/>
    </row>
    <row r="534" spans="5:5" x14ac:dyDescent="0.3">
      <c r="E534" s="102"/>
    </row>
    <row r="535" spans="5:5" x14ac:dyDescent="0.3">
      <c r="E535" s="102"/>
    </row>
    <row r="536" spans="5:5" x14ac:dyDescent="0.3">
      <c r="E536" s="102"/>
    </row>
    <row r="537" spans="5:5" x14ac:dyDescent="0.3">
      <c r="E537" s="102"/>
    </row>
    <row r="538" spans="5:5" x14ac:dyDescent="0.3">
      <c r="E538" s="102"/>
    </row>
    <row r="539" spans="5:5" x14ac:dyDescent="0.3">
      <c r="E539" s="102"/>
    </row>
    <row r="540" spans="5:5" x14ac:dyDescent="0.3">
      <c r="E540" s="102"/>
    </row>
    <row r="541" spans="5:5" x14ac:dyDescent="0.3">
      <c r="E541" s="102"/>
    </row>
    <row r="542" spans="5:5" x14ac:dyDescent="0.3">
      <c r="E542" s="102"/>
    </row>
    <row r="543" spans="5:5" x14ac:dyDescent="0.3">
      <c r="E543" s="102"/>
    </row>
    <row r="544" spans="5:5" x14ac:dyDescent="0.3">
      <c r="E544" s="102"/>
    </row>
    <row r="545" spans="5:5" x14ac:dyDescent="0.3">
      <c r="E545" s="102"/>
    </row>
    <row r="546" spans="5:5" x14ac:dyDescent="0.3">
      <c r="E546" s="102"/>
    </row>
    <row r="547" spans="5:5" x14ac:dyDescent="0.3">
      <c r="E547" s="102"/>
    </row>
    <row r="548" spans="5:5" x14ac:dyDescent="0.3">
      <c r="E548" s="102"/>
    </row>
    <row r="549" spans="5:5" x14ac:dyDescent="0.3">
      <c r="E549" s="102"/>
    </row>
    <row r="550" spans="5:5" x14ac:dyDescent="0.3">
      <c r="E550" s="102"/>
    </row>
    <row r="551" spans="5:5" x14ac:dyDescent="0.3">
      <c r="E551" s="102"/>
    </row>
    <row r="552" spans="5:5" x14ac:dyDescent="0.3">
      <c r="E552" s="102"/>
    </row>
    <row r="553" spans="5:5" x14ac:dyDescent="0.3">
      <c r="E553" s="102"/>
    </row>
    <row r="554" spans="5:5" x14ac:dyDescent="0.3">
      <c r="E554" s="102"/>
    </row>
    <row r="555" spans="5:5" x14ac:dyDescent="0.3">
      <c r="E555" s="102"/>
    </row>
    <row r="556" spans="5:5" x14ac:dyDescent="0.3">
      <c r="E556" s="102"/>
    </row>
    <row r="557" spans="5:5" x14ac:dyDescent="0.3">
      <c r="E557" s="102"/>
    </row>
    <row r="558" spans="5:5" x14ac:dyDescent="0.3">
      <c r="E558" s="102"/>
    </row>
    <row r="559" spans="5:5" x14ac:dyDescent="0.3">
      <c r="E559" s="102"/>
    </row>
    <row r="560" spans="5:5" x14ac:dyDescent="0.3">
      <c r="E560" s="102"/>
    </row>
    <row r="561" spans="5:5" x14ac:dyDescent="0.3">
      <c r="E561" s="102"/>
    </row>
    <row r="562" spans="5:5" x14ac:dyDescent="0.3">
      <c r="E562" s="102"/>
    </row>
    <row r="563" spans="5:5" x14ac:dyDescent="0.3">
      <c r="E563" s="102"/>
    </row>
    <row r="564" spans="5:5" x14ac:dyDescent="0.3">
      <c r="E564" s="102"/>
    </row>
    <row r="565" spans="5:5" x14ac:dyDescent="0.3">
      <c r="E565" s="102"/>
    </row>
    <row r="566" spans="5:5" x14ac:dyDescent="0.3">
      <c r="E566" s="102"/>
    </row>
    <row r="567" spans="5:5" x14ac:dyDescent="0.3">
      <c r="E567" s="102"/>
    </row>
    <row r="568" spans="5:5" x14ac:dyDescent="0.3">
      <c r="E568" s="102"/>
    </row>
    <row r="569" spans="5:5" x14ac:dyDescent="0.3">
      <c r="E569" s="102"/>
    </row>
    <row r="570" spans="5:5" x14ac:dyDescent="0.3">
      <c r="E570" s="102"/>
    </row>
    <row r="571" spans="5:5" x14ac:dyDescent="0.3">
      <c r="E571" s="102"/>
    </row>
    <row r="572" spans="5:5" x14ac:dyDescent="0.3">
      <c r="E572" s="102"/>
    </row>
    <row r="573" spans="5:5" x14ac:dyDescent="0.3">
      <c r="E573" s="102"/>
    </row>
    <row r="574" spans="5:5" x14ac:dyDescent="0.3">
      <c r="E574" s="102"/>
    </row>
    <row r="575" spans="5:5" x14ac:dyDescent="0.3">
      <c r="E575" s="102"/>
    </row>
    <row r="576" spans="5:5" x14ac:dyDescent="0.3">
      <c r="E576" s="102"/>
    </row>
    <row r="577" spans="5:5" x14ac:dyDescent="0.3">
      <c r="E577" s="102"/>
    </row>
    <row r="578" spans="5:5" x14ac:dyDescent="0.3">
      <c r="E578" s="102"/>
    </row>
    <row r="579" spans="5:5" x14ac:dyDescent="0.3">
      <c r="E579" s="102"/>
    </row>
    <row r="580" spans="5:5" x14ac:dyDescent="0.3">
      <c r="E580" s="102"/>
    </row>
    <row r="581" spans="5:5" x14ac:dyDescent="0.3">
      <c r="E581" s="102"/>
    </row>
    <row r="582" spans="5:5" x14ac:dyDescent="0.3">
      <c r="E582" s="102"/>
    </row>
    <row r="583" spans="5:5" x14ac:dyDescent="0.3">
      <c r="E583" s="102"/>
    </row>
    <row r="584" spans="5:5" x14ac:dyDescent="0.3">
      <c r="E584" s="102"/>
    </row>
    <row r="585" spans="5:5" x14ac:dyDescent="0.3">
      <c r="E585" s="102"/>
    </row>
    <row r="586" spans="5:5" x14ac:dyDescent="0.3">
      <c r="E586" s="102"/>
    </row>
    <row r="587" spans="5:5" x14ac:dyDescent="0.3">
      <c r="E587" s="102"/>
    </row>
    <row r="588" spans="5:5" x14ac:dyDescent="0.3">
      <c r="E588" s="102"/>
    </row>
    <row r="589" spans="5:5" x14ac:dyDescent="0.3">
      <c r="E589" s="102"/>
    </row>
    <row r="590" spans="5:5" x14ac:dyDescent="0.3">
      <c r="E590" s="102"/>
    </row>
    <row r="591" spans="5:5" x14ac:dyDescent="0.3">
      <c r="E591" s="102"/>
    </row>
    <row r="592" spans="5:5" x14ac:dyDescent="0.3">
      <c r="E592" s="102"/>
    </row>
    <row r="593" spans="5:5" x14ac:dyDescent="0.3">
      <c r="E593" s="102"/>
    </row>
    <row r="594" spans="5:5" x14ac:dyDescent="0.3">
      <c r="E594" s="102"/>
    </row>
    <row r="595" spans="5:5" x14ac:dyDescent="0.3">
      <c r="E595" s="102"/>
    </row>
    <row r="596" spans="5:5" x14ac:dyDescent="0.3">
      <c r="E596" s="103"/>
    </row>
    <row r="597" spans="5:5" x14ac:dyDescent="0.3">
      <c r="E597" s="103"/>
    </row>
    <row r="598" spans="5:5" x14ac:dyDescent="0.3">
      <c r="E598" s="103"/>
    </row>
    <row r="599" spans="5:5" x14ac:dyDescent="0.3">
      <c r="E599" s="103"/>
    </row>
    <row r="600" spans="5:5" x14ac:dyDescent="0.3">
      <c r="E600" s="103"/>
    </row>
    <row r="601" spans="5:5" x14ac:dyDescent="0.3">
      <c r="E601" s="103"/>
    </row>
    <row r="602" spans="5:5" x14ac:dyDescent="0.3">
      <c r="E602" s="103"/>
    </row>
    <row r="603" spans="5:5" x14ac:dyDescent="0.3">
      <c r="E603" s="103"/>
    </row>
    <row r="604" spans="5:5" x14ac:dyDescent="0.3">
      <c r="E604" s="103"/>
    </row>
    <row r="605" spans="5:5" x14ac:dyDescent="0.3">
      <c r="E605" s="103"/>
    </row>
    <row r="606" spans="5:5" x14ac:dyDescent="0.3">
      <c r="E606" s="103"/>
    </row>
    <row r="607" spans="5:5" x14ac:dyDescent="0.3">
      <c r="E607" s="103"/>
    </row>
    <row r="608" spans="5:5" x14ac:dyDescent="0.3">
      <c r="E608" s="103"/>
    </row>
    <row r="609" spans="5:5" x14ac:dyDescent="0.3">
      <c r="E609" s="103"/>
    </row>
    <row r="610" spans="5:5" x14ac:dyDescent="0.3">
      <c r="E610" s="103"/>
    </row>
    <row r="611" spans="5:5" x14ac:dyDescent="0.3">
      <c r="E611" s="103"/>
    </row>
    <row r="612" spans="5:5" x14ac:dyDescent="0.3">
      <c r="E612" s="103"/>
    </row>
    <row r="613" spans="5:5" x14ac:dyDescent="0.3">
      <c r="E613" s="103"/>
    </row>
    <row r="614" spans="5:5" x14ac:dyDescent="0.3">
      <c r="E614" s="103"/>
    </row>
    <row r="615" spans="5:5" x14ac:dyDescent="0.3">
      <c r="E615" s="103"/>
    </row>
    <row r="616" spans="5:5" x14ac:dyDescent="0.3">
      <c r="E616" s="103"/>
    </row>
    <row r="617" spans="5:5" x14ac:dyDescent="0.3">
      <c r="E617" s="103"/>
    </row>
    <row r="618" spans="5:5" x14ac:dyDescent="0.3">
      <c r="E618" s="103"/>
    </row>
    <row r="619" spans="5:5" x14ac:dyDescent="0.3">
      <c r="E619" s="103"/>
    </row>
    <row r="620" spans="5:5" x14ac:dyDescent="0.3">
      <c r="E620" s="103"/>
    </row>
    <row r="621" spans="5:5" x14ac:dyDescent="0.3">
      <c r="E621" s="103"/>
    </row>
    <row r="622" spans="5:5" x14ac:dyDescent="0.3">
      <c r="E622" s="103"/>
    </row>
    <row r="623" spans="5:5" x14ac:dyDescent="0.3">
      <c r="E623" s="103"/>
    </row>
    <row r="624" spans="5:5" x14ac:dyDescent="0.3">
      <c r="E624" s="103"/>
    </row>
    <row r="625" spans="5:5" x14ac:dyDescent="0.3">
      <c r="E625" s="103"/>
    </row>
    <row r="626" spans="5:5" x14ac:dyDescent="0.3">
      <c r="E626" s="103"/>
    </row>
    <row r="627" spans="5:5" x14ac:dyDescent="0.3">
      <c r="E627" s="103"/>
    </row>
    <row r="628" spans="5:5" x14ac:dyDescent="0.3">
      <c r="E628" s="103"/>
    </row>
    <row r="629" spans="5:5" x14ac:dyDescent="0.3">
      <c r="E629" s="103"/>
    </row>
    <row r="630" spans="5:5" x14ac:dyDescent="0.3">
      <c r="E630" s="103"/>
    </row>
    <row r="631" spans="5:5" x14ac:dyDescent="0.3">
      <c r="E631" s="103"/>
    </row>
    <row r="632" spans="5:5" x14ac:dyDescent="0.3">
      <c r="E632" s="103"/>
    </row>
    <row r="633" spans="5:5" x14ac:dyDescent="0.3">
      <c r="E633" s="103"/>
    </row>
    <row r="634" spans="5:5" x14ac:dyDescent="0.3">
      <c r="E634" s="103"/>
    </row>
    <row r="635" spans="5:5" x14ac:dyDescent="0.3">
      <c r="E635" s="103"/>
    </row>
    <row r="636" spans="5:5" x14ac:dyDescent="0.3">
      <c r="E636" s="103"/>
    </row>
    <row r="637" spans="5:5" x14ac:dyDescent="0.3">
      <c r="E637" s="103"/>
    </row>
    <row r="638" spans="5:5" x14ac:dyDescent="0.3">
      <c r="E638" s="103"/>
    </row>
    <row r="639" spans="5:5" x14ac:dyDescent="0.3">
      <c r="E639" s="103"/>
    </row>
    <row r="640" spans="5:5" x14ac:dyDescent="0.3">
      <c r="E640" s="103"/>
    </row>
    <row r="641" spans="5:5" x14ac:dyDescent="0.3">
      <c r="E641" s="103"/>
    </row>
    <row r="642" spans="5:5" x14ac:dyDescent="0.3">
      <c r="E642" s="103"/>
    </row>
    <row r="643" spans="5:5" x14ac:dyDescent="0.3">
      <c r="E643" s="103"/>
    </row>
    <row r="644" spans="5:5" x14ac:dyDescent="0.3">
      <c r="E644" s="103"/>
    </row>
    <row r="645" spans="5:5" x14ac:dyDescent="0.3">
      <c r="E645" s="103"/>
    </row>
    <row r="646" spans="5:5" x14ac:dyDescent="0.3">
      <c r="E646" s="103"/>
    </row>
    <row r="647" spans="5:5" x14ac:dyDescent="0.3">
      <c r="E647" s="103"/>
    </row>
    <row r="648" spans="5:5" x14ac:dyDescent="0.3">
      <c r="E648" s="103"/>
    </row>
    <row r="649" spans="5:5" x14ac:dyDescent="0.3">
      <c r="E649" s="103"/>
    </row>
    <row r="650" spans="5:5" x14ac:dyDescent="0.3">
      <c r="E650" s="103"/>
    </row>
    <row r="651" spans="5:5" x14ac:dyDescent="0.3">
      <c r="E651" s="103"/>
    </row>
    <row r="652" spans="5:5" x14ac:dyDescent="0.3">
      <c r="E652" s="103"/>
    </row>
    <row r="653" spans="5:5" x14ac:dyDescent="0.3">
      <c r="E653" s="103"/>
    </row>
    <row r="654" spans="5:5" x14ac:dyDescent="0.3">
      <c r="E654" s="103"/>
    </row>
    <row r="655" spans="5:5" x14ac:dyDescent="0.3">
      <c r="E655" s="103"/>
    </row>
    <row r="656" spans="5:5" x14ac:dyDescent="0.3">
      <c r="E656" s="103"/>
    </row>
    <row r="657" spans="5:5" x14ac:dyDescent="0.3">
      <c r="E657" s="103"/>
    </row>
    <row r="658" spans="5:5" x14ac:dyDescent="0.3">
      <c r="E658" s="103"/>
    </row>
    <row r="659" spans="5:5" x14ac:dyDescent="0.3">
      <c r="E659" s="103"/>
    </row>
    <row r="660" spans="5:5" x14ac:dyDescent="0.3">
      <c r="E660" s="103"/>
    </row>
    <row r="661" spans="5:5" x14ac:dyDescent="0.3">
      <c r="E661" s="103"/>
    </row>
    <row r="662" spans="5:5" x14ac:dyDescent="0.3">
      <c r="E662" s="103"/>
    </row>
    <row r="663" spans="5:5" x14ac:dyDescent="0.3">
      <c r="E663" s="103"/>
    </row>
    <row r="664" spans="5:5" x14ac:dyDescent="0.3">
      <c r="E664" s="103"/>
    </row>
    <row r="665" spans="5:5" x14ac:dyDescent="0.3">
      <c r="E665" s="103"/>
    </row>
    <row r="666" spans="5:5" x14ac:dyDescent="0.3">
      <c r="E666" s="103"/>
    </row>
    <row r="667" spans="5:5" x14ac:dyDescent="0.3">
      <c r="E667" s="103"/>
    </row>
    <row r="668" spans="5:5" x14ac:dyDescent="0.3">
      <c r="E668" s="103"/>
    </row>
    <row r="669" spans="5:5" x14ac:dyDescent="0.3">
      <c r="E669" s="103"/>
    </row>
    <row r="670" spans="5:5" x14ac:dyDescent="0.3">
      <c r="E670" s="103"/>
    </row>
    <row r="671" spans="5:5" x14ac:dyDescent="0.3">
      <c r="E671" s="103"/>
    </row>
    <row r="672" spans="5:5" x14ac:dyDescent="0.3">
      <c r="E672" s="103"/>
    </row>
    <row r="673" spans="5:5" x14ac:dyDescent="0.3">
      <c r="E673" s="103"/>
    </row>
    <row r="674" spans="5:5" x14ac:dyDescent="0.3">
      <c r="E674" s="103"/>
    </row>
    <row r="675" spans="5:5" x14ac:dyDescent="0.3">
      <c r="E675" s="103"/>
    </row>
    <row r="676" spans="5:5" x14ac:dyDescent="0.3">
      <c r="E676" s="103"/>
    </row>
    <row r="677" spans="5:5" x14ac:dyDescent="0.3">
      <c r="E677" s="103"/>
    </row>
    <row r="678" spans="5:5" x14ac:dyDescent="0.3">
      <c r="E678" s="103"/>
    </row>
    <row r="679" spans="5:5" x14ac:dyDescent="0.3">
      <c r="E679" s="103"/>
    </row>
    <row r="680" spans="5:5" x14ac:dyDescent="0.3">
      <c r="E680" s="103"/>
    </row>
    <row r="681" spans="5:5" x14ac:dyDescent="0.3">
      <c r="E681" s="103"/>
    </row>
    <row r="682" spans="5:5" x14ac:dyDescent="0.3">
      <c r="E682" s="103"/>
    </row>
    <row r="683" spans="5:5" x14ac:dyDescent="0.3">
      <c r="E683" s="103"/>
    </row>
    <row r="684" spans="5:5" x14ac:dyDescent="0.3">
      <c r="E684" s="103"/>
    </row>
    <row r="685" spans="5:5" x14ac:dyDescent="0.3">
      <c r="E685" s="103"/>
    </row>
    <row r="686" spans="5:5" x14ac:dyDescent="0.3">
      <c r="E686" s="103"/>
    </row>
    <row r="687" spans="5:5" x14ac:dyDescent="0.3">
      <c r="E687" s="103"/>
    </row>
    <row r="688" spans="5:5" x14ac:dyDescent="0.3">
      <c r="E688" s="103"/>
    </row>
    <row r="689" spans="5:5" x14ac:dyDescent="0.3">
      <c r="E689" s="103"/>
    </row>
    <row r="690" spans="5:5" x14ac:dyDescent="0.3">
      <c r="E690" s="103"/>
    </row>
    <row r="691" spans="5:5" x14ac:dyDescent="0.3">
      <c r="E691" s="103"/>
    </row>
    <row r="692" spans="5:5" x14ac:dyDescent="0.3">
      <c r="E692" s="103"/>
    </row>
    <row r="693" spans="5:5" x14ac:dyDescent="0.3">
      <c r="E693" s="103"/>
    </row>
    <row r="694" spans="5:5" x14ac:dyDescent="0.3">
      <c r="E694" s="103"/>
    </row>
    <row r="695" spans="5:5" x14ac:dyDescent="0.3">
      <c r="E695" s="103"/>
    </row>
    <row r="696" spans="5:5" x14ac:dyDescent="0.3">
      <c r="E696" s="103"/>
    </row>
    <row r="697" spans="5:5" x14ac:dyDescent="0.3">
      <c r="E697" s="103"/>
    </row>
    <row r="698" spans="5:5" x14ac:dyDescent="0.3">
      <c r="E698" s="103"/>
    </row>
    <row r="699" spans="5:5" x14ac:dyDescent="0.3">
      <c r="E699" s="103"/>
    </row>
    <row r="700" spans="5:5" x14ac:dyDescent="0.3">
      <c r="E700" s="103"/>
    </row>
    <row r="701" spans="5:5" x14ac:dyDescent="0.3">
      <c r="E701" s="103"/>
    </row>
    <row r="702" spans="5:5" x14ac:dyDescent="0.3">
      <c r="E702" s="103"/>
    </row>
    <row r="703" spans="5:5" x14ac:dyDescent="0.3">
      <c r="E703" s="103"/>
    </row>
    <row r="704" spans="5:5" x14ac:dyDescent="0.3">
      <c r="E704" s="103"/>
    </row>
    <row r="705" spans="5:5" x14ac:dyDescent="0.3">
      <c r="E705" s="103"/>
    </row>
    <row r="706" spans="5:5" x14ac:dyDescent="0.3">
      <c r="E706" s="103"/>
    </row>
    <row r="707" spans="5:5" x14ac:dyDescent="0.3">
      <c r="E707" s="103"/>
    </row>
    <row r="708" spans="5:5" x14ac:dyDescent="0.3">
      <c r="E708" s="103"/>
    </row>
    <row r="709" spans="5:5" x14ac:dyDescent="0.3">
      <c r="E709" s="103"/>
    </row>
    <row r="710" spans="5:5" x14ac:dyDescent="0.3">
      <c r="E710" s="103"/>
    </row>
    <row r="711" spans="5:5" x14ac:dyDescent="0.3">
      <c r="E711" s="103"/>
    </row>
    <row r="712" spans="5:5" x14ac:dyDescent="0.3">
      <c r="E712" s="103"/>
    </row>
    <row r="713" spans="5:5" x14ac:dyDescent="0.3">
      <c r="E713" s="103"/>
    </row>
    <row r="714" spans="5:5" x14ac:dyDescent="0.3">
      <c r="E714" s="103"/>
    </row>
    <row r="715" spans="5:5" x14ac:dyDescent="0.3">
      <c r="E715" s="103"/>
    </row>
    <row r="716" spans="5:5" x14ac:dyDescent="0.3">
      <c r="E716" s="103"/>
    </row>
    <row r="717" spans="5:5" x14ac:dyDescent="0.3">
      <c r="E717" s="103"/>
    </row>
    <row r="718" spans="5:5" x14ac:dyDescent="0.3">
      <c r="E718" s="103"/>
    </row>
    <row r="719" spans="5:5" x14ac:dyDescent="0.3">
      <c r="E719" s="103"/>
    </row>
    <row r="720" spans="5:5" x14ac:dyDescent="0.3">
      <c r="E720" s="103"/>
    </row>
    <row r="721" spans="5:5" x14ac:dyDescent="0.3">
      <c r="E721" s="103"/>
    </row>
    <row r="722" spans="5:5" x14ac:dyDescent="0.3">
      <c r="E722" s="103"/>
    </row>
    <row r="723" spans="5:5" x14ac:dyDescent="0.3">
      <c r="E723" s="103"/>
    </row>
    <row r="724" spans="5:5" x14ac:dyDescent="0.3">
      <c r="E724" s="103"/>
    </row>
    <row r="725" spans="5:5" x14ac:dyDescent="0.3">
      <c r="E725" s="103"/>
    </row>
    <row r="726" spans="5:5" x14ac:dyDescent="0.3">
      <c r="E726" s="103"/>
    </row>
    <row r="727" spans="5:5" x14ac:dyDescent="0.3">
      <c r="E727" s="103"/>
    </row>
    <row r="728" spans="5:5" x14ac:dyDescent="0.3">
      <c r="E728" s="103"/>
    </row>
    <row r="729" spans="5:5" x14ac:dyDescent="0.3">
      <c r="E729" s="103"/>
    </row>
    <row r="730" spans="5:5" x14ac:dyDescent="0.3">
      <c r="E730" s="103"/>
    </row>
    <row r="731" spans="5:5" x14ac:dyDescent="0.3">
      <c r="E731" s="103"/>
    </row>
    <row r="732" spans="5:5" x14ac:dyDescent="0.3">
      <c r="E732" s="103"/>
    </row>
    <row r="733" spans="5:5" x14ac:dyDescent="0.3">
      <c r="E733" s="103"/>
    </row>
    <row r="734" spans="5:5" x14ac:dyDescent="0.3">
      <c r="E734" s="103"/>
    </row>
    <row r="735" spans="5:5" x14ac:dyDescent="0.3">
      <c r="E735" s="103"/>
    </row>
    <row r="736" spans="5:5" x14ac:dyDescent="0.3">
      <c r="E736" s="103"/>
    </row>
    <row r="737" spans="5:5" x14ac:dyDescent="0.3">
      <c r="E737" s="103"/>
    </row>
    <row r="738" spans="5:5" x14ac:dyDescent="0.3">
      <c r="E738" s="103"/>
    </row>
    <row r="739" spans="5:5" x14ac:dyDescent="0.3">
      <c r="E739" s="103"/>
    </row>
    <row r="740" spans="5:5" x14ac:dyDescent="0.3">
      <c r="E740" s="103"/>
    </row>
    <row r="741" spans="5:5" x14ac:dyDescent="0.3">
      <c r="E741" s="103"/>
    </row>
    <row r="3796" spans="2:2" x14ac:dyDescent="0.3">
      <c r="B3796" s="101">
        <v>1</v>
      </c>
    </row>
    <row r="3797" spans="2:2" x14ac:dyDescent="0.3">
      <c r="B3797" s="101">
        <v>2</v>
      </c>
    </row>
    <row r="3798" spans="2:2" x14ac:dyDescent="0.3">
      <c r="B3798" s="101">
        <v>3</v>
      </c>
    </row>
    <row r="3799" spans="2:2" x14ac:dyDescent="0.3">
      <c r="B3799" s="101">
        <v>4</v>
      </c>
    </row>
    <row r="3800" spans="2:2" x14ac:dyDescent="0.3">
      <c r="B3800" s="101">
        <v>5</v>
      </c>
    </row>
    <row r="3801" spans="2:2" x14ac:dyDescent="0.3">
      <c r="B3801" s="101">
        <v>6</v>
      </c>
    </row>
    <row r="3802" spans="2:2" x14ac:dyDescent="0.3">
      <c r="B3802" s="101">
        <v>7</v>
      </c>
    </row>
    <row r="3803" spans="2:2" x14ac:dyDescent="0.3">
      <c r="B3803" s="101">
        <v>8</v>
      </c>
    </row>
    <row r="65003" spans="4:4" x14ac:dyDescent="0.3">
      <c r="D65003" s="30" t="s">
        <v>3</v>
      </c>
    </row>
    <row r="65004" spans="4:4" x14ac:dyDescent="0.3">
      <c r="D65004" s="100" t="s">
        <v>4</v>
      </c>
    </row>
    <row r="65005" spans="4:4" x14ac:dyDescent="0.3">
      <c r="D65005" s="100" t="s">
        <v>5</v>
      </c>
    </row>
  </sheetData>
  <autoFilter ref="G1:G65005" xr:uid="{00000000-0009-0000-0000-000002000000}"/>
  <phoneticPr fontId="3" type="noConversion"/>
  <dataValidations xWindow="204" yWindow="162" count="4">
    <dataValidation type="list" allowBlank="1" showInputMessage="1" showErrorMessage="1" sqref="F66:F65551 F2:F64" xr:uid="{00000000-0002-0000-0200-000000000000}">
      <formula1>SENTIDO_TRANSITO</formula1>
    </dataValidation>
    <dataValidation type="list" allowBlank="1" showInputMessage="1" showErrorMessage="1" sqref="B2:B65551" xr:uid="{00000000-0002-0000-0200-000001000000}">
      <formula1>"1,3,5,7,9,11"</formula1>
    </dataValidation>
    <dataValidation type="textLength" allowBlank="1" showInputMessage="1" showErrorMessage="1" sqref="A1:A1048576" xr:uid="{00000000-0002-0000-0200-000002000000}">
      <formula1>0</formula1>
      <formula2>7</formula2>
    </dataValidation>
    <dataValidation allowBlank="1" showInputMessage="1" showErrorMessage="1" promptTitle="Fecha" prompt="Formato dd/mm/aaaa" sqref="D1:D85 D87:D1048576 C86" xr:uid="{00000000-0002-0000-0200-000003000000}"/>
  </dataValidations>
  <pageMargins left="0.25" right="0.25" top="0.75" bottom="0.75" header="0.3" footer="0.3"/>
  <pageSetup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xWindow="204" yWindow="162" count="1">
        <x14:dataValidation type="list" allowBlank="1" showInputMessage="1" showErrorMessage="1" xr:uid="{00000000-0002-0000-0200-000004000000}">
          <x14:formula1>
            <xm:f>D_Senal_Vertical!$A$2:$A$257</xm:f>
          </x14:formula1>
          <xm:sqref>G2:G65551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L64986"/>
  <sheetViews>
    <sheetView view="pageLayout" zoomScaleNormal="100" workbookViewId="0"/>
  </sheetViews>
  <sheetFormatPr baseColWidth="10" defaultRowHeight="30" customHeight="1" x14ac:dyDescent="0.3"/>
  <cols>
    <col min="1" max="1" width="6.85546875" style="63" customWidth="1"/>
    <col min="2" max="2" width="11.28515625" style="59" customWidth="1"/>
    <col min="3" max="3" width="10.85546875" style="60" customWidth="1"/>
    <col min="4" max="4" width="11.5703125" style="60" customWidth="1"/>
    <col min="5" max="5" width="8.28515625" style="62" customWidth="1"/>
    <col min="6" max="6" width="17.5703125" style="62" customWidth="1"/>
    <col min="7" max="7" width="16.5703125" style="62" bestFit="1" customWidth="1"/>
    <col min="8" max="8" width="38.140625" style="62" customWidth="1"/>
    <col min="9" max="9" width="49.85546875" style="62" customWidth="1"/>
    <col min="10" max="10" width="17" style="60" customWidth="1"/>
    <col min="11" max="11" width="10.42578125" style="60" bestFit="1" customWidth="1"/>
    <col min="12" max="12" width="16.5703125" style="60" bestFit="1" customWidth="1"/>
    <col min="13" max="13" width="17" style="60" bestFit="1" customWidth="1"/>
    <col min="14" max="14" width="10.140625" style="60" bestFit="1" customWidth="1"/>
    <col min="15" max="15" width="11.42578125" style="60"/>
    <col min="16" max="16" width="13" style="60" bestFit="1" customWidth="1"/>
    <col min="17" max="17" width="8" style="60" bestFit="1" customWidth="1"/>
    <col min="18" max="16384" width="11.42578125" style="60"/>
  </cols>
  <sheetData>
    <row r="1" spans="1:12" s="77" customFormat="1" ht="15" customHeight="1" x14ac:dyDescent="0.3">
      <c r="A1" s="75" t="s">
        <v>502</v>
      </c>
      <c r="B1" s="75" t="s">
        <v>0</v>
      </c>
      <c r="C1" s="75" t="s">
        <v>505</v>
      </c>
      <c r="D1" s="76" t="s">
        <v>518</v>
      </c>
      <c r="E1" s="75" t="s">
        <v>10</v>
      </c>
      <c r="F1" s="75" t="s">
        <v>506</v>
      </c>
      <c r="G1" s="75" t="s">
        <v>517</v>
      </c>
      <c r="H1" s="75" t="s">
        <v>501</v>
      </c>
      <c r="I1" s="75" t="s">
        <v>9</v>
      </c>
      <c r="J1" s="75" t="s">
        <v>461</v>
      </c>
    </row>
    <row r="2" spans="1:12" s="77" customFormat="1" ht="36" customHeight="1" x14ac:dyDescent="0.3">
      <c r="A2" s="75">
        <v>1</v>
      </c>
      <c r="B2" s="75"/>
      <c r="C2" s="75"/>
      <c r="D2" s="76"/>
      <c r="E2" s="75"/>
      <c r="F2" s="75"/>
      <c r="G2" s="75"/>
      <c r="H2" s="75"/>
      <c r="I2" s="75"/>
      <c r="J2" s="75"/>
    </row>
    <row r="3" spans="1:12" ht="36" customHeight="1" x14ac:dyDescent="0.3">
      <c r="A3" s="81">
        <v>2</v>
      </c>
      <c r="B3" s="78"/>
      <c r="C3" s="79"/>
      <c r="D3" s="79"/>
      <c r="E3" s="79"/>
      <c r="F3" s="80"/>
      <c r="G3" s="80"/>
      <c r="H3" s="80"/>
      <c r="I3" s="80"/>
      <c r="J3" s="80"/>
      <c r="L3" s="61"/>
    </row>
    <row r="4" spans="1:12" ht="36" customHeight="1" x14ac:dyDescent="0.3">
      <c r="A4" s="81">
        <v>3</v>
      </c>
      <c r="B4" s="78"/>
      <c r="C4" s="79"/>
      <c r="D4" s="79"/>
      <c r="E4" s="79"/>
      <c r="F4" s="80"/>
      <c r="G4" s="80"/>
      <c r="H4" s="80"/>
      <c r="I4" s="80"/>
      <c r="J4" s="80"/>
      <c r="L4" s="61"/>
    </row>
    <row r="5" spans="1:12" ht="36" customHeight="1" x14ac:dyDescent="0.3">
      <c r="A5" s="81">
        <v>4</v>
      </c>
      <c r="B5" s="78"/>
      <c r="C5" s="79"/>
      <c r="D5" s="79"/>
      <c r="E5" s="79"/>
      <c r="F5" s="80"/>
      <c r="G5" s="80"/>
      <c r="H5" s="80"/>
      <c r="I5" s="80"/>
      <c r="J5" s="80"/>
      <c r="L5" s="61"/>
    </row>
    <row r="6" spans="1:12" ht="36" customHeight="1" x14ac:dyDescent="0.3">
      <c r="A6" s="81">
        <v>5</v>
      </c>
      <c r="B6" s="78"/>
      <c r="C6" s="79"/>
      <c r="D6" s="79"/>
      <c r="E6" s="79"/>
      <c r="F6" s="80"/>
      <c r="G6" s="80"/>
      <c r="H6" s="80"/>
      <c r="I6" s="80"/>
      <c r="J6" s="80"/>
      <c r="L6" s="61"/>
    </row>
    <row r="7" spans="1:12" ht="36" customHeight="1" x14ac:dyDescent="0.3">
      <c r="A7" s="75">
        <v>6</v>
      </c>
      <c r="B7" s="78"/>
      <c r="C7" s="79"/>
      <c r="D7" s="79"/>
      <c r="E7" s="79"/>
      <c r="F7" s="80"/>
      <c r="G7" s="80"/>
      <c r="H7" s="80"/>
      <c r="I7" s="80"/>
      <c r="J7" s="80"/>
      <c r="L7" s="61"/>
    </row>
    <row r="8" spans="1:12" ht="36" customHeight="1" x14ac:dyDescent="0.3">
      <c r="A8" s="81">
        <v>7</v>
      </c>
      <c r="B8" s="78"/>
      <c r="C8" s="79"/>
      <c r="D8" s="79"/>
      <c r="E8" s="79"/>
      <c r="F8" s="80"/>
      <c r="G8" s="80"/>
      <c r="H8" s="80"/>
      <c r="I8" s="80"/>
      <c r="J8" s="80"/>
      <c r="L8" s="61"/>
    </row>
    <row r="9" spans="1:12" ht="36" customHeight="1" x14ac:dyDescent="0.3">
      <c r="A9" s="81">
        <v>8</v>
      </c>
      <c r="B9" s="78"/>
      <c r="C9" s="79"/>
      <c r="D9" s="79"/>
      <c r="E9" s="79"/>
      <c r="F9" s="80"/>
      <c r="G9" s="80"/>
      <c r="H9" s="80"/>
      <c r="I9" s="80"/>
      <c r="J9" s="80"/>
      <c r="L9" s="61"/>
    </row>
    <row r="10" spans="1:12" ht="36" customHeight="1" x14ac:dyDescent="0.3">
      <c r="A10" s="81">
        <v>9</v>
      </c>
      <c r="B10" s="78"/>
      <c r="C10" s="79"/>
      <c r="D10" s="79"/>
      <c r="E10" s="79"/>
      <c r="F10" s="80"/>
      <c r="G10" s="80"/>
      <c r="H10" s="80"/>
      <c r="I10" s="80"/>
      <c r="J10" s="80"/>
      <c r="L10" s="61"/>
    </row>
    <row r="11" spans="1:12" ht="36" customHeight="1" x14ac:dyDescent="0.3">
      <c r="A11" s="81">
        <v>10</v>
      </c>
      <c r="B11" s="78"/>
      <c r="C11" s="79"/>
      <c r="D11" s="79"/>
      <c r="E11" s="79"/>
      <c r="F11" s="80"/>
      <c r="G11" s="80"/>
      <c r="H11" s="80"/>
      <c r="I11" s="80"/>
      <c r="J11" s="80"/>
      <c r="L11" s="61"/>
    </row>
    <row r="12" spans="1:12" ht="36" customHeight="1" x14ac:dyDescent="0.3">
      <c r="A12" s="75">
        <v>11</v>
      </c>
      <c r="B12" s="78"/>
      <c r="C12" s="79"/>
      <c r="D12" s="79"/>
      <c r="E12" s="79"/>
      <c r="F12" s="80"/>
      <c r="G12" s="80"/>
      <c r="H12" s="80"/>
      <c r="I12" s="80"/>
      <c r="J12" s="80"/>
      <c r="L12" s="61"/>
    </row>
    <row r="13" spans="1:12" ht="36" customHeight="1" x14ac:dyDescent="0.3">
      <c r="A13" s="81">
        <v>12</v>
      </c>
      <c r="B13" s="78"/>
      <c r="C13" s="79"/>
      <c r="D13" s="79"/>
      <c r="E13" s="79"/>
      <c r="F13" s="80"/>
      <c r="G13" s="80"/>
      <c r="H13" s="80"/>
      <c r="I13" s="80"/>
      <c r="J13" s="80"/>
      <c r="L13" s="61"/>
    </row>
    <row r="14" spans="1:12" ht="36" customHeight="1" x14ac:dyDescent="0.3">
      <c r="A14" s="81">
        <v>13</v>
      </c>
      <c r="B14" s="78"/>
      <c r="C14" s="79"/>
      <c r="D14" s="79"/>
      <c r="E14" s="79"/>
      <c r="F14" s="80"/>
      <c r="G14" s="80"/>
      <c r="H14" s="80"/>
      <c r="I14" s="80"/>
      <c r="J14" s="80"/>
      <c r="L14" s="61"/>
    </row>
    <row r="15" spans="1:12" ht="36" customHeight="1" x14ac:dyDescent="0.3">
      <c r="A15" s="81">
        <v>14</v>
      </c>
      <c r="B15" s="78"/>
      <c r="C15" s="79"/>
      <c r="D15" s="79"/>
      <c r="E15" s="79"/>
      <c r="F15" s="80"/>
      <c r="G15" s="80"/>
      <c r="H15" s="80"/>
      <c r="I15" s="80"/>
      <c r="J15" s="80"/>
      <c r="L15" s="61"/>
    </row>
    <row r="16" spans="1:12" ht="36" customHeight="1" x14ac:dyDescent="0.3">
      <c r="A16" s="81">
        <v>15</v>
      </c>
      <c r="B16" s="78"/>
      <c r="C16" s="79"/>
      <c r="D16" s="79"/>
      <c r="E16" s="79"/>
      <c r="F16" s="80"/>
      <c r="G16" s="80"/>
      <c r="H16" s="80"/>
      <c r="I16" s="80"/>
      <c r="J16" s="80"/>
      <c r="L16" s="61"/>
    </row>
    <row r="17" spans="1:12" ht="36" customHeight="1" x14ac:dyDescent="0.3">
      <c r="A17" s="81">
        <v>16</v>
      </c>
      <c r="B17" s="78"/>
      <c r="C17" s="79"/>
      <c r="D17" s="79"/>
      <c r="E17" s="79"/>
      <c r="F17" s="80"/>
      <c r="G17" s="80"/>
      <c r="H17" s="80"/>
      <c r="I17" s="80"/>
      <c r="J17" s="80"/>
      <c r="L17" s="61"/>
    </row>
    <row r="18" spans="1:12" ht="36" customHeight="1" x14ac:dyDescent="0.3">
      <c r="A18" s="81">
        <v>17</v>
      </c>
      <c r="B18" s="78"/>
      <c r="C18" s="79"/>
      <c r="D18" s="79"/>
      <c r="E18" s="79"/>
      <c r="F18" s="80"/>
      <c r="G18" s="80"/>
      <c r="H18" s="80"/>
      <c r="I18" s="80"/>
      <c r="J18" s="80"/>
      <c r="L18" s="61"/>
    </row>
    <row r="19" spans="1:12" ht="36" customHeight="1" x14ac:dyDescent="0.3">
      <c r="A19" s="81">
        <v>18</v>
      </c>
      <c r="B19" s="78"/>
      <c r="C19" s="79"/>
      <c r="D19" s="79"/>
      <c r="E19" s="79"/>
      <c r="F19" s="80"/>
      <c r="G19" s="80"/>
      <c r="H19" s="80"/>
      <c r="I19" s="80"/>
      <c r="J19" s="80"/>
      <c r="L19" s="61"/>
    </row>
    <row r="20" spans="1:12" ht="36" customHeight="1" x14ac:dyDescent="0.3">
      <c r="A20" s="81">
        <v>19</v>
      </c>
      <c r="B20" s="78"/>
      <c r="C20" s="79"/>
      <c r="D20" s="79"/>
      <c r="E20" s="79"/>
      <c r="F20" s="80"/>
      <c r="G20" s="80"/>
      <c r="H20" s="80"/>
      <c r="I20" s="80"/>
      <c r="J20" s="80"/>
      <c r="L20" s="61"/>
    </row>
    <row r="21" spans="1:12" ht="36" customHeight="1" x14ac:dyDescent="0.3">
      <c r="A21" s="75">
        <v>20</v>
      </c>
      <c r="B21" s="78"/>
      <c r="C21" s="79"/>
      <c r="D21" s="79"/>
      <c r="E21" s="79"/>
      <c r="F21" s="80"/>
      <c r="G21" s="80"/>
      <c r="H21" s="80"/>
      <c r="I21" s="80"/>
      <c r="J21" s="80"/>
      <c r="L21" s="61"/>
    </row>
    <row r="22" spans="1:12" s="62" customFormat="1" ht="30" customHeight="1" x14ac:dyDescent="0.3">
      <c r="A22" s="63"/>
      <c r="B22" s="59"/>
      <c r="C22" s="60"/>
      <c r="D22" s="61"/>
      <c r="J22" s="60"/>
      <c r="K22" s="60"/>
      <c r="L22" s="60"/>
    </row>
    <row r="23" spans="1:12" s="62" customFormat="1" ht="30" customHeight="1" x14ac:dyDescent="0.3">
      <c r="A23" s="63"/>
      <c r="B23" s="59"/>
      <c r="C23" s="60"/>
      <c r="D23" s="61"/>
      <c r="J23" s="60"/>
      <c r="K23" s="60"/>
      <c r="L23" s="60"/>
    </row>
    <row r="24" spans="1:12" s="62" customFormat="1" ht="30" customHeight="1" x14ac:dyDescent="0.3">
      <c r="A24" s="63"/>
      <c r="B24" s="59"/>
      <c r="C24" s="60"/>
      <c r="D24" s="61"/>
      <c r="J24" s="60"/>
      <c r="K24" s="60"/>
      <c r="L24" s="60"/>
    </row>
    <row r="25" spans="1:12" s="62" customFormat="1" ht="30" customHeight="1" x14ac:dyDescent="0.3">
      <c r="A25" s="63"/>
      <c r="B25" s="59"/>
      <c r="C25" s="60"/>
      <c r="D25" s="61"/>
      <c r="J25" s="60"/>
      <c r="K25" s="60"/>
      <c r="L25" s="60"/>
    </row>
    <row r="26" spans="1:12" s="62" customFormat="1" ht="30" customHeight="1" x14ac:dyDescent="0.3">
      <c r="A26" s="63"/>
      <c r="B26" s="59"/>
      <c r="C26" s="60"/>
      <c r="D26" s="61"/>
      <c r="J26" s="60"/>
      <c r="K26" s="60"/>
      <c r="L26" s="60"/>
    </row>
    <row r="27" spans="1:12" s="62" customFormat="1" ht="30" customHeight="1" x14ac:dyDescent="0.3">
      <c r="A27" s="63"/>
      <c r="B27" s="59"/>
      <c r="C27" s="60"/>
      <c r="D27" s="61"/>
      <c r="J27" s="60"/>
      <c r="K27" s="60"/>
      <c r="L27" s="60"/>
    </row>
    <row r="28" spans="1:12" s="62" customFormat="1" ht="30" customHeight="1" x14ac:dyDescent="0.3">
      <c r="A28" s="63"/>
      <c r="B28" s="59"/>
      <c r="C28" s="60"/>
      <c r="D28" s="61"/>
      <c r="J28" s="60"/>
      <c r="K28" s="60"/>
      <c r="L28" s="60"/>
    </row>
    <row r="29" spans="1:12" s="62" customFormat="1" ht="30" customHeight="1" x14ac:dyDescent="0.3">
      <c r="A29" s="63"/>
      <c r="B29" s="59"/>
      <c r="C29" s="60"/>
      <c r="D29" s="61"/>
      <c r="J29" s="60"/>
      <c r="K29" s="60"/>
      <c r="L29" s="60"/>
    </row>
    <row r="30" spans="1:12" s="62" customFormat="1" ht="30" customHeight="1" x14ac:dyDescent="0.3">
      <c r="A30" s="63"/>
      <c r="B30" s="59"/>
      <c r="C30" s="60"/>
      <c r="D30" s="61"/>
      <c r="J30" s="60"/>
      <c r="K30" s="60"/>
      <c r="L30" s="60"/>
    </row>
    <row r="31" spans="1:12" s="62" customFormat="1" ht="30" customHeight="1" x14ac:dyDescent="0.3">
      <c r="A31" s="63"/>
      <c r="B31" s="59"/>
      <c r="C31" s="60"/>
      <c r="D31" s="61"/>
      <c r="J31" s="60"/>
      <c r="K31" s="60"/>
      <c r="L31" s="60"/>
    </row>
    <row r="32" spans="1:12" s="62" customFormat="1" ht="30" customHeight="1" x14ac:dyDescent="0.3">
      <c r="A32" s="63"/>
      <c r="B32" s="59"/>
      <c r="C32" s="60"/>
      <c r="D32" s="61"/>
      <c r="J32" s="60"/>
      <c r="K32" s="60"/>
      <c r="L32" s="60"/>
    </row>
    <row r="33" spans="1:12" s="62" customFormat="1" ht="30" customHeight="1" x14ac:dyDescent="0.3">
      <c r="A33" s="63"/>
      <c r="B33" s="59"/>
      <c r="C33" s="60"/>
      <c r="D33" s="61"/>
      <c r="J33" s="60"/>
      <c r="K33" s="60"/>
      <c r="L33" s="60"/>
    </row>
    <row r="34" spans="1:12" s="62" customFormat="1" ht="30" customHeight="1" x14ac:dyDescent="0.3">
      <c r="A34" s="63"/>
      <c r="B34" s="59"/>
      <c r="C34" s="60"/>
      <c r="D34" s="61"/>
      <c r="J34" s="60"/>
      <c r="K34" s="60"/>
      <c r="L34" s="60"/>
    </row>
    <row r="35" spans="1:12" s="62" customFormat="1" ht="30" customHeight="1" x14ac:dyDescent="0.3">
      <c r="A35" s="63"/>
      <c r="B35" s="59"/>
      <c r="C35" s="60"/>
      <c r="D35" s="61"/>
      <c r="J35" s="60"/>
      <c r="K35" s="60"/>
      <c r="L35" s="60"/>
    </row>
    <row r="36" spans="1:12" s="62" customFormat="1" ht="30" customHeight="1" x14ac:dyDescent="0.3">
      <c r="A36" s="63"/>
      <c r="B36" s="59"/>
      <c r="C36" s="60"/>
      <c r="D36" s="61"/>
      <c r="J36" s="60"/>
      <c r="K36" s="60"/>
      <c r="L36" s="60"/>
    </row>
    <row r="37" spans="1:12" s="62" customFormat="1" ht="30" customHeight="1" x14ac:dyDescent="0.3">
      <c r="A37" s="63"/>
      <c r="B37" s="59"/>
      <c r="C37" s="60"/>
      <c r="D37" s="61"/>
      <c r="J37" s="60"/>
      <c r="K37" s="60"/>
      <c r="L37" s="60"/>
    </row>
    <row r="38" spans="1:12" s="62" customFormat="1" ht="30" customHeight="1" x14ac:dyDescent="0.3">
      <c r="A38" s="63"/>
      <c r="B38" s="59"/>
      <c r="C38" s="60"/>
      <c r="D38" s="61"/>
      <c r="J38" s="60"/>
      <c r="K38" s="60"/>
      <c r="L38" s="60"/>
    </row>
    <row r="39" spans="1:12" s="62" customFormat="1" ht="30" customHeight="1" x14ac:dyDescent="0.3">
      <c r="A39" s="63"/>
      <c r="B39" s="59"/>
      <c r="C39" s="60"/>
      <c r="D39" s="61"/>
      <c r="J39" s="60"/>
      <c r="K39" s="60"/>
      <c r="L39" s="60"/>
    </row>
    <row r="40" spans="1:12" s="62" customFormat="1" ht="30" customHeight="1" x14ac:dyDescent="0.3">
      <c r="A40" s="63"/>
      <c r="B40" s="59"/>
      <c r="C40" s="60"/>
      <c r="D40" s="61"/>
      <c r="J40" s="60"/>
      <c r="K40" s="60"/>
      <c r="L40" s="60"/>
    </row>
    <row r="41" spans="1:12" s="62" customFormat="1" ht="30" customHeight="1" x14ac:dyDescent="0.3">
      <c r="A41" s="63"/>
      <c r="B41" s="59"/>
      <c r="C41" s="60"/>
      <c r="D41" s="61"/>
      <c r="J41" s="60"/>
      <c r="K41" s="60"/>
      <c r="L41" s="60"/>
    </row>
    <row r="42" spans="1:12" s="62" customFormat="1" ht="30" customHeight="1" x14ac:dyDescent="0.3">
      <c r="A42" s="63"/>
      <c r="B42" s="59"/>
      <c r="C42" s="60"/>
      <c r="D42" s="61"/>
      <c r="J42" s="60"/>
      <c r="K42" s="60"/>
      <c r="L42" s="60"/>
    </row>
    <row r="43" spans="1:12" s="62" customFormat="1" ht="30" customHeight="1" x14ac:dyDescent="0.3">
      <c r="A43" s="63"/>
      <c r="B43" s="59"/>
      <c r="C43" s="60"/>
      <c r="D43" s="61"/>
      <c r="J43" s="60"/>
      <c r="K43" s="60"/>
      <c r="L43" s="60"/>
    </row>
    <row r="44" spans="1:12" s="62" customFormat="1" ht="30" customHeight="1" x14ac:dyDescent="0.3">
      <c r="A44" s="63"/>
      <c r="B44" s="59"/>
      <c r="C44" s="60"/>
      <c r="D44" s="61"/>
      <c r="J44" s="60"/>
      <c r="K44" s="60"/>
      <c r="L44" s="60"/>
    </row>
    <row r="45" spans="1:12" s="62" customFormat="1" ht="30" customHeight="1" x14ac:dyDescent="0.3">
      <c r="A45" s="63"/>
      <c r="B45" s="59"/>
      <c r="C45" s="60"/>
      <c r="D45" s="61"/>
      <c r="J45" s="60"/>
      <c r="K45" s="60"/>
      <c r="L45" s="60"/>
    </row>
    <row r="46" spans="1:12" s="62" customFormat="1" ht="30" customHeight="1" x14ac:dyDescent="0.3">
      <c r="A46" s="63"/>
      <c r="B46" s="59"/>
      <c r="C46" s="60"/>
      <c r="D46" s="61"/>
      <c r="J46" s="60"/>
      <c r="K46" s="60"/>
      <c r="L46" s="60"/>
    </row>
    <row r="47" spans="1:12" s="62" customFormat="1" ht="30" customHeight="1" x14ac:dyDescent="0.3">
      <c r="A47" s="63"/>
      <c r="B47" s="59"/>
      <c r="C47" s="60"/>
      <c r="D47" s="61"/>
      <c r="J47" s="60"/>
      <c r="K47" s="60"/>
      <c r="L47" s="60"/>
    </row>
    <row r="48" spans="1:12" s="62" customFormat="1" ht="30" customHeight="1" x14ac:dyDescent="0.3">
      <c r="A48" s="63"/>
      <c r="B48" s="59"/>
      <c r="C48" s="60"/>
      <c r="D48" s="61"/>
      <c r="J48" s="60"/>
      <c r="K48" s="60"/>
      <c r="L48" s="60"/>
    </row>
    <row r="49" spans="1:12" s="62" customFormat="1" ht="30" customHeight="1" x14ac:dyDescent="0.3">
      <c r="A49" s="63"/>
      <c r="B49" s="59"/>
      <c r="C49" s="60"/>
      <c r="D49" s="61"/>
      <c r="J49" s="60"/>
      <c r="K49" s="60"/>
      <c r="L49" s="60"/>
    </row>
    <row r="50" spans="1:12" s="62" customFormat="1" ht="30" customHeight="1" x14ac:dyDescent="0.3">
      <c r="A50" s="63"/>
      <c r="B50" s="59"/>
      <c r="C50" s="60"/>
      <c r="D50" s="61"/>
      <c r="J50" s="60"/>
      <c r="K50" s="60"/>
      <c r="L50" s="60"/>
    </row>
    <row r="51" spans="1:12" s="62" customFormat="1" ht="30" customHeight="1" x14ac:dyDescent="0.3">
      <c r="A51" s="63"/>
      <c r="B51" s="59"/>
      <c r="C51" s="60"/>
      <c r="D51" s="61"/>
      <c r="J51" s="60"/>
      <c r="K51" s="60"/>
      <c r="L51" s="60"/>
    </row>
    <row r="52" spans="1:12" s="62" customFormat="1" ht="30" customHeight="1" x14ac:dyDescent="0.3">
      <c r="A52" s="63"/>
      <c r="B52" s="59"/>
      <c r="C52" s="60"/>
      <c r="D52" s="61"/>
      <c r="J52" s="60"/>
      <c r="K52" s="60"/>
      <c r="L52" s="60"/>
    </row>
    <row r="53" spans="1:12" s="62" customFormat="1" ht="30" customHeight="1" x14ac:dyDescent="0.3">
      <c r="A53" s="63"/>
      <c r="B53" s="59"/>
      <c r="C53" s="60"/>
      <c r="D53" s="61"/>
      <c r="J53" s="60"/>
      <c r="K53" s="60"/>
      <c r="L53" s="60"/>
    </row>
    <row r="54" spans="1:12" s="62" customFormat="1" ht="30" customHeight="1" x14ac:dyDescent="0.3">
      <c r="A54" s="63"/>
      <c r="B54" s="59"/>
      <c r="C54" s="60"/>
      <c r="D54" s="61"/>
      <c r="J54" s="60"/>
      <c r="K54" s="60"/>
      <c r="L54" s="60"/>
    </row>
    <row r="55" spans="1:12" s="62" customFormat="1" ht="30" customHeight="1" x14ac:dyDescent="0.3">
      <c r="A55" s="63"/>
      <c r="B55" s="59"/>
      <c r="C55" s="60"/>
      <c r="D55" s="61"/>
      <c r="J55" s="60"/>
      <c r="K55" s="60"/>
      <c r="L55" s="60"/>
    </row>
    <row r="56" spans="1:12" s="62" customFormat="1" ht="30" customHeight="1" x14ac:dyDescent="0.3">
      <c r="A56" s="63"/>
      <c r="B56" s="59"/>
      <c r="C56" s="60"/>
      <c r="D56" s="61"/>
      <c r="J56" s="60"/>
      <c r="K56" s="60"/>
      <c r="L56" s="60"/>
    </row>
    <row r="57" spans="1:12" s="62" customFormat="1" ht="30" customHeight="1" x14ac:dyDescent="0.3">
      <c r="A57" s="63"/>
      <c r="B57" s="59"/>
      <c r="C57" s="60"/>
      <c r="D57" s="61"/>
      <c r="J57" s="60"/>
      <c r="K57" s="60"/>
      <c r="L57" s="60"/>
    </row>
    <row r="58" spans="1:12" s="62" customFormat="1" ht="30" customHeight="1" x14ac:dyDescent="0.3">
      <c r="A58" s="63"/>
      <c r="B58" s="59"/>
      <c r="C58" s="60"/>
      <c r="D58" s="61"/>
      <c r="J58" s="60"/>
      <c r="K58" s="60"/>
      <c r="L58" s="60"/>
    </row>
    <row r="59" spans="1:12" s="62" customFormat="1" ht="30" customHeight="1" x14ac:dyDescent="0.3">
      <c r="A59" s="63"/>
      <c r="B59" s="59"/>
      <c r="C59" s="60"/>
      <c r="D59" s="61"/>
      <c r="J59" s="60"/>
      <c r="K59" s="60"/>
      <c r="L59" s="60"/>
    </row>
    <row r="60" spans="1:12" s="62" customFormat="1" ht="30" customHeight="1" x14ac:dyDescent="0.3">
      <c r="A60" s="63"/>
      <c r="B60" s="59"/>
      <c r="C60" s="60"/>
      <c r="D60" s="61"/>
      <c r="J60" s="60"/>
      <c r="K60" s="60"/>
      <c r="L60" s="60"/>
    </row>
    <row r="61" spans="1:12" s="62" customFormat="1" ht="30" customHeight="1" x14ac:dyDescent="0.3">
      <c r="A61" s="63"/>
      <c r="B61" s="59"/>
      <c r="C61" s="60"/>
      <c r="D61" s="61"/>
      <c r="J61" s="60"/>
      <c r="K61" s="60"/>
      <c r="L61" s="60"/>
    </row>
    <row r="62" spans="1:12" s="62" customFormat="1" ht="30" customHeight="1" x14ac:dyDescent="0.3">
      <c r="A62" s="63"/>
      <c r="B62" s="59"/>
      <c r="C62" s="60"/>
      <c r="D62" s="61"/>
      <c r="J62" s="60"/>
      <c r="K62" s="60"/>
      <c r="L62" s="60"/>
    </row>
    <row r="63" spans="1:12" s="62" customFormat="1" ht="30" customHeight="1" x14ac:dyDescent="0.3">
      <c r="A63" s="63"/>
      <c r="B63" s="59"/>
      <c r="C63" s="60"/>
      <c r="D63" s="61"/>
      <c r="J63" s="60"/>
      <c r="K63" s="60"/>
      <c r="L63" s="60"/>
    </row>
    <row r="64" spans="1:12" s="62" customFormat="1" ht="30" customHeight="1" x14ac:dyDescent="0.3">
      <c r="A64" s="63"/>
      <c r="B64" s="59"/>
      <c r="C64" s="60"/>
      <c r="D64" s="61"/>
      <c r="J64" s="60"/>
      <c r="K64" s="60"/>
      <c r="L64" s="60"/>
    </row>
    <row r="65" spans="1:12" s="62" customFormat="1" ht="30" customHeight="1" x14ac:dyDescent="0.3">
      <c r="A65" s="63"/>
      <c r="B65" s="59"/>
      <c r="C65" s="60"/>
      <c r="D65" s="61"/>
      <c r="J65" s="60"/>
      <c r="K65" s="60"/>
      <c r="L65" s="60"/>
    </row>
    <row r="66" spans="1:12" s="62" customFormat="1" ht="30" customHeight="1" x14ac:dyDescent="0.3">
      <c r="A66" s="63"/>
      <c r="B66" s="59"/>
      <c r="C66" s="60"/>
      <c r="D66" s="61"/>
      <c r="J66" s="60"/>
      <c r="K66" s="60"/>
      <c r="L66" s="60"/>
    </row>
    <row r="67" spans="1:12" s="62" customFormat="1" ht="30" customHeight="1" x14ac:dyDescent="0.3">
      <c r="A67" s="63"/>
      <c r="B67" s="59"/>
      <c r="C67" s="60"/>
      <c r="D67" s="61"/>
      <c r="J67" s="60"/>
      <c r="K67" s="60"/>
      <c r="L67" s="60"/>
    </row>
    <row r="68" spans="1:12" s="62" customFormat="1" ht="30" customHeight="1" x14ac:dyDescent="0.3">
      <c r="A68" s="63"/>
      <c r="B68" s="59"/>
      <c r="C68" s="60"/>
      <c r="D68" s="61"/>
      <c r="J68" s="60"/>
      <c r="K68" s="60"/>
      <c r="L68" s="60"/>
    </row>
    <row r="69" spans="1:12" s="62" customFormat="1" ht="30" customHeight="1" x14ac:dyDescent="0.3">
      <c r="A69" s="63"/>
      <c r="B69" s="59"/>
      <c r="C69" s="60"/>
      <c r="D69" s="61"/>
      <c r="J69" s="60"/>
      <c r="K69" s="60"/>
      <c r="L69" s="60"/>
    </row>
    <row r="70" spans="1:12" s="62" customFormat="1" ht="30" customHeight="1" x14ac:dyDescent="0.3">
      <c r="A70" s="63"/>
      <c r="B70" s="59"/>
      <c r="C70" s="60"/>
      <c r="D70" s="61"/>
      <c r="J70" s="60"/>
      <c r="K70" s="60"/>
      <c r="L70" s="60"/>
    </row>
    <row r="71" spans="1:12" s="62" customFormat="1" ht="30" customHeight="1" x14ac:dyDescent="0.3">
      <c r="A71" s="63"/>
      <c r="B71" s="59"/>
      <c r="C71" s="60"/>
      <c r="D71" s="61"/>
      <c r="J71" s="60"/>
      <c r="K71" s="60"/>
      <c r="L71" s="60"/>
    </row>
    <row r="72" spans="1:12" s="62" customFormat="1" ht="30" customHeight="1" x14ac:dyDescent="0.3">
      <c r="A72" s="63"/>
      <c r="B72" s="59"/>
      <c r="C72" s="60"/>
      <c r="D72" s="61"/>
      <c r="J72" s="60"/>
      <c r="K72" s="60"/>
      <c r="L72" s="60"/>
    </row>
    <row r="73" spans="1:12" s="62" customFormat="1" ht="30" customHeight="1" x14ac:dyDescent="0.3">
      <c r="A73" s="63"/>
      <c r="B73" s="59"/>
      <c r="C73" s="60"/>
      <c r="D73" s="61"/>
      <c r="J73" s="60"/>
      <c r="K73" s="60"/>
      <c r="L73" s="60"/>
    </row>
    <row r="74" spans="1:12" s="62" customFormat="1" ht="30" customHeight="1" x14ac:dyDescent="0.3">
      <c r="A74" s="63"/>
      <c r="B74" s="59"/>
      <c r="C74" s="60"/>
      <c r="D74" s="61"/>
      <c r="J74" s="60"/>
      <c r="K74" s="60"/>
      <c r="L74" s="60"/>
    </row>
    <row r="75" spans="1:12" s="62" customFormat="1" ht="30" customHeight="1" x14ac:dyDescent="0.3">
      <c r="A75" s="63"/>
      <c r="B75" s="59"/>
      <c r="C75" s="60"/>
      <c r="D75" s="61"/>
      <c r="J75" s="60"/>
      <c r="K75" s="60"/>
      <c r="L75" s="60"/>
    </row>
    <row r="76" spans="1:12" s="62" customFormat="1" ht="30" customHeight="1" x14ac:dyDescent="0.3">
      <c r="A76" s="63"/>
      <c r="B76" s="59"/>
      <c r="C76" s="60"/>
      <c r="D76" s="61"/>
      <c r="J76" s="60"/>
      <c r="K76" s="60"/>
      <c r="L76" s="60"/>
    </row>
    <row r="77" spans="1:12" s="62" customFormat="1" ht="30" customHeight="1" x14ac:dyDescent="0.3">
      <c r="A77" s="63"/>
      <c r="B77" s="59"/>
      <c r="C77" s="60"/>
      <c r="D77" s="61"/>
      <c r="J77" s="60"/>
      <c r="K77" s="60"/>
      <c r="L77" s="60"/>
    </row>
    <row r="78" spans="1:12" s="62" customFormat="1" ht="30" customHeight="1" x14ac:dyDescent="0.3">
      <c r="A78" s="63"/>
      <c r="B78" s="59"/>
      <c r="C78" s="60"/>
      <c r="D78" s="61"/>
      <c r="J78" s="60"/>
      <c r="K78" s="60"/>
      <c r="L78" s="60"/>
    </row>
    <row r="79" spans="1:12" s="62" customFormat="1" ht="30" customHeight="1" x14ac:dyDescent="0.3">
      <c r="A79" s="63"/>
      <c r="B79" s="59"/>
      <c r="C79" s="60"/>
      <c r="D79" s="61"/>
      <c r="J79" s="60"/>
      <c r="K79" s="60"/>
      <c r="L79" s="60"/>
    </row>
    <row r="80" spans="1:12" s="62" customFormat="1" ht="30" customHeight="1" x14ac:dyDescent="0.3">
      <c r="A80" s="63"/>
      <c r="B80" s="59"/>
      <c r="C80" s="60"/>
      <c r="D80" s="61"/>
      <c r="J80" s="60"/>
      <c r="K80" s="60"/>
      <c r="L80" s="60"/>
    </row>
    <row r="81" spans="1:12" s="62" customFormat="1" ht="30" customHeight="1" x14ac:dyDescent="0.3">
      <c r="A81" s="63"/>
      <c r="B81" s="59"/>
      <c r="C81" s="60"/>
      <c r="D81" s="61"/>
      <c r="J81" s="60"/>
      <c r="K81" s="60"/>
      <c r="L81" s="60"/>
    </row>
    <row r="82" spans="1:12" s="62" customFormat="1" ht="30" customHeight="1" x14ac:dyDescent="0.3">
      <c r="A82" s="63"/>
      <c r="B82" s="59"/>
      <c r="C82" s="60"/>
      <c r="D82" s="61"/>
      <c r="J82" s="60"/>
      <c r="K82" s="60"/>
      <c r="L82" s="60"/>
    </row>
    <row r="83" spans="1:12" s="62" customFormat="1" ht="30" customHeight="1" x14ac:dyDescent="0.3">
      <c r="A83" s="63"/>
      <c r="B83" s="59"/>
      <c r="C83" s="60"/>
      <c r="D83" s="61"/>
      <c r="J83" s="60"/>
      <c r="K83" s="60"/>
      <c r="L83" s="60"/>
    </row>
    <row r="84" spans="1:12" s="62" customFormat="1" ht="30" customHeight="1" x14ac:dyDescent="0.3">
      <c r="A84" s="63"/>
      <c r="B84" s="59"/>
      <c r="C84" s="60"/>
      <c r="D84" s="61"/>
      <c r="J84" s="60"/>
      <c r="K84" s="60"/>
      <c r="L84" s="60"/>
    </row>
    <row r="85" spans="1:12" s="62" customFormat="1" ht="30" customHeight="1" x14ac:dyDescent="0.3">
      <c r="A85" s="63"/>
      <c r="B85" s="59"/>
      <c r="C85" s="60"/>
      <c r="D85" s="61"/>
      <c r="J85" s="60"/>
      <c r="K85" s="60"/>
      <c r="L85" s="60"/>
    </row>
    <row r="86" spans="1:12" s="62" customFormat="1" ht="30" customHeight="1" x14ac:dyDescent="0.3">
      <c r="A86" s="63"/>
      <c r="B86" s="59"/>
      <c r="C86" s="60"/>
      <c r="D86" s="61"/>
      <c r="J86" s="60"/>
      <c r="K86" s="60"/>
      <c r="L86" s="60"/>
    </row>
    <row r="87" spans="1:12" s="62" customFormat="1" ht="30" customHeight="1" x14ac:dyDescent="0.3">
      <c r="A87" s="63"/>
      <c r="B87" s="59"/>
      <c r="C87" s="60"/>
      <c r="D87" s="61"/>
      <c r="J87" s="60"/>
      <c r="K87" s="60"/>
      <c r="L87" s="60"/>
    </row>
    <row r="88" spans="1:12" s="62" customFormat="1" ht="30" customHeight="1" x14ac:dyDescent="0.3">
      <c r="A88" s="63"/>
      <c r="B88" s="59"/>
      <c r="C88" s="60"/>
      <c r="D88" s="61"/>
      <c r="J88" s="60"/>
      <c r="K88" s="60"/>
      <c r="L88" s="60"/>
    </row>
    <row r="89" spans="1:12" s="62" customFormat="1" ht="30" customHeight="1" x14ac:dyDescent="0.3">
      <c r="A89" s="63"/>
      <c r="B89" s="59"/>
      <c r="C89" s="60"/>
      <c r="D89" s="61"/>
      <c r="J89" s="60"/>
      <c r="K89" s="60"/>
      <c r="L89" s="60"/>
    </row>
    <row r="90" spans="1:12" s="62" customFormat="1" ht="30" customHeight="1" x14ac:dyDescent="0.3">
      <c r="A90" s="63"/>
      <c r="B90" s="59"/>
      <c r="C90" s="60"/>
      <c r="D90" s="61"/>
      <c r="J90" s="60"/>
      <c r="K90" s="60"/>
      <c r="L90" s="60"/>
    </row>
    <row r="91" spans="1:12" s="62" customFormat="1" ht="30" customHeight="1" x14ac:dyDescent="0.3">
      <c r="A91" s="63"/>
      <c r="B91" s="59"/>
      <c r="C91" s="60"/>
      <c r="D91" s="61"/>
      <c r="J91" s="60"/>
      <c r="K91" s="60"/>
      <c r="L91" s="60"/>
    </row>
    <row r="92" spans="1:12" s="62" customFormat="1" ht="30" customHeight="1" x14ac:dyDescent="0.3">
      <c r="A92" s="63"/>
      <c r="B92" s="59"/>
      <c r="C92" s="60"/>
      <c r="D92" s="61"/>
      <c r="J92" s="60"/>
      <c r="K92" s="60"/>
      <c r="L92" s="60"/>
    </row>
    <row r="93" spans="1:12" s="62" customFormat="1" ht="30" customHeight="1" x14ac:dyDescent="0.3">
      <c r="A93" s="63"/>
      <c r="B93" s="59"/>
      <c r="C93" s="60"/>
      <c r="D93" s="61"/>
      <c r="J93" s="60"/>
      <c r="K93" s="60"/>
      <c r="L93" s="60"/>
    </row>
    <row r="94" spans="1:12" s="62" customFormat="1" ht="30" customHeight="1" x14ac:dyDescent="0.3">
      <c r="A94" s="63"/>
      <c r="B94" s="59"/>
      <c r="C94" s="60"/>
      <c r="D94" s="61"/>
      <c r="J94" s="60"/>
      <c r="K94" s="60"/>
      <c r="L94" s="60"/>
    </row>
    <row r="95" spans="1:12" s="62" customFormat="1" ht="30" customHeight="1" x14ac:dyDescent="0.3">
      <c r="A95" s="63"/>
      <c r="B95" s="59"/>
      <c r="C95" s="60"/>
      <c r="D95" s="61"/>
      <c r="J95" s="60"/>
      <c r="K95" s="60"/>
      <c r="L95" s="60"/>
    </row>
    <row r="96" spans="1:12" s="62" customFormat="1" ht="30" customHeight="1" x14ac:dyDescent="0.3">
      <c r="A96" s="63"/>
      <c r="B96" s="59"/>
      <c r="C96" s="60"/>
      <c r="D96" s="61"/>
      <c r="J96" s="60"/>
      <c r="K96" s="60"/>
      <c r="L96" s="60"/>
    </row>
    <row r="97" spans="1:12" s="62" customFormat="1" ht="30" customHeight="1" x14ac:dyDescent="0.3">
      <c r="A97" s="63"/>
      <c r="B97" s="59"/>
      <c r="C97" s="60"/>
      <c r="D97" s="61"/>
      <c r="J97" s="60"/>
      <c r="K97" s="60"/>
      <c r="L97" s="60"/>
    </row>
    <row r="98" spans="1:12" s="62" customFormat="1" ht="30" customHeight="1" x14ac:dyDescent="0.3">
      <c r="A98" s="63"/>
      <c r="B98" s="59"/>
      <c r="C98" s="60"/>
      <c r="D98" s="61"/>
      <c r="J98" s="60"/>
      <c r="K98" s="60"/>
      <c r="L98" s="60"/>
    </row>
    <row r="99" spans="1:12" s="62" customFormat="1" ht="30" customHeight="1" x14ac:dyDescent="0.3">
      <c r="A99" s="63"/>
      <c r="B99" s="59"/>
      <c r="C99" s="60"/>
      <c r="D99" s="61"/>
      <c r="J99" s="60"/>
      <c r="K99" s="60"/>
      <c r="L99" s="60"/>
    </row>
    <row r="100" spans="1:12" s="62" customFormat="1" ht="30" customHeight="1" x14ac:dyDescent="0.3">
      <c r="A100" s="63"/>
      <c r="B100" s="59"/>
      <c r="C100" s="60"/>
      <c r="D100" s="61"/>
      <c r="J100" s="60"/>
      <c r="K100" s="60"/>
      <c r="L100" s="60"/>
    </row>
    <row r="101" spans="1:12" s="62" customFormat="1" ht="30" customHeight="1" x14ac:dyDescent="0.3">
      <c r="A101" s="63"/>
      <c r="B101" s="59"/>
      <c r="C101" s="60"/>
      <c r="D101" s="61"/>
      <c r="J101" s="60"/>
      <c r="K101" s="60"/>
      <c r="L101" s="60"/>
    </row>
    <row r="102" spans="1:12" s="62" customFormat="1" ht="30" customHeight="1" x14ac:dyDescent="0.3">
      <c r="A102" s="63"/>
      <c r="B102" s="59"/>
      <c r="C102" s="60"/>
      <c r="D102" s="61"/>
      <c r="J102" s="60"/>
      <c r="K102" s="60"/>
      <c r="L102" s="60"/>
    </row>
    <row r="103" spans="1:12" s="62" customFormat="1" ht="30" customHeight="1" x14ac:dyDescent="0.3">
      <c r="A103" s="63"/>
      <c r="B103" s="59"/>
      <c r="C103" s="60"/>
      <c r="D103" s="61"/>
      <c r="J103" s="60"/>
      <c r="K103" s="60"/>
      <c r="L103" s="60"/>
    </row>
    <row r="104" spans="1:12" s="62" customFormat="1" ht="30" customHeight="1" x14ac:dyDescent="0.3">
      <c r="A104" s="63"/>
      <c r="B104" s="59"/>
      <c r="C104" s="60"/>
      <c r="D104" s="61"/>
      <c r="J104" s="60"/>
      <c r="K104" s="60"/>
      <c r="L104" s="60"/>
    </row>
    <row r="105" spans="1:12" s="62" customFormat="1" ht="30" customHeight="1" x14ac:dyDescent="0.3">
      <c r="A105" s="63"/>
      <c r="B105" s="59"/>
      <c r="C105" s="60"/>
      <c r="D105" s="61"/>
      <c r="J105" s="60"/>
      <c r="K105" s="60"/>
      <c r="L105" s="60"/>
    </row>
    <row r="106" spans="1:12" s="62" customFormat="1" ht="30" customHeight="1" x14ac:dyDescent="0.3">
      <c r="A106" s="63"/>
      <c r="B106" s="59"/>
      <c r="C106" s="60"/>
      <c r="D106" s="61"/>
      <c r="J106" s="60"/>
      <c r="K106" s="60"/>
      <c r="L106" s="60"/>
    </row>
    <row r="107" spans="1:12" s="62" customFormat="1" ht="30" customHeight="1" x14ac:dyDescent="0.3">
      <c r="A107" s="63"/>
      <c r="B107" s="59"/>
      <c r="C107" s="60"/>
      <c r="D107" s="61"/>
      <c r="J107" s="60"/>
      <c r="K107" s="60"/>
      <c r="L107" s="60"/>
    </row>
    <row r="108" spans="1:12" s="62" customFormat="1" ht="30" customHeight="1" x14ac:dyDescent="0.3">
      <c r="A108" s="63"/>
      <c r="B108" s="59"/>
      <c r="C108" s="60"/>
      <c r="D108" s="61"/>
      <c r="J108" s="60"/>
      <c r="K108" s="60"/>
      <c r="L108" s="60"/>
    </row>
    <row r="109" spans="1:12" s="62" customFormat="1" ht="30" customHeight="1" x14ac:dyDescent="0.3">
      <c r="A109" s="63"/>
      <c r="B109" s="59"/>
      <c r="C109" s="60"/>
      <c r="D109" s="61"/>
      <c r="J109" s="60"/>
      <c r="K109" s="60"/>
      <c r="L109" s="60"/>
    </row>
    <row r="110" spans="1:12" s="62" customFormat="1" ht="30" customHeight="1" x14ac:dyDescent="0.3">
      <c r="A110" s="63"/>
      <c r="B110" s="59"/>
      <c r="C110" s="60"/>
      <c r="D110" s="61"/>
      <c r="J110" s="60"/>
      <c r="K110" s="60"/>
      <c r="L110" s="60"/>
    </row>
    <row r="111" spans="1:12" s="62" customFormat="1" ht="30" customHeight="1" x14ac:dyDescent="0.3">
      <c r="A111" s="63"/>
      <c r="B111" s="59"/>
      <c r="C111" s="60"/>
      <c r="D111" s="61"/>
      <c r="J111" s="60"/>
      <c r="K111" s="60"/>
      <c r="L111" s="60"/>
    </row>
    <row r="112" spans="1:12" s="62" customFormat="1" ht="30" customHeight="1" x14ac:dyDescent="0.3">
      <c r="A112" s="63"/>
      <c r="B112" s="59"/>
      <c r="C112" s="60"/>
      <c r="D112" s="61"/>
      <c r="J112" s="60"/>
      <c r="K112" s="60"/>
      <c r="L112" s="60"/>
    </row>
    <row r="113" spans="1:12" s="62" customFormat="1" ht="30" customHeight="1" x14ac:dyDescent="0.3">
      <c r="A113" s="63"/>
      <c r="B113" s="59"/>
      <c r="C113" s="60"/>
      <c r="D113" s="61"/>
      <c r="J113" s="60"/>
      <c r="K113" s="60"/>
      <c r="L113" s="60"/>
    </row>
    <row r="114" spans="1:12" s="62" customFormat="1" ht="30" customHeight="1" x14ac:dyDescent="0.3">
      <c r="A114" s="63"/>
      <c r="B114" s="59"/>
      <c r="C114" s="60"/>
      <c r="D114" s="61"/>
      <c r="J114" s="60"/>
      <c r="K114" s="60"/>
      <c r="L114" s="60"/>
    </row>
    <row r="115" spans="1:12" s="62" customFormat="1" ht="30" customHeight="1" x14ac:dyDescent="0.3">
      <c r="A115" s="63"/>
      <c r="B115" s="59"/>
      <c r="C115" s="60"/>
      <c r="D115" s="61"/>
      <c r="J115" s="60"/>
      <c r="K115" s="60"/>
      <c r="L115" s="60"/>
    </row>
    <row r="116" spans="1:12" s="62" customFormat="1" ht="30" customHeight="1" x14ac:dyDescent="0.3">
      <c r="A116" s="63"/>
      <c r="B116" s="59"/>
      <c r="C116" s="60"/>
      <c r="D116" s="61"/>
      <c r="J116" s="60"/>
      <c r="K116" s="60"/>
      <c r="L116" s="60"/>
    </row>
    <row r="117" spans="1:12" s="62" customFormat="1" ht="30" customHeight="1" x14ac:dyDescent="0.3">
      <c r="A117" s="63"/>
      <c r="B117" s="59"/>
      <c r="C117" s="60"/>
      <c r="D117" s="61"/>
      <c r="J117" s="60"/>
      <c r="K117" s="60"/>
      <c r="L117" s="60"/>
    </row>
    <row r="118" spans="1:12" s="62" customFormat="1" ht="30" customHeight="1" x14ac:dyDescent="0.3">
      <c r="A118" s="63"/>
      <c r="B118" s="59"/>
      <c r="C118" s="60"/>
      <c r="D118" s="61"/>
      <c r="J118" s="60"/>
      <c r="K118" s="60"/>
      <c r="L118" s="60"/>
    </row>
    <row r="119" spans="1:12" s="62" customFormat="1" ht="30" customHeight="1" x14ac:dyDescent="0.3">
      <c r="A119" s="63"/>
      <c r="B119" s="59"/>
      <c r="C119" s="60"/>
      <c r="D119" s="61"/>
      <c r="J119" s="60"/>
      <c r="K119" s="60"/>
      <c r="L119" s="60"/>
    </row>
    <row r="120" spans="1:12" s="62" customFormat="1" ht="30" customHeight="1" x14ac:dyDescent="0.3">
      <c r="A120" s="63"/>
      <c r="B120" s="59"/>
      <c r="C120" s="60"/>
      <c r="D120" s="61"/>
      <c r="J120" s="60"/>
      <c r="K120" s="60"/>
      <c r="L120" s="60"/>
    </row>
    <row r="121" spans="1:12" s="62" customFormat="1" ht="30" customHeight="1" x14ac:dyDescent="0.3">
      <c r="A121" s="63"/>
      <c r="B121" s="59"/>
      <c r="C121" s="60"/>
      <c r="D121" s="61"/>
      <c r="J121" s="60"/>
      <c r="K121" s="60"/>
      <c r="L121" s="60"/>
    </row>
    <row r="122" spans="1:12" s="62" customFormat="1" ht="30" customHeight="1" x14ac:dyDescent="0.3">
      <c r="A122" s="63"/>
      <c r="B122" s="59"/>
      <c r="C122" s="60"/>
      <c r="D122" s="61"/>
      <c r="J122" s="60"/>
      <c r="K122" s="60"/>
      <c r="L122" s="60"/>
    </row>
    <row r="123" spans="1:12" s="62" customFormat="1" ht="30" customHeight="1" x14ac:dyDescent="0.3">
      <c r="A123" s="63"/>
      <c r="B123" s="59"/>
      <c r="C123" s="60"/>
      <c r="D123" s="61"/>
      <c r="J123" s="60"/>
      <c r="K123" s="60"/>
      <c r="L123" s="60"/>
    </row>
    <row r="124" spans="1:12" s="62" customFormat="1" ht="30" customHeight="1" x14ac:dyDescent="0.3">
      <c r="A124" s="63"/>
      <c r="B124" s="59"/>
      <c r="C124" s="60"/>
      <c r="D124" s="61"/>
      <c r="J124" s="60"/>
      <c r="K124" s="60"/>
      <c r="L124" s="60"/>
    </row>
    <row r="125" spans="1:12" s="62" customFormat="1" ht="30" customHeight="1" x14ac:dyDescent="0.3">
      <c r="A125" s="63"/>
      <c r="B125" s="59"/>
      <c r="C125" s="60"/>
      <c r="D125" s="61"/>
      <c r="J125" s="60"/>
      <c r="K125" s="60"/>
      <c r="L125" s="60"/>
    </row>
    <row r="126" spans="1:12" s="62" customFormat="1" ht="30" customHeight="1" x14ac:dyDescent="0.3">
      <c r="A126" s="63"/>
      <c r="B126" s="59"/>
      <c r="C126" s="60"/>
      <c r="D126" s="61"/>
      <c r="J126" s="60"/>
      <c r="K126" s="60"/>
      <c r="L126" s="60"/>
    </row>
    <row r="127" spans="1:12" s="62" customFormat="1" ht="30" customHeight="1" x14ac:dyDescent="0.3">
      <c r="A127" s="63"/>
      <c r="B127" s="59"/>
      <c r="C127" s="60"/>
      <c r="D127" s="61"/>
      <c r="J127" s="60"/>
      <c r="K127" s="60"/>
      <c r="L127" s="60"/>
    </row>
    <row r="128" spans="1:12" s="62" customFormat="1" ht="30" customHeight="1" x14ac:dyDescent="0.3">
      <c r="A128" s="63"/>
      <c r="B128" s="59"/>
      <c r="C128" s="60"/>
      <c r="D128" s="61"/>
      <c r="J128" s="60"/>
      <c r="K128" s="60"/>
      <c r="L128" s="60"/>
    </row>
    <row r="129" spans="1:12" s="62" customFormat="1" ht="30" customHeight="1" x14ac:dyDescent="0.3">
      <c r="A129" s="63"/>
      <c r="B129" s="59"/>
      <c r="C129" s="60"/>
      <c r="D129" s="61"/>
      <c r="J129" s="60"/>
      <c r="K129" s="60"/>
      <c r="L129" s="60"/>
    </row>
    <row r="130" spans="1:12" s="62" customFormat="1" ht="30" customHeight="1" x14ac:dyDescent="0.3">
      <c r="A130" s="63"/>
      <c r="B130" s="59"/>
      <c r="C130" s="60"/>
      <c r="D130" s="61"/>
      <c r="J130" s="60"/>
      <c r="K130" s="60"/>
      <c r="L130" s="60"/>
    </row>
    <row r="131" spans="1:12" s="62" customFormat="1" ht="30" customHeight="1" x14ac:dyDescent="0.3">
      <c r="A131" s="63"/>
      <c r="B131" s="59"/>
      <c r="C131" s="60"/>
      <c r="D131" s="61"/>
      <c r="J131" s="60"/>
      <c r="K131" s="60"/>
      <c r="L131" s="60"/>
    </row>
    <row r="132" spans="1:12" s="62" customFormat="1" ht="30" customHeight="1" x14ac:dyDescent="0.3">
      <c r="A132" s="63"/>
      <c r="B132" s="59"/>
      <c r="C132" s="60"/>
      <c r="D132" s="61"/>
      <c r="J132" s="60"/>
      <c r="K132" s="60"/>
      <c r="L132" s="60"/>
    </row>
    <row r="133" spans="1:12" s="62" customFormat="1" ht="30" customHeight="1" x14ac:dyDescent="0.3">
      <c r="A133" s="63"/>
      <c r="B133" s="59"/>
      <c r="C133" s="60"/>
      <c r="D133" s="61"/>
      <c r="J133" s="60"/>
      <c r="K133" s="60"/>
      <c r="L133" s="60"/>
    </row>
    <row r="134" spans="1:12" s="62" customFormat="1" ht="30" customHeight="1" x14ac:dyDescent="0.3">
      <c r="A134" s="63"/>
      <c r="B134" s="59"/>
      <c r="C134" s="60"/>
      <c r="D134" s="61"/>
      <c r="J134" s="60"/>
      <c r="K134" s="60"/>
      <c r="L134" s="60"/>
    </row>
    <row r="135" spans="1:12" s="62" customFormat="1" ht="30" customHeight="1" x14ac:dyDescent="0.3">
      <c r="A135" s="63"/>
      <c r="B135" s="59"/>
      <c r="C135" s="60"/>
      <c r="D135" s="61"/>
      <c r="J135" s="60"/>
      <c r="K135" s="60"/>
      <c r="L135" s="60"/>
    </row>
    <row r="136" spans="1:12" s="62" customFormat="1" ht="30" customHeight="1" x14ac:dyDescent="0.3">
      <c r="A136" s="63"/>
      <c r="B136" s="59"/>
      <c r="C136" s="60"/>
      <c r="D136" s="61"/>
      <c r="J136" s="60"/>
      <c r="K136" s="60"/>
      <c r="L136" s="60"/>
    </row>
    <row r="137" spans="1:12" s="62" customFormat="1" ht="30" customHeight="1" x14ac:dyDescent="0.3">
      <c r="A137" s="63"/>
      <c r="B137" s="59"/>
      <c r="C137" s="60"/>
      <c r="D137" s="61"/>
      <c r="J137" s="60"/>
      <c r="K137" s="60"/>
      <c r="L137" s="60"/>
    </row>
    <row r="138" spans="1:12" s="62" customFormat="1" ht="30" customHeight="1" x14ac:dyDescent="0.3">
      <c r="A138" s="63"/>
      <c r="B138" s="59"/>
      <c r="C138" s="60"/>
      <c r="D138" s="61"/>
      <c r="J138" s="60"/>
      <c r="K138" s="60"/>
      <c r="L138" s="60"/>
    </row>
    <row r="139" spans="1:12" s="62" customFormat="1" ht="30" customHeight="1" x14ac:dyDescent="0.3">
      <c r="A139" s="63"/>
      <c r="B139" s="59"/>
      <c r="C139" s="60"/>
      <c r="D139" s="61"/>
      <c r="J139" s="60"/>
      <c r="K139" s="60"/>
      <c r="L139" s="60"/>
    </row>
    <row r="140" spans="1:12" s="62" customFormat="1" ht="30" customHeight="1" x14ac:dyDescent="0.3">
      <c r="A140" s="63"/>
      <c r="B140" s="59"/>
      <c r="C140" s="60"/>
      <c r="D140" s="61"/>
      <c r="J140" s="60"/>
      <c r="K140" s="60"/>
      <c r="L140" s="60"/>
    </row>
    <row r="141" spans="1:12" s="62" customFormat="1" ht="30" customHeight="1" x14ac:dyDescent="0.3">
      <c r="A141" s="63"/>
      <c r="B141" s="59"/>
      <c r="C141" s="60"/>
      <c r="D141" s="61"/>
      <c r="J141" s="60"/>
      <c r="K141" s="60"/>
      <c r="L141" s="60"/>
    </row>
    <row r="142" spans="1:12" s="62" customFormat="1" ht="30" customHeight="1" x14ac:dyDescent="0.3">
      <c r="A142" s="63"/>
      <c r="B142" s="59"/>
      <c r="C142" s="60"/>
      <c r="D142" s="61"/>
      <c r="J142" s="60"/>
      <c r="K142" s="60"/>
      <c r="L142" s="60"/>
    </row>
    <row r="143" spans="1:12" s="62" customFormat="1" ht="30" customHeight="1" x14ac:dyDescent="0.3">
      <c r="A143" s="63"/>
      <c r="B143" s="59"/>
      <c r="C143" s="60"/>
      <c r="D143" s="61"/>
      <c r="J143" s="60"/>
      <c r="K143" s="60"/>
      <c r="L143" s="60"/>
    </row>
    <row r="144" spans="1:12" s="62" customFormat="1" ht="30" customHeight="1" x14ac:dyDescent="0.3">
      <c r="A144" s="63"/>
      <c r="B144" s="59"/>
      <c r="C144" s="60"/>
      <c r="D144" s="61"/>
      <c r="J144" s="60"/>
      <c r="K144" s="60"/>
      <c r="L144" s="60"/>
    </row>
    <row r="145" spans="1:12" s="62" customFormat="1" ht="30" customHeight="1" x14ac:dyDescent="0.3">
      <c r="A145" s="63"/>
      <c r="B145" s="59"/>
      <c r="C145" s="60"/>
      <c r="D145" s="61"/>
      <c r="J145" s="60"/>
      <c r="K145" s="60"/>
      <c r="L145" s="60"/>
    </row>
    <row r="146" spans="1:12" s="62" customFormat="1" ht="30" customHeight="1" x14ac:dyDescent="0.3">
      <c r="A146" s="63"/>
      <c r="B146" s="59"/>
      <c r="C146" s="60"/>
      <c r="D146" s="61"/>
      <c r="J146" s="60"/>
      <c r="K146" s="60"/>
      <c r="L146" s="60"/>
    </row>
    <row r="147" spans="1:12" s="62" customFormat="1" ht="30" customHeight="1" x14ac:dyDescent="0.3">
      <c r="A147" s="63"/>
      <c r="B147" s="59"/>
      <c r="C147" s="60"/>
      <c r="D147" s="61"/>
      <c r="J147" s="60"/>
      <c r="K147" s="60"/>
      <c r="L147" s="60"/>
    </row>
    <row r="148" spans="1:12" s="62" customFormat="1" ht="30" customHeight="1" x14ac:dyDescent="0.3">
      <c r="A148" s="63"/>
      <c r="B148" s="59"/>
      <c r="C148" s="60"/>
      <c r="D148" s="61"/>
      <c r="J148" s="60"/>
      <c r="K148" s="60"/>
      <c r="L148" s="60"/>
    </row>
    <row r="149" spans="1:12" s="62" customFormat="1" ht="30" customHeight="1" x14ac:dyDescent="0.3">
      <c r="A149" s="63"/>
      <c r="B149" s="59"/>
      <c r="C149" s="60"/>
      <c r="D149" s="61"/>
      <c r="J149" s="60"/>
      <c r="K149" s="60"/>
      <c r="L149" s="60"/>
    </row>
    <row r="150" spans="1:12" s="62" customFormat="1" ht="30" customHeight="1" x14ac:dyDescent="0.3">
      <c r="A150" s="63"/>
      <c r="B150" s="59"/>
      <c r="C150" s="60"/>
      <c r="D150" s="61"/>
      <c r="J150" s="60"/>
      <c r="K150" s="60"/>
      <c r="L150" s="60"/>
    </row>
    <row r="151" spans="1:12" s="62" customFormat="1" ht="30" customHeight="1" x14ac:dyDescent="0.3">
      <c r="A151" s="63"/>
      <c r="B151" s="59"/>
      <c r="C151" s="60"/>
      <c r="D151" s="61"/>
      <c r="J151" s="60"/>
      <c r="K151" s="60"/>
      <c r="L151" s="60"/>
    </row>
    <row r="152" spans="1:12" s="62" customFormat="1" ht="30" customHeight="1" x14ac:dyDescent="0.3">
      <c r="A152" s="63"/>
      <c r="B152" s="59"/>
      <c r="C152" s="60"/>
      <c r="D152" s="61"/>
      <c r="J152" s="60"/>
      <c r="K152" s="60"/>
      <c r="L152" s="60"/>
    </row>
    <row r="153" spans="1:12" s="62" customFormat="1" ht="30" customHeight="1" x14ac:dyDescent="0.3">
      <c r="A153" s="63"/>
      <c r="B153" s="59"/>
      <c r="C153" s="60"/>
      <c r="D153" s="61"/>
      <c r="J153" s="60"/>
      <c r="K153" s="60"/>
      <c r="L153" s="60"/>
    </row>
    <row r="154" spans="1:12" s="62" customFormat="1" ht="30" customHeight="1" x14ac:dyDescent="0.3">
      <c r="A154" s="63"/>
      <c r="B154" s="59"/>
      <c r="C154" s="60"/>
      <c r="D154" s="61"/>
      <c r="J154" s="60"/>
      <c r="K154" s="60"/>
      <c r="L154" s="60"/>
    </row>
    <row r="155" spans="1:12" s="62" customFormat="1" ht="30" customHeight="1" x14ac:dyDescent="0.3">
      <c r="A155" s="63"/>
      <c r="B155" s="59"/>
      <c r="C155" s="60"/>
      <c r="D155" s="61"/>
      <c r="J155" s="60"/>
      <c r="K155" s="60"/>
      <c r="L155" s="60"/>
    </row>
    <row r="156" spans="1:12" s="62" customFormat="1" ht="30" customHeight="1" x14ac:dyDescent="0.3">
      <c r="A156" s="63"/>
      <c r="B156" s="59"/>
      <c r="C156" s="60"/>
      <c r="D156" s="61"/>
      <c r="J156" s="60"/>
      <c r="K156" s="60"/>
      <c r="L156" s="60"/>
    </row>
    <row r="157" spans="1:12" s="62" customFormat="1" ht="30" customHeight="1" x14ac:dyDescent="0.3">
      <c r="A157" s="63"/>
      <c r="B157" s="59"/>
      <c r="C157" s="60"/>
      <c r="D157" s="61"/>
      <c r="J157" s="60"/>
      <c r="K157" s="60"/>
      <c r="L157" s="60"/>
    </row>
    <row r="158" spans="1:12" s="62" customFormat="1" ht="30" customHeight="1" x14ac:dyDescent="0.3">
      <c r="A158" s="63"/>
      <c r="B158" s="59"/>
      <c r="C158" s="60"/>
      <c r="D158" s="61"/>
      <c r="J158" s="60"/>
      <c r="K158" s="60"/>
      <c r="L158" s="60"/>
    </row>
    <row r="159" spans="1:12" s="62" customFormat="1" ht="30" customHeight="1" x14ac:dyDescent="0.3">
      <c r="A159" s="63"/>
      <c r="B159" s="59"/>
      <c r="C159" s="60"/>
      <c r="D159" s="61"/>
      <c r="J159" s="60"/>
      <c r="K159" s="60"/>
      <c r="L159" s="60"/>
    </row>
    <row r="160" spans="1:12" s="62" customFormat="1" ht="30" customHeight="1" x14ac:dyDescent="0.3">
      <c r="A160" s="63"/>
      <c r="B160" s="59"/>
      <c r="C160" s="60"/>
      <c r="D160" s="61"/>
      <c r="J160" s="60"/>
      <c r="K160" s="60"/>
      <c r="L160" s="60"/>
    </row>
    <row r="161" spans="1:12" s="62" customFormat="1" ht="30" customHeight="1" x14ac:dyDescent="0.3">
      <c r="A161" s="63"/>
      <c r="B161" s="59"/>
      <c r="C161" s="60"/>
      <c r="D161" s="61"/>
      <c r="J161" s="60"/>
      <c r="K161" s="60"/>
      <c r="L161" s="60"/>
    </row>
    <row r="162" spans="1:12" s="62" customFormat="1" ht="30" customHeight="1" x14ac:dyDescent="0.3">
      <c r="A162" s="63"/>
      <c r="B162" s="59"/>
      <c r="C162" s="60"/>
      <c r="D162" s="61"/>
      <c r="J162" s="60"/>
      <c r="K162" s="60"/>
      <c r="L162" s="60"/>
    </row>
    <row r="163" spans="1:12" s="62" customFormat="1" ht="30" customHeight="1" x14ac:dyDescent="0.3">
      <c r="A163" s="63"/>
      <c r="B163" s="59"/>
      <c r="C163" s="60"/>
      <c r="D163" s="61"/>
      <c r="J163" s="60"/>
      <c r="K163" s="60"/>
      <c r="L163" s="60"/>
    </row>
    <row r="164" spans="1:12" s="62" customFormat="1" ht="30" customHeight="1" x14ac:dyDescent="0.3">
      <c r="A164" s="63"/>
      <c r="B164" s="59"/>
      <c r="C164" s="60"/>
      <c r="D164" s="61"/>
      <c r="J164" s="60"/>
      <c r="K164" s="60"/>
      <c r="L164" s="60"/>
    </row>
    <row r="165" spans="1:12" s="62" customFormat="1" ht="30" customHeight="1" x14ac:dyDescent="0.3">
      <c r="A165" s="63"/>
      <c r="B165" s="59"/>
      <c r="C165" s="60"/>
      <c r="D165" s="61"/>
      <c r="J165" s="60"/>
      <c r="K165" s="60"/>
      <c r="L165" s="60"/>
    </row>
    <row r="166" spans="1:12" s="62" customFormat="1" ht="30" customHeight="1" x14ac:dyDescent="0.3">
      <c r="A166" s="63"/>
      <c r="B166" s="59"/>
      <c r="C166" s="60"/>
      <c r="D166" s="61"/>
      <c r="J166" s="60"/>
      <c r="K166" s="60"/>
      <c r="L166" s="60"/>
    </row>
    <row r="167" spans="1:12" s="62" customFormat="1" ht="30" customHeight="1" x14ac:dyDescent="0.3">
      <c r="A167" s="63"/>
      <c r="B167" s="59"/>
      <c r="C167" s="60"/>
      <c r="D167" s="61"/>
      <c r="J167" s="60"/>
      <c r="K167" s="60"/>
      <c r="L167" s="60"/>
    </row>
    <row r="168" spans="1:12" s="62" customFormat="1" ht="30" customHeight="1" x14ac:dyDescent="0.3">
      <c r="A168" s="63"/>
      <c r="B168" s="59"/>
      <c r="C168" s="60"/>
      <c r="D168" s="61"/>
      <c r="J168" s="60"/>
      <c r="K168" s="60"/>
      <c r="L168" s="60"/>
    </row>
    <row r="169" spans="1:12" s="62" customFormat="1" ht="30" customHeight="1" x14ac:dyDescent="0.3">
      <c r="A169" s="63"/>
      <c r="B169" s="59"/>
      <c r="C169" s="60"/>
      <c r="D169" s="61"/>
      <c r="J169" s="60"/>
      <c r="K169" s="60"/>
      <c r="L169" s="60"/>
    </row>
    <row r="170" spans="1:12" s="62" customFormat="1" ht="30" customHeight="1" x14ac:dyDescent="0.3">
      <c r="A170" s="63"/>
      <c r="B170" s="59"/>
      <c r="C170" s="60"/>
      <c r="D170" s="61"/>
      <c r="J170" s="60"/>
      <c r="K170" s="60"/>
      <c r="L170" s="60"/>
    </row>
    <row r="171" spans="1:12" s="62" customFormat="1" ht="30" customHeight="1" x14ac:dyDescent="0.3">
      <c r="A171" s="63"/>
      <c r="B171" s="59"/>
      <c r="C171" s="60"/>
      <c r="D171" s="61"/>
      <c r="J171" s="60"/>
      <c r="K171" s="60"/>
      <c r="L171" s="60"/>
    </row>
    <row r="172" spans="1:12" s="62" customFormat="1" ht="30" customHeight="1" x14ac:dyDescent="0.3">
      <c r="A172" s="63"/>
      <c r="B172" s="59"/>
      <c r="C172" s="60"/>
      <c r="D172" s="61"/>
      <c r="J172" s="60"/>
      <c r="K172" s="60"/>
      <c r="L172" s="60"/>
    </row>
    <row r="173" spans="1:12" s="62" customFormat="1" ht="30" customHeight="1" x14ac:dyDescent="0.3">
      <c r="A173" s="63"/>
      <c r="B173" s="59"/>
      <c r="C173" s="60"/>
      <c r="D173" s="61"/>
      <c r="J173" s="60"/>
      <c r="K173" s="60"/>
      <c r="L173" s="60"/>
    </row>
    <row r="174" spans="1:12" s="62" customFormat="1" ht="30" customHeight="1" x14ac:dyDescent="0.3">
      <c r="A174" s="63"/>
      <c r="B174" s="59"/>
      <c r="C174" s="60"/>
      <c r="D174" s="61"/>
      <c r="J174" s="60"/>
      <c r="K174" s="60"/>
      <c r="L174" s="60"/>
    </row>
    <row r="175" spans="1:12" s="62" customFormat="1" ht="30" customHeight="1" x14ac:dyDescent="0.3">
      <c r="A175" s="63"/>
      <c r="B175" s="59"/>
      <c r="C175" s="60"/>
      <c r="D175" s="61"/>
      <c r="J175" s="60"/>
      <c r="K175" s="60"/>
      <c r="L175" s="60"/>
    </row>
    <row r="176" spans="1:12" s="62" customFormat="1" ht="30" customHeight="1" x14ac:dyDescent="0.3">
      <c r="A176" s="63"/>
      <c r="B176" s="59"/>
      <c r="C176" s="60"/>
      <c r="D176" s="61"/>
      <c r="J176" s="60"/>
      <c r="K176" s="60"/>
      <c r="L176" s="60"/>
    </row>
    <row r="177" spans="1:12" s="62" customFormat="1" ht="30" customHeight="1" x14ac:dyDescent="0.3">
      <c r="A177" s="63"/>
      <c r="B177" s="59"/>
      <c r="C177" s="60"/>
      <c r="D177" s="61"/>
      <c r="J177" s="60"/>
      <c r="K177" s="60"/>
      <c r="L177" s="60"/>
    </row>
    <row r="178" spans="1:12" s="62" customFormat="1" ht="30" customHeight="1" x14ac:dyDescent="0.3">
      <c r="A178" s="63"/>
      <c r="B178" s="59"/>
      <c r="C178" s="60"/>
      <c r="D178" s="61"/>
      <c r="J178" s="60"/>
      <c r="K178" s="60"/>
      <c r="L178" s="60"/>
    </row>
    <row r="179" spans="1:12" s="62" customFormat="1" ht="30" customHeight="1" x14ac:dyDescent="0.3">
      <c r="A179" s="63"/>
      <c r="B179" s="59"/>
      <c r="C179" s="60"/>
      <c r="D179" s="61"/>
      <c r="J179" s="60"/>
      <c r="K179" s="60"/>
      <c r="L179" s="60"/>
    </row>
    <row r="180" spans="1:12" s="62" customFormat="1" ht="30" customHeight="1" x14ac:dyDescent="0.3">
      <c r="A180" s="63"/>
      <c r="B180" s="59"/>
      <c r="C180" s="60"/>
      <c r="D180" s="61"/>
      <c r="J180" s="60"/>
      <c r="K180" s="60"/>
      <c r="L180" s="60"/>
    </row>
    <row r="181" spans="1:12" s="62" customFormat="1" ht="30" customHeight="1" x14ac:dyDescent="0.3">
      <c r="A181" s="63"/>
      <c r="B181" s="59"/>
      <c r="C181" s="60"/>
      <c r="D181" s="61"/>
      <c r="J181" s="60"/>
      <c r="K181" s="60"/>
      <c r="L181" s="60"/>
    </row>
    <row r="182" spans="1:12" s="62" customFormat="1" ht="30" customHeight="1" x14ac:dyDescent="0.3">
      <c r="A182" s="63"/>
      <c r="B182" s="59"/>
      <c r="C182" s="60"/>
      <c r="D182" s="61"/>
      <c r="J182" s="60"/>
      <c r="K182" s="60"/>
      <c r="L182" s="60"/>
    </row>
    <row r="183" spans="1:12" s="62" customFormat="1" ht="30" customHeight="1" x14ac:dyDescent="0.3">
      <c r="A183" s="63"/>
      <c r="B183" s="59"/>
      <c r="C183" s="60"/>
      <c r="D183" s="61"/>
      <c r="J183" s="60"/>
      <c r="K183" s="60"/>
      <c r="L183" s="60"/>
    </row>
    <row r="184" spans="1:12" s="62" customFormat="1" ht="30" customHeight="1" x14ac:dyDescent="0.3">
      <c r="A184" s="63"/>
      <c r="B184" s="59"/>
      <c r="C184" s="60"/>
      <c r="D184" s="61"/>
      <c r="J184" s="60"/>
      <c r="K184" s="60"/>
      <c r="L184" s="60"/>
    </row>
    <row r="185" spans="1:12" s="62" customFormat="1" ht="30" customHeight="1" x14ac:dyDescent="0.3">
      <c r="A185" s="63"/>
      <c r="B185" s="59"/>
      <c r="C185" s="60"/>
      <c r="D185" s="61"/>
      <c r="J185" s="60"/>
      <c r="K185" s="60"/>
      <c r="L185" s="60"/>
    </row>
    <row r="186" spans="1:12" s="62" customFormat="1" ht="30" customHeight="1" x14ac:dyDescent="0.3">
      <c r="A186" s="63"/>
      <c r="B186" s="59"/>
      <c r="C186" s="60"/>
      <c r="D186" s="61"/>
      <c r="J186" s="60"/>
      <c r="K186" s="60"/>
      <c r="L186" s="60"/>
    </row>
    <row r="187" spans="1:12" s="62" customFormat="1" ht="30" customHeight="1" x14ac:dyDescent="0.3">
      <c r="A187" s="63"/>
      <c r="B187" s="59"/>
      <c r="C187" s="60"/>
      <c r="D187" s="61"/>
      <c r="J187" s="60"/>
      <c r="K187" s="60"/>
      <c r="L187" s="60"/>
    </row>
    <row r="188" spans="1:12" s="62" customFormat="1" ht="30" customHeight="1" x14ac:dyDescent="0.3">
      <c r="A188" s="63"/>
      <c r="B188" s="59"/>
      <c r="C188" s="60"/>
      <c r="D188" s="61"/>
      <c r="J188" s="60"/>
      <c r="K188" s="60"/>
      <c r="L188" s="60"/>
    </row>
    <row r="189" spans="1:12" s="62" customFormat="1" ht="30" customHeight="1" x14ac:dyDescent="0.3">
      <c r="A189" s="63"/>
      <c r="B189" s="59"/>
      <c r="C189" s="60"/>
      <c r="D189" s="61"/>
      <c r="J189" s="60"/>
      <c r="K189" s="60"/>
      <c r="L189" s="60"/>
    </row>
    <row r="190" spans="1:12" s="62" customFormat="1" ht="30" customHeight="1" x14ac:dyDescent="0.3">
      <c r="A190" s="63"/>
      <c r="B190" s="59"/>
      <c r="C190" s="60"/>
      <c r="D190" s="61"/>
      <c r="J190" s="60"/>
      <c r="K190" s="60"/>
      <c r="L190" s="60"/>
    </row>
    <row r="191" spans="1:12" s="62" customFormat="1" ht="30" customHeight="1" x14ac:dyDescent="0.3">
      <c r="A191" s="63"/>
      <c r="B191" s="59"/>
      <c r="C191" s="60"/>
      <c r="D191" s="61"/>
      <c r="J191" s="60"/>
      <c r="K191" s="60"/>
      <c r="L191" s="60"/>
    </row>
    <row r="192" spans="1:12" s="62" customFormat="1" ht="30" customHeight="1" x14ac:dyDescent="0.3">
      <c r="A192" s="63"/>
      <c r="B192" s="59"/>
      <c r="C192" s="60"/>
      <c r="D192" s="61"/>
      <c r="J192" s="60"/>
      <c r="K192" s="60"/>
      <c r="L192" s="60"/>
    </row>
    <row r="193" spans="1:12" s="62" customFormat="1" ht="30" customHeight="1" x14ac:dyDescent="0.3">
      <c r="A193" s="63"/>
      <c r="B193" s="59"/>
      <c r="C193" s="60"/>
      <c r="D193" s="61"/>
      <c r="J193" s="60"/>
      <c r="K193" s="60"/>
      <c r="L193" s="60"/>
    </row>
    <row r="194" spans="1:12" s="62" customFormat="1" ht="30" customHeight="1" x14ac:dyDescent="0.3">
      <c r="A194" s="63"/>
      <c r="B194" s="59"/>
      <c r="C194" s="60"/>
      <c r="D194" s="61"/>
      <c r="J194" s="60"/>
      <c r="K194" s="60"/>
      <c r="L194" s="60"/>
    </row>
    <row r="195" spans="1:12" s="62" customFormat="1" ht="30" customHeight="1" x14ac:dyDescent="0.3">
      <c r="A195" s="63"/>
      <c r="B195" s="59"/>
      <c r="C195" s="60"/>
      <c r="D195" s="61"/>
      <c r="J195" s="60"/>
      <c r="K195" s="60"/>
      <c r="L195" s="60"/>
    </row>
    <row r="196" spans="1:12" s="62" customFormat="1" ht="30" customHeight="1" x14ac:dyDescent="0.3">
      <c r="A196" s="63"/>
      <c r="B196" s="59"/>
      <c r="C196" s="60"/>
      <c r="D196" s="61"/>
      <c r="J196" s="60"/>
      <c r="K196" s="60"/>
      <c r="L196" s="60"/>
    </row>
    <row r="197" spans="1:12" s="62" customFormat="1" ht="30" customHeight="1" x14ac:dyDescent="0.3">
      <c r="A197" s="63"/>
      <c r="B197" s="59"/>
      <c r="C197" s="60"/>
      <c r="D197" s="61"/>
      <c r="J197" s="60"/>
      <c r="K197" s="60"/>
      <c r="L197" s="60"/>
    </row>
    <row r="198" spans="1:12" s="62" customFormat="1" ht="30" customHeight="1" x14ac:dyDescent="0.3">
      <c r="A198" s="63"/>
      <c r="B198" s="59"/>
      <c r="C198" s="60"/>
      <c r="D198" s="61"/>
      <c r="J198" s="60"/>
      <c r="K198" s="60"/>
      <c r="L198" s="60"/>
    </row>
    <row r="199" spans="1:12" s="62" customFormat="1" ht="30" customHeight="1" x14ac:dyDescent="0.3">
      <c r="A199" s="63"/>
      <c r="B199" s="59"/>
      <c r="C199" s="60"/>
      <c r="D199" s="61"/>
      <c r="J199" s="60"/>
      <c r="K199" s="60"/>
      <c r="L199" s="60"/>
    </row>
    <row r="200" spans="1:12" s="62" customFormat="1" ht="30" customHeight="1" x14ac:dyDescent="0.3">
      <c r="A200" s="63"/>
      <c r="B200" s="59"/>
      <c r="C200" s="60"/>
      <c r="D200" s="61"/>
      <c r="J200" s="60"/>
      <c r="K200" s="60"/>
      <c r="L200" s="60"/>
    </row>
    <row r="201" spans="1:12" s="62" customFormat="1" ht="30" customHeight="1" x14ac:dyDescent="0.3">
      <c r="A201" s="63"/>
      <c r="B201" s="59"/>
      <c r="C201" s="60"/>
      <c r="D201" s="61"/>
      <c r="J201" s="60"/>
      <c r="K201" s="60"/>
      <c r="L201" s="60"/>
    </row>
    <row r="202" spans="1:12" s="62" customFormat="1" ht="30" customHeight="1" x14ac:dyDescent="0.3">
      <c r="A202" s="63"/>
      <c r="B202" s="59"/>
      <c r="C202" s="60"/>
      <c r="D202" s="61"/>
      <c r="J202" s="60"/>
      <c r="K202" s="60"/>
      <c r="L202" s="60"/>
    </row>
    <row r="203" spans="1:12" s="62" customFormat="1" ht="30" customHeight="1" x14ac:dyDescent="0.3">
      <c r="A203" s="63"/>
      <c r="B203" s="59"/>
      <c r="C203" s="60"/>
      <c r="D203" s="61"/>
      <c r="J203" s="60"/>
      <c r="K203" s="60"/>
      <c r="L203" s="60"/>
    </row>
    <row r="204" spans="1:12" s="62" customFormat="1" ht="30" customHeight="1" x14ac:dyDescent="0.3">
      <c r="A204" s="63"/>
      <c r="B204" s="59"/>
      <c r="C204" s="60"/>
      <c r="D204" s="61"/>
      <c r="J204" s="60"/>
      <c r="K204" s="60"/>
      <c r="L204" s="60"/>
    </row>
    <row r="205" spans="1:12" s="62" customFormat="1" ht="30" customHeight="1" x14ac:dyDescent="0.3">
      <c r="A205" s="63"/>
      <c r="B205" s="59"/>
      <c r="C205" s="60"/>
      <c r="D205" s="61"/>
      <c r="J205" s="60"/>
      <c r="K205" s="60"/>
      <c r="L205" s="60"/>
    </row>
    <row r="206" spans="1:12" s="62" customFormat="1" ht="30" customHeight="1" x14ac:dyDescent="0.3">
      <c r="A206" s="63"/>
      <c r="B206" s="59"/>
      <c r="C206" s="60"/>
      <c r="D206" s="61"/>
      <c r="J206" s="60"/>
      <c r="K206" s="60"/>
      <c r="L206" s="60"/>
    </row>
    <row r="207" spans="1:12" s="62" customFormat="1" ht="30" customHeight="1" x14ac:dyDescent="0.3">
      <c r="A207" s="63"/>
      <c r="B207" s="59"/>
      <c r="C207" s="60"/>
      <c r="D207" s="61"/>
      <c r="J207" s="60"/>
      <c r="K207" s="60"/>
      <c r="L207" s="60"/>
    </row>
    <row r="208" spans="1:12" s="62" customFormat="1" ht="30" customHeight="1" x14ac:dyDescent="0.3">
      <c r="A208" s="63"/>
      <c r="B208" s="59"/>
      <c r="C208" s="60"/>
      <c r="D208" s="61"/>
      <c r="J208" s="60"/>
      <c r="K208" s="60"/>
      <c r="L208" s="60"/>
    </row>
    <row r="209" spans="1:12" s="62" customFormat="1" ht="30" customHeight="1" x14ac:dyDescent="0.3">
      <c r="A209" s="63"/>
      <c r="B209" s="59"/>
      <c r="C209" s="60"/>
      <c r="D209" s="61"/>
      <c r="J209" s="60"/>
      <c r="K209" s="60"/>
      <c r="L209" s="60"/>
    </row>
    <row r="210" spans="1:12" s="62" customFormat="1" ht="30" customHeight="1" x14ac:dyDescent="0.3">
      <c r="A210" s="63"/>
      <c r="B210" s="59"/>
      <c r="C210" s="60"/>
      <c r="D210" s="61"/>
      <c r="J210" s="60"/>
      <c r="K210" s="60"/>
      <c r="L210" s="60"/>
    </row>
    <row r="211" spans="1:12" s="62" customFormat="1" ht="30" customHeight="1" x14ac:dyDescent="0.3">
      <c r="A211" s="63"/>
      <c r="B211" s="59"/>
      <c r="C211" s="60"/>
      <c r="D211" s="61"/>
      <c r="J211" s="60"/>
      <c r="K211" s="60"/>
      <c r="L211" s="60"/>
    </row>
    <row r="212" spans="1:12" s="62" customFormat="1" ht="30" customHeight="1" x14ac:dyDescent="0.3">
      <c r="A212" s="63"/>
      <c r="B212" s="59"/>
      <c r="C212" s="60"/>
      <c r="D212" s="61"/>
      <c r="J212" s="60"/>
      <c r="K212" s="60"/>
      <c r="L212" s="60"/>
    </row>
    <row r="213" spans="1:12" s="62" customFormat="1" ht="30" customHeight="1" x14ac:dyDescent="0.3">
      <c r="A213" s="63"/>
      <c r="B213" s="59"/>
      <c r="C213" s="60"/>
      <c r="D213" s="61"/>
      <c r="J213" s="60"/>
      <c r="K213" s="60"/>
      <c r="L213" s="60"/>
    </row>
    <row r="214" spans="1:12" s="62" customFormat="1" ht="30" customHeight="1" x14ac:dyDescent="0.3">
      <c r="A214" s="63"/>
      <c r="B214" s="59"/>
      <c r="C214" s="60"/>
      <c r="D214" s="61"/>
      <c r="J214" s="60"/>
      <c r="K214" s="60"/>
      <c r="L214" s="60"/>
    </row>
    <row r="215" spans="1:12" s="62" customFormat="1" ht="30" customHeight="1" x14ac:dyDescent="0.3">
      <c r="A215" s="63"/>
      <c r="B215" s="59"/>
      <c r="C215" s="60"/>
      <c r="D215" s="61"/>
      <c r="J215" s="60"/>
      <c r="K215" s="60"/>
      <c r="L215" s="60"/>
    </row>
    <row r="216" spans="1:12" s="62" customFormat="1" ht="30" customHeight="1" x14ac:dyDescent="0.3">
      <c r="A216" s="63"/>
      <c r="B216" s="59"/>
      <c r="C216" s="60"/>
      <c r="D216" s="61"/>
      <c r="J216" s="60"/>
      <c r="K216" s="60"/>
      <c r="L216" s="60"/>
    </row>
    <row r="217" spans="1:12" s="62" customFormat="1" ht="30" customHeight="1" x14ac:dyDescent="0.3">
      <c r="A217" s="63"/>
      <c r="B217" s="59"/>
      <c r="C217" s="60"/>
      <c r="D217" s="61"/>
      <c r="J217" s="60"/>
      <c r="K217" s="60"/>
      <c r="L217" s="60"/>
    </row>
    <row r="218" spans="1:12" s="62" customFormat="1" ht="30" customHeight="1" x14ac:dyDescent="0.3">
      <c r="A218" s="63"/>
      <c r="B218" s="59"/>
      <c r="C218" s="60"/>
      <c r="D218" s="61"/>
      <c r="J218" s="60"/>
      <c r="K218" s="60"/>
      <c r="L218" s="60"/>
    </row>
    <row r="219" spans="1:12" s="62" customFormat="1" ht="30" customHeight="1" x14ac:dyDescent="0.3">
      <c r="A219" s="63"/>
      <c r="B219" s="59"/>
      <c r="C219" s="60"/>
      <c r="D219" s="61"/>
      <c r="J219" s="60"/>
      <c r="K219" s="60"/>
      <c r="L219" s="60"/>
    </row>
    <row r="220" spans="1:12" s="62" customFormat="1" ht="30" customHeight="1" x14ac:dyDescent="0.3">
      <c r="A220" s="63"/>
      <c r="B220" s="59"/>
      <c r="C220" s="60"/>
      <c r="D220" s="61"/>
      <c r="J220" s="60"/>
      <c r="K220" s="60"/>
      <c r="L220" s="60"/>
    </row>
    <row r="221" spans="1:12" s="62" customFormat="1" ht="30" customHeight="1" x14ac:dyDescent="0.3">
      <c r="A221" s="63"/>
      <c r="B221" s="59"/>
      <c r="C221" s="60"/>
      <c r="D221" s="61"/>
      <c r="J221" s="60"/>
      <c r="K221" s="60"/>
      <c r="L221" s="60"/>
    </row>
    <row r="222" spans="1:12" s="62" customFormat="1" ht="30" customHeight="1" x14ac:dyDescent="0.3">
      <c r="A222" s="63"/>
      <c r="B222" s="59"/>
      <c r="C222" s="60"/>
      <c r="D222" s="61"/>
      <c r="J222" s="60"/>
      <c r="K222" s="60"/>
      <c r="L222" s="60"/>
    </row>
    <row r="223" spans="1:12" s="62" customFormat="1" ht="30" customHeight="1" x14ac:dyDescent="0.3">
      <c r="A223" s="63"/>
      <c r="B223" s="59"/>
      <c r="C223" s="60"/>
      <c r="D223" s="61"/>
      <c r="J223" s="60"/>
      <c r="K223" s="60"/>
      <c r="L223" s="60"/>
    </row>
    <row r="224" spans="1:12" s="62" customFormat="1" ht="30" customHeight="1" x14ac:dyDescent="0.3">
      <c r="A224" s="63"/>
      <c r="B224" s="59"/>
      <c r="C224" s="60"/>
      <c r="D224" s="61"/>
      <c r="J224" s="60"/>
      <c r="K224" s="60"/>
      <c r="L224" s="60"/>
    </row>
    <row r="225" spans="1:12" s="62" customFormat="1" ht="30" customHeight="1" x14ac:dyDescent="0.3">
      <c r="A225" s="63"/>
      <c r="B225" s="59"/>
      <c r="C225" s="60"/>
      <c r="D225" s="61"/>
      <c r="J225" s="60"/>
      <c r="K225" s="60"/>
      <c r="L225" s="60"/>
    </row>
    <row r="226" spans="1:12" s="62" customFormat="1" ht="30" customHeight="1" x14ac:dyDescent="0.3">
      <c r="A226" s="63"/>
      <c r="B226" s="59"/>
      <c r="C226" s="60"/>
      <c r="D226" s="61"/>
      <c r="J226" s="60"/>
      <c r="K226" s="60"/>
      <c r="L226" s="60"/>
    </row>
    <row r="227" spans="1:12" s="62" customFormat="1" ht="30" customHeight="1" x14ac:dyDescent="0.3">
      <c r="A227" s="63"/>
      <c r="B227" s="59"/>
      <c r="C227" s="60"/>
      <c r="D227" s="61"/>
      <c r="J227" s="60"/>
      <c r="K227" s="60"/>
      <c r="L227" s="60"/>
    </row>
    <row r="228" spans="1:12" s="62" customFormat="1" ht="30" customHeight="1" x14ac:dyDescent="0.3">
      <c r="A228" s="63"/>
      <c r="B228" s="59"/>
      <c r="C228" s="60"/>
      <c r="D228" s="61"/>
      <c r="J228" s="60"/>
      <c r="K228" s="60"/>
      <c r="L228" s="60"/>
    </row>
    <row r="229" spans="1:12" s="62" customFormat="1" ht="30" customHeight="1" x14ac:dyDescent="0.3">
      <c r="A229" s="63"/>
      <c r="B229" s="59"/>
      <c r="C229" s="60"/>
      <c r="D229" s="61"/>
      <c r="J229" s="60"/>
      <c r="K229" s="60"/>
      <c r="L229" s="60"/>
    </row>
    <row r="230" spans="1:12" s="62" customFormat="1" ht="30" customHeight="1" x14ac:dyDescent="0.3">
      <c r="A230" s="63"/>
      <c r="B230" s="59"/>
      <c r="C230" s="60"/>
      <c r="D230" s="61"/>
      <c r="J230" s="60"/>
      <c r="K230" s="60"/>
      <c r="L230" s="60"/>
    </row>
    <row r="231" spans="1:12" s="62" customFormat="1" ht="30" customHeight="1" x14ac:dyDescent="0.3">
      <c r="A231" s="63"/>
      <c r="B231" s="59"/>
      <c r="C231" s="60"/>
      <c r="D231" s="61"/>
      <c r="J231" s="60"/>
      <c r="K231" s="60"/>
      <c r="L231" s="60"/>
    </row>
    <row r="232" spans="1:12" s="62" customFormat="1" ht="30" customHeight="1" x14ac:dyDescent="0.3">
      <c r="A232" s="63"/>
      <c r="B232" s="59"/>
      <c r="C232" s="60"/>
      <c r="D232" s="61"/>
      <c r="J232" s="60"/>
      <c r="K232" s="60"/>
      <c r="L232" s="60"/>
    </row>
    <row r="233" spans="1:12" s="62" customFormat="1" ht="30" customHeight="1" x14ac:dyDescent="0.3">
      <c r="A233" s="63"/>
      <c r="B233" s="59"/>
      <c r="C233" s="60"/>
      <c r="D233" s="61"/>
      <c r="J233" s="60"/>
      <c r="K233" s="60"/>
      <c r="L233" s="60"/>
    </row>
    <row r="234" spans="1:12" s="62" customFormat="1" ht="30" customHeight="1" x14ac:dyDescent="0.3">
      <c r="A234" s="63"/>
      <c r="B234" s="59"/>
      <c r="C234" s="60"/>
      <c r="D234" s="61"/>
      <c r="J234" s="60"/>
      <c r="K234" s="60"/>
      <c r="L234" s="60"/>
    </row>
    <row r="235" spans="1:12" s="62" customFormat="1" ht="30" customHeight="1" x14ac:dyDescent="0.3">
      <c r="A235" s="63"/>
      <c r="B235" s="59"/>
      <c r="C235" s="60"/>
      <c r="D235" s="61"/>
      <c r="J235" s="60"/>
      <c r="K235" s="60"/>
      <c r="L235" s="60"/>
    </row>
    <row r="236" spans="1:12" s="62" customFormat="1" ht="30" customHeight="1" x14ac:dyDescent="0.3">
      <c r="A236" s="63"/>
      <c r="B236" s="59"/>
      <c r="C236" s="60"/>
      <c r="D236" s="61"/>
      <c r="J236" s="60"/>
      <c r="K236" s="60"/>
      <c r="L236" s="60"/>
    </row>
    <row r="237" spans="1:12" s="62" customFormat="1" ht="30" customHeight="1" x14ac:dyDescent="0.3">
      <c r="A237" s="63"/>
      <c r="B237" s="59"/>
      <c r="C237" s="60"/>
      <c r="D237" s="61"/>
      <c r="J237" s="60"/>
      <c r="K237" s="60"/>
      <c r="L237" s="60"/>
    </row>
    <row r="238" spans="1:12" s="62" customFormat="1" ht="30" customHeight="1" x14ac:dyDescent="0.3">
      <c r="A238" s="63"/>
      <c r="B238" s="59"/>
      <c r="C238" s="60"/>
      <c r="D238" s="61"/>
      <c r="J238" s="60"/>
      <c r="K238" s="60"/>
      <c r="L238" s="60"/>
    </row>
    <row r="239" spans="1:12" s="62" customFormat="1" ht="30" customHeight="1" x14ac:dyDescent="0.3">
      <c r="A239" s="63"/>
      <c r="B239" s="59"/>
      <c r="C239" s="60"/>
      <c r="D239" s="61"/>
      <c r="J239" s="60"/>
      <c r="K239" s="60"/>
      <c r="L239" s="60"/>
    </row>
    <row r="240" spans="1:12" s="62" customFormat="1" ht="30" customHeight="1" x14ac:dyDescent="0.3">
      <c r="A240" s="63"/>
      <c r="B240" s="59"/>
      <c r="C240" s="60"/>
      <c r="D240" s="61"/>
      <c r="J240" s="60"/>
      <c r="K240" s="60"/>
      <c r="L240" s="60"/>
    </row>
    <row r="241" spans="1:12" s="62" customFormat="1" ht="30" customHeight="1" x14ac:dyDescent="0.3">
      <c r="A241" s="63"/>
      <c r="B241" s="59"/>
      <c r="C241" s="60"/>
      <c r="D241" s="61"/>
      <c r="J241" s="60"/>
      <c r="K241" s="60"/>
      <c r="L241" s="60"/>
    </row>
    <row r="242" spans="1:12" s="62" customFormat="1" ht="30" customHeight="1" x14ac:dyDescent="0.3">
      <c r="A242" s="63"/>
      <c r="B242" s="59"/>
      <c r="C242" s="60"/>
      <c r="D242" s="61"/>
      <c r="J242" s="60"/>
      <c r="K242" s="60"/>
      <c r="L242" s="60"/>
    </row>
    <row r="243" spans="1:12" s="62" customFormat="1" ht="30" customHeight="1" x14ac:dyDescent="0.3">
      <c r="A243" s="63"/>
      <c r="B243" s="59"/>
      <c r="C243" s="60"/>
      <c r="D243" s="61"/>
      <c r="J243" s="60"/>
      <c r="K243" s="60"/>
      <c r="L243" s="60"/>
    </row>
    <row r="244" spans="1:12" s="62" customFormat="1" ht="30" customHeight="1" x14ac:dyDescent="0.3">
      <c r="A244" s="63"/>
      <c r="B244" s="59"/>
      <c r="C244" s="60"/>
      <c r="D244" s="61"/>
      <c r="J244" s="60"/>
      <c r="K244" s="60"/>
      <c r="L244" s="60"/>
    </row>
    <row r="245" spans="1:12" s="62" customFormat="1" ht="30" customHeight="1" x14ac:dyDescent="0.3">
      <c r="A245" s="63"/>
      <c r="B245" s="59"/>
      <c r="C245" s="60"/>
      <c r="D245" s="61"/>
      <c r="J245" s="60"/>
      <c r="K245" s="60"/>
      <c r="L245" s="60"/>
    </row>
    <row r="246" spans="1:12" s="62" customFormat="1" ht="30" customHeight="1" x14ac:dyDescent="0.3">
      <c r="A246" s="63"/>
      <c r="B246" s="59"/>
      <c r="C246" s="60"/>
      <c r="D246" s="61"/>
      <c r="J246" s="60"/>
      <c r="K246" s="60"/>
      <c r="L246" s="60"/>
    </row>
    <row r="247" spans="1:12" s="62" customFormat="1" ht="30" customHeight="1" x14ac:dyDescent="0.3">
      <c r="A247" s="63"/>
      <c r="B247" s="59"/>
      <c r="C247" s="60"/>
      <c r="D247" s="61"/>
      <c r="J247" s="60"/>
      <c r="K247" s="60"/>
      <c r="L247" s="60"/>
    </row>
    <row r="248" spans="1:12" s="62" customFormat="1" ht="30" customHeight="1" x14ac:dyDescent="0.3">
      <c r="A248" s="63"/>
      <c r="B248" s="59"/>
      <c r="C248" s="60"/>
      <c r="D248" s="61"/>
      <c r="J248" s="60"/>
      <c r="K248" s="60"/>
      <c r="L248" s="60"/>
    </row>
    <row r="249" spans="1:12" s="62" customFormat="1" ht="30" customHeight="1" x14ac:dyDescent="0.3">
      <c r="A249" s="63"/>
      <c r="B249" s="59"/>
      <c r="C249" s="60"/>
      <c r="D249" s="61"/>
      <c r="J249" s="60"/>
      <c r="K249" s="60"/>
      <c r="L249" s="60"/>
    </row>
    <row r="250" spans="1:12" s="62" customFormat="1" ht="30" customHeight="1" x14ac:dyDescent="0.3">
      <c r="A250" s="63"/>
      <c r="B250" s="59"/>
      <c r="C250" s="60"/>
      <c r="D250" s="61"/>
      <c r="J250" s="60"/>
      <c r="K250" s="60"/>
      <c r="L250" s="60"/>
    </row>
    <row r="251" spans="1:12" s="62" customFormat="1" ht="30" customHeight="1" x14ac:dyDescent="0.3">
      <c r="A251" s="63"/>
      <c r="B251" s="59"/>
      <c r="C251" s="60"/>
      <c r="D251" s="61"/>
      <c r="J251" s="60"/>
      <c r="K251" s="60"/>
      <c r="L251" s="60"/>
    </row>
    <row r="252" spans="1:12" s="62" customFormat="1" ht="30" customHeight="1" x14ac:dyDescent="0.3">
      <c r="A252" s="63"/>
      <c r="B252" s="59"/>
      <c r="C252" s="60"/>
      <c r="D252" s="61"/>
      <c r="J252" s="60"/>
      <c r="K252" s="60"/>
      <c r="L252" s="60"/>
    </row>
    <row r="253" spans="1:12" s="62" customFormat="1" ht="30" customHeight="1" x14ac:dyDescent="0.3">
      <c r="A253" s="63"/>
      <c r="B253" s="59"/>
      <c r="C253" s="60"/>
      <c r="D253" s="61"/>
      <c r="J253" s="60"/>
      <c r="K253" s="60"/>
      <c r="L253" s="60"/>
    </row>
    <row r="254" spans="1:12" s="62" customFormat="1" ht="30" customHeight="1" x14ac:dyDescent="0.3">
      <c r="A254" s="63"/>
      <c r="B254" s="59"/>
      <c r="C254" s="60"/>
      <c r="D254" s="61"/>
      <c r="J254" s="60"/>
      <c r="K254" s="60"/>
      <c r="L254" s="60"/>
    </row>
    <row r="255" spans="1:12" s="62" customFormat="1" ht="30" customHeight="1" x14ac:dyDescent="0.3">
      <c r="A255" s="63"/>
      <c r="B255" s="59"/>
      <c r="C255" s="60"/>
      <c r="D255" s="61"/>
      <c r="J255" s="60"/>
      <c r="K255" s="60"/>
      <c r="L255" s="60"/>
    </row>
    <row r="256" spans="1:12" s="62" customFormat="1" ht="30" customHeight="1" x14ac:dyDescent="0.3">
      <c r="A256" s="63"/>
      <c r="B256" s="59"/>
      <c r="C256" s="60"/>
      <c r="D256" s="61"/>
      <c r="J256" s="60"/>
      <c r="K256" s="60"/>
      <c r="L256" s="60"/>
    </row>
    <row r="257" spans="1:12" s="62" customFormat="1" ht="30" customHeight="1" x14ac:dyDescent="0.3">
      <c r="A257" s="63"/>
      <c r="B257" s="59"/>
      <c r="C257" s="60"/>
      <c r="D257" s="61"/>
      <c r="J257" s="60"/>
      <c r="K257" s="60"/>
      <c r="L257" s="60"/>
    </row>
    <row r="258" spans="1:12" s="62" customFormat="1" ht="30" customHeight="1" x14ac:dyDescent="0.3">
      <c r="A258" s="63"/>
      <c r="B258" s="59"/>
      <c r="C258" s="60"/>
      <c r="D258" s="61"/>
      <c r="J258" s="60"/>
      <c r="K258" s="60"/>
      <c r="L258" s="60"/>
    </row>
    <row r="259" spans="1:12" s="62" customFormat="1" ht="30" customHeight="1" x14ac:dyDescent="0.3">
      <c r="A259" s="63"/>
      <c r="B259" s="59"/>
      <c r="C259" s="60"/>
      <c r="D259" s="61"/>
      <c r="J259" s="60"/>
      <c r="K259" s="60"/>
      <c r="L259" s="60"/>
    </row>
    <row r="260" spans="1:12" s="62" customFormat="1" ht="30" customHeight="1" x14ac:dyDescent="0.3">
      <c r="A260" s="63"/>
      <c r="B260" s="59"/>
      <c r="C260" s="60"/>
      <c r="D260" s="61"/>
      <c r="J260" s="60"/>
      <c r="K260" s="60"/>
      <c r="L260" s="60"/>
    </row>
    <row r="261" spans="1:12" s="62" customFormat="1" ht="30" customHeight="1" x14ac:dyDescent="0.3">
      <c r="A261" s="63"/>
      <c r="B261" s="59"/>
      <c r="C261" s="60"/>
      <c r="D261" s="61"/>
      <c r="J261" s="60"/>
      <c r="K261" s="60"/>
      <c r="L261" s="60"/>
    </row>
    <row r="262" spans="1:12" s="62" customFormat="1" ht="30" customHeight="1" x14ac:dyDescent="0.3">
      <c r="A262" s="63"/>
      <c r="B262" s="59"/>
      <c r="C262" s="60"/>
      <c r="D262" s="61"/>
      <c r="J262" s="60"/>
      <c r="K262" s="60"/>
      <c r="L262" s="60"/>
    </row>
    <row r="263" spans="1:12" s="62" customFormat="1" ht="30" customHeight="1" x14ac:dyDescent="0.3">
      <c r="A263" s="63"/>
      <c r="B263" s="59"/>
      <c r="C263" s="60"/>
      <c r="D263" s="61"/>
      <c r="J263" s="60"/>
      <c r="K263" s="60"/>
      <c r="L263" s="60"/>
    </row>
    <row r="264" spans="1:12" s="62" customFormat="1" ht="30" customHeight="1" x14ac:dyDescent="0.3">
      <c r="A264" s="63"/>
      <c r="B264" s="59"/>
      <c r="C264" s="60"/>
      <c r="D264" s="61"/>
      <c r="J264" s="60"/>
      <c r="K264" s="60"/>
      <c r="L264" s="60"/>
    </row>
    <row r="265" spans="1:12" s="62" customFormat="1" ht="30" customHeight="1" x14ac:dyDescent="0.3">
      <c r="A265" s="63"/>
      <c r="B265" s="59"/>
      <c r="C265" s="60"/>
      <c r="D265" s="61"/>
      <c r="J265" s="60"/>
      <c r="K265" s="60"/>
      <c r="L265" s="60"/>
    </row>
    <row r="266" spans="1:12" s="62" customFormat="1" ht="30" customHeight="1" x14ac:dyDescent="0.3">
      <c r="A266" s="63"/>
      <c r="B266" s="59"/>
      <c r="C266" s="60"/>
      <c r="D266" s="61"/>
      <c r="J266" s="60"/>
      <c r="K266" s="60"/>
      <c r="L266" s="60"/>
    </row>
    <row r="267" spans="1:12" s="62" customFormat="1" ht="30" customHeight="1" x14ac:dyDescent="0.3">
      <c r="A267" s="63"/>
      <c r="B267" s="59"/>
      <c r="C267" s="60"/>
      <c r="D267" s="61"/>
      <c r="J267" s="60"/>
      <c r="K267" s="60"/>
      <c r="L267" s="60"/>
    </row>
    <row r="268" spans="1:12" s="62" customFormat="1" ht="30" customHeight="1" x14ac:dyDescent="0.3">
      <c r="A268" s="63"/>
      <c r="B268" s="59"/>
      <c r="C268" s="60"/>
      <c r="D268" s="61"/>
      <c r="J268" s="60"/>
      <c r="K268" s="60"/>
      <c r="L268" s="60"/>
    </row>
    <row r="269" spans="1:12" s="62" customFormat="1" ht="30" customHeight="1" x14ac:dyDescent="0.3">
      <c r="A269" s="63"/>
      <c r="B269" s="59"/>
      <c r="C269" s="60"/>
      <c r="D269" s="61"/>
      <c r="J269" s="60"/>
      <c r="K269" s="60"/>
      <c r="L269" s="60"/>
    </row>
    <row r="270" spans="1:12" s="62" customFormat="1" ht="30" customHeight="1" x14ac:dyDescent="0.3">
      <c r="A270" s="63"/>
      <c r="B270" s="59"/>
      <c r="C270" s="60"/>
      <c r="D270" s="61"/>
      <c r="J270" s="60"/>
      <c r="K270" s="60"/>
      <c r="L270" s="60"/>
    </row>
    <row r="271" spans="1:12" s="62" customFormat="1" ht="30" customHeight="1" x14ac:dyDescent="0.3">
      <c r="A271" s="63"/>
      <c r="B271" s="59"/>
      <c r="C271" s="60"/>
      <c r="D271" s="61"/>
      <c r="J271" s="60"/>
      <c r="K271" s="60"/>
      <c r="L271" s="60"/>
    </row>
    <row r="272" spans="1:12" s="62" customFormat="1" ht="30" customHeight="1" x14ac:dyDescent="0.3">
      <c r="A272" s="63"/>
      <c r="B272" s="59"/>
      <c r="C272" s="60"/>
      <c r="D272" s="61"/>
      <c r="J272" s="60"/>
      <c r="K272" s="60"/>
      <c r="L272" s="60"/>
    </row>
    <row r="273" spans="1:12" s="62" customFormat="1" ht="30" customHeight="1" x14ac:dyDescent="0.3">
      <c r="A273" s="63"/>
      <c r="B273" s="59"/>
      <c r="C273" s="60"/>
      <c r="D273" s="61"/>
      <c r="J273" s="60"/>
      <c r="K273" s="60"/>
      <c r="L273" s="60"/>
    </row>
    <row r="274" spans="1:12" s="62" customFormat="1" ht="30" customHeight="1" x14ac:dyDescent="0.3">
      <c r="A274" s="63"/>
      <c r="B274" s="59"/>
      <c r="C274" s="60"/>
      <c r="D274" s="61"/>
      <c r="J274" s="60"/>
      <c r="K274" s="60"/>
      <c r="L274" s="60"/>
    </row>
    <row r="275" spans="1:12" s="62" customFormat="1" ht="30" customHeight="1" x14ac:dyDescent="0.3">
      <c r="A275" s="63"/>
      <c r="B275" s="59"/>
      <c r="C275" s="60"/>
      <c r="D275" s="61"/>
      <c r="J275" s="60"/>
      <c r="K275" s="60"/>
      <c r="L275" s="60"/>
    </row>
    <row r="276" spans="1:12" s="62" customFormat="1" ht="30" customHeight="1" x14ac:dyDescent="0.3">
      <c r="A276" s="63"/>
      <c r="B276" s="59"/>
      <c r="C276" s="60"/>
      <c r="D276" s="61"/>
      <c r="J276" s="60"/>
      <c r="K276" s="60"/>
      <c r="L276" s="60"/>
    </row>
    <row r="277" spans="1:12" s="62" customFormat="1" ht="30" customHeight="1" x14ac:dyDescent="0.3">
      <c r="A277" s="63"/>
      <c r="B277" s="59"/>
      <c r="C277" s="60"/>
      <c r="D277" s="61"/>
      <c r="J277" s="60"/>
      <c r="K277" s="60"/>
      <c r="L277" s="60"/>
    </row>
    <row r="278" spans="1:12" s="62" customFormat="1" ht="30" customHeight="1" x14ac:dyDescent="0.3">
      <c r="A278" s="63"/>
      <c r="B278" s="59"/>
      <c r="C278" s="60"/>
      <c r="D278" s="61"/>
      <c r="J278" s="60"/>
      <c r="K278" s="60"/>
      <c r="L278" s="60"/>
    </row>
    <row r="279" spans="1:12" s="62" customFormat="1" ht="30" customHeight="1" x14ac:dyDescent="0.3">
      <c r="A279" s="63"/>
      <c r="B279" s="59"/>
      <c r="C279" s="60"/>
      <c r="D279" s="61"/>
      <c r="J279" s="60"/>
      <c r="K279" s="60"/>
      <c r="L279" s="60"/>
    </row>
    <row r="280" spans="1:12" s="62" customFormat="1" ht="30" customHeight="1" x14ac:dyDescent="0.3">
      <c r="A280" s="63"/>
      <c r="B280" s="59"/>
      <c r="C280" s="60"/>
      <c r="D280" s="61"/>
      <c r="J280" s="60"/>
      <c r="K280" s="60"/>
      <c r="L280" s="60"/>
    </row>
    <row r="281" spans="1:12" s="62" customFormat="1" ht="30" customHeight="1" x14ac:dyDescent="0.3">
      <c r="A281" s="63"/>
      <c r="B281" s="59"/>
      <c r="C281" s="60"/>
      <c r="D281" s="61"/>
      <c r="J281" s="60"/>
      <c r="K281" s="60"/>
      <c r="L281" s="60"/>
    </row>
    <row r="282" spans="1:12" s="62" customFormat="1" ht="30" customHeight="1" x14ac:dyDescent="0.3">
      <c r="A282" s="63"/>
      <c r="B282" s="59"/>
      <c r="C282" s="60"/>
      <c r="D282" s="61"/>
      <c r="J282" s="60"/>
      <c r="K282" s="60"/>
      <c r="L282" s="60"/>
    </row>
    <row r="283" spans="1:12" s="62" customFormat="1" ht="30" customHeight="1" x14ac:dyDescent="0.3">
      <c r="A283" s="63"/>
      <c r="B283" s="59"/>
      <c r="C283" s="60"/>
      <c r="D283" s="61"/>
      <c r="J283" s="60"/>
      <c r="K283" s="60"/>
      <c r="L283" s="60"/>
    </row>
    <row r="284" spans="1:12" s="62" customFormat="1" ht="30" customHeight="1" x14ac:dyDescent="0.3">
      <c r="A284" s="63"/>
      <c r="B284" s="59"/>
      <c r="C284" s="60"/>
      <c r="D284" s="61"/>
      <c r="J284" s="60"/>
      <c r="K284" s="60"/>
      <c r="L284" s="60"/>
    </row>
    <row r="285" spans="1:12" s="62" customFormat="1" ht="30" customHeight="1" x14ac:dyDescent="0.3">
      <c r="A285" s="63"/>
      <c r="B285" s="59"/>
      <c r="C285" s="60"/>
      <c r="D285" s="61"/>
      <c r="J285" s="60"/>
      <c r="K285" s="60"/>
      <c r="L285" s="60"/>
    </row>
    <row r="286" spans="1:12" s="62" customFormat="1" ht="30" customHeight="1" x14ac:dyDescent="0.3">
      <c r="A286" s="63"/>
      <c r="B286" s="59"/>
      <c r="C286" s="60"/>
      <c r="D286" s="61"/>
      <c r="J286" s="60"/>
      <c r="K286" s="60"/>
      <c r="L286" s="60"/>
    </row>
    <row r="287" spans="1:12" s="62" customFormat="1" ht="30" customHeight="1" x14ac:dyDescent="0.3">
      <c r="A287" s="63"/>
      <c r="B287" s="59"/>
      <c r="C287" s="60"/>
      <c r="D287" s="61"/>
      <c r="J287" s="60"/>
      <c r="K287" s="60"/>
      <c r="L287" s="60"/>
    </row>
    <row r="288" spans="1:12" s="62" customFormat="1" ht="30" customHeight="1" x14ac:dyDescent="0.3">
      <c r="A288" s="63"/>
      <c r="B288" s="59"/>
      <c r="C288" s="60"/>
      <c r="D288" s="61"/>
      <c r="J288" s="60"/>
      <c r="K288" s="60"/>
      <c r="L288" s="60"/>
    </row>
    <row r="289" spans="1:12" s="62" customFormat="1" ht="30" customHeight="1" x14ac:dyDescent="0.3">
      <c r="A289" s="63"/>
      <c r="B289" s="59"/>
      <c r="C289" s="60"/>
      <c r="D289" s="61"/>
      <c r="J289" s="60"/>
      <c r="K289" s="60"/>
      <c r="L289" s="60"/>
    </row>
    <row r="290" spans="1:12" s="62" customFormat="1" ht="30" customHeight="1" x14ac:dyDescent="0.3">
      <c r="A290" s="63"/>
      <c r="B290" s="59"/>
      <c r="C290" s="60"/>
      <c r="D290" s="61"/>
      <c r="J290" s="60"/>
      <c r="K290" s="60"/>
      <c r="L290" s="60"/>
    </row>
    <row r="291" spans="1:12" s="62" customFormat="1" ht="30" customHeight="1" x14ac:dyDescent="0.3">
      <c r="A291" s="63"/>
      <c r="B291" s="59"/>
      <c r="C291" s="60"/>
      <c r="D291" s="61"/>
      <c r="J291" s="60"/>
      <c r="K291" s="60"/>
      <c r="L291" s="60"/>
    </row>
    <row r="292" spans="1:12" s="62" customFormat="1" ht="30" customHeight="1" x14ac:dyDescent="0.3">
      <c r="A292" s="63"/>
      <c r="B292" s="59"/>
      <c r="C292" s="60"/>
      <c r="D292" s="61"/>
      <c r="J292" s="60"/>
      <c r="K292" s="60"/>
      <c r="L292" s="60"/>
    </row>
    <row r="293" spans="1:12" s="62" customFormat="1" ht="30" customHeight="1" x14ac:dyDescent="0.3">
      <c r="A293" s="63"/>
      <c r="B293" s="59"/>
      <c r="C293" s="60"/>
      <c r="D293" s="61"/>
      <c r="J293" s="60"/>
      <c r="K293" s="60"/>
      <c r="L293" s="60"/>
    </row>
    <row r="294" spans="1:12" s="62" customFormat="1" ht="30" customHeight="1" x14ac:dyDescent="0.3">
      <c r="A294" s="63"/>
      <c r="B294" s="59"/>
      <c r="C294" s="60"/>
      <c r="D294" s="61"/>
      <c r="J294" s="60"/>
      <c r="K294" s="60"/>
      <c r="L294" s="60"/>
    </row>
    <row r="295" spans="1:12" s="62" customFormat="1" ht="30" customHeight="1" x14ac:dyDescent="0.3">
      <c r="A295" s="63"/>
      <c r="B295" s="59"/>
      <c r="C295" s="60"/>
      <c r="D295" s="61"/>
      <c r="J295" s="60"/>
      <c r="K295" s="60"/>
      <c r="L295" s="60"/>
    </row>
    <row r="296" spans="1:12" s="62" customFormat="1" ht="30" customHeight="1" x14ac:dyDescent="0.3">
      <c r="A296" s="63"/>
      <c r="B296" s="59"/>
      <c r="C296" s="60"/>
      <c r="D296" s="61"/>
      <c r="J296" s="60"/>
      <c r="K296" s="60"/>
      <c r="L296" s="60"/>
    </row>
    <row r="297" spans="1:12" s="62" customFormat="1" ht="30" customHeight="1" x14ac:dyDescent="0.3">
      <c r="A297" s="63"/>
      <c r="B297" s="59"/>
      <c r="C297" s="60"/>
      <c r="D297" s="61"/>
      <c r="J297" s="60"/>
      <c r="K297" s="60"/>
      <c r="L297" s="60"/>
    </row>
    <row r="298" spans="1:12" s="62" customFormat="1" ht="30" customHeight="1" x14ac:dyDescent="0.3">
      <c r="A298" s="63"/>
      <c r="B298" s="59"/>
      <c r="C298" s="60"/>
      <c r="D298" s="61"/>
      <c r="J298" s="60"/>
      <c r="K298" s="60"/>
      <c r="L298" s="60"/>
    </row>
    <row r="299" spans="1:12" s="62" customFormat="1" ht="30" customHeight="1" x14ac:dyDescent="0.3">
      <c r="A299" s="63"/>
      <c r="B299" s="59"/>
      <c r="C299" s="60"/>
      <c r="D299" s="61"/>
      <c r="J299" s="60"/>
      <c r="K299" s="60"/>
      <c r="L299" s="60"/>
    </row>
    <row r="300" spans="1:12" s="62" customFormat="1" ht="30" customHeight="1" x14ac:dyDescent="0.3">
      <c r="A300" s="63"/>
      <c r="B300" s="59"/>
      <c r="C300" s="60"/>
      <c r="D300" s="61"/>
      <c r="J300" s="60"/>
      <c r="K300" s="60"/>
      <c r="L300" s="60"/>
    </row>
    <row r="301" spans="1:12" s="62" customFormat="1" ht="30" customHeight="1" x14ac:dyDescent="0.3">
      <c r="A301" s="63"/>
      <c r="B301" s="59"/>
      <c r="C301" s="60"/>
      <c r="D301" s="61"/>
      <c r="J301" s="60"/>
      <c r="K301" s="60"/>
      <c r="L301" s="60"/>
    </row>
    <row r="302" spans="1:12" s="62" customFormat="1" ht="30" customHeight="1" x14ac:dyDescent="0.3">
      <c r="A302" s="63"/>
      <c r="B302" s="59"/>
      <c r="C302" s="60"/>
      <c r="D302" s="61"/>
      <c r="J302" s="60"/>
      <c r="K302" s="60"/>
      <c r="L302" s="60"/>
    </row>
    <row r="303" spans="1:12" s="62" customFormat="1" ht="30" customHeight="1" x14ac:dyDescent="0.3">
      <c r="A303" s="63"/>
      <c r="B303" s="59"/>
      <c r="C303" s="60"/>
      <c r="D303" s="61"/>
      <c r="J303" s="60"/>
      <c r="K303" s="60"/>
      <c r="L303" s="60"/>
    </row>
    <row r="304" spans="1:12" s="62" customFormat="1" ht="30" customHeight="1" x14ac:dyDescent="0.3">
      <c r="A304" s="63"/>
      <c r="B304" s="59"/>
      <c r="C304" s="60"/>
      <c r="D304" s="61"/>
      <c r="J304" s="60"/>
      <c r="K304" s="60"/>
      <c r="L304" s="60"/>
    </row>
    <row r="305" spans="1:12" s="62" customFormat="1" ht="30" customHeight="1" x14ac:dyDescent="0.3">
      <c r="A305" s="63"/>
      <c r="B305" s="59"/>
      <c r="C305" s="60"/>
      <c r="D305" s="61"/>
      <c r="J305" s="60"/>
      <c r="K305" s="60"/>
      <c r="L305" s="60"/>
    </row>
    <row r="306" spans="1:12" s="62" customFormat="1" ht="30" customHeight="1" x14ac:dyDescent="0.3">
      <c r="A306" s="63"/>
      <c r="B306" s="59"/>
      <c r="C306" s="60"/>
      <c r="D306" s="61"/>
      <c r="J306" s="60"/>
      <c r="K306" s="60"/>
      <c r="L306" s="60"/>
    </row>
    <row r="307" spans="1:12" s="62" customFormat="1" ht="30" customHeight="1" x14ac:dyDescent="0.3">
      <c r="A307" s="63"/>
      <c r="B307" s="59"/>
      <c r="C307" s="60"/>
      <c r="D307" s="61"/>
      <c r="J307" s="60"/>
      <c r="K307" s="60"/>
      <c r="L307" s="60"/>
    </row>
    <row r="308" spans="1:12" s="62" customFormat="1" ht="30" customHeight="1" x14ac:dyDescent="0.3">
      <c r="A308" s="63"/>
      <c r="B308" s="59"/>
      <c r="C308" s="60"/>
      <c r="D308" s="61"/>
      <c r="J308" s="60"/>
      <c r="K308" s="60"/>
      <c r="L308" s="60"/>
    </row>
    <row r="309" spans="1:12" s="62" customFormat="1" ht="30" customHeight="1" x14ac:dyDescent="0.3">
      <c r="A309" s="63"/>
      <c r="B309" s="59"/>
      <c r="C309" s="60"/>
      <c r="D309" s="61"/>
      <c r="J309" s="60"/>
      <c r="K309" s="60"/>
      <c r="L309" s="60"/>
    </row>
    <row r="310" spans="1:12" s="62" customFormat="1" ht="30" customHeight="1" x14ac:dyDescent="0.3">
      <c r="A310" s="63"/>
      <c r="B310" s="59"/>
      <c r="C310" s="60"/>
      <c r="D310" s="61"/>
      <c r="J310" s="60"/>
      <c r="K310" s="60"/>
      <c r="L310" s="60"/>
    </row>
    <row r="311" spans="1:12" s="62" customFormat="1" ht="30" customHeight="1" x14ac:dyDescent="0.3">
      <c r="A311" s="63"/>
      <c r="B311" s="59"/>
      <c r="C311" s="60"/>
      <c r="D311" s="61"/>
      <c r="J311" s="60"/>
      <c r="K311" s="60"/>
      <c r="L311" s="60"/>
    </row>
    <row r="312" spans="1:12" s="62" customFormat="1" ht="30" customHeight="1" x14ac:dyDescent="0.3">
      <c r="A312" s="63"/>
      <c r="B312" s="59"/>
      <c r="C312" s="60"/>
      <c r="D312" s="61"/>
      <c r="J312" s="60"/>
      <c r="K312" s="60"/>
      <c r="L312" s="60"/>
    </row>
    <row r="313" spans="1:12" s="62" customFormat="1" ht="30" customHeight="1" x14ac:dyDescent="0.3">
      <c r="A313" s="63"/>
      <c r="B313" s="59"/>
      <c r="C313" s="60"/>
      <c r="D313" s="61"/>
      <c r="J313" s="60"/>
      <c r="K313" s="60"/>
      <c r="L313" s="60"/>
    </row>
    <row r="314" spans="1:12" s="62" customFormat="1" ht="30" customHeight="1" x14ac:dyDescent="0.3">
      <c r="A314" s="63"/>
      <c r="B314" s="59"/>
      <c r="C314" s="60"/>
      <c r="D314" s="61"/>
      <c r="J314" s="60"/>
      <c r="K314" s="60"/>
      <c r="L314" s="60"/>
    </row>
    <row r="315" spans="1:12" s="62" customFormat="1" ht="30" customHeight="1" x14ac:dyDescent="0.3">
      <c r="A315" s="63"/>
      <c r="B315" s="59"/>
      <c r="C315" s="60"/>
      <c r="D315" s="61"/>
      <c r="J315" s="60"/>
      <c r="K315" s="60"/>
      <c r="L315" s="60"/>
    </row>
    <row r="316" spans="1:12" s="62" customFormat="1" ht="30" customHeight="1" x14ac:dyDescent="0.3">
      <c r="A316" s="63"/>
      <c r="B316" s="59"/>
      <c r="C316" s="60"/>
      <c r="D316" s="61"/>
      <c r="J316" s="60"/>
      <c r="K316" s="60"/>
      <c r="L316" s="60"/>
    </row>
    <row r="317" spans="1:12" s="62" customFormat="1" ht="30" customHeight="1" x14ac:dyDescent="0.3">
      <c r="A317" s="63"/>
      <c r="B317" s="59"/>
      <c r="C317" s="60"/>
      <c r="D317" s="61"/>
      <c r="J317" s="60"/>
      <c r="K317" s="60"/>
      <c r="L317" s="60"/>
    </row>
    <row r="318" spans="1:12" s="62" customFormat="1" ht="30" customHeight="1" x14ac:dyDescent="0.3">
      <c r="A318" s="63"/>
      <c r="B318" s="59"/>
      <c r="C318" s="60"/>
      <c r="D318" s="61"/>
      <c r="J318" s="60"/>
      <c r="K318" s="60"/>
      <c r="L318" s="60"/>
    </row>
    <row r="319" spans="1:12" s="62" customFormat="1" ht="30" customHeight="1" x14ac:dyDescent="0.3">
      <c r="A319" s="63"/>
      <c r="B319" s="59"/>
      <c r="C319" s="60"/>
      <c r="D319" s="61"/>
      <c r="J319" s="60"/>
      <c r="K319" s="60"/>
      <c r="L319" s="60"/>
    </row>
    <row r="320" spans="1:12" s="62" customFormat="1" ht="30" customHeight="1" x14ac:dyDescent="0.3">
      <c r="A320" s="63"/>
      <c r="B320" s="59"/>
      <c r="C320" s="60"/>
      <c r="D320" s="61"/>
      <c r="J320" s="60"/>
      <c r="K320" s="60"/>
      <c r="L320" s="60"/>
    </row>
    <row r="321" spans="1:12" s="62" customFormat="1" ht="30" customHeight="1" x14ac:dyDescent="0.3">
      <c r="A321" s="63"/>
      <c r="B321" s="59"/>
      <c r="C321" s="60"/>
      <c r="D321" s="61"/>
      <c r="J321" s="60"/>
      <c r="K321" s="60"/>
      <c r="L321" s="60"/>
    </row>
    <row r="322" spans="1:12" s="62" customFormat="1" ht="30" customHeight="1" x14ac:dyDescent="0.3">
      <c r="A322" s="63"/>
      <c r="B322" s="59"/>
      <c r="C322" s="60"/>
      <c r="D322" s="61"/>
      <c r="J322" s="60"/>
      <c r="K322" s="60"/>
      <c r="L322" s="60"/>
    </row>
    <row r="323" spans="1:12" s="62" customFormat="1" ht="30" customHeight="1" x14ac:dyDescent="0.3">
      <c r="A323" s="63"/>
      <c r="B323" s="59"/>
      <c r="C323" s="60"/>
      <c r="D323" s="61"/>
      <c r="J323" s="60"/>
      <c r="K323" s="60"/>
      <c r="L323" s="60"/>
    </row>
    <row r="324" spans="1:12" s="62" customFormat="1" ht="30" customHeight="1" x14ac:dyDescent="0.3">
      <c r="A324" s="63"/>
      <c r="B324" s="59"/>
      <c r="C324" s="60"/>
      <c r="D324" s="61"/>
      <c r="J324" s="60"/>
      <c r="K324" s="60"/>
      <c r="L324" s="60"/>
    </row>
    <row r="325" spans="1:12" s="62" customFormat="1" ht="30" customHeight="1" x14ac:dyDescent="0.3">
      <c r="A325" s="63"/>
      <c r="B325" s="59"/>
      <c r="C325" s="60"/>
      <c r="D325" s="61"/>
      <c r="J325" s="60"/>
      <c r="K325" s="60"/>
      <c r="L325" s="60"/>
    </row>
    <row r="326" spans="1:12" s="62" customFormat="1" ht="30" customHeight="1" x14ac:dyDescent="0.3">
      <c r="A326" s="63"/>
      <c r="B326" s="59"/>
      <c r="C326" s="60"/>
      <c r="D326" s="61"/>
      <c r="J326" s="60"/>
      <c r="K326" s="60"/>
      <c r="L326" s="60"/>
    </row>
    <row r="327" spans="1:12" s="62" customFormat="1" ht="30" customHeight="1" x14ac:dyDescent="0.3">
      <c r="A327" s="63"/>
      <c r="B327" s="59"/>
      <c r="C327" s="60"/>
      <c r="D327" s="61"/>
      <c r="J327" s="60"/>
      <c r="K327" s="60"/>
      <c r="L327" s="60"/>
    </row>
    <row r="328" spans="1:12" s="62" customFormat="1" ht="30" customHeight="1" x14ac:dyDescent="0.3">
      <c r="A328" s="63"/>
      <c r="B328" s="59"/>
      <c r="C328" s="60"/>
      <c r="D328" s="61"/>
      <c r="J328" s="60"/>
      <c r="K328" s="60"/>
      <c r="L328" s="60"/>
    </row>
    <row r="329" spans="1:12" s="62" customFormat="1" ht="30" customHeight="1" x14ac:dyDescent="0.3">
      <c r="A329" s="63"/>
      <c r="B329" s="59"/>
      <c r="C329" s="60"/>
      <c r="D329" s="61"/>
      <c r="J329" s="60"/>
      <c r="K329" s="60"/>
      <c r="L329" s="60"/>
    </row>
    <row r="330" spans="1:12" s="62" customFormat="1" ht="30" customHeight="1" x14ac:dyDescent="0.3">
      <c r="A330" s="63"/>
      <c r="B330" s="59"/>
      <c r="C330" s="60"/>
      <c r="D330" s="61"/>
      <c r="J330" s="60"/>
      <c r="K330" s="60"/>
      <c r="L330" s="60"/>
    </row>
    <row r="331" spans="1:12" s="62" customFormat="1" ht="30" customHeight="1" x14ac:dyDescent="0.3">
      <c r="A331" s="63"/>
      <c r="B331" s="59"/>
      <c r="C331" s="60"/>
      <c r="D331" s="61"/>
      <c r="J331" s="60"/>
      <c r="K331" s="60"/>
      <c r="L331" s="60"/>
    </row>
    <row r="332" spans="1:12" s="62" customFormat="1" ht="30" customHeight="1" x14ac:dyDescent="0.3">
      <c r="A332" s="63"/>
      <c r="B332" s="59"/>
      <c r="C332" s="60"/>
      <c r="D332" s="61"/>
      <c r="J332" s="60"/>
      <c r="K332" s="60"/>
      <c r="L332" s="60"/>
    </row>
    <row r="333" spans="1:12" s="62" customFormat="1" ht="30" customHeight="1" x14ac:dyDescent="0.3">
      <c r="A333" s="63"/>
      <c r="B333" s="59"/>
      <c r="C333" s="60"/>
      <c r="D333" s="61"/>
      <c r="J333" s="60"/>
      <c r="K333" s="60"/>
      <c r="L333" s="60"/>
    </row>
    <row r="334" spans="1:12" s="62" customFormat="1" ht="30" customHeight="1" x14ac:dyDescent="0.3">
      <c r="A334" s="63"/>
      <c r="B334" s="59"/>
      <c r="C334" s="60"/>
      <c r="D334" s="61"/>
      <c r="J334" s="60"/>
      <c r="K334" s="60"/>
      <c r="L334" s="60"/>
    </row>
    <row r="335" spans="1:12" s="62" customFormat="1" ht="30" customHeight="1" x14ac:dyDescent="0.3">
      <c r="A335" s="63"/>
      <c r="B335" s="59"/>
      <c r="C335" s="60"/>
      <c r="D335" s="61"/>
      <c r="J335" s="60"/>
      <c r="K335" s="60"/>
      <c r="L335" s="60"/>
    </row>
    <row r="336" spans="1:12" s="62" customFormat="1" ht="30" customHeight="1" x14ac:dyDescent="0.3">
      <c r="A336" s="63"/>
      <c r="B336" s="59"/>
      <c r="C336" s="60"/>
      <c r="D336" s="61"/>
      <c r="J336" s="60"/>
      <c r="K336" s="60"/>
      <c r="L336" s="60"/>
    </row>
    <row r="337" spans="1:12" s="62" customFormat="1" ht="30" customHeight="1" x14ac:dyDescent="0.3">
      <c r="A337" s="63"/>
      <c r="B337" s="59"/>
      <c r="C337" s="60"/>
      <c r="D337" s="61"/>
      <c r="J337" s="60"/>
      <c r="K337" s="60"/>
      <c r="L337" s="60"/>
    </row>
    <row r="338" spans="1:12" s="62" customFormat="1" ht="30" customHeight="1" x14ac:dyDescent="0.3">
      <c r="A338" s="63"/>
      <c r="B338" s="59"/>
      <c r="C338" s="60"/>
      <c r="D338" s="61"/>
      <c r="J338" s="60"/>
      <c r="K338" s="60"/>
      <c r="L338" s="60"/>
    </row>
    <row r="339" spans="1:12" s="62" customFormat="1" ht="30" customHeight="1" x14ac:dyDescent="0.3">
      <c r="A339" s="63"/>
      <c r="B339" s="59"/>
      <c r="C339" s="60"/>
      <c r="D339" s="61"/>
      <c r="J339" s="60"/>
      <c r="K339" s="60"/>
      <c r="L339" s="60"/>
    </row>
    <row r="340" spans="1:12" s="62" customFormat="1" ht="30" customHeight="1" x14ac:dyDescent="0.3">
      <c r="A340" s="63"/>
      <c r="B340" s="59"/>
      <c r="C340" s="60"/>
      <c r="D340" s="61"/>
      <c r="J340" s="60"/>
      <c r="K340" s="60"/>
      <c r="L340" s="60"/>
    </row>
    <row r="341" spans="1:12" s="62" customFormat="1" ht="30" customHeight="1" x14ac:dyDescent="0.3">
      <c r="A341" s="63"/>
      <c r="B341" s="59"/>
      <c r="C341" s="60"/>
      <c r="D341" s="61"/>
      <c r="J341" s="60"/>
      <c r="K341" s="60"/>
      <c r="L341" s="60"/>
    </row>
    <row r="342" spans="1:12" s="62" customFormat="1" ht="30" customHeight="1" x14ac:dyDescent="0.3">
      <c r="A342" s="63"/>
      <c r="B342" s="59"/>
      <c r="C342" s="60"/>
      <c r="D342" s="61"/>
      <c r="J342" s="60"/>
      <c r="K342" s="60"/>
      <c r="L342" s="60"/>
    </row>
    <row r="343" spans="1:12" s="62" customFormat="1" ht="30" customHeight="1" x14ac:dyDescent="0.3">
      <c r="A343" s="63"/>
      <c r="B343" s="59"/>
      <c r="C343" s="60"/>
      <c r="D343" s="61"/>
      <c r="J343" s="60"/>
      <c r="K343" s="60"/>
      <c r="L343" s="60"/>
    </row>
    <row r="344" spans="1:12" s="62" customFormat="1" ht="30" customHeight="1" x14ac:dyDescent="0.3">
      <c r="A344" s="63"/>
      <c r="B344" s="59"/>
      <c r="C344" s="60"/>
      <c r="D344" s="61"/>
      <c r="J344" s="60"/>
      <c r="K344" s="60"/>
      <c r="L344" s="60"/>
    </row>
    <row r="345" spans="1:12" s="62" customFormat="1" ht="30" customHeight="1" x14ac:dyDescent="0.3">
      <c r="A345" s="63"/>
      <c r="B345" s="59"/>
      <c r="C345" s="60"/>
      <c r="D345" s="61"/>
      <c r="J345" s="60"/>
      <c r="K345" s="60"/>
      <c r="L345" s="60"/>
    </row>
    <row r="346" spans="1:12" s="62" customFormat="1" ht="30" customHeight="1" x14ac:dyDescent="0.3">
      <c r="A346" s="63"/>
      <c r="B346" s="59"/>
      <c r="C346" s="60"/>
      <c r="D346" s="61"/>
      <c r="J346" s="60"/>
      <c r="K346" s="60"/>
      <c r="L346" s="60"/>
    </row>
    <row r="347" spans="1:12" s="62" customFormat="1" ht="30" customHeight="1" x14ac:dyDescent="0.3">
      <c r="A347" s="63"/>
      <c r="B347" s="59"/>
      <c r="C347" s="60"/>
      <c r="D347" s="61"/>
      <c r="J347" s="60"/>
      <c r="K347" s="60"/>
      <c r="L347" s="60"/>
    </row>
    <row r="348" spans="1:12" s="62" customFormat="1" ht="30" customHeight="1" x14ac:dyDescent="0.3">
      <c r="A348" s="63"/>
      <c r="B348" s="59"/>
      <c r="C348" s="60"/>
      <c r="D348" s="61"/>
      <c r="J348" s="60"/>
      <c r="K348" s="60"/>
      <c r="L348" s="60"/>
    </row>
    <row r="349" spans="1:12" s="62" customFormat="1" ht="30" customHeight="1" x14ac:dyDescent="0.3">
      <c r="A349" s="63"/>
      <c r="B349" s="59"/>
      <c r="C349" s="60"/>
      <c r="D349" s="61"/>
      <c r="J349" s="60"/>
      <c r="K349" s="60"/>
      <c r="L349" s="60"/>
    </row>
    <row r="350" spans="1:12" s="62" customFormat="1" ht="30" customHeight="1" x14ac:dyDescent="0.3">
      <c r="A350" s="63"/>
      <c r="B350" s="59"/>
      <c r="C350" s="60"/>
      <c r="D350" s="61"/>
      <c r="J350" s="60"/>
      <c r="K350" s="60"/>
      <c r="L350" s="60"/>
    </row>
    <row r="351" spans="1:12" s="62" customFormat="1" ht="30" customHeight="1" x14ac:dyDescent="0.3">
      <c r="A351" s="63"/>
      <c r="B351" s="59"/>
      <c r="C351" s="60"/>
      <c r="D351" s="61"/>
      <c r="J351" s="60"/>
      <c r="K351" s="60"/>
      <c r="L351" s="60"/>
    </row>
    <row r="352" spans="1:12" s="62" customFormat="1" ht="30" customHeight="1" x14ac:dyDescent="0.3">
      <c r="A352" s="63"/>
      <c r="B352" s="59"/>
      <c r="C352" s="60"/>
      <c r="D352" s="61"/>
      <c r="J352" s="60"/>
      <c r="K352" s="60"/>
      <c r="L352" s="60"/>
    </row>
    <row r="353" spans="1:12" s="62" customFormat="1" ht="30" customHeight="1" x14ac:dyDescent="0.3">
      <c r="A353" s="63"/>
      <c r="B353" s="59"/>
      <c r="C353" s="60"/>
      <c r="D353" s="61"/>
      <c r="J353" s="60"/>
      <c r="K353" s="60"/>
      <c r="L353" s="60"/>
    </row>
    <row r="354" spans="1:12" s="62" customFormat="1" ht="30" customHeight="1" x14ac:dyDescent="0.3">
      <c r="A354" s="63"/>
      <c r="B354" s="59"/>
      <c r="C354" s="60"/>
      <c r="D354" s="61"/>
      <c r="J354" s="60"/>
      <c r="K354" s="60"/>
      <c r="L354" s="60"/>
    </row>
    <row r="355" spans="1:12" s="62" customFormat="1" ht="30" customHeight="1" x14ac:dyDescent="0.3">
      <c r="A355" s="63"/>
      <c r="B355" s="59"/>
      <c r="C355" s="60"/>
      <c r="D355" s="61"/>
      <c r="J355" s="60"/>
      <c r="K355" s="60"/>
      <c r="L355" s="60"/>
    </row>
    <row r="356" spans="1:12" s="62" customFormat="1" ht="30" customHeight="1" x14ac:dyDescent="0.3">
      <c r="A356" s="63"/>
      <c r="B356" s="59"/>
      <c r="C356" s="60"/>
      <c r="D356" s="61"/>
      <c r="J356" s="60"/>
      <c r="K356" s="60"/>
      <c r="L356" s="60"/>
    </row>
    <row r="357" spans="1:12" s="62" customFormat="1" ht="30" customHeight="1" x14ac:dyDescent="0.3">
      <c r="A357" s="63"/>
      <c r="B357" s="59"/>
      <c r="C357" s="60"/>
      <c r="D357" s="61"/>
      <c r="J357" s="60"/>
      <c r="K357" s="60"/>
      <c r="L357" s="60"/>
    </row>
    <row r="358" spans="1:12" s="62" customFormat="1" ht="30" customHeight="1" x14ac:dyDescent="0.3">
      <c r="A358" s="63"/>
      <c r="B358" s="59"/>
      <c r="C358" s="60"/>
      <c r="D358" s="61"/>
      <c r="J358" s="60"/>
      <c r="K358" s="60"/>
      <c r="L358" s="60"/>
    </row>
    <row r="359" spans="1:12" s="62" customFormat="1" ht="30" customHeight="1" x14ac:dyDescent="0.3">
      <c r="A359" s="63"/>
      <c r="B359" s="59"/>
      <c r="C359" s="60"/>
      <c r="D359" s="61"/>
      <c r="J359" s="60"/>
      <c r="K359" s="60"/>
      <c r="L359" s="60"/>
    </row>
    <row r="360" spans="1:12" s="62" customFormat="1" ht="30" customHeight="1" x14ac:dyDescent="0.3">
      <c r="A360" s="63"/>
      <c r="B360" s="59"/>
      <c r="C360" s="60"/>
      <c r="D360" s="61"/>
      <c r="J360" s="60"/>
      <c r="K360" s="60"/>
      <c r="L360" s="60"/>
    </row>
    <row r="361" spans="1:12" s="62" customFormat="1" ht="30" customHeight="1" x14ac:dyDescent="0.3">
      <c r="A361" s="63"/>
      <c r="B361" s="59"/>
      <c r="C361" s="60"/>
      <c r="D361" s="61"/>
      <c r="J361" s="60"/>
      <c r="K361" s="60"/>
      <c r="L361" s="60"/>
    </row>
    <row r="362" spans="1:12" s="62" customFormat="1" ht="30" customHeight="1" x14ac:dyDescent="0.3">
      <c r="A362" s="63"/>
      <c r="B362" s="59"/>
      <c r="C362" s="60"/>
      <c r="D362" s="61"/>
      <c r="J362" s="60"/>
      <c r="K362" s="60"/>
      <c r="L362" s="60"/>
    </row>
    <row r="363" spans="1:12" s="62" customFormat="1" ht="30" customHeight="1" x14ac:dyDescent="0.3">
      <c r="A363" s="63"/>
      <c r="B363" s="59"/>
      <c r="C363" s="60"/>
      <c r="D363" s="61"/>
      <c r="J363" s="60"/>
      <c r="K363" s="60"/>
      <c r="L363" s="60"/>
    </row>
    <row r="364" spans="1:12" s="62" customFormat="1" ht="30" customHeight="1" x14ac:dyDescent="0.3">
      <c r="A364" s="63"/>
      <c r="B364" s="59"/>
      <c r="C364" s="60"/>
      <c r="D364" s="61"/>
      <c r="J364" s="60"/>
      <c r="K364" s="60"/>
      <c r="L364" s="60"/>
    </row>
    <row r="365" spans="1:12" s="62" customFormat="1" ht="30" customHeight="1" x14ac:dyDescent="0.3">
      <c r="A365" s="63"/>
      <c r="B365" s="59"/>
      <c r="C365" s="60"/>
      <c r="D365" s="61"/>
      <c r="J365" s="60"/>
      <c r="K365" s="60"/>
      <c r="L365" s="60"/>
    </row>
    <row r="366" spans="1:12" s="62" customFormat="1" ht="30" customHeight="1" x14ac:dyDescent="0.3">
      <c r="A366" s="63"/>
      <c r="B366" s="59"/>
      <c r="C366" s="60"/>
      <c r="D366" s="61"/>
      <c r="J366" s="60"/>
      <c r="K366" s="60"/>
      <c r="L366" s="60"/>
    </row>
    <row r="367" spans="1:12" s="62" customFormat="1" ht="30" customHeight="1" x14ac:dyDescent="0.3">
      <c r="A367" s="63"/>
      <c r="B367" s="59"/>
      <c r="C367" s="60"/>
      <c r="D367" s="61"/>
      <c r="J367" s="60"/>
      <c r="K367" s="60"/>
      <c r="L367" s="60"/>
    </row>
    <row r="368" spans="1:12" s="62" customFormat="1" ht="30" customHeight="1" x14ac:dyDescent="0.3">
      <c r="A368" s="63"/>
      <c r="B368" s="59"/>
      <c r="C368" s="60"/>
      <c r="D368" s="61"/>
      <c r="J368" s="60"/>
      <c r="K368" s="60"/>
      <c r="L368" s="60"/>
    </row>
    <row r="369" spans="1:12" s="62" customFormat="1" ht="30" customHeight="1" x14ac:dyDescent="0.3">
      <c r="A369" s="63"/>
      <c r="B369" s="59"/>
      <c r="C369" s="60"/>
      <c r="D369" s="61"/>
      <c r="J369" s="60"/>
      <c r="K369" s="60"/>
      <c r="L369" s="60"/>
    </row>
    <row r="370" spans="1:12" s="62" customFormat="1" ht="30" customHeight="1" x14ac:dyDescent="0.3">
      <c r="A370" s="63"/>
      <c r="B370" s="59"/>
      <c r="C370" s="60"/>
      <c r="D370" s="61"/>
      <c r="J370" s="60"/>
      <c r="K370" s="60"/>
      <c r="L370" s="60"/>
    </row>
    <row r="371" spans="1:12" s="62" customFormat="1" ht="30" customHeight="1" x14ac:dyDescent="0.3">
      <c r="A371" s="63"/>
      <c r="B371" s="59"/>
      <c r="C371" s="60"/>
      <c r="D371" s="61"/>
      <c r="J371" s="60"/>
      <c r="K371" s="60"/>
      <c r="L371" s="60"/>
    </row>
    <row r="372" spans="1:12" s="62" customFormat="1" ht="30" customHeight="1" x14ac:dyDescent="0.3">
      <c r="A372" s="63"/>
      <c r="B372" s="59"/>
      <c r="C372" s="60"/>
      <c r="D372" s="61"/>
      <c r="J372" s="60"/>
      <c r="K372" s="60"/>
      <c r="L372" s="60"/>
    </row>
    <row r="373" spans="1:12" s="62" customFormat="1" ht="30" customHeight="1" x14ac:dyDescent="0.3">
      <c r="A373" s="63"/>
      <c r="B373" s="59"/>
      <c r="C373" s="60"/>
      <c r="D373" s="61"/>
      <c r="J373" s="60"/>
      <c r="K373" s="60"/>
      <c r="L373" s="60"/>
    </row>
    <row r="374" spans="1:12" s="62" customFormat="1" ht="30" customHeight="1" x14ac:dyDescent="0.3">
      <c r="A374" s="63"/>
      <c r="B374" s="59"/>
      <c r="C374" s="60"/>
      <c r="D374" s="61"/>
      <c r="J374" s="60"/>
      <c r="K374" s="60"/>
      <c r="L374" s="60"/>
    </row>
    <row r="375" spans="1:12" s="62" customFormat="1" ht="30" customHeight="1" x14ac:dyDescent="0.3">
      <c r="A375" s="63"/>
      <c r="B375" s="59"/>
      <c r="C375" s="60"/>
      <c r="D375" s="61"/>
      <c r="J375" s="60"/>
      <c r="K375" s="60"/>
      <c r="L375" s="60"/>
    </row>
    <row r="376" spans="1:12" s="62" customFormat="1" ht="30" customHeight="1" x14ac:dyDescent="0.3">
      <c r="A376" s="63"/>
      <c r="B376" s="59"/>
      <c r="C376" s="60"/>
      <c r="D376" s="61"/>
      <c r="J376" s="60"/>
      <c r="K376" s="60"/>
      <c r="L376" s="60"/>
    </row>
    <row r="377" spans="1:12" s="62" customFormat="1" ht="30" customHeight="1" x14ac:dyDescent="0.3">
      <c r="A377" s="63"/>
      <c r="B377" s="59"/>
      <c r="C377" s="60"/>
      <c r="D377" s="61"/>
      <c r="J377" s="60"/>
      <c r="K377" s="60"/>
      <c r="L377" s="60"/>
    </row>
    <row r="378" spans="1:12" s="62" customFormat="1" ht="30" customHeight="1" x14ac:dyDescent="0.3">
      <c r="A378" s="63"/>
      <c r="B378" s="59"/>
      <c r="C378" s="60"/>
      <c r="D378" s="61"/>
      <c r="J378" s="60"/>
      <c r="K378" s="60"/>
      <c r="L378" s="60"/>
    </row>
    <row r="379" spans="1:12" s="62" customFormat="1" ht="30" customHeight="1" x14ac:dyDescent="0.3">
      <c r="A379" s="63"/>
      <c r="B379" s="59"/>
      <c r="C379" s="60"/>
      <c r="D379" s="61"/>
      <c r="J379" s="60"/>
      <c r="K379" s="60"/>
      <c r="L379" s="60"/>
    </row>
    <row r="380" spans="1:12" s="62" customFormat="1" ht="30" customHeight="1" x14ac:dyDescent="0.3">
      <c r="A380" s="63"/>
      <c r="B380" s="59"/>
      <c r="C380" s="60"/>
      <c r="D380" s="61"/>
      <c r="J380" s="60"/>
      <c r="K380" s="60"/>
      <c r="L380" s="60"/>
    </row>
    <row r="381" spans="1:12" s="62" customFormat="1" ht="30" customHeight="1" x14ac:dyDescent="0.3">
      <c r="A381" s="63"/>
      <c r="B381" s="59"/>
      <c r="C381" s="60"/>
      <c r="D381" s="61"/>
      <c r="J381" s="60"/>
      <c r="K381" s="60"/>
      <c r="L381" s="60"/>
    </row>
    <row r="382" spans="1:12" s="62" customFormat="1" ht="30" customHeight="1" x14ac:dyDescent="0.3">
      <c r="A382" s="63"/>
      <c r="B382" s="59"/>
      <c r="C382" s="60"/>
      <c r="D382" s="61"/>
      <c r="J382" s="60"/>
      <c r="K382" s="60"/>
      <c r="L382" s="60"/>
    </row>
    <row r="383" spans="1:12" s="62" customFormat="1" ht="30" customHeight="1" x14ac:dyDescent="0.3">
      <c r="A383" s="63"/>
      <c r="B383" s="59"/>
      <c r="C383" s="60"/>
      <c r="D383" s="61"/>
      <c r="J383" s="60"/>
      <c r="K383" s="60"/>
      <c r="L383" s="60"/>
    </row>
    <row r="384" spans="1:12" s="62" customFormat="1" ht="30" customHeight="1" x14ac:dyDescent="0.3">
      <c r="A384" s="63"/>
      <c r="B384" s="59"/>
      <c r="C384" s="60"/>
      <c r="D384" s="61"/>
      <c r="J384" s="60"/>
      <c r="K384" s="60"/>
      <c r="L384" s="60"/>
    </row>
    <row r="385" spans="1:12" s="62" customFormat="1" ht="30" customHeight="1" x14ac:dyDescent="0.3">
      <c r="A385" s="63"/>
      <c r="B385" s="59"/>
      <c r="C385" s="60"/>
      <c r="D385" s="61"/>
      <c r="J385" s="60"/>
      <c r="K385" s="60"/>
      <c r="L385" s="60"/>
    </row>
    <row r="386" spans="1:12" s="62" customFormat="1" ht="30" customHeight="1" x14ac:dyDescent="0.3">
      <c r="A386" s="63"/>
      <c r="B386" s="59"/>
      <c r="C386" s="60"/>
      <c r="D386" s="61"/>
      <c r="J386" s="60"/>
      <c r="K386" s="60"/>
      <c r="L386" s="60"/>
    </row>
    <row r="387" spans="1:12" s="62" customFormat="1" ht="30" customHeight="1" x14ac:dyDescent="0.3">
      <c r="A387" s="63"/>
      <c r="B387" s="59"/>
      <c r="C387" s="60"/>
      <c r="D387" s="61"/>
      <c r="J387" s="60"/>
      <c r="K387" s="60"/>
      <c r="L387" s="60"/>
    </row>
    <row r="388" spans="1:12" s="62" customFormat="1" ht="30" customHeight="1" x14ac:dyDescent="0.3">
      <c r="A388" s="63"/>
      <c r="B388" s="59"/>
      <c r="C388" s="60"/>
      <c r="D388" s="61"/>
      <c r="J388" s="60"/>
      <c r="K388" s="60"/>
      <c r="L388" s="60"/>
    </row>
    <row r="389" spans="1:12" s="62" customFormat="1" ht="30" customHeight="1" x14ac:dyDescent="0.3">
      <c r="A389" s="63"/>
      <c r="B389" s="59"/>
      <c r="C389" s="60"/>
      <c r="D389" s="61"/>
      <c r="J389" s="60"/>
      <c r="K389" s="60"/>
      <c r="L389" s="60"/>
    </row>
    <row r="390" spans="1:12" s="62" customFormat="1" ht="30" customHeight="1" x14ac:dyDescent="0.3">
      <c r="A390" s="63"/>
      <c r="B390" s="59"/>
      <c r="C390" s="60"/>
      <c r="D390" s="61"/>
      <c r="J390" s="60"/>
      <c r="K390" s="60"/>
      <c r="L390" s="60"/>
    </row>
    <row r="391" spans="1:12" s="62" customFormat="1" ht="30" customHeight="1" x14ac:dyDescent="0.3">
      <c r="A391" s="63"/>
      <c r="B391" s="59"/>
      <c r="C391" s="60"/>
      <c r="D391" s="61"/>
      <c r="J391" s="60"/>
      <c r="K391" s="60"/>
      <c r="L391" s="60"/>
    </row>
    <row r="392" spans="1:12" s="62" customFormat="1" ht="30" customHeight="1" x14ac:dyDescent="0.3">
      <c r="A392" s="63"/>
      <c r="B392" s="59"/>
      <c r="C392" s="60"/>
      <c r="D392" s="61"/>
      <c r="J392" s="60"/>
      <c r="K392" s="60"/>
      <c r="L392" s="60"/>
    </row>
    <row r="393" spans="1:12" s="62" customFormat="1" ht="30" customHeight="1" x14ac:dyDescent="0.3">
      <c r="A393" s="63"/>
      <c r="B393" s="59"/>
      <c r="C393" s="60"/>
      <c r="D393" s="61"/>
      <c r="J393" s="60"/>
      <c r="K393" s="60"/>
      <c r="L393" s="60"/>
    </row>
    <row r="394" spans="1:12" s="62" customFormat="1" ht="30" customHeight="1" x14ac:dyDescent="0.3">
      <c r="A394" s="63"/>
      <c r="B394" s="59"/>
      <c r="C394" s="60"/>
      <c r="D394" s="61"/>
      <c r="J394" s="60"/>
      <c r="K394" s="60"/>
      <c r="L394" s="60"/>
    </row>
    <row r="395" spans="1:12" s="62" customFormat="1" ht="30" customHeight="1" x14ac:dyDescent="0.3">
      <c r="A395" s="63"/>
      <c r="B395" s="59"/>
      <c r="C395" s="60"/>
      <c r="D395" s="61"/>
      <c r="J395" s="60"/>
      <c r="K395" s="60"/>
      <c r="L395" s="60"/>
    </row>
    <row r="396" spans="1:12" s="62" customFormat="1" ht="30" customHeight="1" x14ac:dyDescent="0.3">
      <c r="A396" s="63"/>
      <c r="B396" s="59"/>
      <c r="C396" s="60"/>
      <c r="D396" s="61"/>
      <c r="J396" s="60"/>
      <c r="K396" s="60"/>
      <c r="L396" s="60"/>
    </row>
    <row r="397" spans="1:12" s="62" customFormat="1" ht="30" customHeight="1" x14ac:dyDescent="0.3">
      <c r="A397" s="63"/>
      <c r="B397" s="59"/>
      <c r="C397" s="60"/>
      <c r="D397" s="61"/>
      <c r="J397" s="60"/>
      <c r="K397" s="60"/>
      <c r="L397" s="60"/>
    </row>
    <row r="398" spans="1:12" s="62" customFormat="1" ht="30" customHeight="1" x14ac:dyDescent="0.3">
      <c r="A398" s="63"/>
      <c r="B398" s="59"/>
      <c r="C398" s="60"/>
      <c r="D398" s="61"/>
      <c r="J398" s="60"/>
      <c r="K398" s="60"/>
      <c r="L398" s="60"/>
    </row>
    <row r="399" spans="1:12" s="62" customFormat="1" ht="30" customHeight="1" x14ac:dyDescent="0.3">
      <c r="A399" s="63"/>
      <c r="B399" s="59"/>
      <c r="C399" s="60"/>
      <c r="D399" s="61"/>
      <c r="J399" s="60"/>
      <c r="K399" s="60"/>
      <c r="L399" s="60"/>
    </row>
    <row r="400" spans="1:12" s="62" customFormat="1" ht="30" customHeight="1" x14ac:dyDescent="0.3">
      <c r="A400" s="63"/>
      <c r="B400" s="59"/>
      <c r="C400" s="60"/>
      <c r="D400" s="61"/>
      <c r="J400" s="60"/>
      <c r="K400" s="60"/>
      <c r="L400" s="60"/>
    </row>
    <row r="401" spans="1:12" s="62" customFormat="1" ht="30" customHeight="1" x14ac:dyDescent="0.3">
      <c r="A401" s="63"/>
      <c r="B401" s="59"/>
      <c r="C401" s="60"/>
      <c r="D401" s="61"/>
      <c r="J401" s="60"/>
      <c r="K401" s="60"/>
      <c r="L401" s="60"/>
    </row>
    <row r="402" spans="1:12" s="62" customFormat="1" ht="30" customHeight="1" x14ac:dyDescent="0.3">
      <c r="A402" s="63"/>
      <c r="B402" s="59"/>
      <c r="C402" s="60"/>
      <c r="D402" s="61"/>
      <c r="J402" s="60"/>
      <c r="K402" s="60"/>
      <c r="L402" s="60"/>
    </row>
    <row r="403" spans="1:12" s="62" customFormat="1" ht="30" customHeight="1" x14ac:dyDescent="0.3">
      <c r="A403" s="63"/>
      <c r="B403" s="59"/>
      <c r="C403" s="60"/>
      <c r="D403" s="61"/>
      <c r="J403" s="60"/>
      <c r="K403" s="60"/>
      <c r="L403" s="60"/>
    </row>
    <row r="404" spans="1:12" s="62" customFormat="1" ht="30" customHeight="1" x14ac:dyDescent="0.3">
      <c r="A404" s="63"/>
      <c r="B404" s="59"/>
      <c r="C404" s="60"/>
      <c r="D404" s="61"/>
      <c r="J404" s="60"/>
      <c r="K404" s="60"/>
      <c r="L404" s="60"/>
    </row>
    <row r="405" spans="1:12" s="62" customFormat="1" ht="30" customHeight="1" x14ac:dyDescent="0.3">
      <c r="A405" s="63"/>
      <c r="B405" s="59"/>
      <c r="C405" s="60"/>
      <c r="D405" s="61"/>
      <c r="J405" s="60"/>
      <c r="K405" s="60"/>
      <c r="L405" s="60"/>
    </row>
    <row r="406" spans="1:12" s="62" customFormat="1" ht="30" customHeight="1" x14ac:dyDescent="0.3">
      <c r="A406" s="63"/>
      <c r="B406" s="59"/>
      <c r="C406" s="60"/>
      <c r="D406" s="61"/>
      <c r="J406" s="60"/>
      <c r="K406" s="60"/>
      <c r="L406" s="60"/>
    </row>
    <row r="407" spans="1:12" s="62" customFormat="1" ht="30" customHeight="1" x14ac:dyDescent="0.3">
      <c r="A407" s="63"/>
      <c r="B407" s="59"/>
      <c r="C407" s="60"/>
      <c r="D407" s="61"/>
      <c r="J407" s="60"/>
      <c r="K407" s="60"/>
      <c r="L407" s="60"/>
    </row>
    <row r="408" spans="1:12" s="62" customFormat="1" ht="30" customHeight="1" x14ac:dyDescent="0.3">
      <c r="A408" s="63"/>
      <c r="B408" s="59"/>
      <c r="C408" s="60"/>
      <c r="D408" s="61"/>
      <c r="J408" s="60"/>
      <c r="K408" s="60"/>
      <c r="L408" s="60"/>
    </row>
    <row r="409" spans="1:12" s="62" customFormat="1" ht="30" customHeight="1" x14ac:dyDescent="0.3">
      <c r="A409" s="63"/>
      <c r="B409" s="59"/>
      <c r="C409" s="60"/>
      <c r="D409" s="61"/>
      <c r="J409" s="60"/>
      <c r="K409" s="60"/>
      <c r="L409" s="60"/>
    </row>
    <row r="410" spans="1:12" s="62" customFormat="1" ht="30" customHeight="1" x14ac:dyDescent="0.3">
      <c r="A410" s="63"/>
      <c r="B410" s="59"/>
      <c r="C410" s="60"/>
      <c r="D410" s="61"/>
      <c r="J410" s="60"/>
      <c r="K410" s="60"/>
      <c r="L410" s="60"/>
    </row>
    <row r="411" spans="1:12" s="62" customFormat="1" ht="30" customHeight="1" x14ac:dyDescent="0.3">
      <c r="A411" s="63"/>
      <c r="B411" s="59"/>
      <c r="C411" s="60"/>
      <c r="D411" s="61"/>
      <c r="J411" s="60"/>
      <c r="K411" s="60"/>
      <c r="L411" s="60"/>
    </row>
    <row r="412" spans="1:12" s="62" customFormat="1" ht="30" customHeight="1" x14ac:dyDescent="0.3">
      <c r="A412" s="63"/>
      <c r="B412" s="59"/>
      <c r="C412" s="60"/>
      <c r="D412" s="61"/>
      <c r="J412" s="60"/>
      <c r="K412" s="60"/>
      <c r="L412" s="60"/>
    </row>
    <row r="413" spans="1:12" s="62" customFormat="1" ht="30" customHeight="1" x14ac:dyDescent="0.3">
      <c r="A413" s="63"/>
      <c r="B413" s="59"/>
      <c r="C413" s="60"/>
      <c r="D413" s="61"/>
      <c r="J413" s="60"/>
      <c r="K413" s="60"/>
      <c r="L413" s="60"/>
    </row>
    <row r="414" spans="1:12" s="62" customFormat="1" ht="30" customHeight="1" x14ac:dyDescent="0.3">
      <c r="A414" s="63"/>
      <c r="B414" s="59"/>
      <c r="C414" s="60"/>
      <c r="D414" s="61"/>
      <c r="J414" s="60"/>
      <c r="K414" s="60"/>
      <c r="L414" s="60"/>
    </row>
    <row r="415" spans="1:12" s="62" customFormat="1" ht="30" customHeight="1" x14ac:dyDescent="0.3">
      <c r="A415" s="63"/>
      <c r="B415" s="59"/>
      <c r="C415" s="60"/>
      <c r="D415" s="61"/>
      <c r="J415" s="60"/>
      <c r="K415" s="60"/>
      <c r="L415" s="60"/>
    </row>
    <row r="416" spans="1:12" s="62" customFormat="1" ht="30" customHeight="1" x14ac:dyDescent="0.3">
      <c r="A416" s="63"/>
      <c r="B416" s="59"/>
      <c r="C416" s="60"/>
      <c r="D416" s="61"/>
      <c r="J416" s="60"/>
      <c r="K416" s="60"/>
      <c r="L416" s="60"/>
    </row>
    <row r="417" spans="1:12" s="62" customFormat="1" ht="30" customHeight="1" x14ac:dyDescent="0.3">
      <c r="A417" s="63"/>
      <c r="B417" s="59"/>
      <c r="C417" s="60"/>
      <c r="D417" s="61"/>
      <c r="J417" s="60"/>
      <c r="K417" s="60"/>
      <c r="L417" s="60"/>
    </row>
    <row r="418" spans="1:12" s="62" customFormat="1" ht="30" customHeight="1" x14ac:dyDescent="0.3">
      <c r="A418" s="63"/>
      <c r="B418" s="59"/>
      <c r="C418" s="60"/>
      <c r="D418" s="61"/>
      <c r="J418" s="60"/>
      <c r="K418" s="60"/>
      <c r="L418" s="60"/>
    </row>
    <row r="419" spans="1:12" s="62" customFormat="1" ht="30" customHeight="1" x14ac:dyDescent="0.3">
      <c r="A419" s="63"/>
      <c r="B419" s="59"/>
      <c r="C419" s="60"/>
      <c r="D419" s="61"/>
      <c r="J419" s="60"/>
      <c r="K419" s="60"/>
      <c r="L419" s="60"/>
    </row>
    <row r="420" spans="1:12" s="62" customFormat="1" ht="30" customHeight="1" x14ac:dyDescent="0.3">
      <c r="A420" s="63"/>
      <c r="B420" s="59"/>
      <c r="C420" s="60"/>
      <c r="D420" s="61"/>
      <c r="J420" s="60"/>
      <c r="K420" s="60"/>
      <c r="L420" s="60"/>
    </row>
    <row r="421" spans="1:12" s="62" customFormat="1" ht="30" customHeight="1" x14ac:dyDescent="0.3">
      <c r="A421" s="63"/>
      <c r="B421" s="59"/>
      <c r="C421" s="60"/>
      <c r="D421" s="61"/>
      <c r="J421" s="60"/>
      <c r="K421" s="60"/>
      <c r="L421" s="60"/>
    </row>
    <row r="422" spans="1:12" s="62" customFormat="1" ht="30" customHeight="1" x14ac:dyDescent="0.3">
      <c r="A422" s="63"/>
      <c r="B422" s="59"/>
      <c r="C422" s="60"/>
      <c r="D422" s="61"/>
      <c r="J422" s="60"/>
      <c r="K422" s="60"/>
      <c r="L422" s="60"/>
    </row>
    <row r="423" spans="1:12" s="62" customFormat="1" ht="30" customHeight="1" x14ac:dyDescent="0.3">
      <c r="A423" s="63"/>
      <c r="B423" s="59"/>
      <c r="C423" s="60"/>
      <c r="D423" s="61"/>
      <c r="J423" s="60"/>
      <c r="K423" s="60"/>
      <c r="L423" s="60"/>
    </row>
    <row r="424" spans="1:12" s="62" customFormat="1" ht="30" customHeight="1" x14ac:dyDescent="0.3">
      <c r="A424" s="63"/>
      <c r="B424" s="59"/>
      <c r="C424" s="60"/>
      <c r="D424" s="61"/>
      <c r="J424" s="60"/>
      <c r="K424" s="60"/>
      <c r="L424" s="60"/>
    </row>
    <row r="425" spans="1:12" s="62" customFormat="1" ht="30" customHeight="1" x14ac:dyDescent="0.3">
      <c r="A425" s="63"/>
      <c r="B425" s="59"/>
      <c r="C425" s="60"/>
      <c r="D425" s="61"/>
      <c r="J425" s="60"/>
      <c r="K425" s="60"/>
      <c r="L425" s="60"/>
    </row>
    <row r="426" spans="1:12" s="62" customFormat="1" ht="30" customHeight="1" x14ac:dyDescent="0.3">
      <c r="A426" s="63"/>
      <c r="B426" s="59"/>
      <c r="C426" s="60"/>
      <c r="D426" s="61"/>
      <c r="J426" s="60"/>
      <c r="K426" s="60"/>
      <c r="L426" s="60"/>
    </row>
    <row r="427" spans="1:12" s="62" customFormat="1" ht="30" customHeight="1" x14ac:dyDescent="0.3">
      <c r="A427" s="63"/>
      <c r="B427" s="59"/>
      <c r="C427" s="60"/>
      <c r="D427" s="61"/>
      <c r="J427" s="60"/>
      <c r="K427" s="60"/>
      <c r="L427" s="60"/>
    </row>
    <row r="428" spans="1:12" s="62" customFormat="1" ht="30" customHeight="1" x14ac:dyDescent="0.3">
      <c r="A428" s="63"/>
      <c r="B428" s="59"/>
      <c r="C428" s="60"/>
      <c r="D428" s="61"/>
      <c r="J428" s="60"/>
      <c r="K428" s="60"/>
      <c r="L428" s="60"/>
    </row>
    <row r="429" spans="1:12" s="62" customFormat="1" ht="30" customHeight="1" x14ac:dyDescent="0.3">
      <c r="A429" s="63"/>
      <c r="B429" s="59"/>
      <c r="C429" s="60"/>
      <c r="D429" s="61"/>
      <c r="J429" s="60"/>
      <c r="K429" s="60"/>
      <c r="L429" s="60"/>
    </row>
    <row r="430" spans="1:12" s="62" customFormat="1" ht="30" customHeight="1" x14ac:dyDescent="0.3">
      <c r="A430" s="63"/>
      <c r="B430" s="59"/>
      <c r="C430" s="60"/>
      <c r="D430" s="61"/>
      <c r="J430" s="60"/>
      <c r="K430" s="60"/>
      <c r="L430" s="60"/>
    </row>
    <row r="431" spans="1:12" s="62" customFormat="1" ht="30" customHeight="1" x14ac:dyDescent="0.3">
      <c r="A431" s="63"/>
      <c r="B431" s="59"/>
      <c r="C431" s="60"/>
      <c r="D431" s="61"/>
      <c r="J431" s="60"/>
      <c r="K431" s="60"/>
      <c r="L431" s="60"/>
    </row>
    <row r="432" spans="1:12" s="62" customFormat="1" ht="30" customHeight="1" x14ac:dyDescent="0.3">
      <c r="A432" s="63"/>
      <c r="B432" s="59"/>
      <c r="C432" s="60"/>
      <c r="D432" s="61"/>
      <c r="J432" s="60"/>
      <c r="K432" s="60"/>
      <c r="L432" s="60"/>
    </row>
    <row r="433" spans="1:12" s="62" customFormat="1" ht="30" customHeight="1" x14ac:dyDescent="0.3">
      <c r="A433" s="63"/>
      <c r="B433" s="59"/>
      <c r="C433" s="60"/>
      <c r="D433" s="61"/>
      <c r="J433" s="60"/>
      <c r="K433" s="60"/>
      <c r="L433" s="60"/>
    </row>
    <row r="434" spans="1:12" s="62" customFormat="1" ht="30" customHeight="1" x14ac:dyDescent="0.3">
      <c r="A434" s="63"/>
      <c r="B434" s="59"/>
      <c r="C434" s="60"/>
      <c r="D434" s="61"/>
      <c r="J434" s="60"/>
      <c r="K434" s="60"/>
      <c r="L434" s="60"/>
    </row>
    <row r="435" spans="1:12" s="62" customFormat="1" ht="30" customHeight="1" x14ac:dyDescent="0.3">
      <c r="A435" s="63"/>
      <c r="B435" s="59"/>
      <c r="C435" s="60"/>
      <c r="D435" s="61"/>
      <c r="J435" s="60"/>
      <c r="K435" s="60"/>
      <c r="L435" s="60"/>
    </row>
    <row r="436" spans="1:12" s="62" customFormat="1" ht="30" customHeight="1" x14ac:dyDescent="0.3">
      <c r="A436" s="63"/>
      <c r="B436" s="59"/>
      <c r="C436" s="60"/>
      <c r="D436" s="61"/>
      <c r="J436" s="60"/>
      <c r="K436" s="60"/>
      <c r="L436" s="60"/>
    </row>
    <row r="437" spans="1:12" s="62" customFormat="1" ht="30" customHeight="1" x14ac:dyDescent="0.3">
      <c r="A437" s="63"/>
      <c r="B437" s="59"/>
      <c r="C437" s="60"/>
      <c r="D437" s="61"/>
      <c r="J437" s="60"/>
      <c r="K437" s="60"/>
      <c r="L437" s="60"/>
    </row>
    <row r="438" spans="1:12" s="62" customFormat="1" ht="30" customHeight="1" x14ac:dyDescent="0.3">
      <c r="A438" s="63"/>
      <c r="B438" s="59"/>
      <c r="C438" s="60"/>
      <c r="D438" s="61"/>
      <c r="J438" s="60"/>
      <c r="K438" s="60"/>
      <c r="L438" s="60"/>
    </row>
    <row r="439" spans="1:12" s="62" customFormat="1" ht="30" customHeight="1" x14ac:dyDescent="0.3">
      <c r="A439" s="63"/>
      <c r="B439" s="59"/>
      <c r="C439" s="60"/>
      <c r="D439" s="61"/>
      <c r="J439" s="60"/>
      <c r="K439" s="60"/>
      <c r="L439" s="60"/>
    </row>
    <row r="440" spans="1:12" s="62" customFormat="1" ht="30" customHeight="1" x14ac:dyDescent="0.3">
      <c r="A440" s="63"/>
      <c r="B440" s="59"/>
      <c r="C440" s="60"/>
      <c r="D440" s="61"/>
      <c r="J440" s="60"/>
      <c r="K440" s="60"/>
      <c r="L440" s="60"/>
    </row>
    <row r="441" spans="1:12" s="62" customFormat="1" ht="30" customHeight="1" x14ac:dyDescent="0.3">
      <c r="A441" s="63"/>
      <c r="B441" s="59"/>
      <c r="C441" s="60"/>
      <c r="D441" s="61"/>
      <c r="J441" s="60"/>
      <c r="K441" s="60"/>
      <c r="L441" s="60"/>
    </row>
    <row r="442" spans="1:12" s="62" customFormat="1" ht="30" customHeight="1" x14ac:dyDescent="0.3">
      <c r="A442" s="63"/>
      <c r="B442" s="59"/>
      <c r="C442" s="60"/>
      <c r="D442" s="61"/>
      <c r="J442" s="60"/>
      <c r="K442" s="60"/>
      <c r="L442" s="60"/>
    </row>
    <row r="443" spans="1:12" s="62" customFormat="1" ht="30" customHeight="1" x14ac:dyDescent="0.3">
      <c r="A443" s="63"/>
      <c r="B443" s="59"/>
      <c r="C443" s="60"/>
      <c r="D443" s="61"/>
      <c r="J443" s="60"/>
      <c r="K443" s="60"/>
      <c r="L443" s="60"/>
    </row>
    <row r="444" spans="1:12" s="62" customFormat="1" ht="30" customHeight="1" x14ac:dyDescent="0.3">
      <c r="A444" s="63"/>
      <c r="B444" s="59"/>
      <c r="C444" s="60"/>
      <c r="D444" s="61"/>
      <c r="J444" s="60"/>
      <c r="K444" s="60"/>
      <c r="L444" s="60"/>
    </row>
    <row r="445" spans="1:12" s="62" customFormat="1" ht="30" customHeight="1" x14ac:dyDescent="0.3">
      <c r="A445" s="63"/>
      <c r="B445" s="59"/>
      <c r="C445" s="60"/>
      <c r="D445" s="61"/>
      <c r="J445" s="60"/>
      <c r="K445" s="60"/>
      <c r="L445" s="60"/>
    </row>
    <row r="446" spans="1:12" s="62" customFormat="1" ht="30" customHeight="1" x14ac:dyDescent="0.3">
      <c r="A446" s="63"/>
      <c r="B446" s="59"/>
      <c r="C446" s="60"/>
      <c r="D446" s="61"/>
      <c r="J446" s="60"/>
      <c r="K446" s="60"/>
      <c r="L446" s="60"/>
    </row>
    <row r="447" spans="1:12" s="62" customFormat="1" ht="30" customHeight="1" x14ac:dyDescent="0.3">
      <c r="A447" s="63"/>
      <c r="B447" s="59"/>
      <c r="C447" s="60"/>
      <c r="D447" s="61"/>
      <c r="J447" s="60"/>
      <c r="K447" s="60"/>
      <c r="L447" s="60"/>
    </row>
    <row r="448" spans="1:12" s="62" customFormat="1" ht="30" customHeight="1" x14ac:dyDescent="0.3">
      <c r="A448" s="63"/>
      <c r="B448" s="59"/>
      <c r="C448" s="60"/>
      <c r="D448" s="61"/>
      <c r="J448" s="60"/>
      <c r="K448" s="60"/>
      <c r="L448" s="60"/>
    </row>
    <row r="449" spans="1:12" s="62" customFormat="1" ht="30" customHeight="1" x14ac:dyDescent="0.3">
      <c r="A449" s="63"/>
      <c r="B449" s="59"/>
      <c r="C449" s="60"/>
      <c r="D449" s="61"/>
      <c r="J449" s="60"/>
      <c r="K449" s="60"/>
      <c r="L449" s="60"/>
    </row>
    <row r="450" spans="1:12" s="62" customFormat="1" ht="30" customHeight="1" x14ac:dyDescent="0.3">
      <c r="A450" s="63"/>
      <c r="B450" s="59"/>
      <c r="C450" s="60"/>
      <c r="D450" s="61"/>
      <c r="J450" s="60"/>
      <c r="K450" s="60"/>
      <c r="L450" s="60"/>
    </row>
    <row r="451" spans="1:12" s="62" customFormat="1" ht="30" customHeight="1" x14ac:dyDescent="0.3">
      <c r="A451" s="63"/>
      <c r="B451" s="59"/>
      <c r="C451" s="60"/>
      <c r="D451" s="61"/>
      <c r="J451" s="60"/>
      <c r="K451" s="60"/>
      <c r="L451" s="60"/>
    </row>
    <row r="452" spans="1:12" s="62" customFormat="1" ht="30" customHeight="1" x14ac:dyDescent="0.3">
      <c r="A452" s="63"/>
      <c r="B452" s="59"/>
      <c r="C452" s="60"/>
      <c r="D452" s="61"/>
      <c r="J452" s="60"/>
      <c r="K452" s="60"/>
      <c r="L452" s="60"/>
    </row>
    <row r="453" spans="1:12" s="62" customFormat="1" ht="30" customHeight="1" x14ac:dyDescent="0.3">
      <c r="A453" s="63"/>
      <c r="B453" s="59"/>
      <c r="C453" s="60"/>
      <c r="D453" s="61"/>
      <c r="J453" s="60"/>
      <c r="K453" s="60"/>
      <c r="L453" s="60"/>
    </row>
    <row r="454" spans="1:12" s="62" customFormat="1" ht="30" customHeight="1" x14ac:dyDescent="0.3">
      <c r="A454" s="63"/>
      <c r="B454" s="59"/>
      <c r="C454" s="60"/>
      <c r="D454" s="61"/>
      <c r="J454" s="60"/>
      <c r="K454" s="60"/>
      <c r="L454" s="60"/>
    </row>
    <row r="455" spans="1:12" s="62" customFormat="1" ht="30" customHeight="1" x14ac:dyDescent="0.3">
      <c r="A455" s="63"/>
      <c r="B455" s="59"/>
      <c r="C455" s="60"/>
      <c r="D455" s="61"/>
      <c r="J455" s="60"/>
      <c r="K455" s="60"/>
      <c r="L455" s="60"/>
    </row>
    <row r="456" spans="1:12" s="62" customFormat="1" ht="30" customHeight="1" x14ac:dyDescent="0.3">
      <c r="A456" s="63"/>
      <c r="B456" s="59"/>
      <c r="C456" s="60"/>
      <c r="D456" s="61"/>
      <c r="J456" s="60"/>
      <c r="K456" s="60"/>
      <c r="L456" s="60"/>
    </row>
    <row r="457" spans="1:12" s="62" customFormat="1" ht="30" customHeight="1" x14ac:dyDescent="0.3">
      <c r="A457" s="63"/>
      <c r="B457" s="59"/>
      <c r="C457" s="60"/>
      <c r="D457" s="61"/>
      <c r="J457" s="60"/>
      <c r="K457" s="60"/>
      <c r="L457" s="60"/>
    </row>
    <row r="458" spans="1:12" s="62" customFormat="1" ht="30" customHeight="1" x14ac:dyDescent="0.3">
      <c r="A458" s="63"/>
      <c r="B458" s="59"/>
      <c r="C458" s="60"/>
      <c r="D458" s="61"/>
      <c r="J458" s="60"/>
      <c r="K458" s="60"/>
      <c r="L458" s="60"/>
    </row>
    <row r="459" spans="1:12" s="62" customFormat="1" ht="30" customHeight="1" x14ac:dyDescent="0.3">
      <c r="A459" s="63"/>
      <c r="B459" s="59"/>
      <c r="C459" s="60"/>
      <c r="D459" s="61"/>
      <c r="J459" s="60"/>
      <c r="K459" s="60"/>
      <c r="L459" s="60"/>
    </row>
    <row r="460" spans="1:12" s="62" customFormat="1" ht="30" customHeight="1" x14ac:dyDescent="0.3">
      <c r="A460" s="63"/>
      <c r="B460" s="59"/>
      <c r="C460" s="60"/>
      <c r="D460" s="61"/>
      <c r="J460" s="60"/>
      <c r="K460" s="60"/>
      <c r="L460" s="60"/>
    </row>
    <row r="461" spans="1:12" s="62" customFormat="1" ht="30" customHeight="1" x14ac:dyDescent="0.3">
      <c r="A461" s="63"/>
      <c r="B461" s="59"/>
      <c r="C461" s="60"/>
      <c r="D461" s="61"/>
      <c r="J461" s="60"/>
      <c r="K461" s="60"/>
      <c r="L461" s="60"/>
    </row>
    <row r="462" spans="1:12" s="62" customFormat="1" ht="30" customHeight="1" x14ac:dyDescent="0.3">
      <c r="A462" s="63"/>
      <c r="B462" s="59"/>
      <c r="C462" s="60"/>
      <c r="D462" s="61"/>
      <c r="J462" s="60"/>
      <c r="K462" s="60"/>
      <c r="L462" s="60"/>
    </row>
    <row r="463" spans="1:12" s="62" customFormat="1" ht="30" customHeight="1" x14ac:dyDescent="0.3">
      <c r="A463" s="63"/>
      <c r="B463" s="59"/>
      <c r="C463" s="60"/>
      <c r="D463" s="61"/>
      <c r="J463" s="60"/>
      <c r="K463" s="60"/>
      <c r="L463" s="60"/>
    </row>
    <row r="464" spans="1:12" s="62" customFormat="1" ht="30" customHeight="1" x14ac:dyDescent="0.3">
      <c r="A464" s="63"/>
      <c r="B464" s="59"/>
      <c r="C464" s="60"/>
      <c r="D464" s="61"/>
      <c r="J464" s="60"/>
      <c r="K464" s="60"/>
      <c r="L464" s="60"/>
    </row>
    <row r="465" spans="1:12" s="62" customFormat="1" ht="30" customHeight="1" x14ac:dyDescent="0.3">
      <c r="A465" s="63"/>
      <c r="B465" s="59"/>
      <c r="C465" s="60"/>
      <c r="D465" s="61"/>
      <c r="J465" s="60"/>
      <c r="K465" s="60"/>
      <c r="L465" s="60"/>
    </row>
    <row r="466" spans="1:12" s="62" customFormat="1" ht="30" customHeight="1" x14ac:dyDescent="0.3">
      <c r="A466" s="63"/>
      <c r="B466" s="59"/>
      <c r="C466" s="60"/>
      <c r="D466" s="61"/>
      <c r="J466" s="60"/>
      <c r="K466" s="60"/>
      <c r="L466" s="60"/>
    </row>
    <row r="467" spans="1:12" s="62" customFormat="1" ht="30" customHeight="1" x14ac:dyDescent="0.3">
      <c r="A467" s="63"/>
      <c r="B467" s="59"/>
      <c r="C467" s="60"/>
      <c r="D467" s="61"/>
      <c r="J467" s="60"/>
      <c r="K467" s="60"/>
      <c r="L467" s="60"/>
    </row>
    <row r="468" spans="1:12" s="62" customFormat="1" ht="30" customHeight="1" x14ac:dyDescent="0.3">
      <c r="A468" s="63"/>
      <c r="B468" s="59"/>
      <c r="C468" s="60"/>
      <c r="D468" s="61"/>
      <c r="J468" s="60"/>
      <c r="K468" s="60"/>
      <c r="L468" s="60"/>
    </row>
    <row r="469" spans="1:12" s="62" customFormat="1" ht="30" customHeight="1" x14ac:dyDescent="0.3">
      <c r="A469" s="63"/>
      <c r="B469" s="59"/>
      <c r="C469" s="60"/>
      <c r="D469" s="61"/>
      <c r="J469" s="60"/>
      <c r="K469" s="60"/>
      <c r="L469" s="60"/>
    </row>
    <row r="470" spans="1:12" s="62" customFormat="1" ht="30" customHeight="1" x14ac:dyDescent="0.3">
      <c r="A470" s="63"/>
      <c r="B470" s="59"/>
      <c r="C470" s="60"/>
      <c r="D470" s="61"/>
      <c r="J470" s="60"/>
      <c r="K470" s="60"/>
      <c r="L470" s="60"/>
    </row>
    <row r="471" spans="1:12" s="62" customFormat="1" ht="30" customHeight="1" x14ac:dyDescent="0.3">
      <c r="A471" s="63"/>
      <c r="B471" s="59"/>
      <c r="C471" s="60"/>
      <c r="D471" s="61"/>
      <c r="J471" s="60"/>
      <c r="K471" s="60"/>
      <c r="L471" s="60"/>
    </row>
    <row r="472" spans="1:12" s="62" customFormat="1" ht="30" customHeight="1" x14ac:dyDescent="0.3">
      <c r="A472" s="63"/>
      <c r="B472" s="59"/>
      <c r="C472" s="60"/>
      <c r="D472" s="61"/>
      <c r="J472" s="60"/>
      <c r="K472" s="60"/>
      <c r="L472" s="60"/>
    </row>
    <row r="473" spans="1:12" s="62" customFormat="1" ht="30" customHeight="1" x14ac:dyDescent="0.3">
      <c r="A473" s="63"/>
      <c r="B473" s="59"/>
      <c r="C473" s="60"/>
      <c r="D473" s="61"/>
      <c r="J473" s="60"/>
      <c r="K473" s="60"/>
      <c r="L473" s="60"/>
    </row>
    <row r="474" spans="1:12" s="62" customFormat="1" ht="30" customHeight="1" x14ac:dyDescent="0.3">
      <c r="A474" s="63"/>
      <c r="B474" s="59"/>
      <c r="C474" s="60"/>
      <c r="D474" s="61"/>
      <c r="J474" s="60"/>
      <c r="K474" s="60"/>
      <c r="L474" s="60"/>
    </row>
    <row r="475" spans="1:12" s="62" customFormat="1" ht="30" customHeight="1" x14ac:dyDescent="0.3">
      <c r="A475" s="63"/>
      <c r="B475" s="59"/>
      <c r="C475" s="60"/>
      <c r="D475" s="61"/>
      <c r="J475" s="60"/>
      <c r="K475" s="60"/>
      <c r="L475" s="60"/>
    </row>
    <row r="476" spans="1:12" s="62" customFormat="1" ht="30" customHeight="1" x14ac:dyDescent="0.3">
      <c r="A476" s="63"/>
      <c r="B476" s="59"/>
      <c r="C476" s="60"/>
      <c r="D476" s="61"/>
      <c r="J476" s="60"/>
      <c r="K476" s="60"/>
      <c r="L476" s="60"/>
    </row>
    <row r="477" spans="1:12" s="62" customFormat="1" ht="30" customHeight="1" x14ac:dyDescent="0.3">
      <c r="A477" s="63"/>
      <c r="B477" s="59"/>
      <c r="C477" s="60"/>
      <c r="D477" s="61"/>
      <c r="J477" s="60"/>
      <c r="K477" s="60"/>
      <c r="L477" s="60"/>
    </row>
    <row r="478" spans="1:12" s="62" customFormat="1" ht="30" customHeight="1" x14ac:dyDescent="0.3">
      <c r="A478" s="63"/>
      <c r="B478" s="59"/>
      <c r="C478" s="60"/>
      <c r="D478" s="61"/>
      <c r="J478" s="60"/>
      <c r="K478" s="60"/>
      <c r="L478" s="60"/>
    </row>
    <row r="479" spans="1:12" s="62" customFormat="1" ht="30" customHeight="1" x14ac:dyDescent="0.3">
      <c r="A479" s="63"/>
      <c r="B479" s="59"/>
      <c r="C479" s="60"/>
      <c r="D479" s="61"/>
      <c r="J479" s="60"/>
      <c r="K479" s="60"/>
      <c r="L479" s="60"/>
    </row>
    <row r="480" spans="1:12" s="62" customFormat="1" ht="30" customHeight="1" x14ac:dyDescent="0.3">
      <c r="A480" s="63"/>
      <c r="B480" s="59"/>
      <c r="C480" s="60"/>
      <c r="D480" s="61"/>
      <c r="J480" s="60"/>
      <c r="K480" s="60"/>
      <c r="L480" s="60"/>
    </row>
    <row r="481" spans="1:12" s="62" customFormat="1" ht="30" customHeight="1" x14ac:dyDescent="0.3">
      <c r="A481" s="63"/>
      <c r="B481" s="59"/>
      <c r="C481" s="60"/>
      <c r="D481" s="61"/>
      <c r="J481" s="60"/>
      <c r="K481" s="60"/>
      <c r="L481" s="60"/>
    </row>
    <row r="482" spans="1:12" s="62" customFormat="1" ht="30" customHeight="1" x14ac:dyDescent="0.3">
      <c r="A482" s="63"/>
      <c r="B482" s="59"/>
      <c r="C482" s="60"/>
      <c r="D482" s="61"/>
      <c r="J482" s="60"/>
      <c r="K482" s="60"/>
      <c r="L482" s="60"/>
    </row>
    <row r="483" spans="1:12" s="62" customFormat="1" ht="30" customHeight="1" x14ac:dyDescent="0.3">
      <c r="A483" s="63"/>
      <c r="B483" s="59"/>
      <c r="C483" s="60"/>
      <c r="D483" s="61"/>
      <c r="J483" s="60"/>
      <c r="K483" s="60"/>
      <c r="L483" s="60"/>
    </row>
    <row r="484" spans="1:12" s="62" customFormat="1" ht="30" customHeight="1" x14ac:dyDescent="0.3">
      <c r="A484" s="63"/>
      <c r="B484" s="59"/>
      <c r="C484" s="60"/>
      <c r="D484" s="61"/>
      <c r="J484" s="60"/>
      <c r="K484" s="60"/>
      <c r="L484" s="60"/>
    </row>
    <row r="485" spans="1:12" s="62" customFormat="1" ht="30" customHeight="1" x14ac:dyDescent="0.3">
      <c r="A485" s="63"/>
      <c r="B485" s="59"/>
      <c r="C485" s="60"/>
      <c r="D485" s="61"/>
      <c r="J485" s="60"/>
      <c r="K485" s="60"/>
      <c r="L485" s="60"/>
    </row>
    <row r="486" spans="1:12" s="62" customFormat="1" ht="30" customHeight="1" x14ac:dyDescent="0.3">
      <c r="A486" s="63"/>
      <c r="B486" s="59"/>
      <c r="C486" s="60"/>
      <c r="D486" s="61"/>
      <c r="J486" s="60"/>
      <c r="K486" s="60"/>
      <c r="L486" s="60"/>
    </row>
    <row r="487" spans="1:12" s="62" customFormat="1" ht="30" customHeight="1" x14ac:dyDescent="0.3">
      <c r="A487" s="63"/>
      <c r="B487" s="59"/>
      <c r="C487" s="60"/>
      <c r="D487" s="61"/>
      <c r="J487" s="60"/>
      <c r="K487" s="60"/>
      <c r="L487" s="60"/>
    </row>
    <row r="488" spans="1:12" s="62" customFormat="1" ht="30" customHeight="1" x14ac:dyDescent="0.3">
      <c r="A488" s="63"/>
      <c r="B488" s="59"/>
      <c r="C488" s="60"/>
      <c r="D488" s="61"/>
      <c r="J488" s="60"/>
      <c r="K488" s="60"/>
      <c r="L488" s="60"/>
    </row>
    <row r="489" spans="1:12" s="62" customFormat="1" ht="30" customHeight="1" x14ac:dyDescent="0.3">
      <c r="A489" s="63"/>
      <c r="B489" s="59"/>
      <c r="C489" s="60"/>
      <c r="D489" s="61"/>
      <c r="J489" s="60"/>
      <c r="K489" s="60"/>
      <c r="L489" s="60"/>
    </row>
    <row r="490" spans="1:12" s="62" customFormat="1" ht="30" customHeight="1" x14ac:dyDescent="0.3">
      <c r="A490" s="63"/>
      <c r="B490" s="59"/>
      <c r="C490" s="60"/>
      <c r="D490" s="61"/>
      <c r="J490" s="60"/>
      <c r="K490" s="60"/>
      <c r="L490" s="60"/>
    </row>
    <row r="491" spans="1:12" s="62" customFormat="1" ht="30" customHeight="1" x14ac:dyDescent="0.3">
      <c r="A491" s="63"/>
      <c r="B491" s="59"/>
      <c r="C491" s="60"/>
      <c r="D491" s="61"/>
      <c r="J491" s="60"/>
      <c r="K491" s="60"/>
      <c r="L491" s="60"/>
    </row>
    <row r="492" spans="1:12" s="62" customFormat="1" ht="30" customHeight="1" x14ac:dyDescent="0.3">
      <c r="A492" s="63"/>
      <c r="B492" s="59"/>
      <c r="C492" s="60"/>
      <c r="D492" s="61"/>
      <c r="J492" s="60"/>
      <c r="K492" s="60"/>
      <c r="L492" s="60"/>
    </row>
    <row r="493" spans="1:12" s="62" customFormat="1" ht="30" customHeight="1" x14ac:dyDescent="0.3">
      <c r="A493" s="63"/>
      <c r="B493" s="59"/>
      <c r="C493" s="60"/>
      <c r="D493" s="61"/>
      <c r="J493" s="60"/>
      <c r="K493" s="60"/>
      <c r="L493" s="60"/>
    </row>
    <row r="494" spans="1:12" s="62" customFormat="1" ht="30" customHeight="1" x14ac:dyDescent="0.3">
      <c r="A494" s="63"/>
      <c r="B494" s="59"/>
      <c r="C494" s="60"/>
      <c r="D494" s="61"/>
      <c r="J494" s="60"/>
      <c r="K494" s="60"/>
      <c r="L494" s="60"/>
    </row>
    <row r="495" spans="1:12" s="62" customFormat="1" ht="30" customHeight="1" x14ac:dyDescent="0.3">
      <c r="A495" s="63"/>
      <c r="B495" s="59"/>
      <c r="C495" s="60"/>
      <c r="D495" s="61"/>
      <c r="J495" s="60"/>
      <c r="K495" s="60"/>
      <c r="L495" s="60"/>
    </row>
    <row r="496" spans="1:12" s="62" customFormat="1" ht="30" customHeight="1" x14ac:dyDescent="0.3">
      <c r="A496" s="63"/>
      <c r="B496" s="59"/>
      <c r="C496" s="60"/>
      <c r="D496" s="61"/>
      <c r="J496" s="60"/>
      <c r="K496" s="60"/>
      <c r="L496" s="60"/>
    </row>
    <row r="497" spans="1:12" s="62" customFormat="1" ht="30" customHeight="1" x14ac:dyDescent="0.3">
      <c r="A497" s="63"/>
      <c r="B497" s="59"/>
      <c r="C497" s="60"/>
      <c r="D497" s="61"/>
      <c r="J497" s="60"/>
      <c r="K497" s="60"/>
      <c r="L497" s="60"/>
    </row>
    <row r="498" spans="1:12" s="62" customFormat="1" ht="30" customHeight="1" x14ac:dyDescent="0.3">
      <c r="A498" s="63"/>
      <c r="B498" s="59"/>
      <c r="C498" s="60"/>
      <c r="D498" s="61"/>
      <c r="J498" s="60"/>
      <c r="K498" s="60"/>
      <c r="L498" s="60"/>
    </row>
    <row r="499" spans="1:12" s="62" customFormat="1" ht="30" customHeight="1" x14ac:dyDescent="0.3">
      <c r="A499" s="63"/>
      <c r="B499" s="59"/>
      <c r="C499" s="60"/>
      <c r="D499" s="61"/>
      <c r="J499" s="60"/>
      <c r="K499" s="60"/>
      <c r="L499" s="60"/>
    </row>
    <row r="500" spans="1:12" s="62" customFormat="1" ht="30" customHeight="1" x14ac:dyDescent="0.3">
      <c r="A500" s="63"/>
      <c r="B500" s="59"/>
      <c r="C500" s="60"/>
      <c r="D500" s="61"/>
      <c r="J500" s="60"/>
      <c r="K500" s="60"/>
      <c r="L500" s="60"/>
    </row>
    <row r="501" spans="1:12" s="62" customFormat="1" ht="30" customHeight="1" x14ac:dyDescent="0.3">
      <c r="A501" s="63"/>
      <c r="B501" s="59"/>
      <c r="C501" s="60"/>
      <c r="D501" s="61"/>
      <c r="J501" s="60"/>
      <c r="K501" s="60"/>
      <c r="L501" s="60"/>
    </row>
    <row r="502" spans="1:12" s="62" customFormat="1" ht="30" customHeight="1" x14ac:dyDescent="0.3">
      <c r="A502" s="63"/>
      <c r="B502" s="59"/>
      <c r="C502" s="60"/>
      <c r="D502" s="61"/>
      <c r="J502" s="60"/>
      <c r="K502" s="60"/>
      <c r="L502" s="60"/>
    </row>
    <row r="503" spans="1:12" s="62" customFormat="1" ht="30" customHeight="1" x14ac:dyDescent="0.3">
      <c r="A503" s="63"/>
      <c r="B503" s="59"/>
      <c r="C503" s="60"/>
      <c r="D503" s="61"/>
      <c r="J503" s="60"/>
      <c r="K503" s="60"/>
      <c r="L503" s="60"/>
    </row>
    <row r="504" spans="1:12" s="62" customFormat="1" ht="30" customHeight="1" x14ac:dyDescent="0.3">
      <c r="A504" s="63"/>
      <c r="B504" s="59"/>
      <c r="C504" s="60"/>
      <c r="D504" s="61"/>
      <c r="J504" s="60"/>
      <c r="K504" s="60"/>
      <c r="L504" s="60"/>
    </row>
    <row r="505" spans="1:12" s="62" customFormat="1" ht="30" customHeight="1" x14ac:dyDescent="0.3">
      <c r="A505" s="63"/>
      <c r="B505" s="59"/>
      <c r="C505" s="60"/>
      <c r="D505" s="61"/>
      <c r="J505" s="60"/>
      <c r="K505" s="60"/>
      <c r="L505" s="60"/>
    </row>
    <row r="506" spans="1:12" s="62" customFormat="1" ht="30" customHeight="1" x14ac:dyDescent="0.3">
      <c r="A506" s="63"/>
      <c r="B506" s="59"/>
      <c r="C506" s="60"/>
      <c r="D506" s="61"/>
      <c r="J506" s="60"/>
      <c r="K506" s="60"/>
      <c r="L506" s="60"/>
    </row>
    <row r="507" spans="1:12" s="62" customFormat="1" ht="30" customHeight="1" x14ac:dyDescent="0.3">
      <c r="A507" s="63"/>
      <c r="B507" s="59"/>
      <c r="C507" s="60"/>
      <c r="D507" s="61"/>
      <c r="J507" s="60"/>
      <c r="K507" s="60"/>
      <c r="L507" s="60"/>
    </row>
    <row r="508" spans="1:12" s="62" customFormat="1" ht="30" customHeight="1" x14ac:dyDescent="0.3">
      <c r="A508" s="63"/>
      <c r="B508" s="59"/>
      <c r="C508" s="60"/>
      <c r="D508" s="61"/>
      <c r="J508" s="60"/>
      <c r="K508" s="60"/>
      <c r="L508" s="60"/>
    </row>
    <row r="509" spans="1:12" s="62" customFormat="1" ht="30" customHeight="1" x14ac:dyDescent="0.3">
      <c r="A509" s="63"/>
      <c r="B509" s="59"/>
      <c r="C509" s="60"/>
      <c r="D509" s="61"/>
      <c r="J509" s="60"/>
      <c r="K509" s="60"/>
      <c r="L509" s="60"/>
    </row>
    <row r="510" spans="1:12" s="62" customFormat="1" ht="30" customHeight="1" x14ac:dyDescent="0.3">
      <c r="A510" s="63"/>
      <c r="B510" s="59"/>
      <c r="C510" s="60"/>
      <c r="D510" s="61"/>
      <c r="J510" s="60"/>
      <c r="K510" s="60"/>
      <c r="L510" s="60"/>
    </row>
    <row r="511" spans="1:12" s="62" customFormat="1" ht="30" customHeight="1" x14ac:dyDescent="0.3">
      <c r="A511" s="63"/>
      <c r="B511" s="59"/>
      <c r="C511" s="60"/>
      <c r="D511" s="61"/>
      <c r="J511" s="60"/>
      <c r="K511" s="60"/>
      <c r="L511" s="60"/>
    </row>
    <row r="512" spans="1:12" s="62" customFormat="1" ht="30" customHeight="1" x14ac:dyDescent="0.3">
      <c r="A512" s="63"/>
      <c r="B512" s="59"/>
      <c r="C512" s="60"/>
      <c r="D512" s="61"/>
      <c r="J512" s="60"/>
      <c r="K512" s="60"/>
      <c r="L512" s="60"/>
    </row>
    <row r="513" spans="1:12" s="62" customFormat="1" ht="30" customHeight="1" x14ac:dyDescent="0.3">
      <c r="A513" s="63"/>
      <c r="B513" s="59"/>
      <c r="C513" s="60"/>
      <c r="D513" s="61"/>
      <c r="J513" s="60"/>
      <c r="K513" s="60"/>
      <c r="L513" s="60"/>
    </row>
    <row r="514" spans="1:12" s="62" customFormat="1" ht="30" customHeight="1" x14ac:dyDescent="0.3">
      <c r="A514" s="63"/>
      <c r="B514" s="59"/>
      <c r="C514" s="60"/>
      <c r="D514" s="61"/>
      <c r="J514" s="60"/>
      <c r="K514" s="60"/>
      <c r="L514" s="60"/>
    </row>
    <row r="515" spans="1:12" s="62" customFormat="1" ht="30" customHeight="1" x14ac:dyDescent="0.3">
      <c r="A515" s="63"/>
      <c r="B515" s="59"/>
      <c r="C515" s="60"/>
      <c r="D515" s="61"/>
      <c r="J515" s="60"/>
      <c r="K515" s="60"/>
      <c r="L515" s="60"/>
    </row>
    <row r="516" spans="1:12" s="62" customFormat="1" ht="30" customHeight="1" x14ac:dyDescent="0.3">
      <c r="A516" s="63"/>
      <c r="B516" s="59"/>
      <c r="C516" s="60"/>
      <c r="D516" s="61"/>
      <c r="J516" s="60"/>
      <c r="K516" s="60"/>
      <c r="L516" s="60"/>
    </row>
    <row r="517" spans="1:12" s="62" customFormat="1" ht="30" customHeight="1" x14ac:dyDescent="0.3">
      <c r="A517" s="63"/>
      <c r="B517" s="59"/>
      <c r="C517" s="60"/>
      <c r="D517" s="61"/>
      <c r="J517" s="60"/>
      <c r="K517" s="60"/>
      <c r="L517" s="60"/>
    </row>
    <row r="518" spans="1:12" s="62" customFormat="1" ht="30" customHeight="1" x14ac:dyDescent="0.3">
      <c r="A518" s="63"/>
      <c r="B518" s="59"/>
      <c r="C518" s="60"/>
      <c r="D518" s="61"/>
      <c r="J518" s="60"/>
      <c r="K518" s="60"/>
      <c r="L518" s="60"/>
    </row>
    <row r="519" spans="1:12" s="62" customFormat="1" ht="30" customHeight="1" x14ac:dyDescent="0.3">
      <c r="A519" s="63"/>
      <c r="B519" s="59"/>
      <c r="C519" s="60"/>
      <c r="D519" s="61"/>
      <c r="J519" s="60"/>
      <c r="K519" s="60"/>
      <c r="L519" s="60"/>
    </row>
    <row r="520" spans="1:12" s="62" customFormat="1" ht="30" customHeight="1" x14ac:dyDescent="0.3">
      <c r="A520" s="63"/>
      <c r="B520" s="59"/>
      <c r="C520" s="60"/>
      <c r="D520" s="61"/>
      <c r="J520" s="60"/>
      <c r="K520" s="60"/>
      <c r="L520" s="60"/>
    </row>
    <row r="521" spans="1:12" s="62" customFormat="1" ht="30" customHeight="1" x14ac:dyDescent="0.3">
      <c r="A521" s="63"/>
      <c r="B521" s="59"/>
      <c r="C521" s="60"/>
      <c r="D521" s="61"/>
      <c r="J521" s="60"/>
      <c r="K521" s="60"/>
      <c r="L521" s="60"/>
    </row>
    <row r="522" spans="1:12" s="62" customFormat="1" ht="30" customHeight="1" x14ac:dyDescent="0.3">
      <c r="A522" s="63"/>
      <c r="B522" s="59"/>
      <c r="C522" s="60"/>
      <c r="D522" s="61"/>
      <c r="J522" s="60"/>
      <c r="K522" s="60"/>
      <c r="L522" s="60"/>
    </row>
    <row r="523" spans="1:12" s="62" customFormat="1" ht="30" customHeight="1" x14ac:dyDescent="0.3">
      <c r="A523" s="63"/>
      <c r="B523" s="59"/>
      <c r="C523" s="60"/>
      <c r="D523" s="61"/>
      <c r="J523" s="60"/>
      <c r="K523" s="60"/>
      <c r="L523" s="60"/>
    </row>
    <row r="524" spans="1:12" s="62" customFormat="1" ht="30" customHeight="1" x14ac:dyDescent="0.3">
      <c r="A524" s="63"/>
      <c r="B524" s="59"/>
      <c r="C524" s="60"/>
      <c r="D524" s="61"/>
      <c r="J524" s="60"/>
      <c r="K524" s="60"/>
      <c r="L524" s="60"/>
    </row>
    <row r="525" spans="1:12" s="62" customFormat="1" ht="30" customHeight="1" x14ac:dyDescent="0.3">
      <c r="A525" s="63"/>
      <c r="B525" s="59"/>
      <c r="C525" s="60"/>
      <c r="D525" s="61"/>
      <c r="J525" s="60"/>
      <c r="K525" s="60"/>
      <c r="L525" s="60"/>
    </row>
    <row r="526" spans="1:12" s="62" customFormat="1" ht="30" customHeight="1" x14ac:dyDescent="0.3">
      <c r="A526" s="63"/>
      <c r="B526" s="59"/>
      <c r="C526" s="60"/>
      <c r="D526" s="61"/>
      <c r="J526" s="60"/>
      <c r="K526" s="60"/>
      <c r="L526" s="60"/>
    </row>
    <row r="527" spans="1:12" s="62" customFormat="1" ht="30" customHeight="1" x14ac:dyDescent="0.3">
      <c r="A527" s="63"/>
      <c r="B527" s="59"/>
      <c r="C527" s="60"/>
      <c r="D527" s="61"/>
      <c r="J527" s="60"/>
      <c r="K527" s="60"/>
      <c r="L527" s="60"/>
    </row>
    <row r="528" spans="1:12" s="62" customFormat="1" ht="30" customHeight="1" x14ac:dyDescent="0.3">
      <c r="A528" s="63"/>
      <c r="B528" s="59"/>
      <c r="C528" s="60"/>
      <c r="D528" s="61"/>
      <c r="J528" s="60"/>
      <c r="K528" s="60"/>
      <c r="L528" s="60"/>
    </row>
    <row r="529" spans="1:12" s="62" customFormat="1" ht="30" customHeight="1" x14ac:dyDescent="0.3">
      <c r="A529" s="63"/>
      <c r="B529" s="59"/>
      <c r="C529" s="60"/>
      <c r="D529" s="61"/>
      <c r="J529" s="60"/>
      <c r="K529" s="60"/>
      <c r="L529" s="60"/>
    </row>
    <row r="530" spans="1:12" s="62" customFormat="1" ht="30" customHeight="1" x14ac:dyDescent="0.3">
      <c r="A530" s="63"/>
      <c r="B530" s="59"/>
      <c r="C530" s="60"/>
      <c r="D530" s="61"/>
      <c r="J530" s="60"/>
      <c r="K530" s="60"/>
      <c r="L530" s="60"/>
    </row>
    <row r="531" spans="1:12" s="62" customFormat="1" ht="30" customHeight="1" x14ac:dyDescent="0.3">
      <c r="A531" s="63"/>
      <c r="B531" s="59"/>
      <c r="C531" s="60"/>
      <c r="D531" s="61"/>
      <c r="J531" s="60"/>
      <c r="K531" s="60"/>
      <c r="L531" s="60"/>
    </row>
    <row r="532" spans="1:12" s="62" customFormat="1" ht="30" customHeight="1" x14ac:dyDescent="0.3">
      <c r="A532" s="63"/>
      <c r="B532" s="59"/>
      <c r="C532" s="60"/>
      <c r="D532" s="61"/>
      <c r="J532" s="60"/>
      <c r="K532" s="60"/>
      <c r="L532" s="60"/>
    </row>
    <row r="533" spans="1:12" s="62" customFormat="1" ht="30" customHeight="1" x14ac:dyDescent="0.3">
      <c r="A533" s="63"/>
      <c r="B533" s="59"/>
      <c r="C533" s="60"/>
      <c r="D533" s="61"/>
      <c r="J533" s="60"/>
      <c r="K533" s="60"/>
      <c r="L533" s="60"/>
    </row>
    <row r="534" spans="1:12" s="62" customFormat="1" ht="30" customHeight="1" x14ac:dyDescent="0.3">
      <c r="A534" s="63"/>
      <c r="B534" s="59"/>
      <c r="C534" s="60"/>
      <c r="D534" s="61"/>
      <c r="J534" s="60"/>
      <c r="K534" s="60"/>
      <c r="L534" s="60"/>
    </row>
    <row r="535" spans="1:12" s="62" customFormat="1" ht="30" customHeight="1" x14ac:dyDescent="0.3">
      <c r="A535" s="63"/>
      <c r="B535" s="59"/>
      <c r="C535" s="60"/>
      <c r="D535" s="61"/>
      <c r="J535" s="60"/>
      <c r="K535" s="60"/>
      <c r="L535" s="60"/>
    </row>
    <row r="536" spans="1:12" s="62" customFormat="1" ht="30" customHeight="1" x14ac:dyDescent="0.3">
      <c r="A536" s="63"/>
      <c r="B536" s="59"/>
      <c r="C536" s="60"/>
      <c r="D536" s="61"/>
      <c r="J536" s="60"/>
      <c r="K536" s="60"/>
      <c r="L536" s="60"/>
    </row>
    <row r="537" spans="1:12" s="62" customFormat="1" ht="30" customHeight="1" x14ac:dyDescent="0.3">
      <c r="A537" s="63"/>
      <c r="B537" s="59"/>
      <c r="C537" s="60"/>
      <c r="D537" s="61"/>
      <c r="J537" s="60"/>
      <c r="K537" s="60"/>
      <c r="L537" s="60"/>
    </row>
    <row r="538" spans="1:12" s="62" customFormat="1" ht="30" customHeight="1" x14ac:dyDescent="0.3">
      <c r="A538" s="63"/>
      <c r="B538" s="59"/>
      <c r="C538" s="60"/>
      <c r="D538" s="61"/>
      <c r="J538" s="60"/>
      <c r="K538" s="60"/>
      <c r="L538" s="60"/>
    </row>
    <row r="539" spans="1:12" s="62" customFormat="1" ht="30" customHeight="1" x14ac:dyDescent="0.3">
      <c r="A539" s="63"/>
      <c r="B539" s="59"/>
      <c r="C539" s="60"/>
      <c r="D539" s="61"/>
      <c r="J539" s="60"/>
      <c r="K539" s="60"/>
      <c r="L539" s="60"/>
    </row>
    <row r="540" spans="1:12" s="62" customFormat="1" ht="30" customHeight="1" x14ac:dyDescent="0.3">
      <c r="A540" s="63"/>
      <c r="B540" s="59"/>
      <c r="C540" s="60"/>
      <c r="D540" s="61"/>
      <c r="J540" s="60"/>
      <c r="K540" s="60"/>
      <c r="L540" s="60"/>
    </row>
    <row r="541" spans="1:12" s="62" customFormat="1" ht="30" customHeight="1" x14ac:dyDescent="0.3">
      <c r="A541" s="63"/>
      <c r="B541" s="59"/>
      <c r="C541" s="60"/>
      <c r="D541" s="61"/>
      <c r="J541" s="60"/>
      <c r="K541" s="60"/>
      <c r="L541" s="60"/>
    </row>
    <row r="542" spans="1:12" s="62" customFormat="1" ht="30" customHeight="1" x14ac:dyDescent="0.3">
      <c r="A542" s="63"/>
      <c r="B542" s="59"/>
      <c r="C542" s="60"/>
      <c r="D542" s="61"/>
      <c r="J542" s="60"/>
      <c r="K542" s="60"/>
      <c r="L542" s="60"/>
    </row>
    <row r="543" spans="1:12" s="62" customFormat="1" ht="30" customHeight="1" x14ac:dyDescent="0.3">
      <c r="A543" s="63"/>
      <c r="B543" s="59"/>
      <c r="C543" s="60"/>
      <c r="D543" s="61"/>
      <c r="J543" s="60"/>
      <c r="K543" s="60"/>
      <c r="L543" s="60"/>
    </row>
    <row r="544" spans="1:12" s="62" customFormat="1" ht="30" customHeight="1" x14ac:dyDescent="0.3">
      <c r="A544" s="63"/>
      <c r="B544" s="59"/>
      <c r="C544" s="60"/>
      <c r="D544" s="61"/>
      <c r="J544" s="60"/>
      <c r="K544" s="60"/>
      <c r="L544" s="60"/>
    </row>
    <row r="545" spans="1:12" s="62" customFormat="1" ht="30" customHeight="1" x14ac:dyDescent="0.3">
      <c r="A545" s="63"/>
      <c r="B545" s="59"/>
      <c r="C545" s="60"/>
      <c r="D545" s="61"/>
      <c r="J545" s="60"/>
      <c r="K545" s="60"/>
      <c r="L545" s="60"/>
    </row>
    <row r="546" spans="1:12" s="62" customFormat="1" ht="30" customHeight="1" x14ac:dyDescent="0.3">
      <c r="A546" s="63"/>
      <c r="B546" s="59"/>
      <c r="C546" s="60"/>
      <c r="D546" s="61"/>
      <c r="J546" s="60"/>
      <c r="K546" s="60"/>
      <c r="L546" s="60"/>
    </row>
    <row r="547" spans="1:12" s="62" customFormat="1" ht="30" customHeight="1" x14ac:dyDescent="0.3">
      <c r="A547" s="63"/>
      <c r="B547" s="59"/>
      <c r="C547" s="60"/>
      <c r="D547" s="61"/>
      <c r="J547" s="60"/>
      <c r="K547" s="60"/>
      <c r="L547" s="60"/>
    </row>
    <row r="548" spans="1:12" s="62" customFormat="1" ht="30" customHeight="1" x14ac:dyDescent="0.3">
      <c r="A548" s="63"/>
      <c r="B548" s="59"/>
      <c r="C548" s="60"/>
      <c r="D548" s="61"/>
      <c r="J548" s="60"/>
      <c r="K548" s="60"/>
      <c r="L548" s="60"/>
    </row>
    <row r="549" spans="1:12" s="62" customFormat="1" ht="30" customHeight="1" x14ac:dyDescent="0.3">
      <c r="A549" s="63"/>
      <c r="B549" s="59"/>
      <c r="C549" s="60"/>
      <c r="D549" s="61"/>
      <c r="J549" s="60"/>
      <c r="K549" s="60"/>
      <c r="L549" s="60"/>
    </row>
    <row r="550" spans="1:12" s="62" customFormat="1" ht="30" customHeight="1" x14ac:dyDescent="0.3">
      <c r="A550" s="63"/>
      <c r="B550" s="59"/>
      <c r="C550" s="60"/>
      <c r="D550" s="61"/>
      <c r="J550" s="60"/>
      <c r="K550" s="60"/>
      <c r="L550" s="60"/>
    </row>
    <row r="551" spans="1:12" s="62" customFormat="1" ht="30" customHeight="1" x14ac:dyDescent="0.3">
      <c r="A551" s="63"/>
      <c r="B551" s="59"/>
      <c r="C551" s="60"/>
      <c r="D551" s="61"/>
      <c r="J551" s="60"/>
      <c r="K551" s="60"/>
      <c r="L551" s="60"/>
    </row>
    <row r="552" spans="1:12" s="62" customFormat="1" ht="30" customHeight="1" x14ac:dyDescent="0.3">
      <c r="A552" s="63"/>
      <c r="B552" s="59"/>
      <c r="C552" s="60"/>
      <c r="D552" s="61"/>
      <c r="J552" s="60"/>
      <c r="K552" s="60"/>
      <c r="L552" s="60"/>
    </row>
    <row r="553" spans="1:12" s="62" customFormat="1" ht="30" customHeight="1" x14ac:dyDescent="0.3">
      <c r="A553" s="63"/>
      <c r="B553" s="59"/>
      <c r="C553" s="60"/>
      <c r="D553" s="61"/>
      <c r="J553" s="60"/>
      <c r="K553" s="60"/>
      <c r="L553" s="60"/>
    </row>
    <row r="554" spans="1:12" s="62" customFormat="1" ht="30" customHeight="1" x14ac:dyDescent="0.3">
      <c r="A554" s="63"/>
      <c r="B554" s="59"/>
      <c r="C554" s="60"/>
      <c r="D554" s="61"/>
      <c r="J554" s="60"/>
      <c r="K554" s="60"/>
      <c r="L554" s="60"/>
    </row>
    <row r="555" spans="1:12" s="62" customFormat="1" ht="30" customHeight="1" x14ac:dyDescent="0.3">
      <c r="A555" s="63"/>
      <c r="B555" s="59"/>
      <c r="C555" s="60"/>
      <c r="D555" s="61"/>
      <c r="J555" s="60"/>
      <c r="K555" s="60"/>
      <c r="L555" s="60"/>
    </row>
    <row r="556" spans="1:12" s="62" customFormat="1" ht="30" customHeight="1" x14ac:dyDescent="0.3">
      <c r="A556" s="63"/>
      <c r="B556" s="59"/>
      <c r="C556" s="60"/>
      <c r="D556" s="61"/>
      <c r="J556" s="60"/>
      <c r="K556" s="60"/>
      <c r="L556" s="60"/>
    </row>
    <row r="557" spans="1:12" s="62" customFormat="1" ht="30" customHeight="1" x14ac:dyDescent="0.3">
      <c r="A557" s="63"/>
      <c r="B557" s="59"/>
      <c r="C557" s="60"/>
      <c r="D557" s="61"/>
      <c r="J557" s="60"/>
      <c r="K557" s="60"/>
      <c r="L557" s="60"/>
    </row>
    <row r="558" spans="1:12" s="62" customFormat="1" ht="30" customHeight="1" x14ac:dyDescent="0.3">
      <c r="A558" s="63"/>
      <c r="B558" s="59"/>
      <c r="C558" s="60"/>
      <c r="D558" s="61"/>
      <c r="J558" s="60"/>
      <c r="K558" s="60"/>
      <c r="L558" s="60"/>
    </row>
    <row r="559" spans="1:12" s="62" customFormat="1" ht="30" customHeight="1" x14ac:dyDescent="0.3">
      <c r="A559" s="63"/>
      <c r="B559" s="59"/>
      <c r="C559" s="60"/>
      <c r="D559" s="61"/>
      <c r="J559" s="60"/>
      <c r="K559" s="60"/>
      <c r="L559" s="60"/>
    </row>
    <row r="560" spans="1:12" s="62" customFormat="1" ht="30" customHeight="1" x14ac:dyDescent="0.3">
      <c r="A560" s="63"/>
      <c r="B560" s="59"/>
      <c r="C560" s="60"/>
      <c r="D560" s="61"/>
      <c r="J560" s="60"/>
      <c r="K560" s="60"/>
      <c r="L560" s="60"/>
    </row>
    <row r="561" spans="1:12" s="62" customFormat="1" ht="30" customHeight="1" x14ac:dyDescent="0.3">
      <c r="A561" s="63"/>
      <c r="B561" s="59"/>
      <c r="C561" s="60"/>
      <c r="D561" s="61"/>
      <c r="J561" s="60"/>
      <c r="K561" s="60"/>
      <c r="L561" s="60"/>
    </row>
    <row r="562" spans="1:12" s="62" customFormat="1" ht="30" customHeight="1" x14ac:dyDescent="0.3">
      <c r="A562" s="63"/>
      <c r="B562" s="59"/>
      <c r="C562" s="60"/>
      <c r="D562" s="61"/>
      <c r="J562" s="60"/>
      <c r="K562" s="60"/>
      <c r="L562" s="60"/>
    </row>
    <row r="563" spans="1:12" s="62" customFormat="1" ht="30" customHeight="1" x14ac:dyDescent="0.3">
      <c r="A563" s="63"/>
      <c r="B563" s="59"/>
      <c r="C563" s="60"/>
      <c r="D563" s="61"/>
      <c r="J563" s="60"/>
      <c r="K563" s="60"/>
      <c r="L563" s="60"/>
    </row>
    <row r="564" spans="1:12" s="62" customFormat="1" ht="30" customHeight="1" x14ac:dyDescent="0.3">
      <c r="A564" s="63"/>
      <c r="B564" s="59"/>
      <c r="C564" s="60"/>
      <c r="D564" s="61"/>
      <c r="J564" s="60"/>
      <c r="K564" s="60"/>
      <c r="L564" s="60"/>
    </row>
    <row r="565" spans="1:12" s="62" customFormat="1" ht="30" customHeight="1" x14ac:dyDescent="0.3">
      <c r="A565" s="63"/>
      <c r="B565" s="59"/>
      <c r="C565" s="60"/>
      <c r="D565" s="61"/>
      <c r="J565" s="60"/>
      <c r="K565" s="60"/>
      <c r="L565" s="60"/>
    </row>
    <row r="566" spans="1:12" s="62" customFormat="1" ht="30" customHeight="1" x14ac:dyDescent="0.3">
      <c r="A566" s="63"/>
      <c r="B566" s="59"/>
      <c r="C566" s="60"/>
      <c r="D566" s="61"/>
      <c r="J566" s="60"/>
      <c r="K566" s="60"/>
      <c r="L566" s="60"/>
    </row>
    <row r="567" spans="1:12" s="62" customFormat="1" ht="30" customHeight="1" x14ac:dyDescent="0.3">
      <c r="A567" s="63"/>
      <c r="B567" s="59"/>
      <c r="C567" s="60"/>
      <c r="D567" s="61"/>
      <c r="J567" s="60"/>
      <c r="K567" s="60"/>
      <c r="L567" s="60"/>
    </row>
    <row r="568" spans="1:12" s="62" customFormat="1" ht="30" customHeight="1" x14ac:dyDescent="0.3">
      <c r="A568" s="63"/>
      <c r="B568" s="59"/>
      <c r="C568" s="60"/>
      <c r="D568" s="61"/>
      <c r="J568" s="60"/>
      <c r="K568" s="60"/>
      <c r="L568" s="60"/>
    </row>
    <row r="569" spans="1:12" s="62" customFormat="1" ht="30" customHeight="1" x14ac:dyDescent="0.3">
      <c r="A569" s="63"/>
      <c r="B569" s="59"/>
      <c r="C569" s="60"/>
      <c r="D569" s="61"/>
      <c r="J569" s="60"/>
      <c r="K569" s="60"/>
      <c r="L569" s="60"/>
    </row>
    <row r="570" spans="1:12" s="62" customFormat="1" ht="30" customHeight="1" x14ac:dyDescent="0.3">
      <c r="A570" s="63"/>
      <c r="B570" s="59"/>
      <c r="C570" s="60"/>
      <c r="D570" s="61"/>
      <c r="J570" s="60"/>
      <c r="K570" s="60"/>
      <c r="L570" s="60"/>
    </row>
    <row r="571" spans="1:12" s="62" customFormat="1" ht="30" customHeight="1" x14ac:dyDescent="0.3">
      <c r="A571" s="63"/>
      <c r="B571" s="59"/>
      <c r="C571" s="60"/>
      <c r="D571" s="61"/>
      <c r="J571" s="60"/>
      <c r="K571" s="60"/>
      <c r="L571" s="60"/>
    </row>
    <row r="572" spans="1:12" s="62" customFormat="1" ht="30" customHeight="1" x14ac:dyDescent="0.3">
      <c r="A572" s="63"/>
      <c r="B572" s="59"/>
      <c r="C572" s="60"/>
      <c r="D572" s="61"/>
      <c r="J572" s="60"/>
      <c r="K572" s="60"/>
      <c r="L572" s="60"/>
    </row>
    <row r="573" spans="1:12" s="62" customFormat="1" ht="30" customHeight="1" x14ac:dyDescent="0.3">
      <c r="A573" s="63"/>
      <c r="B573" s="59"/>
      <c r="C573" s="60"/>
      <c r="D573" s="61"/>
      <c r="J573" s="60"/>
      <c r="K573" s="60"/>
      <c r="L573" s="60"/>
    </row>
    <row r="574" spans="1:12" s="62" customFormat="1" ht="30" customHeight="1" x14ac:dyDescent="0.3">
      <c r="A574" s="63"/>
      <c r="B574" s="59"/>
      <c r="C574" s="60"/>
      <c r="D574" s="61"/>
      <c r="J574" s="60"/>
      <c r="K574" s="60"/>
      <c r="L574" s="60"/>
    </row>
    <row r="575" spans="1:12" s="62" customFormat="1" ht="30" customHeight="1" x14ac:dyDescent="0.3">
      <c r="A575" s="63"/>
      <c r="B575" s="59"/>
      <c r="C575" s="60"/>
      <c r="D575" s="61"/>
      <c r="J575" s="60"/>
      <c r="K575" s="60"/>
      <c r="L575" s="60"/>
    </row>
    <row r="576" spans="1:12" s="62" customFormat="1" ht="30" customHeight="1" x14ac:dyDescent="0.3">
      <c r="A576" s="63"/>
      <c r="B576" s="59"/>
      <c r="C576" s="60"/>
      <c r="D576" s="61"/>
      <c r="J576" s="60"/>
      <c r="K576" s="60"/>
      <c r="L576" s="60"/>
    </row>
    <row r="577" spans="1:12" s="62" customFormat="1" ht="30" customHeight="1" x14ac:dyDescent="0.3">
      <c r="A577" s="63"/>
      <c r="B577" s="59"/>
      <c r="C577" s="60"/>
      <c r="D577" s="64"/>
      <c r="J577" s="60"/>
      <c r="K577" s="60"/>
      <c r="L577" s="60"/>
    </row>
    <row r="578" spans="1:12" s="62" customFormat="1" ht="30" customHeight="1" x14ac:dyDescent="0.3">
      <c r="A578" s="63"/>
      <c r="B578" s="59"/>
      <c r="C578" s="60"/>
      <c r="D578" s="64"/>
      <c r="J578" s="60"/>
      <c r="K578" s="60"/>
      <c r="L578" s="60"/>
    </row>
    <row r="579" spans="1:12" s="62" customFormat="1" ht="30" customHeight="1" x14ac:dyDescent="0.3">
      <c r="A579" s="63"/>
      <c r="B579" s="59"/>
      <c r="C579" s="60"/>
      <c r="D579" s="64"/>
      <c r="J579" s="60"/>
      <c r="K579" s="60"/>
      <c r="L579" s="60"/>
    </row>
    <row r="580" spans="1:12" s="62" customFormat="1" ht="30" customHeight="1" x14ac:dyDescent="0.3">
      <c r="A580" s="63"/>
      <c r="B580" s="59"/>
      <c r="C580" s="60"/>
      <c r="D580" s="64"/>
      <c r="J580" s="60"/>
      <c r="K580" s="60"/>
      <c r="L580" s="60"/>
    </row>
    <row r="581" spans="1:12" s="62" customFormat="1" ht="30" customHeight="1" x14ac:dyDescent="0.3">
      <c r="A581" s="63"/>
      <c r="B581" s="59"/>
      <c r="C581" s="60"/>
      <c r="D581" s="64"/>
      <c r="J581" s="60"/>
      <c r="K581" s="60"/>
      <c r="L581" s="60"/>
    </row>
    <row r="582" spans="1:12" s="62" customFormat="1" ht="30" customHeight="1" x14ac:dyDescent="0.3">
      <c r="A582" s="63"/>
      <c r="B582" s="59"/>
      <c r="C582" s="60"/>
      <c r="D582" s="64"/>
      <c r="J582" s="60"/>
      <c r="K582" s="60"/>
      <c r="L582" s="60"/>
    </row>
    <row r="583" spans="1:12" s="62" customFormat="1" ht="30" customHeight="1" x14ac:dyDescent="0.3">
      <c r="A583" s="63"/>
      <c r="B583" s="59"/>
      <c r="C583" s="60"/>
      <c r="D583" s="64"/>
      <c r="J583" s="60"/>
      <c r="K583" s="60"/>
      <c r="L583" s="60"/>
    </row>
    <row r="584" spans="1:12" s="62" customFormat="1" ht="30" customHeight="1" x14ac:dyDescent="0.3">
      <c r="A584" s="63"/>
      <c r="B584" s="59"/>
      <c r="C584" s="60"/>
      <c r="D584" s="64"/>
      <c r="J584" s="60"/>
      <c r="K584" s="60"/>
      <c r="L584" s="60"/>
    </row>
    <row r="585" spans="1:12" s="62" customFormat="1" ht="30" customHeight="1" x14ac:dyDescent="0.3">
      <c r="A585" s="63"/>
      <c r="B585" s="59"/>
      <c r="C585" s="60"/>
      <c r="D585" s="64"/>
      <c r="J585" s="60"/>
      <c r="K585" s="60"/>
      <c r="L585" s="60"/>
    </row>
    <row r="586" spans="1:12" s="62" customFormat="1" ht="30" customHeight="1" x14ac:dyDescent="0.3">
      <c r="A586" s="63"/>
      <c r="B586" s="59"/>
      <c r="C586" s="60"/>
      <c r="D586" s="64"/>
      <c r="J586" s="60"/>
      <c r="K586" s="60"/>
      <c r="L586" s="60"/>
    </row>
    <row r="587" spans="1:12" s="62" customFormat="1" ht="30" customHeight="1" x14ac:dyDescent="0.3">
      <c r="A587" s="63"/>
      <c r="B587" s="59"/>
      <c r="C587" s="60"/>
      <c r="D587" s="64"/>
      <c r="J587" s="60"/>
      <c r="K587" s="60"/>
      <c r="L587" s="60"/>
    </row>
    <row r="588" spans="1:12" s="62" customFormat="1" ht="30" customHeight="1" x14ac:dyDescent="0.3">
      <c r="A588" s="63"/>
      <c r="B588" s="59"/>
      <c r="C588" s="60"/>
      <c r="D588" s="64"/>
      <c r="J588" s="60"/>
      <c r="K588" s="60"/>
      <c r="L588" s="60"/>
    </row>
    <row r="589" spans="1:12" s="62" customFormat="1" ht="30" customHeight="1" x14ac:dyDescent="0.3">
      <c r="A589" s="63"/>
      <c r="B589" s="59"/>
      <c r="C589" s="60"/>
      <c r="D589" s="64"/>
      <c r="J589" s="60"/>
      <c r="K589" s="60"/>
      <c r="L589" s="60"/>
    </row>
    <row r="590" spans="1:12" s="62" customFormat="1" ht="30" customHeight="1" x14ac:dyDescent="0.3">
      <c r="A590" s="63"/>
      <c r="B590" s="59"/>
      <c r="C590" s="60"/>
      <c r="D590" s="64"/>
      <c r="J590" s="60"/>
      <c r="K590" s="60"/>
      <c r="L590" s="60"/>
    </row>
    <row r="591" spans="1:12" s="62" customFormat="1" ht="30" customHeight="1" x14ac:dyDescent="0.3">
      <c r="A591" s="63"/>
      <c r="B591" s="59"/>
      <c r="C591" s="60"/>
      <c r="D591" s="64"/>
      <c r="J591" s="60"/>
      <c r="K591" s="60"/>
      <c r="L591" s="60"/>
    </row>
    <row r="592" spans="1:12" s="62" customFormat="1" ht="30" customHeight="1" x14ac:dyDescent="0.3">
      <c r="A592" s="63"/>
      <c r="B592" s="59"/>
      <c r="C592" s="60"/>
      <c r="D592" s="64"/>
      <c r="J592" s="60"/>
      <c r="K592" s="60"/>
      <c r="L592" s="60"/>
    </row>
    <row r="593" spans="1:12" s="62" customFormat="1" ht="30" customHeight="1" x14ac:dyDescent="0.3">
      <c r="A593" s="63"/>
      <c r="B593" s="59"/>
      <c r="C593" s="60"/>
      <c r="D593" s="64"/>
      <c r="J593" s="60"/>
      <c r="K593" s="60"/>
      <c r="L593" s="60"/>
    </row>
    <row r="594" spans="1:12" s="62" customFormat="1" ht="30" customHeight="1" x14ac:dyDescent="0.3">
      <c r="A594" s="63"/>
      <c r="B594" s="59"/>
      <c r="C594" s="60"/>
      <c r="D594" s="64"/>
      <c r="J594" s="60"/>
      <c r="K594" s="60"/>
      <c r="L594" s="60"/>
    </row>
    <row r="595" spans="1:12" s="62" customFormat="1" ht="30" customHeight="1" x14ac:dyDescent="0.3">
      <c r="A595" s="63"/>
      <c r="B595" s="59"/>
      <c r="C595" s="60"/>
      <c r="D595" s="64"/>
      <c r="J595" s="60"/>
      <c r="K595" s="60"/>
      <c r="L595" s="60"/>
    </row>
    <row r="596" spans="1:12" s="62" customFormat="1" ht="30" customHeight="1" x14ac:dyDescent="0.3">
      <c r="A596" s="63"/>
      <c r="B596" s="59"/>
      <c r="C596" s="60"/>
      <c r="D596" s="64"/>
      <c r="J596" s="60"/>
      <c r="K596" s="60"/>
      <c r="L596" s="60"/>
    </row>
    <row r="597" spans="1:12" s="62" customFormat="1" ht="30" customHeight="1" x14ac:dyDescent="0.3">
      <c r="A597" s="63"/>
      <c r="B597" s="59"/>
      <c r="C597" s="60"/>
      <c r="D597" s="64"/>
      <c r="J597" s="60"/>
      <c r="K597" s="60"/>
      <c r="L597" s="60"/>
    </row>
    <row r="598" spans="1:12" s="62" customFormat="1" ht="30" customHeight="1" x14ac:dyDescent="0.3">
      <c r="A598" s="63"/>
      <c r="B598" s="59"/>
      <c r="C598" s="60"/>
      <c r="D598" s="64"/>
      <c r="J598" s="60"/>
      <c r="K598" s="60"/>
      <c r="L598" s="60"/>
    </row>
    <row r="599" spans="1:12" s="62" customFormat="1" ht="30" customHeight="1" x14ac:dyDescent="0.3">
      <c r="A599" s="63"/>
      <c r="B599" s="59"/>
      <c r="C599" s="60"/>
      <c r="D599" s="64"/>
      <c r="J599" s="60"/>
      <c r="K599" s="60"/>
      <c r="L599" s="60"/>
    </row>
    <row r="600" spans="1:12" s="62" customFormat="1" ht="30" customHeight="1" x14ac:dyDescent="0.3">
      <c r="A600" s="63"/>
      <c r="B600" s="59"/>
      <c r="C600" s="60"/>
      <c r="D600" s="64"/>
      <c r="J600" s="60"/>
      <c r="K600" s="60"/>
      <c r="L600" s="60"/>
    </row>
    <row r="601" spans="1:12" s="62" customFormat="1" ht="30" customHeight="1" x14ac:dyDescent="0.3">
      <c r="A601" s="63"/>
      <c r="B601" s="59"/>
      <c r="C601" s="60"/>
      <c r="D601" s="64"/>
      <c r="J601" s="60"/>
      <c r="K601" s="60"/>
      <c r="L601" s="60"/>
    </row>
    <row r="602" spans="1:12" s="62" customFormat="1" ht="30" customHeight="1" x14ac:dyDescent="0.3">
      <c r="A602" s="63"/>
      <c r="B602" s="59"/>
      <c r="C602" s="60"/>
      <c r="D602" s="64"/>
      <c r="J602" s="60"/>
      <c r="K602" s="60"/>
      <c r="L602" s="60"/>
    </row>
    <row r="603" spans="1:12" s="62" customFormat="1" ht="30" customHeight="1" x14ac:dyDescent="0.3">
      <c r="A603" s="63"/>
      <c r="B603" s="59"/>
      <c r="C603" s="60"/>
      <c r="D603" s="64"/>
      <c r="J603" s="60"/>
      <c r="K603" s="60"/>
      <c r="L603" s="60"/>
    </row>
    <row r="604" spans="1:12" s="62" customFormat="1" ht="30" customHeight="1" x14ac:dyDescent="0.3">
      <c r="A604" s="63"/>
      <c r="B604" s="59"/>
      <c r="C604" s="60"/>
      <c r="D604" s="64"/>
      <c r="J604" s="60"/>
      <c r="K604" s="60"/>
      <c r="L604" s="60"/>
    </row>
    <row r="605" spans="1:12" s="62" customFormat="1" ht="30" customHeight="1" x14ac:dyDescent="0.3">
      <c r="A605" s="63"/>
      <c r="B605" s="59"/>
      <c r="C605" s="60"/>
      <c r="D605" s="64"/>
      <c r="J605" s="60"/>
      <c r="K605" s="60"/>
      <c r="L605" s="60"/>
    </row>
    <row r="606" spans="1:12" s="62" customFormat="1" ht="30" customHeight="1" x14ac:dyDescent="0.3">
      <c r="A606" s="63"/>
      <c r="B606" s="59"/>
      <c r="C606" s="60"/>
      <c r="D606" s="64"/>
      <c r="J606" s="60"/>
      <c r="K606" s="60"/>
      <c r="L606" s="60"/>
    </row>
    <row r="607" spans="1:12" s="62" customFormat="1" ht="30" customHeight="1" x14ac:dyDescent="0.3">
      <c r="A607" s="63"/>
      <c r="B607" s="59"/>
      <c r="C607" s="60"/>
      <c r="D607" s="64"/>
      <c r="J607" s="60"/>
      <c r="K607" s="60"/>
      <c r="L607" s="60"/>
    </row>
    <row r="608" spans="1:12" s="62" customFormat="1" ht="30" customHeight="1" x14ac:dyDescent="0.3">
      <c r="A608" s="63"/>
      <c r="B608" s="59"/>
      <c r="C608" s="60"/>
      <c r="D608" s="64"/>
      <c r="J608" s="60"/>
      <c r="K608" s="60"/>
      <c r="L608" s="60"/>
    </row>
    <row r="609" spans="1:12" s="62" customFormat="1" ht="30" customHeight="1" x14ac:dyDescent="0.3">
      <c r="A609" s="63"/>
      <c r="B609" s="59"/>
      <c r="C609" s="60"/>
      <c r="D609" s="64"/>
      <c r="J609" s="60"/>
      <c r="K609" s="60"/>
      <c r="L609" s="60"/>
    </row>
    <row r="610" spans="1:12" s="62" customFormat="1" ht="30" customHeight="1" x14ac:dyDescent="0.3">
      <c r="A610" s="63"/>
      <c r="B610" s="59"/>
      <c r="C610" s="60"/>
      <c r="D610" s="64"/>
      <c r="J610" s="60"/>
      <c r="K610" s="60"/>
      <c r="L610" s="60"/>
    </row>
    <row r="611" spans="1:12" s="62" customFormat="1" ht="30" customHeight="1" x14ac:dyDescent="0.3">
      <c r="A611" s="63"/>
      <c r="B611" s="59"/>
      <c r="C611" s="60"/>
      <c r="D611" s="64"/>
      <c r="J611" s="60"/>
      <c r="K611" s="60"/>
      <c r="L611" s="60"/>
    </row>
    <row r="612" spans="1:12" s="62" customFormat="1" ht="30" customHeight="1" x14ac:dyDescent="0.3">
      <c r="A612" s="63"/>
      <c r="B612" s="59"/>
      <c r="C612" s="60"/>
      <c r="D612" s="64"/>
      <c r="J612" s="60"/>
      <c r="K612" s="60"/>
      <c r="L612" s="60"/>
    </row>
    <row r="613" spans="1:12" s="62" customFormat="1" ht="30" customHeight="1" x14ac:dyDescent="0.3">
      <c r="A613" s="63"/>
      <c r="B613" s="59"/>
      <c r="C613" s="60"/>
      <c r="D613" s="64"/>
      <c r="J613" s="60"/>
      <c r="K613" s="60"/>
      <c r="L613" s="60"/>
    </row>
    <row r="614" spans="1:12" s="62" customFormat="1" ht="30" customHeight="1" x14ac:dyDescent="0.3">
      <c r="A614" s="63"/>
      <c r="B614" s="59"/>
      <c r="C614" s="60"/>
      <c r="D614" s="64"/>
      <c r="J614" s="60"/>
      <c r="K614" s="60"/>
      <c r="L614" s="60"/>
    </row>
    <row r="615" spans="1:12" s="62" customFormat="1" ht="30" customHeight="1" x14ac:dyDescent="0.3">
      <c r="A615" s="63"/>
      <c r="B615" s="59"/>
      <c r="C615" s="60"/>
      <c r="D615" s="64"/>
      <c r="J615" s="60"/>
      <c r="K615" s="60"/>
      <c r="L615" s="60"/>
    </row>
    <row r="616" spans="1:12" s="62" customFormat="1" ht="30" customHeight="1" x14ac:dyDescent="0.3">
      <c r="A616" s="63"/>
      <c r="B616" s="59"/>
      <c r="C616" s="60"/>
      <c r="D616" s="64"/>
      <c r="J616" s="60"/>
      <c r="K616" s="60"/>
      <c r="L616" s="60"/>
    </row>
    <row r="617" spans="1:12" s="62" customFormat="1" ht="30" customHeight="1" x14ac:dyDescent="0.3">
      <c r="A617" s="63"/>
      <c r="B617" s="59"/>
      <c r="C617" s="60"/>
      <c r="D617" s="64"/>
      <c r="J617" s="60"/>
      <c r="K617" s="60"/>
      <c r="L617" s="60"/>
    </row>
    <row r="618" spans="1:12" s="62" customFormat="1" ht="30" customHeight="1" x14ac:dyDescent="0.3">
      <c r="A618" s="63"/>
      <c r="B618" s="59"/>
      <c r="C618" s="60"/>
      <c r="D618" s="64"/>
      <c r="J618" s="60"/>
      <c r="K618" s="60"/>
      <c r="L618" s="60"/>
    </row>
    <row r="619" spans="1:12" s="62" customFormat="1" ht="30" customHeight="1" x14ac:dyDescent="0.3">
      <c r="A619" s="63"/>
      <c r="B619" s="59"/>
      <c r="C619" s="60"/>
      <c r="D619" s="64"/>
      <c r="J619" s="60"/>
      <c r="K619" s="60"/>
      <c r="L619" s="60"/>
    </row>
    <row r="620" spans="1:12" s="62" customFormat="1" ht="30" customHeight="1" x14ac:dyDescent="0.3">
      <c r="A620" s="63"/>
      <c r="B620" s="59"/>
      <c r="C620" s="60"/>
      <c r="D620" s="64"/>
      <c r="J620" s="60"/>
      <c r="K620" s="60"/>
      <c r="L620" s="60"/>
    </row>
    <row r="621" spans="1:12" s="62" customFormat="1" ht="30" customHeight="1" x14ac:dyDescent="0.3">
      <c r="A621" s="63"/>
      <c r="B621" s="59"/>
      <c r="C621" s="60"/>
      <c r="D621" s="64"/>
      <c r="J621" s="60"/>
      <c r="K621" s="60"/>
      <c r="L621" s="60"/>
    </row>
    <row r="622" spans="1:12" s="62" customFormat="1" ht="30" customHeight="1" x14ac:dyDescent="0.3">
      <c r="A622" s="63"/>
      <c r="B622" s="59"/>
      <c r="C622" s="60"/>
      <c r="D622" s="64"/>
      <c r="J622" s="60"/>
      <c r="K622" s="60"/>
      <c r="L622" s="60"/>
    </row>
    <row r="623" spans="1:12" s="62" customFormat="1" ht="30" customHeight="1" x14ac:dyDescent="0.3">
      <c r="A623" s="63"/>
      <c r="B623" s="59"/>
      <c r="C623" s="60"/>
      <c r="D623" s="64"/>
      <c r="J623" s="60"/>
      <c r="K623" s="60"/>
      <c r="L623" s="60"/>
    </row>
    <row r="624" spans="1:12" s="62" customFormat="1" ht="30" customHeight="1" x14ac:dyDescent="0.3">
      <c r="A624" s="63"/>
      <c r="B624" s="59"/>
      <c r="C624" s="60"/>
      <c r="D624" s="64"/>
      <c r="J624" s="60"/>
      <c r="K624" s="60"/>
      <c r="L624" s="60"/>
    </row>
    <row r="625" spans="1:12" s="62" customFormat="1" ht="30" customHeight="1" x14ac:dyDescent="0.3">
      <c r="A625" s="63"/>
      <c r="B625" s="59"/>
      <c r="C625" s="60"/>
      <c r="D625" s="64"/>
      <c r="J625" s="60"/>
      <c r="K625" s="60"/>
      <c r="L625" s="60"/>
    </row>
    <row r="626" spans="1:12" s="62" customFormat="1" ht="30" customHeight="1" x14ac:dyDescent="0.3">
      <c r="A626" s="63"/>
      <c r="B626" s="59"/>
      <c r="C626" s="60"/>
      <c r="D626" s="64"/>
      <c r="J626" s="60"/>
      <c r="K626" s="60"/>
      <c r="L626" s="60"/>
    </row>
    <row r="627" spans="1:12" s="62" customFormat="1" ht="30" customHeight="1" x14ac:dyDescent="0.3">
      <c r="A627" s="63"/>
      <c r="B627" s="59"/>
      <c r="C627" s="60"/>
      <c r="D627" s="64"/>
      <c r="J627" s="60"/>
      <c r="K627" s="60"/>
      <c r="L627" s="60"/>
    </row>
    <row r="628" spans="1:12" s="62" customFormat="1" ht="30" customHeight="1" x14ac:dyDescent="0.3">
      <c r="A628" s="63"/>
      <c r="B628" s="59"/>
      <c r="C628" s="60"/>
      <c r="D628" s="64"/>
      <c r="J628" s="60"/>
      <c r="K628" s="60"/>
      <c r="L628" s="60"/>
    </row>
    <row r="629" spans="1:12" s="62" customFormat="1" ht="30" customHeight="1" x14ac:dyDescent="0.3">
      <c r="A629" s="63"/>
      <c r="B629" s="59"/>
      <c r="C629" s="60"/>
      <c r="D629" s="64"/>
      <c r="J629" s="60"/>
      <c r="K629" s="60"/>
      <c r="L629" s="60"/>
    </row>
    <row r="630" spans="1:12" s="62" customFormat="1" ht="30" customHeight="1" x14ac:dyDescent="0.3">
      <c r="A630" s="63"/>
      <c r="B630" s="59"/>
      <c r="C630" s="60"/>
      <c r="D630" s="64"/>
      <c r="J630" s="60"/>
      <c r="K630" s="60"/>
      <c r="L630" s="60"/>
    </row>
    <row r="631" spans="1:12" s="62" customFormat="1" ht="30" customHeight="1" x14ac:dyDescent="0.3">
      <c r="A631" s="63"/>
      <c r="B631" s="59"/>
      <c r="C631" s="60"/>
      <c r="D631" s="64"/>
      <c r="J631" s="60"/>
      <c r="K631" s="60"/>
      <c r="L631" s="60"/>
    </row>
    <row r="632" spans="1:12" s="62" customFormat="1" ht="30" customHeight="1" x14ac:dyDescent="0.3">
      <c r="A632" s="63"/>
      <c r="B632" s="59"/>
      <c r="C632" s="60"/>
      <c r="D632" s="64"/>
      <c r="J632" s="60"/>
      <c r="K632" s="60"/>
      <c r="L632" s="60"/>
    </row>
    <row r="633" spans="1:12" s="62" customFormat="1" ht="30" customHeight="1" x14ac:dyDescent="0.3">
      <c r="A633" s="63"/>
      <c r="B633" s="59"/>
      <c r="C633" s="60"/>
      <c r="D633" s="64"/>
      <c r="J633" s="60"/>
      <c r="K633" s="60"/>
      <c r="L633" s="60"/>
    </row>
    <row r="634" spans="1:12" s="62" customFormat="1" ht="30" customHeight="1" x14ac:dyDescent="0.3">
      <c r="A634" s="63"/>
      <c r="B634" s="59"/>
      <c r="C634" s="60"/>
      <c r="D634" s="64"/>
      <c r="J634" s="60"/>
      <c r="K634" s="60"/>
      <c r="L634" s="60"/>
    </row>
    <row r="635" spans="1:12" s="62" customFormat="1" ht="30" customHeight="1" x14ac:dyDescent="0.3">
      <c r="A635" s="63"/>
      <c r="B635" s="59"/>
      <c r="C635" s="60"/>
      <c r="D635" s="64"/>
      <c r="J635" s="60"/>
      <c r="K635" s="60"/>
      <c r="L635" s="60"/>
    </row>
    <row r="636" spans="1:12" s="62" customFormat="1" ht="30" customHeight="1" x14ac:dyDescent="0.3">
      <c r="A636" s="63"/>
      <c r="B636" s="59"/>
      <c r="C636" s="60"/>
      <c r="D636" s="64"/>
      <c r="J636" s="60"/>
      <c r="K636" s="60"/>
      <c r="L636" s="60"/>
    </row>
    <row r="637" spans="1:12" s="62" customFormat="1" ht="30" customHeight="1" x14ac:dyDescent="0.3">
      <c r="A637" s="63"/>
      <c r="B637" s="59"/>
      <c r="C637" s="60"/>
      <c r="D637" s="64"/>
      <c r="J637" s="60"/>
      <c r="K637" s="60"/>
      <c r="L637" s="60"/>
    </row>
    <row r="638" spans="1:12" s="62" customFormat="1" ht="30" customHeight="1" x14ac:dyDescent="0.3">
      <c r="A638" s="63"/>
      <c r="B638" s="59"/>
      <c r="C638" s="60"/>
      <c r="D638" s="64"/>
      <c r="J638" s="60"/>
      <c r="K638" s="60"/>
      <c r="L638" s="60"/>
    </row>
    <row r="639" spans="1:12" s="62" customFormat="1" ht="30" customHeight="1" x14ac:dyDescent="0.3">
      <c r="A639" s="63"/>
      <c r="B639" s="59"/>
      <c r="C639" s="60"/>
      <c r="D639" s="64"/>
      <c r="J639" s="60"/>
      <c r="K639" s="60"/>
      <c r="L639" s="60"/>
    </row>
    <row r="640" spans="1:12" s="62" customFormat="1" ht="30" customHeight="1" x14ac:dyDescent="0.3">
      <c r="A640" s="63"/>
      <c r="B640" s="59"/>
      <c r="C640" s="60"/>
      <c r="D640" s="64"/>
      <c r="J640" s="60"/>
      <c r="K640" s="60"/>
      <c r="L640" s="60"/>
    </row>
    <row r="641" spans="1:12" s="62" customFormat="1" ht="30" customHeight="1" x14ac:dyDescent="0.3">
      <c r="A641" s="63"/>
      <c r="B641" s="59"/>
      <c r="C641" s="60"/>
      <c r="D641" s="64"/>
      <c r="J641" s="60"/>
      <c r="K641" s="60"/>
      <c r="L641" s="60"/>
    </row>
    <row r="642" spans="1:12" s="62" customFormat="1" ht="30" customHeight="1" x14ac:dyDescent="0.3">
      <c r="A642" s="63"/>
      <c r="B642" s="59"/>
      <c r="C642" s="60"/>
      <c r="D642" s="64"/>
      <c r="J642" s="60"/>
      <c r="K642" s="60"/>
      <c r="L642" s="60"/>
    </row>
    <row r="643" spans="1:12" s="62" customFormat="1" ht="30" customHeight="1" x14ac:dyDescent="0.3">
      <c r="A643" s="63"/>
      <c r="B643" s="59"/>
      <c r="C643" s="60"/>
      <c r="D643" s="64"/>
      <c r="J643" s="60"/>
      <c r="K643" s="60"/>
      <c r="L643" s="60"/>
    </row>
    <row r="644" spans="1:12" s="62" customFormat="1" ht="30" customHeight="1" x14ac:dyDescent="0.3">
      <c r="A644" s="63"/>
      <c r="B644" s="59"/>
      <c r="C644" s="60"/>
      <c r="D644" s="64"/>
      <c r="J644" s="60"/>
      <c r="K644" s="60"/>
      <c r="L644" s="60"/>
    </row>
    <row r="645" spans="1:12" s="62" customFormat="1" ht="30" customHeight="1" x14ac:dyDescent="0.3">
      <c r="A645" s="63"/>
      <c r="B645" s="59"/>
      <c r="C645" s="60"/>
      <c r="D645" s="64"/>
      <c r="J645" s="60"/>
      <c r="K645" s="60"/>
      <c r="L645" s="60"/>
    </row>
    <row r="646" spans="1:12" s="62" customFormat="1" ht="30" customHeight="1" x14ac:dyDescent="0.3">
      <c r="A646" s="63"/>
      <c r="B646" s="59"/>
      <c r="C646" s="60"/>
      <c r="D646" s="64"/>
      <c r="J646" s="60"/>
      <c r="K646" s="60"/>
      <c r="L646" s="60"/>
    </row>
    <row r="647" spans="1:12" s="62" customFormat="1" ht="30" customHeight="1" x14ac:dyDescent="0.3">
      <c r="A647" s="63"/>
      <c r="B647" s="59"/>
      <c r="C647" s="60"/>
      <c r="D647" s="64"/>
      <c r="J647" s="60"/>
      <c r="K647" s="60"/>
      <c r="L647" s="60"/>
    </row>
    <row r="648" spans="1:12" s="62" customFormat="1" ht="30" customHeight="1" x14ac:dyDescent="0.3">
      <c r="A648" s="63"/>
      <c r="B648" s="59"/>
      <c r="C648" s="60"/>
      <c r="D648" s="64"/>
      <c r="J648" s="60"/>
      <c r="K648" s="60"/>
      <c r="L648" s="60"/>
    </row>
    <row r="649" spans="1:12" s="62" customFormat="1" ht="30" customHeight="1" x14ac:dyDescent="0.3">
      <c r="A649" s="63"/>
      <c r="B649" s="59"/>
      <c r="C649" s="60"/>
      <c r="D649" s="64"/>
      <c r="J649" s="60"/>
      <c r="K649" s="60"/>
      <c r="L649" s="60"/>
    </row>
    <row r="650" spans="1:12" s="62" customFormat="1" ht="30" customHeight="1" x14ac:dyDescent="0.3">
      <c r="A650" s="63"/>
      <c r="B650" s="59"/>
      <c r="C650" s="60"/>
      <c r="D650" s="64"/>
      <c r="J650" s="60"/>
      <c r="K650" s="60"/>
      <c r="L650" s="60"/>
    </row>
    <row r="651" spans="1:12" s="62" customFormat="1" ht="30" customHeight="1" x14ac:dyDescent="0.3">
      <c r="A651" s="63"/>
      <c r="B651" s="59"/>
      <c r="C651" s="60"/>
      <c r="D651" s="64"/>
      <c r="J651" s="60"/>
      <c r="K651" s="60"/>
      <c r="L651" s="60"/>
    </row>
    <row r="652" spans="1:12" s="62" customFormat="1" ht="30" customHeight="1" x14ac:dyDescent="0.3">
      <c r="A652" s="63"/>
      <c r="B652" s="59"/>
      <c r="C652" s="60"/>
      <c r="D652" s="64"/>
      <c r="J652" s="60"/>
      <c r="K652" s="60"/>
      <c r="L652" s="60"/>
    </row>
    <row r="653" spans="1:12" s="62" customFormat="1" ht="30" customHeight="1" x14ac:dyDescent="0.3">
      <c r="A653" s="63"/>
      <c r="B653" s="59"/>
      <c r="C653" s="60"/>
      <c r="D653" s="64"/>
      <c r="J653" s="60"/>
      <c r="K653" s="60"/>
      <c r="L653" s="60"/>
    </row>
    <row r="654" spans="1:12" s="62" customFormat="1" ht="30" customHeight="1" x14ac:dyDescent="0.3">
      <c r="A654" s="63"/>
      <c r="B654" s="59"/>
      <c r="C654" s="60"/>
      <c r="D654" s="64"/>
      <c r="J654" s="60"/>
      <c r="K654" s="60"/>
      <c r="L654" s="60"/>
    </row>
    <row r="655" spans="1:12" s="62" customFormat="1" ht="30" customHeight="1" x14ac:dyDescent="0.3">
      <c r="A655" s="63"/>
      <c r="B655" s="59"/>
      <c r="C655" s="60"/>
      <c r="D655" s="64"/>
      <c r="J655" s="60"/>
      <c r="K655" s="60"/>
      <c r="L655" s="60"/>
    </row>
    <row r="656" spans="1:12" s="62" customFormat="1" ht="30" customHeight="1" x14ac:dyDescent="0.3">
      <c r="A656" s="63"/>
      <c r="B656" s="59"/>
      <c r="C656" s="60"/>
      <c r="D656" s="64"/>
      <c r="J656" s="60"/>
      <c r="K656" s="60"/>
      <c r="L656" s="60"/>
    </row>
    <row r="657" spans="1:12" s="62" customFormat="1" ht="30" customHeight="1" x14ac:dyDescent="0.3">
      <c r="A657" s="63"/>
      <c r="B657" s="59"/>
      <c r="C657" s="60"/>
      <c r="D657" s="64"/>
      <c r="J657" s="60"/>
      <c r="K657" s="60"/>
      <c r="L657" s="60"/>
    </row>
    <row r="658" spans="1:12" s="62" customFormat="1" ht="30" customHeight="1" x14ac:dyDescent="0.3">
      <c r="A658" s="63"/>
      <c r="B658" s="59"/>
      <c r="C658" s="60"/>
      <c r="D658" s="64"/>
      <c r="J658" s="60"/>
      <c r="K658" s="60"/>
      <c r="L658" s="60"/>
    </row>
    <row r="659" spans="1:12" s="62" customFormat="1" ht="30" customHeight="1" x14ac:dyDescent="0.3">
      <c r="A659" s="63"/>
      <c r="B659" s="59"/>
      <c r="C659" s="60"/>
      <c r="D659" s="64"/>
      <c r="J659" s="60"/>
      <c r="K659" s="60"/>
      <c r="L659" s="60"/>
    </row>
    <row r="660" spans="1:12" s="62" customFormat="1" ht="30" customHeight="1" x14ac:dyDescent="0.3">
      <c r="A660" s="63"/>
      <c r="B660" s="59"/>
      <c r="C660" s="60"/>
      <c r="D660" s="64"/>
      <c r="J660" s="60"/>
      <c r="K660" s="60"/>
      <c r="L660" s="60"/>
    </row>
    <row r="661" spans="1:12" s="62" customFormat="1" ht="30" customHeight="1" x14ac:dyDescent="0.3">
      <c r="A661" s="63"/>
      <c r="B661" s="59"/>
      <c r="C661" s="60"/>
      <c r="D661" s="64"/>
      <c r="J661" s="60"/>
      <c r="K661" s="60"/>
      <c r="L661" s="60"/>
    </row>
    <row r="662" spans="1:12" s="62" customFormat="1" ht="30" customHeight="1" x14ac:dyDescent="0.3">
      <c r="A662" s="63"/>
      <c r="B662" s="59"/>
      <c r="C662" s="60"/>
      <c r="D662" s="64"/>
      <c r="J662" s="60"/>
      <c r="K662" s="60"/>
      <c r="L662" s="60"/>
    </row>
    <row r="663" spans="1:12" s="62" customFormat="1" ht="30" customHeight="1" x14ac:dyDescent="0.3">
      <c r="A663" s="63"/>
      <c r="B663" s="59"/>
      <c r="C663" s="60"/>
      <c r="D663" s="64"/>
      <c r="J663" s="60"/>
      <c r="K663" s="60"/>
      <c r="L663" s="60"/>
    </row>
    <row r="664" spans="1:12" s="62" customFormat="1" ht="30" customHeight="1" x14ac:dyDescent="0.3">
      <c r="A664" s="63"/>
      <c r="B664" s="59"/>
      <c r="C664" s="60"/>
      <c r="D664" s="64"/>
      <c r="J664" s="60"/>
      <c r="K664" s="60"/>
      <c r="L664" s="60"/>
    </row>
    <row r="665" spans="1:12" s="62" customFormat="1" ht="30" customHeight="1" x14ac:dyDescent="0.3">
      <c r="A665" s="63"/>
      <c r="B665" s="59"/>
      <c r="C665" s="60"/>
      <c r="D665" s="64"/>
      <c r="J665" s="60"/>
      <c r="K665" s="60"/>
      <c r="L665" s="60"/>
    </row>
    <row r="666" spans="1:12" s="62" customFormat="1" ht="30" customHeight="1" x14ac:dyDescent="0.3">
      <c r="A666" s="63"/>
      <c r="B666" s="59"/>
      <c r="C666" s="60"/>
      <c r="D666" s="64"/>
      <c r="J666" s="60"/>
      <c r="K666" s="60"/>
      <c r="L666" s="60"/>
    </row>
    <row r="667" spans="1:12" s="62" customFormat="1" ht="30" customHeight="1" x14ac:dyDescent="0.3">
      <c r="A667" s="63"/>
      <c r="B667" s="59"/>
      <c r="C667" s="60"/>
      <c r="D667" s="64"/>
      <c r="J667" s="60"/>
      <c r="K667" s="60"/>
      <c r="L667" s="60"/>
    </row>
    <row r="668" spans="1:12" s="62" customFormat="1" ht="30" customHeight="1" x14ac:dyDescent="0.3">
      <c r="A668" s="63"/>
      <c r="B668" s="59"/>
      <c r="C668" s="60"/>
      <c r="D668" s="64"/>
      <c r="J668" s="60"/>
      <c r="K668" s="60"/>
      <c r="L668" s="60"/>
    </row>
    <row r="669" spans="1:12" s="62" customFormat="1" ht="30" customHeight="1" x14ac:dyDescent="0.3">
      <c r="A669" s="63"/>
      <c r="B669" s="59"/>
      <c r="C669" s="60"/>
      <c r="D669" s="64"/>
      <c r="J669" s="60"/>
      <c r="K669" s="60"/>
      <c r="L669" s="60"/>
    </row>
    <row r="670" spans="1:12" s="62" customFormat="1" ht="30" customHeight="1" x14ac:dyDescent="0.3">
      <c r="A670" s="63"/>
      <c r="B670" s="59"/>
      <c r="C670" s="60"/>
      <c r="D670" s="64"/>
      <c r="J670" s="60"/>
      <c r="K670" s="60"/>
      <c r="L670" s="60"/>
    </row>
    <row r="671" spans="1:12" s="62" customFormat="1" ht="30" customHeight="1" x14ac:dyDescent="0.3">
      <c r="A671" s="63"/>
      <c r="B671" s="59"/>
      <c r="C671" s="60"/>
      <c r="D671" s="64"/>
      <c r="J671" s="60"/>
      <c r="K671" s="60"/>
      <c r="L671" s="60"/>
    </row>
    <row r="672" spans="1:12" s="62" customFormat="1" ht="30" customHeight="1" x14ac:dyDescent="0.3">
      <c r="A672" s="63"/>
      <c r="B672" s="59"/>
      <c r="C672" s="60"/>
      <c r="D672" s="64"/>
      <c r="J672" s="60"/>
      <c r="K672" s="60"/>
      <c r="L672" s="60"/>
    </row>
    <row r="673" spans="1:12" s="62" customFormat="1" ht="30" customHeight="1" x14ac:dyDescent="0.3">
      <c r="A673" s="63"/>
      <c r="B673" s="59"/>
      <c r="C673" s="60"/>
      <c r="D673" s="64"/>
      <c r="J673" s="60"/>
      <c r="K673" s="60"/>
      <c r="L673" s="60"/>
    </row>
    <row r="674" spans="1:12" s="62" customFormat="1" ht="30" customHeight="1" x14ac:dyDescent="0.3">
      <c r="A674" s="63"/>
      <c r="B674" s="59"/>
      <c r="C674" s="60"/>
      <c r="D674" s="64"/>
      <c r="J674" s="60"/>
      <c r="K674" s="60"/>
      <c r="L674" s="60"/>
    </row>
    <row r="675" spans="1:12" s="62" customFormat="1" ht="30" customHeight="1" x14ac:dyDescent="0.3">
      <c r="A675" s="63"/>
      <c r="B675" s="59"/>
      <c r="C675" s="60"/>
      <c r="D675" s="64"/>
      <c r="J675" s="60"/>
      <c r="K675" s="60"/>
      <c r="L675" s="60"/>
    </row>
    <row r="676" spans="1:12" s="62" customFormat="1" ht="30" customHeight="1" x14ac:dyDescent="0.3">
      <c r="A676" s="63"/>
      <c r="B676" s="59"/>
      <c r="C676" s="60"/>
      <c r="D676" s="64"/>
      <c r="J676" s="60"/>
      <c r="K676" s="60"/>
      <c r="L676" s="60"/>
    </row>
    <row r="677" spans="1:12" s="62" customFormat="1" ht="30" customHeight="1" x14ac:dyDescent="0.3">
      <c r="A677" s="63"/>
      <c r="B677" s="59"/>
      <c r="C677" s="60"/>
      <c r="D677" s="64"/>
      <c r="J677" s="60"/>
      <c r="K677" s="60"/>
      <c r="L677" s="60"/>
    </row>
    <row r="678" spans="1:12" s="62" customFormat="1" ht="30" customHeight="1" x14ac:dyDescent="0.3">
      <c r="A678" s="63"/>
      <c r="B678" s="59"/>
      <c r="C678" s="60"/>
      <c r="D678" s="64"/>
      <c r="J678" s="60"/>
      <c r="K678" s="60"/>
      <c r="L678" s="60"/>
    </row>
    <row r="679" spans="1:12" s="62" customFormat="1" ht="30" customHeight="1" x14ac:dyDescent="0.3">
      <c r="A679" s="63"/>
      <c r="B679" s="59"/>
      <c r="C679" s="60"/>
      <c r="D679" s="64"/>
      <c r="J679" s="60"/>
      <c r="K679" s="60"/>
      <c r="L679" s="60"/>
    </row>
    <row r="680" spans="1:12" s="62" customFormat="1" ht="30" customHeight="1" x14ac:dyDescent="0.3">
      <c r="A680" s="63"/>
      <c r="B680" s="59"/>
      <c r="C680" s="60"/>
      <c r="D680" s="64"/>
      <c r="J680" s="60"/>
      <c r="K680" s="60"/>
      <c r="L680" s="60"/>
    </row>
    <row r="681" spans="1:12" s="62" customFormat="1" ht="30" customHeight="1" x14ac:dyDescent="0.3">
      <c r="A681" s="63"/>
      <c r="B681" s="59"/>
      <c r="C681" s="60"/>
      <c r="D681" s="64"/>
      <c r="J681" s="60"/>
      <c r="K681" s="60"/>
      <c r="L681" s="60"/>
    </row>
    <row r="682" spans="1:12" s="62" customFormat="1" ht="30" customHeight="1" x14ac:dyDescent="0.3">
      <c r="A682" s="63"/>
      <c r="B682" s="59"/>
      <c r="C682" s="60"/>
      <c r="D682" s="64"/>
      <c r="J682" s="60"/>
      <c r="K682" s="60"/>
      <c r="L682" s="60"/>
    </row>
    <row r="683" spans="1:12" s="62" customFormat="1" ht="30" customHeight="1" x14ac:dyDescent="0.3">
      <c r="A683" s="63"/>
      <c r="B683" s="59"/>
      <c r="C683" s="60"/>
      <c r="D683" s="64"/>
      <c r="J683" s="60"/>
      <c r="K683" s="60"/>
      <c r="L683" s="60"/>
    </row>
    <row r="684" spans="1:12" s="62" customFormat="1" ht="30" customHeight="1" x14ac:dyDescent="0.3">
      <c r="A684" s="63"/>
      <c r="B684" s="59"/>
      <c r="C684" s="60"/>
      <c r="D684" s="64"/>
      <c r="J684" s="60"/>
      <c r="K684" s="60"/>
      <c r="L684" s="60"/>
    </row>
    <row r="685" spans="1:12" s="62" customFormat="1" ht="30" customHeight="1" x14ac:dyDescent="0.3">
      <c r="A685" s="63"/>
      <c r="B685" s="59"/>
      <c r="C685" s="60"/>
      <c r="D685" s="64"/>
      <c r="J685" s="60"/>
      <c r="K685" s="60"/>
      <c r="L685" s="60"/>
    </row>
    <row r="686" spans="1:12" s="62" customFormat="1" ht="30" customHeight="1" x14ac:dyDescent="0.3">
      <c r="A686" s="63"/>
      <c r="B686" s="59"/>
      <c r="C686" s="60"/>
      <c r="D686" s="64"/>
      <c r="J686" s="60"/>
      <c r="K686" s="60"/>
      <c r="L686" s="60"/>
    </row>
    <row r="687" spans="1:12" s="62" customFormat="1" ht="30" customHeight="1" x14ac:dyDescent="0.3">
      <c r="A687" s="63"/>
      <c r="B687" s="59"/>
      <c r="C687" s="60"/>
      <c r="D687" s="64"/>
      <c r="J687" s="60"/>
      <c r="K687" s="60"/>
      <c r="L687" s="60"/>
    </row>
    <row r="688" spans="1:12" s="62" customFormat="1" ht="30" customHeight="1" x14ac:dyDescent="0.3">
      <c r="A688" s="63"/>
      <c r="B688" s="59"/>
      <c r="C688" s="60"/>
      <c r="D688" s="64"/>
      <c r="J688" s="60"/>
      <c r="K688" s="60"/>
      <c r="L688" s="60"/>
    </row>
    <row r="689" spans="1:12" s="62" customFormat="1" ht="30" customHeight="1" x14ac:dyDescent="0.3">
      <c r="A689" s="63"/>
      <c r="B689" s="59"/>
      <c r="C689" s="60"/>
      <c r="D689" s="64"/>
      <c r="J689" s="60"/>
      <c r="K689" s="60"/>
      <c r="L689" s="60"/>
    </row>
    <row r="690" spans="1:12" s="62" customFormat="1" ht="30" customHeight="1" x14ac:dyDescent="0.3">
      <c r="A690" s="63"/>
      <c r="B690" s="59"/>
      <c r="C690" s="60"/>
      <c r="D690" s="64"/>
      <c r="J690" s="60"/>
      <c r="K690" s="60"/>
      <c r="L690" s="60"/>
    </row>
    <row r="691" spans="1:12" s="62" customFormat="1" ht="30" customHeight="1" x14ac:dyDescent="0.3">
      <c r="A691" s="63"/>
      <c r="B691" s="59"/>
      <c r="C691" s="60"/>
      <c r="D691" s="64"/>
      <c r="J691" s="60"/>
      <c r="K691" s="60"/>
      <c r="L691" s="60"/>
    </row>
    <row r="692" spans="1:12" s="62" customFormat="1" ht="30" customHeight="1" x14ac:dyDescent="0.3">
      <c r="A692" s="63"/>
      <c r="B692" s="59"/>
      <c r="C692" s="60"/>
      <c r="D692" s="64"/>
      <c r="J692" s="60"/>
      <c r="K692" s="60"/>
      <c r="L692" s="60"/>
    </row>
    <row r="693" spans="1:12" s="62" customFormat="1" ht="30" customHeight="1" x14ac:dyDescent="0.3">
      <c r="A693" s="63"/>
      <c r="B693" s="59"/>
      <c r="C693" s="60"/>
      <c r="D693" s="64"/>
      <c r="J693" s="60"/>
      <c r="K693" s="60"/>
      <c r="L693" s="60"/>
    </row>
    <row r="694" spans="1:12" s="62" customFormat="1" ht="30" customHeight="1" x14ac:dyDescent="0.3">
      <c r="A694" s="63"/>
      <c r="B694" s="59"/>
      <c r="C694" s="60"/>
      <c r="D694" s="64"/>
      <c r="J694" s="60"/>
      <c r="K694" s="60"/>
      <c r="L694" s="60"/>
    </row>
    <row r="695" spans="1:12" s="62" customFormat="1" ht="30" customHeight="1" x14ac:dyDescent="0.3">
      <c r="A695" s="63"/>
      <c r="B695" s="59"/>
      <c r="C695" s="60"/>
      <c r="D695" s="64"/>
      <c r="J695" s="60"/>
      <c r="K695" s="60"/>
      <c r="L695" s="60"/>
    </row>
    <row r="696" spans="1:12" s="62" customFormat="1" ht="30" customHeight="1" x14ac:dyDescent="0.3">
      <c r="A696" s="63"/>
      <c r="B696" s="59"/>
      <c r="C696" s="60"/>
      <c r="D696" s="64"/>
      <c r="J696" s="60"/>
      <c r="K696" s="60"/>
      <c r="L696" s="60"/>
    </row>
    <row r="697" spans="1:12" s="62" customFormat="1" ht="30" customHeight="1" x14ac:dyDescent="0.3">
      <c r="A697" s="63"/>
      <c r="B697" s="59"/>
      <c r="C697" s="60"/>
      <c r="D697" s="64"/>
      <c r="J697" s="60"/>
      <c r="K697" s="60"/>
      <c r="L697" s="60"/>
    </row>
    <row r="698" spans="1:12" s="62" customFormat="1" ht="30" customHeight="1" x14ac:dyDescent="0.3">
      <c r="A698" s="63"/>
      <c r="B698" s="59"/>
      <c r="C698" s="60"/>
      <c r="D698" s="64"/>
      <c r="J698" s="60"/>
      <c r="K698" s="60"/>
      <c r="L698" s="60"/>
    </row>
    <row r="699" spans="1:12" s="62" customFormat="1" ht="30" customHeight="1" x14ac:dyDescent="0.3">
      <c r="A699" s="63"/>
      <c r="B699" s="59"/>
      <c r="C699" s="60"/>
      <c r="D699" s="64"/>
      <c r="J699" s="60"/>
      <c r="K699" s="60"/>
      <c r="L699" s="60"/>
    </row>
    <row r="700" spans="1:12" s="62" customFormat="1" ht="30" customHeight="1" x14ac:dyDescent="0.3">
      <c r="A700" s="63"/>
      <c r="B700" s="59"/>
      <c r="C700" s="60"/>
      <c r="D700" s="64"/>
      <c r="J700" s="60"/>
      <c r="K700" s="60"/>
      <c r="L700" s="60"/>
    </row>
    <row r="701" spans="1:12" s="62" customFormat="1" ht="30" customHeight="1" x14ac:dyDescent="0.3">
      <c r="A701" s="63"/>
      <c r="B701" s="59"/>
      <c r="C701" s="60"/>
      <c r="D701" s="64"/>
      <c r="J701" s="60"/>
      <c r="K701" s="60"/>
      <c r="L701" s="60"/>
    </row>
    <row r="702" spans="1:12" s="62" customFormat="1" ht="30" customHeight="1" x14ac:dyDescent="0.3">
      <c r="A702" s="63"/>
      <c r="B702" s="59"/>
      <c r="C702" s="60"/>
      <c r="D702" s="64"/>
      <c r="J702" s="60"/>
      <c r="K702" s="60"/>
      <c r="L702" s="60"/>
    </row>
    <row r="703" spans="1:12" s="62" customFormat="1" ht="30" customHeight="1" x14ac:dyDescent="0.3">
      <c r="A703" s="63"/>
      <c r="B703" s="59"/>
      <c r="C703" s="60"/>
      <c r="D703" s="64"/>
      <c r="J703" s="60"/>
      <c r="K703" s="60"/>
      <c r="L703" s="60"/>
    </row>
    <row r="704" spans="1:12" s="62" customFormat="1" ht="30" customHeight="1" x14ac:dyDescent="0.3">
      <c r="A704" s="63"/>
      <c r="B704" s="59"/>
      <c r="C704" s="60"/>
      <c r="D704" s="64"/>
      <c r="J704" s="60"/>
      <c r="K704" s="60"/>
      <c r="L704" s="60"/>
    </row>
    <row r="705" spans="1:12" s="62" customFormat="1" ht="30" customHeight="1" x14ac:dyDescent="0.3">
      <c r="A705" s="63"/>
      <c r="B705" s="59"/>
      <c r="C705" s="60"/>
      <c r="D705" s="64"/>
      <c r="J705" s="60"/>
      <c r="K705" s="60"/>
      <c r="L705" s="60"/>
    </row>
    <row r="706" spans="1:12" s="62" customFormat="1" ht="30" customHeight="1" x14ac:dyDescent="0.3">
      <c r="A706" s="63"/>
      <c r="B706" s="59"/>
      <c r="C706" s="60"/>
      <c r="D706" s="64"/>
      <c r="J706" s="60"/>
      <c r="K706" s="60"/>
      <c r="L706" s="60"/>
    </row>
    <row r="707" spans="1:12" s="62" customFormat="1" ht="30" customHeight="1" x14ac:dyDescent="0.3">
      <c r="A707" s="63"/>
      <c r="B707" s="59"/>
      <c r="C707" s="60"/>
      <c r="D707" s="64"/>
      <c r="J707" s="60"/>
      <c r="K707" s="60"/>
      <c r="L707" s="60"/>
    </row>
    <row r="708" spans="1:12" s="62" customFormat="1" ht="30" customHeight="1" x14ac:dyDescent="0.3">
      <c r="A708" s="63"/>
      <c r="B708" s="59"/>
      <c r="C708" s="60"/>
      <c r="D708" s="64"/>
      <c r="J708" s="60"/>
      <c r="K708" s="60"/>
      <c r="L708" s="60"/>
    </row>
    <row r="709" spans="1:12" s="62" customFormat="1" ht="30" customHeight="1" x14ac:dyDescent="0.3">
      <c r="A709" s="63"/>
      <c r="B709" s="59"/>
      <c r="C709" s="60"/>
      <c r="D709" s="64"/>
      <c r="J709" s="60"/>
      <c r="K709" s="60"/>
      <c r="L709" s="60"/>
    </row>
    <row r="710" spans="1:12" s="62" customFormat="1" ht="30" customHeight="1" x14ac:dyDescent="0.3">
      <c r="A710" s="63"/>
      <c r="B710" s="59"/>
      <c r="C710" s="60"/>
      <c r="D710" s="64"/>
      <c r="J710" s="60"/>
      <c r="K710" s="60"/>
      <c r="L710" s="60"/>
    </row>
    <row r="711" spans="1:12" s="62" customFormat="1" ht="30" customHeight="1" x14ac:dyDescent="0.3">
      <c r="A711" s="63"/>
      <c r="B711" s="59"/>
      <c r="C711" s="60"/>
      <c r="D711" s="64"/>
      <c r="J711" s="60"/>
      <c r="K711" s="60"/>
      <c r="L711" s="60"/>
    </row>
    <row r="712" spans="1:12" s="62" customFormat="1" ht="30" customHeight="1" x14ac:dyDescent="0.3">
      <c r="A712" s="63"/>
      <c r="B712" s="59"/>
      <c r="C712" s="60"/>
      <c r="D712" s="64"/>
      <c r="J712" s="60"/>
      <c r="K712" s="60"/>
      <c r="L712" s="60"/>
    </row>
    <row r="713" spans="1:12" s="62" customFormat="1" ht="30" customHeight="1" x14ac:dyDescent="0.3">
      <c r="A713" s="63"/>
      <c r="B713" s="59"/>
      <c r="C713" s="60"/>
      <c r="D713" s="64"/>
      <c r="J713" s="60"/>
      <c r="K713" s="60"/>
      <c r="L713" s="60"/>
    </row>
    <row r="714" spans="1:12" s="62" customFormat="1" ht="30" customHeight="1" x14ac:dyDescent="0.3">
      <c r="A714" s="63"/>
      <c r="B714" s="59"/>
      <c r="C714" s="60"/>
      <c r="D714" s="64"/>
      <c r="J714" s="60"/>
      <c r="K714" s="60"/>
      <c r="L714" s="60"/>
    </row>
    <row r="715" spans="1:12" s="62" customFormat="1" ht="30" customHeight="1" x14ac:dyDescent="0.3">
      <c r="A715" s="63"/>
      <c r="B715" s="59"/>
      <c r="C715" s="60"/>
      <c r="D715" s="64"/>
      <c r="J715" s="60"/>
      <c r="K715" s="60"/>
      <c r="L715" s="60"/>
    </row>
    <row r="716" spans="1:12" s="62" customFormat="1" ht="30" customHeight="1" x14ac:dyDescent="0.3">
      <c r="A716" s="63"/>
      <c r="B716" s="59"/>
      <c r="C716" s="60"/>
      <c r="D716" s="64"/>
      <c r="J716" s="60"/>
      <c r="K716" s="60"/>
      <c r="L716" s="60"/>
    </row>
    <row r="717" spans="1:12" s="62" customFormat="1" ht="30" customHeight="1" x14ac:dyDescent="0.3">
      <c r="A717" s="63"/>
      <c r="B717" s="59"/>
      <c r="C717" s="60"/>
      <c r="D717" s="64"/>
      <c r="J717" s="60"/>
      <c r="K717" s="60"/>
      <c r="L717" s="60"/>
    </row>
    <row r="718" spans="1:12" s="62" customFormat="1" ht="30" customHeight="1" x14ac:dyDescent="0.3">
      <c r="A718" s="63"/>
      <c r="B718" s="59"/>
      <c r="C718" s="60"/>
      <c r="D718" s="64"/>
      <c r="J718" s="60"/>
      <c r="K718" s="60"/>
      <c r="L718" s="60"/>
    </row>
    <row r="719" spans="1:12" s="62" customFormat="1" ht="30" customHeight="1" x14ac:dyDescent="0.3">
      <c r="A719" s="63"/>
      <c r="B719" s="59"/>
      <c r="C719" s="60"/>
      <c r="D719" s="64"/>
      <c r="J719" s="60"/>
      <c r="K719" s="60"/>
      <c r="L719" s="60"/>
    </row>
    <row r="720" spans="1:12" s="62" customFormat="1" ht="30" customHeight="1" x14ac:dyDescent="0.3">
      <c r="A720" s="63"/>
      <c r="B720" s="59"/>
      <c r="C720" s="60"/>
      <c r="D720" s="64"/>
      <c r="J720" s="60"/>
      <c r="K720" s="60"/>
      <c r="L720" s="60"/>
    </row>
    <row r="721" spans="1:12" s="62" customFormat="1" ht="30" customHeight="1" x14ac:dyDescent="0.3">
      <c r="A721" s="63"/>
      <c r="B721" s="59"/>
      <c r="C721" s="60"/>
      <c r="D721" s="64"/>
      <c r="J721" s="60"/>
      <c r="K721" s="60"/>
      <c r="L721" s="60"/>
    </row>
    <row r="722" spans="1:12" s="62" customFormat="1" ht="30" customHeight="1" x14ac:dyDescent="0.3">
      <c r="A722" s="63"/>
      <c r="B722" s="59"/>
      <c r="C722" s="60"/>
      <c r="D722" s="64"/>
      <c r="J722" s="60"/>
      <c r="K722" s="60"/>
      <c r="L722" s="60"/>
    </row>
    <row r="3777" spans="2:2" ht="30" customHeight="1" x14ac:dyDescent="0.3">
      <c r="B3777" s="59">
        <v>1</v>
      </c>
    </row>
    <row r="3778" spans="2:2" ht="30" customHeight="1" x14ac:dyDescent="0.3">
      <c r="B3778" s="59">
        <v>2</v>
      </c>
    </row>
    <row r="3779" spans="2:2" ht="30" customHeight="1" x14ac:dyDescent="0.3">
      <c r="B3779" s="59">
        <v>3</v>
      </c>
    </row>
    <row r="3780" spans="2:2" ht="30" customHeight="1" x14ac:dyDescent="0.3">
      <c r="B3780" s="59">
        <v>4</v>
      </c>
    </row>
    <row r="3781" spans="2:2" ht="30" customHeight="1" x14ac:dyDescent="0.3">
      <c r="B3781" s="59">
        <v>5</v>
      </c>
    </row>
    <row r="3782" spans="2:2" ht="30" customHeight="1" x14ac:dyDescent="0.3">
      <c r="B3782" s="59">
        <v>6</v>
      </c>
    </row>
    <row r="3783" spans="2:2" ht="30" customHeight="1" x14ac:dyDescent="0.3">
      <c r="B3783" s="59">
        <v>7</v>
      </c>
    </row>
    <row r="3784" spans="2:2" ht="30" customHeight="1" x14ac:dyDescent="0.3">
      <c r="B3784" s="59">
        <v>8</v>
      </c>
    </row>
    <row r="64984" spans="11:11" ht="30" customHeight="1" x14ac:dyDescent="0.3">
      <c r="K64984" s="65" t="s">
        <v>3</v>
      </c>
    </row>
    <row r="64985" spans="11:11" ht="30" customHeight="1" x14ac:dyDescent="0.3">
      <c r="K64985" s="60" t="s">
        <v>4</v>
      </c>
    </row>
    <row r="64986" spans="11:11" ht="30" customHeight="1" x14ac:dyDescent="0.3">
      <c r="K64986" s="60" t="s">
        <v>5</v>
      </c>
    </row>
  </sheetData>
  <pageMargins left="0.23622047244094491" right="0.23622047244094491" top="0.74803149606299213" bottom="0.74803149606299213" header="0.31496062992125984" footer="0.31496062992125984"/>
  <pageSetup scale="10" orientation="landscape" r:id="rId1"/>
  <headerFooter alignWithMargins="0">
    <oddHeader>&amp;CSECRETARÍA DE MOVILIDAD - ALCALDÍA DE MEDELLÍN
CONTRATO DE SEÑALIZACIÓN VIAL VERTICAL   No. ______________________________ de  _______________                                         FECHA LEVANTAMIENTO: ___________________________</oddHeader>
    <oddFooter>&amp;C&amp;7ELABORÓ: ____________________________________________
&amp;RPág: __________ / 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0"/>
  <sheetViews>
    <sheetView topLeftCell="A10" zoomScaleNormal="100" workbookViewId="0">
      <selection activeCell="B38" sqref="B38"/>
    </sheetView>
  </sheetViews>
  <sheetFormatPr baseColWidth="10" defaultRowHeight="14.25" x14ac:dyDescent="0.3"/>
  <cols>
    <col min="1" max="1" width="32.42578125" style="2" customWidth="1"/>
    <col min="2" max="2" width="56.7109375" style="2" bestFit="1" customWidth="1"/>
    <col min="3" max="3" width="11.42578125" style="2"/>
    <col min="4" max="5" width="11.42578125" style="2" customWidth="1"/>
    <col min="6" max="6" width="35.710937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7" s="68" customFormat="1" ht="15" thickBot="1" x14ac:dyDescent="0.35">
      <c r="A1" s="66" t="s">
        <v>497</v>
      </c>
      <c r="B1" s="69" t="s">
        <v>464</v>
      </c>
      <c r="F1" s="66" t="s">
        <v>494</v>
      </c>
      <c r="G1" s="67" t="s">
        <v>464</v>
      </c>
    </row>
    <row r="2" spans="1:7" x14ac:dyDescent="0.3">
      <c r="A2" s="35" t="s">
        <v>36</v>
      </c>
      <c r="B2" s="36" t="s">
        <v>37</v>
      </c>
      <c r="F2" s="39" t="s">
        <v>112</v>
      </c>
      <c r="G2" s="40" t="s">
        <v>113</v>
      </c>
    </row>
    <row r="3" spans="1:7" x14ac:dyDescent="0.3">
      <c r="A3" s="31" t="s">
        <v>6</v>
      </c>
      <c r="B3" s="32" t="s">
        <v>35</v>
      </c>
      <c r="F3" s="41" t="s">
        <v>114</v>
      </c>
      <c r="G3" s="42" t="s">
        <v>115</v>
      </c>
    </row>
    <row r="4" spans="1:7" x14ac:dyDescent="0.3">
      <c r="A4" s="31" t="s">
        <v>38</v>
      </c>
      <c r="B4" s="32" t="s">
        <v>39</v>
      </c>
      <c r="F4" s="41" t="s">
        <v>116</v>
      </c>
      <c r="G4" s="42" t="s">
        <v>117</v>
      </c>
    </row>
    <row r="5" spans="1:7" x14ac:dyDescent="0.3">
      <c r="A5" s="31" t="s">
        <v>40</v>
      </c>
      <c r="B5" s="32" t="s">
        <v>41</v>
      </c>
      <c r="F5" s="41" t="s">
        <v>28</v>
      </c>
      <c r="G5" s="42" t="s">
        <v>118</v>
      </c>
    </row>
    <row r="6" spans="1:7" x14ac:dyDescent="0.3">
      <c r="A6" s="31" t="s">
        <v>4</v>
      </c>
      <c r="B6" s="32" t="s">
        <v>42</v>
      </c>
      <c r="F6" s="41" t="s">
        <v>119</v>
      </c>
      <c r="G6" s="42" t="s">
        <v>120</v>
      </c>
    </row>
    <row r="7" spans="1:7" x14ac:dyDescent="0.3">
      <c r="A7" s="31" t="s">
        <v>1</v>
      </c>
      <c r="B7" s="32" t="s">
        <v>43</v>
      </c>
      <c r="F7" s="41" t="s">
        <v>121</v>
      </c>
      <c r="G7" s="42" t="s">
        <v>122</v>
      </c>
    </row>
    <row r="8" spans="1:7" x14ac:dyDescent="0.3">
      <c r="A8" s="31" t="s">
        <v>44</v>
      </c>
      <c r="B8" s="32" t="s">
        <v>45</v>
      </c>
      <c r="F8" s="41" t="s">
        <v>123</v>
      </c>
      <c r="G8" s="42" t="s">
        <v>124</v>
      </c>
    </row>
    <row r="9" spans="1:7" x14ac:dyDescent="0.3">
      <c r="A9" s="31" t="s">
        <v>11</v>
      </c>
      <c r="B9" s="32" t="s">
        <v>46</v>
      </c>
      <c r="F9" s="41" t="s">
        <v>125</v>
      </c>
      <c r="G9" s="42" t="s">
        <v>126</v>
      </c>
    </row>
    <row r="10" spans="1:7" x14ac:dyDescent="0.3">
      <c r="A10" s="31" t="s">
        <v>12</v>
      </c>
      <c r="B10" s="32" t="s">
        <v>49</v>
      </c>
      <c r="F10" s="41" t="s">
        <v>127</v>
      </c>
      <c r="G10" s="42" t="s">
        <v>128</v>
      </c>
    </row>
    <row r="11" spans="1:7" x14ac:dyDescent="0.3">
      <c r="A11" s="31" t="s">
        <v>13</v>
      </c>
      <c r="B11" s="32" t="s">
        <v>50</v>
      </c>
      <c r="F11" s="41" t="s">
        <v>129</v>
      </c>
      <c r="G11" s="42" t="s">
        <v>130</v>
      </c>
    </row>
    <row r="12" spans="1:7" x14ac:dyDescent="0.3">
      <c r="A12" s="31" t="s">
        <v>51</v>
      </c>
      <c r="B12" s="32" t="s">
        <v>52</v>
      </c>
      <c r="F12" s="41" t="s">
        <v>131</v>
      </c>
      <c r="G12" s="42" t="s">
        <v>132</v>
      </c>
    </row>
    <row r="13" spans="1:7" x14ac:dyDescent="0.3">
      <c r="A13" s="31" t="s">
        <v>94</v>
      </c>
      <c r="B13" s="32" t="s">
        <v>498</v>
      </c>
      <c r="F13" s="41" t="s">
        <v>133</v>
      </c>
      <c r="G13" s="42" t="s">
        <v>134</v>
      </c>
    </row>
    <row r="14" spans="1:7" x14ac:dyDescent="0.3">
      <c r="A14" s="31" t="s">
        <v>95</v>
      </c>
      <c r="B14" s="32" t="s">
        <v>96</v>
      </c>
      <c r="F14" s="41" t="s">
        <v>135</v>
      </c>
      <c r="G14" s="42" t="s">
        <v>136</v>
      </c>
    </row>
    <row r="15" spans="1:7" x14ac:dyDescent="0.3">
      <c r="A15" s="31" t="s">
        <v>47</v>
      </c>
      <c r="B15" s="32" t="s">
        <v>48</v>
      </c>
      <c r="F15" s="41" t="s">
        <v>137</v>
      </c>
      <c r="G15" s="42" t="s">
        <v>138</v>
      </c>
    </row>
    <row r="16" spans="1:7" x14ac:dyDescent="0.3">
      <c r="A16" s="31" t="s">
        <v>53</v>
      </c>
      <c r="B16" s="32" t="s">
        <v>54</v>
      </c>
      <c r="F16" s="41" t="s">
        <v>139</v>
      </c>
      <c r="G16" s="42" t="s">
        <v>140</v>
      </c>
    </row>
    <row r="17" spans="1:7" x14ac:dyDescent="0.3">
      <c r="A17" s="31" t="s">
        <v>55</v>
      </c>
      <c r="B17" s="32" t="s">
        <v>56</v>
      </c>
      <c r="F17" s="41" t="s">
        <v>141</v>
      </c>
      <c r="G17" s="42" t="s">
        <v>142</v>
      </c>
    </row>
    <row r="18" spans="1:7" x14ac:dyDescent="0.3">
      <c r="A18" s="31" t="s">
        <v>61</v>
      </c>
      <c r="B18" s="32" t="s">
        <v>62</v>
      </c>
      <c r="F18" s="41" t="s">
        <v>143</v>
      </c>
      <c r="G18" s="42" t="s">
        <v>144</v>
      </c>
    </row>
    <row r="19" spans="1:7" x14ac:dyDescent="0.3">
      <c r="A19" s="31" t="s">
        <v>63</v>
      </c>
      <c r="B19" s="32" t="s">
        <v>64</v>
      </c>
      <c r="F19" s="41" t="s">
        <v>145</v>
      </c>
      <c r="G19" s="42" t="s">
        <v>146</v>
      </c>
    </row>
    <row r="20" spans="1:7" x14ac:dyDescent="0.3">
      <c r="A20" s="31" t="s">
        <v>65</v>
      </c>
      <c r="B20" s="32" t="s">
        <v>66</v>
      </c>
      <c r="F20" s="41" t="s">
        <v>147</v>
      </c>
      <c r="G20" s="42" t="s">
        <v>148</v>
      </c>
    </row>
    <row r="21" spans="1:7" x14ac:dyDescent="0.3">
      <c r="A21" s="31" t="s">
        <v>85</v>
      </c>
      <c r="B21" s="32" t="s">
        <v>86</v>
      </c>
      <c r="F21" s="41" t="s">
        <v>149</v>
      </c>
      <c r="G21" s="42" t="s">
        <v>150</v>
      </c>
    </row>
    <row r="22" spans="1:7" x14ac:dyDescent="0.3">
      <c r="A22" s="31" t="s">
        <v>57</v>
      </c>
      <c r="B22" s="32" t="s">
        <v>58</v>
      </c>
      <c r="F22" s="41" t="s">
        <v>151</v>
      </c>
      <c r="G22" s="42" t="s">
        <v>152</v>
      </c>
    </row>
    <row r="23" spans="1:7" x14ac:dyDescent="0.3">
      <c r="A23" s="31" t="s">
        <v>59</v>
      </c>
      <c r="B23" s="32" t="s">
        <v>60</v>
      </c>
      <c r="F23" s="41" t="s">
        <v>153</v>
      </c>
      <c r="G23" s="42" t="s">
        <v>154</v>
      </c>
    </row>
    <row r="24" spans="1:7" x14ac:dyDescent="0.3">
      <c r="A24" s="31" t="s">
        <v>67</v>
      </c>
      <c r="B24" s="32" t="s">
        <v>68</v>
      </c>
      <c r="F24" s="41" t="s">
        <v>155</v>
      </c>
      <c r="G24" s="42" t="s">
        <v>156</v>
      </c>
    </row>
    <row r="25" spans="1:7" x14ac:dyDescent="0.3">
      <c r="A25" s="31" t="s">
        <v>69</v>
      </c>
      <c r="B25" s="32" t="s">
        <v>70</v>
      </c>
      <c r="F25" s="41" t="s">
        <v>157</v>
      </c>
      <c r="G25" s="42" t="s">
        <v>158</v>
      </c>
    </row>
    <row r="26" spans="1:7" x14ac:dyDescent="0.3">
      <c r="A26" s="31" t="s">
        <v>71</v>
      </c>
      <c r="B26" s="32" t="s">
        <v>72</v>
      </c>
      <c r="F26" s="41" t="s">
        <v>159</v>
      </c>
      <c r="G26" s="42" t="s">
        <v>160</v>
      </c>
    </row>
    <row r="27" spans="1:7" x14ac:dyDescent="0.3">
      <c r="A27" s="31" t="s">
        <v>73</v>
      </c>
      <c r="B27" s="32" t="s">
        <v>74</v>
      </c>
      <c r="F27" s="41" t="s">
        <v>161</v>
      </c>
      <c r="G27" s="42" t="s">
        <v>162</v>
      </c>
    </row>
    <row r="28" spans="1:7" x14ac:dyDescent="0.3">
      <c r="A28" s="31" t="s">
        <v>18</v>
      </c>
      <c r="B28" s="32" t="s">
        <v>75</v>
      </c>
      <c r="F28" s="41" t="s">
        <v>163</v>
      </c>
      <c r="G28" s="42" t="s">
        <v>164</v>
      </c>
    </row>
    <row r="29" spans="1:7" x14ac:dyDescent="0.3">
      <c r="A29" s="109" t="s">
        <v>20</v>
      </c>
      <c r="B29" s="110" t="s">
        <v>78</v>
      </c>
      <c r="F29" s="41" t="s">
        <v>165</v>
      </c>
      <c r="G29" s="42" t="s">
        <v>166</v>
      </c>
    </row>
    <row r="30" spans="1:7" x14ac:dyDescent="0.3">
      <c r="A30" s="31" t="s">
        <v>79</v>
      </c>
      <c r="B30" s="32" t="s">
        <v>80</v>
      </c>
      <c r="F30" s="41" t="s">
        <v>167</v>
      </c>
      <c r="G30" s="42" t="s">
        <v>168</v>
      </c>
    </row>
    <row r="31" spans="1:7" x14ac:dyDescent="0.3">
      <c r="A31" s="31" t="s">
        <v>83</v>
      </c>
      <c r="B31" s="32" t="s">
        <v>84</v>
      </c>
      <c r="F31" s="41" t="s">
        <v>169</v>
      </c>
      <c r="G31" s="42" t="s">
        <v>170</v>
      </c>
    </row>
    <row r="32" spans="1:7" x14ac:dyDescent="0.3">
      <c r="A32" s="31" t="s">
        <v>76</v>
      </c>
      <c r="B32" s="32" t="s">
        <v>77</v>
      </c>
      <c r="F32" s="41" t="s">
        <v>171</v>
      </c>
      <c r="G32" s="42" t="s">
        <v>172</v>
      </c>
    </row>
    <row r="33" spans="1:7" x14ac:dyDescent="0.3">
      <c r="A33" s="109" t="s">
        <v>17</v>
      </c>
      <c r="B33" s="110" t="s">
        <v>484</v>
      </c>
      <c r="F33" s="41" t="s">
        <v>173</v>
      </c>
      <c r="G33" s="42" t="s">
        <v>174</v>
      </c>
    </row>
    <row r="34" spans="1:7" x14ac:dyDescent="0.3">
      <c r="A34" s="31" t="s">
        <v>81</v>
      </c>
      <c r="B34" s="32" t="s">
        <v>82</v>
      </c>
      <c r="F34" s="41" t="s">
        <v>175</v>
      </c>
      <c r="G34" s="42" t="s">
        <v>176</v>
      </c>
    </row>
    <row r="35" spans="1:7" x14ac:dyDescent="0.3">
      <c r="A35" s="31" t="s">
        <v>88</v>
      </c>
      <c r="B35" s="32" t="s">
        <v>89</v>
      </c>
      <c r="F35" s="41" t="s">
        <v>177</v>
      </c>
      <c r="G35" s="42" t="s">
        <v>178</v>
      </c>
    </row>
    <row r="36" spans="1:7" x14ac:dyDescent="0.3">
      <c r="A36" s="31" t="s">
        <v>92</v>
      </c>
      <c r="B36" s="32" t="s">
        <v>93</v>
      </c>
      <c r="F36" s="41" t="s">
        <v>179</v>
      </c>
      <c r="G36" s="42" t="s">
        <v>180</v>
      </c>
    </row>
    <row r="37" spans="1:7" x14ac:dyDescent="0.3">
      <c r="A37" s="31" t="s">
        <v>90</v>
      </c>
      <c r="B37" s="32" t="s">
        <v>91</v>
      </c>
      <c r="F37" s="41" t="s">
        <v>181</v>
      </c>
      <c r="G37" s="42" t="s">
        <v>182</v>
      </c>
    </row>
    <row r="38" spans="1:7" x14ac:dyDescent="0.3">
      <c r="A38" s="31" t="s">
        <v>99</v>
      </c>
      <c r="B38" s="32" t="s">
        <v>100</v>
      </c>
      <c r="F38" s="41" t="s">
        <v>183</v>
      </c>
      <c r="G38" s="42" t="s">
        <v>184</v>
      </c>
    </row>
    <row r="39" spans="1:7" x14ac:dyDescent="0.3">
      <c r="A39" s="31" t="s">
        <v>21</v>
      </c>
      <c r="B39" s="32" t="s">
        <v>101</v>
      </c>
      <c r="F39" s="41" t="s">
        <v>185</v>
      </c>
      <c r="G39" s="42" t="s">
        <v>186</v>
      </c>
    </row>
    <row r="40" spans="1:7" x14ac:dyDescent="0.3">
      <c r="A40" s="109" t="s">
        <v>19</v>
      </c>
      <c r="B40" s="110" t="s">
        <v>87</v>
      </c>
      <c r="F40" s="41" t="s">
        <v>187</v>
      </c>
      <c r="G40" s="42" t="s">
        <v>188</v>
      </c>
    </row>
    <row r="41" spans="1:7" x14ac:dyDescent="0.3">
      <c r="A41" s="31" t="s">
        <v>97</v>
      </c>
      <c r="B41" s="32" t="s">
        <v>98</v>
      </c>
      <c r="F41" s="41" t="s">
        <v>189</v>
      </c>
      <c r="G41" s="42" t="s">
        <v>190</v>
      </c>
    </row>
    <row r="42" spans="1:7" x14ac:dyDescent="0.3">
      <c r="A42" s="31" t="s">
        <v>102</v>
      </c>
      <c r="B42" s="32" t="s">
        <v>103</v>
      </c>
      <c r="F42" s="41" t="s">
        <v>191</v>
      </c>
      <c r="G42" s="42" t="s">
        <v>192</v>
      </c>
    </row>
    <row r="43" spans="1:7" x14ac:dyDescent="0.3">
      <c r="A43" s="31" t="s">
        <v>104</v>
      </c>
      <c r="B43" s="32" t="s">
        <v>105</v>
      </c>
      <c r="F43" s="41" t="s">
        <v>193</v>
      </c>
      <c r="G43" s="42" t="s">
        <v>194</v>
      </c>
    </row>
    <row r="44" spans="1:7" x14ac:dyDescent="0.3">
      <c r="A44" s="31" t="s">
        <v>106</v>
      </c>
      <c r="B44" s="32" t="s">
        <v>107</v>
      </c>
      <c r="F44" s="41" t="s">
        <v>195</v>
      </c>
      <c r="G44" s="42" t="s">
        <v>196</v>
      </c>
    </row>
    <row r="45" spans="1:7" x14ac:dyDescent="0.3">
      <c r="A45" s="31" t="s">
        <v>108</v>
      </c>
      <c r="B45" s="32" t="s">
        <v>109</v>
      </c>
      <c r="F45" s="41" t="s">
        <v>197</v>
      </c>
      <c r="G45" s="42" t="s">
        <v>198</v>
      </c>
    </row>
    <row r="46" spans="1:7" ht="15" thickBot="1" x14ac:dyDescent="0.35">
      <c r="A46" s="33" t="s">
        <v>110</v>
      </c>
      <c r="B46" s="34" t="s">
        <v>111</v>
      </c>
      <c r="F46" s="41" t="s">
        <v>199</v>
      </c>
      <c r="G46" s="42" t="s">
        <v>200</v>
      </c>
    </row>
    <row r="47" spans="1:7" x14ac:dyDescent="0.3">
      <c r="F47" s="41" t="s">
        <v>201</v>
      </c>
      <c r="G47" s="42" t="s">
        <v>202</v>
      </c>
    </row>
    <row r="48" spans="1:7" x14ac:dyDescent="0.3">
      <c r="F48" s="41" t="s">
        <v>203</v>
      </c>
      <c r="G48" s="42" t="s">
        <v>118</v>
      </c>
    </row>
    <row r="49" spans="6:7" x14ac:dyDescent="0.3">
      <c r="F49" s="41" t="s">
        <v>204</v>
      </c>
      <c r="G49" s="42" t="s">
        <v>205</v>
      </c>
    </row>
    <row r="50" spans="6:7" ht="15" thickBot="1" x14ac:dyDescent="0.35">
      <c r="F50" s="44" t="s">
        <v>206</v>
      </c>
      <c r="G50" s="45" t="s">
        <v>207</v>
      </c>
    </row>
    <row r="66" spans="1:7" ht="15" thickBot="1" x14ac:dyDescent="0.35"/>
    <row r="67" spans="1:7" ht="15" thickBot="1" x14ac:dyDescent="0.35">
      <c r="A67" s="66" t="s">
        <v>495</v>
      </c>
      <c r="B67" s="67" t="s">
        <v>464</v>
      </c>
      <c r="F67" s="66" t="s">
        <v>496</v>
      </c>
      <c r="G67" s="67" t="s">
        <v>464</v>
      </c>
    </row>
    <row r="68" spans="1:7" x14ac:dyDescent="0.3">
      <c r="A68" s="41" t="s">
        <v>208</v>
      </c>
      <c r="B68" s="42" t="s">
        <v>209</v>
      </c>
      <c r="F68" s="41" t="s">
        <v>25</v>
      </c>
      <c r="G68" s="42" t="s">
        <v>460</v>
      </c>
    </row>
    <row r="69" spans="1:7" x14ac:dyDescent="0.3">
      <c r="A69" s="41" t="s">
        <v>210</v>
      </c>
      <c r="B69" s="42" t="s">
        <v>211</v>
      </c>
      <c r="F69" s="41" t="s">
        <v>334</v>
      </c>
      <c r="G69" s="42" t="s">
        <v>335</v>
      </c>
    </row>
    <row r="70" spans="1:7" x14ac:dyDescent="0.3">
      <c r="A70" s="41" t="s">
        <v>212</v>
      </c>
      <c r="B70" s="42" t="s">
        <v>213</v>
      </c>
      <c r="F70" s="41" t="s">
        <v>336</v>
      </c>
      <c r="G70" s="42" t="s">
        <v>337</v>
      </c>
    </row>
    <row r="71" spans="1:7" x14ac:dyDescent="0.3">
      <c r="A71" s="41" t="s">
        <v>214</v>
      </c>
      <c r="B71" s="42" t="s">
        <v>215</v>
      </c>
      <c r="F71" s="41" t="s">
        <v>339</v>
      </c>
      <c r="G71" s="42" t="s">
        <v>340</v>
      </c>
    </row>
    <row r="72" spans="1:7" x14ac:dyDescent="0.3">
      <c r="A72" s="41" t="s">
        <v>216</v>
      </c>
      <c r="B72" s="42" t="s">
        <v>217</v>
      </c>
      <c r="F72" s="41" t="s">
        <v>29</v>
      </c>
      <c r="G72" s="42" t="s">
        <v>342</v>
      </c>
    </row>
    <row r="73" spans="1:7" x14ac:dyDescent="0.3">
      <c r="A73" s="41" t="s">
        <v>218</v>
      </c>
      <c r="B73" s="42" t="s">
        <v>219</v>
      </c>
      <c r="F73" s="41" t="s">
        <v>23</v>
      </c>
      <c r="G73" s="42" t="s">
        <v>24</v>
      </c>
    </row>
    <row r="74" spans="1:7" x14ac:dyDescent="0.3">
      <c r="A74" s="41" t="s">
        <v>220</v>
      </c>
      <c r="B74" s="42" t="s">
        <v>221</v>
      </c>
      <c r="F74" s="41" t="s">
        <v>343</v>
      </c>
      <c r="G74" s="42" t="s">
        <v>344</v>
      </c>
    </row>
    <row r="75" spans="1:7" x14ac:dyDescent="0.3">
      <c r="A75" s="41" t="s">
        <v>222</v>
      </c>
      <c r="B75" s="42" t="s">
        <v>223</v>
      </c>
      <c r="F75" s="41" t="s">
        <v>26</v>
      </c>
      <c r="G75" s="42" t="s">
        <v>27</v>
      </c>
    </row>
    <row r="76" spans="1:7" x14ac:dyDescent="0.3">
      <c r="A76" s="41" t="s">
        <v>224</v>
      </c>
      <c r="B76" s="42" t="s">
        <v>225</v>
      </c>
      <c r="F76" s="41" t="s">
        <v>345</v>
      </c>
      <c r="G76" s="42" t="s">
        <v>346</v>
      </c>
    </row>
    <row r="77" spans="1:7" x14ac:dyDescent="0.3">
      <c r="A77" s="41" t="s">
        <v>226</v>
      </c>
      <c r="B77" s="42" t="s">
        <v>227</v>
      </c>
      <c r="F77" s="41" t="s">
        <v>347</v>
      </c>
      <c r="G77" s="42" t="s">
        <v>348</v>
      </c>
    </row>
    <row r="78" spans="1:7" x14ac:dyDescent="0.3">
      <c r="A78" s="41" t="s">
        <v>228</v>
      </c>
      <c r="B78" s="42" t="s">
        <v>229</v>
      </c>
      <c r="F78" s="41" t="s">
        <v>349</v>
      </c>
      <c r="G78" s="42" t="s">
        <v>350</v>
      </c>
    </row>
    <row r="79" spans="1:7" x14ac:dyDescent="0.3">
      <c r="A79" s="41" t="s">
        <v>230</v>
      </c>
      <c r="B79" s="42" t="s">
        <v>231</v>
      </c>
      <c r="F79" s="41" t="s">
        <v>351</v>
      </c>
      <c r="G79" s="42" t="s">
        <v>289</v>
      </c>
    </row>
    <row r="80" spans="1:7" x14ac:dyDescent="0.3">
      <c r="A80" s="41" t="s">
        <v>232</v>
      </c>
      <c r="B80" s="42" t="s">
        <v>233</v>
      </c>
      <c r="F80" s="41" t="s">
        <v>352</v>
      </c>
      <c r="G80" s="42" t="s">
        <v>353</v>
      </c>
    </row>
    <row r="81" spans="1:7" x14ac:dyDescent="0.3">
      <c r="A81" s="41" t="s">
        <v>234</v>
      </c>
      <c r="B81" s="42" t="s">
        <v>235</v>
      </c>
      <c r="F81" s="41" t="s">
        <v>354</v>
      </c>
      <c r="G81" s="42" t="s">
        <v>355</v>
      </c>
    </row>
    <row r="82" spans="1:7" x14ac:dyDescent="0.3">
      <c r="A82" s="41" t="s">
        <v>236</v>
      </c>
      <c r="B82" s="42" t="s">
        <v>237</v>
      </c>
      <c r="F82" s="41" t="s">
        <v>356</v>
      </c>
      <c r="G82" s="42" t="s">
        <v>357</v>
      </c>
    </row>
    <row r="83" spans="1:7" x14ac:dyDescent="0.3">
      <c r="A83" s="41" t="s">
        <v>238</v>
      </c>
      <c r="B83" s="42" t="s">
        <v>239</v>
      </c>
      <c r="F83" s="41" t="s">
        <v>358</v>
      </c>
      <c r="G83" s="42" t="s">
        <v>359</v>
      </c>
    </row>
    <row r="84" spans="1:7" x14ac:dyDescent="0.3">
      <c r="A84" s="41" t="s">
        <v>240</v>
      </c>
      <c r="B84" s="42" t="s">
        <v>241</v>
      </c>
      <c r="F84" s="41" t="s">
        <v>360</v>
      </c>
      <c r="G84" s="42" t="s">
        <v>361</v>
      </c>
    </row>
    <row r="85" spans="1:7" x14ac:dyDescent="0.3">
      <c r="A85" s="41" t="s">
        <v>242</v>
      </c>
      <c r="B85" s="42" t="s">
        <v>243</v>
      </c>
      <c r="F85" s="41" t="s">
        <v>362</v>
      </c>
      <c r="G85" s="42" t="s">
        <v>363</v>
      </c>
    </row>
    <row r="86" spans="1:7" x14ac:dyDescent="0.3">
      <c r="A86" s="41" t="s">
        <v>244</v>
      </c>
      <c r="B86" s="42" t="s">
        <v>245</v>
      </c>
      <c r="F86" s="41" t="s">
        <v>364</v>
      </c>
      <c r="G86" s="42" t="s">
        <v>365</v>
      </c>
    </row>
    <row r="87" spans="1:7" x14ac:dyDescent="0.3">
      <c r="A87" s="41" t="s">
        <v>246</v>
      </c>
      <c r="B87" s="42" t="s">
        <v>247</v>
      </c>
      <c r="F87" s="41" t="s">
        <v>366</v>
      </c>
      <c r="G87" s="42" t="s">
        <v>367</v>
      </c>
    </row>
    <row r="88" spans="1:7" x14ac:dyDescent="0.3">
      <c r="A88" s="41" t="s">
        <v>248</v>
      </c>
      <c r="B88" s="42" t="s">
        <v>249</v>
      </c>
      <c r="F88" s="41" t="s">
        <v>368</v>
      </c>
      <c r="G88" s="42" t="s">
        <v>369</v>
      </c>
    </row>
    <row r="89" spans="1:7" x14ac:dyDescent="0.3">
      <c r="A89" s="41" t="s">
        <v>250</v>
      </c>
      <c r="B89" s="42" t="s">
        <v>251</v>
      </c>
      <c r="F89" s="41" t="s">
        <v>370</v>
      </c>
      <c r="G89" s="42" t="s">
        <v>371</v>
      </c>
    </row>
    <row r="90" spans="1:7" x14ac:dyDescent="0.3">
      <c r="A90" s="41" t="s">
        <v>252</v>
      </c>
      <c r="B90" s="42" t="s">
        <v>253</v>
      </c>
      <c r="F90" s="41" t="s">
        <v>372</v>
      </c>
      <c r="G90" s="42" t="s">
        <v>373</v>
      </c>
    </row>
    <row r="91" spans="1:7" x14ac:dyDescent="0.3">
      <c r="A91" s="41" t="s">
        <v>254</v>
      </c>
      <c r="B91" s="42" t="s">
        <v>255</v>
      </c>
      <c r="F91" s="41" t="s">
        <v>374</v>
      </c>
      <c r="G91" s="42" t="s">
        <v>375</v>
      </c>
    </row>
    <row r="92" spans="1:7" x14ac:dyDescent="0.3">
      <c r="A92" s="41" t="s">
        <v>256</v>
      </c>
      <c r="B92" s="42" t="s">
        <v>257</v>
      </c>
      <c r="F92" s="41" t="s">
        <v>376</v>
      </c>
      <c r="G92" s="42" t="s">
        <v>377</v>
      </c>
    </row>
    <row r="93" spans="1:7" x14ac:dyDescent="0.3">
      <c r="A93" s="41" t="s">
        <v>258</v>
      </c>
      <c r="B93" s="42" t="s">
        <v>259</v>
      </c>
      <c r="F93" s="41" t="s">
        <v>378</v>
      </c>
      <c r="G93" s="42" t="s">
        <v>379</v>
      </c>
    </row>
    <row r="94" spans="1:7" x14ac:dyDescent="0.3">
      <c r="A94" s="41" t="s">
        <v>260</v>
      </c>
      <c r="B94" s="42" t="s">
        <v>261</v>
      </c>
      <c r="F94" s="41" t="s">
        <v>380</v>
      </c>
      <c r="G94" s="42" t="s">
        <v>381</v>
      </c>
    </row>
    <row r="95" spans="1:7" x14ac:dyDescent="0.3">
      <c r="A95" s="41" t="s">
        <v>262</v>
      </c>
      <c r="B95" s="42" t="s">
        <v>263</v>
      </c>
      <c r="F95" s="41" t="s">
        <v>382</v>
      </c>
      <c r="G95" s="42" t="s">
        <v>383</v>
      </c>
    </row>
    <row r="96" spans="1:7" x14ac:dyDescent="0.3">
      <c r="A96" s="41" t="s">
        <v>264</v>
      </c>
      <c r="B96" s="42" t="s">
        <v>265</v>
      </c>
      <c r="F96" s="41" t="s">
        <v>384</v>
      </c>
      <c r="G96" s="42" t="s">
        <v>385</v>
      </c>
    </row>
    <row r="97" spans="1:7" x14ac:dyDescent="0.3">
      <c r="A97" s="41" t="s">
        <v>266</v>
      </c>
      <c r="B97" s="42" t="s">
        <v>267</v>
      </c>
      <c r="F97" s="41" t="s">
        <v>386</v>
      </c>
      <c r="G97" s="42" t="s">
        <v>283</v>
      </c>
    </row>
    <row r="98" spans="1:7" x14ac:dyDescent="0.3">
      <c r="A98" s="41" t="s">
        <v>268</v>
      </c>
      <c r="B98" s="42" t="s">
        <v>269</v>
      </c>
      <c r="F98" s="41" t="s">
        <v>387</v>
      </c>
      <c r="G98" s="42" t="s">
        <v>388</v>
      </c>
    </row>
    <row r="99" spans="1:7" x14ac:dyDescent="0.3">
      <c r="A99" s="41" t="s">
        <v>270</v>
      </c>
      <c r="B99" s="42" t="s">
        <v>271</v>
      </c>
      <c r="F99" s="41" t="s">
        <v>389</v>
      </c>
      <c r="G99" s="42" t="s">
        <v>390</v>
      </c>
    </row>
    <row r="100" spans="1:7" x14ac:dyDescent="0.3">
      <c r="A100" s="41" t="s">
        <v>272</v>
      </c>
      <c r="B100" s="42" t="s">
        <v>273</v>
      </c>
      <c r="F100" s="41" t="s">
        <v>391</v>
      </c>
      <c r="G100" s="42" t="s">
        <v>392</v>
      </c>
    </row>
    <row r="101" spans="1:7" x14ac:dyDescent="0.3">
      <c r="A101" s="41" t="s">
        <v>274</v>
      </c>
      <c r="B101" s="42" t="s">
        <v>275</v>
      </c>
      <c r="F101" s="41" t="s">
        <v>393</v>
      </c>
      <c r="G101" s="42" t="s">
        <v>394</v>
      </c>
    </row>
    <row r="102" spans="1:7" x14ac:dyDescent="0.3">
      <c r="A102" s="41" t="s">
        <v>276</v>
      </c>
      <c r="B102" s="42" t="s">
        <v>277</v>
      </c>
      <c r="F102" s="41" t="s">
        <v>395</v>
      </c>
      <c r="G102" s="42" t="s">
        <v>396</v>
      </c>
    </row>
    <row r="103" spans="1:7" x14ac:dyDescent="0.3">
      <c r="A103" s="41" t="s">
        <v>278</v>
      </c>
      <c r="B103" s="42" t="s">
        <v>279</v>
      </c>
      <c r="F103" s="41" t="s">
        <v>397</v>
      </c>
      <c r="G103" s="42" t="s">
        <v>479</v>
      </c>
    </row>
    <row r="104" spans="1:7" x14ac:dyDescent="0.3">
      <c r="A104" s="41" t="s">
        <v>280</v>
      </c>
      <c r="B104" s="42" t="s">
        <v>281</v>
      </c>
      <c r="F104" s="41" t="s">
        <v>398</v>
      </c>
      <c r="G104" s="42" t="s">
        <v>399</v>
      </c>
    </row>
    <row r="105" spans="1:7" x14ac:dyDescent="0.3">
      <c r="A105" s="41" t="s">
        <v>282</v>
      </c>
      <c r="B105" s="42" t="s">
        <v>283</v>
      </c>
      <c r="F105" s="41" t="s">
        <v>22</v>
      </c>
      <c r="G105" s="42" t="s">
        <v>400</v>
      </c>
    </row>
    <row r="106" spans="1:7" x14ac:dyDescent="0.3">
      <c r="A106" s="41" t="s">
        <v>284</v>
      </c>
      <c r="B106" s="42" t="s">
        <v>285</v>
      </c>
      <c r="F106" s="41" t="s">
        <v>401</v>
      </c>
      <c r="G106" s="42" t="s">
        <v>402</v>
      </c>
    </row>
    <row r="107" spans="1:7" x14ac:dyDescent="0.3">
      <c r="A107" s="41" t="s">
        <v>286</v>
      </c>
      <c r="B107" s="42" t="s">
        <v>287</v>
      </c>
      <c r="F107" s="41" t="s">
        <v>403</v>
      </c>
      <c r="G107" s="42" t="s">
        <v>404</v>
      </c>
    </row>
    <row r="108" spans="1:7" x14ac:dyDescent="0.3">
      <c r="A108" s="41" t="s">
        <v>288</v>
      </c>
      <c r="B108" s="42" t="s">
        <v>289</v>
      </c>
      <c r="F108" s="41" t="s">
        <v>405</v>
      </c>
      <c r="G108" s="42" t="s">
        <v>406</v>
      </c>
    </row>
    <row r="109" spans="1:7" x14ac:dyDescent="0.3">
      <c r="A109" s="41" t="s">
        <v>290</v>
      </c>
      <c r="B109" s="42" t="s">
        <v>291</v>
      </c>
      <c r="F109" s="41" t="s">
        <v>407</v>
      </c>
      <c r="G109" s="42" t="s">
        <v>408</v>
      </c>
    </row>
    <row r="110" spans="1:7" x14ac:dyDescent="0.3">
      <c r="A110" s="41" t="s">
        <v>292</v>
      </c>
      <c r="B110" s="42" t="s">
        <v>293</v>
      </c>
      <c r="F110" s="41" t="s">
        <v>409</v>
      </c>
      <c r="G110" s="42" t="s">
        <v>410</v>
      </c>
    </row>
    <row r="111" spans="1:7" x14ac:dyDescent="0.3">
      <c r="A111" s="41" t="s">
        <v>294</v>
      </c>
      <c r="B111" s="42" t="s">
        <v>295</v>
      </c>
      <c r="F111" s="41" t="s">
        <v>411</v>
      </c>
      <c r="G111" s="42" t="s">
        <v>412</v>
      </c>
    </row>
    <row r="112" spans="1:7" x14ac:dyDescent="0.3">
      <c r="A112" s="41" t="s">
        <v>296</v>
      </c>
      <c r="B112" s="42" t="s">
        <v>297</v>
      </c>
      <c r="F112" s="41" t="s">
        <v>413</v>
      </c>
      <c r="G112" s="42" t="s">
        <v>414</v>
      </c>
    </row>
    <row r="113" spans="1:7" x14ac:dyDescent="0.3">
      <c r="A113" s="41" t="s">
        <v>298</v>
      </c>
      <c r="B113" s="42" t="s">
        <v>299</v>
      </c>
      <c r="F113" s="41" t="s">
        <v>415</v>
      </c>
      <c r="G113" s="42" t="s">
        <v>416</v>
      </c>
    </row>
    <row r="114" spans="1:7" x14ac:dyDescent="0.3">
      <c r="A114" s="41" t="s">
        <v>300</v>
      </c>
      <c r="B114" s="42" t="s">
        <v>301</v>
      </c>
      <c r="F114" s="41" t="s">
        <v>417</v>
      </c>
      <c r="G114" s="42" t="s">
        <v>418</v>
      </c>
    </row>
    <row r="115" spans="1:7" x14ac:dyDescent="0.3">
      <c r="A115" s="41" t="s">
        <v>302</v>
      </c>
      <c r="B115" s="42" t="s">
        <v>303</v>
      </c>
      <c r="F115" s="43" t="s">
        <v>462</v>
      </c>
      <c r="G115" s="42" t="s">
        <v>338</v>
      </c>
    </row>
    <row r="116" spans="1:7" x14ac:dyDescent="0.3">
      <c r="A116" s="41" t="s">
        <v>304</v>
      </c>
      <c r="B116" s="42" t="s">
        <v>305</v>
      </c>
      <c r="F116" s="43" t="s">
        <v>463</v>
      </c>
      <c r="G116" s="42" t="s">
        <v>341</v>
      </c>
    </row>
    <row r="117" spans="1:7" x14ac:dyDescent="0.3">
      <c r="A117" s="41" t="s">
        <v>306</v>
      </c>
      <c r="B117" s="42" t="s">
        <v>307</v>
      </c>
      <c r="F117" s="41" t="s">
        <v>419</v>
      </c>
      <c r="G117" s="42" t="s">
        <v>420</v>
      </c>
    </row>
    <row r="118" spans="1:7" x14ac:dyDescent="0.3">
      <c r="A118" s="41" t="s">
        <v>308</v>
      </c>
      <c r="B118" s="42" t="s">
        <v>309</v>
      </c>
      <c r="F118" s="41" t="s">
        <v>421</v>
      </c>
      <c r="G118" s="42" t="s">
        <v>422</v>
      </c>
    </row>
    <row r="119" spans="1:7" x14ac:dyDescent="0.3">
      <c r="A119" s="41" t="s">
        <v>310</v>
      </c>
      <c r="B119" s="42" t="s">
        <v>311</v>
      </c>
      <c r="F119" s="41" t="s">
        <v>423</v>
      </c>
      <c r="G119" s="42" t="s">
        <v>424</v>
      </c>
    </row>
    <row r="120" spans="1:7" x14ac:dyDescent="0.3">
      <c r="A120" s="41" t="s">
        <v>312</v>
      </c>
      <c r="B120" s="42" t="s">
        <v>313</v>
      </c>
      <c r="F120" s="41" t="s">
        <v>425</v>
      </c>
      <c r="G120" s="42" t="s">
        <v>426</v>
      </c>
    </row>
    <row r="121" spans="1:7" x14ac:dyDescent="0.3">
      <c r="A121" s="41" t="s">
        <v>314</v>
      </c>
      <c r="B121" s="42" t="s">
        <v>315</v>
      </c>
      <c r="F121" s="41" t="s">
        <v>427</v>
      </c>
      <c r="G121" s="42" t="s">
        <v>428</v>
      </c>
    </row>
    <row r="122" spans="1:7" x14ac:dyDescent="0.3">
      <c r="A122" s="41" t="s">
        <v>316</v>
      </c>
      <c r="B122" s="42" t="s">
        <v>317</v>
      </c>
      <c r="F122" s="41" t="s">
        <v>429</v>
      </c>
      <c r="G122" s="42" t="s">
        <v>430</v>
      </c>
    </row>
    <row r="123" spans="1:7" ht="15" thickBot="1" x14ac:dyDescent="0.35">
      <c r="A123" s="41" t="s">
        <v>318</v>
      </c>
      <c r="B123" s="42" t="s">
        <v>319</v>
      </c>
      <c r="F123" s="44" t="s">
        <v>431</v>
      </c>
      <c r="G123" s="45" t="s">
        <v>500</v>
      </c>
    </row>
    <row r="124" spans="1:7" x14ac:dyDescent="0.3">
      <c r="A124" s="41" t="s">
        <v>320</v>
      </c>
      <c r="B124" s="42" t="s">
        <v>321</v>
      </c>
    </row>
    <row r="125" spans="1:7" x14ac:dyDescent="0.3">
      <c r="A125" s="41" t="s">
        <v>322</v>
      </c>
      <c r="B125" s="42" t="s">
        <v>323</v>
      </c>
    </row>
    <row r="126" spans="1:7" x14ac:dyDescent="0.3">
      <c r="A126" s="41" t="s">
        <v>324</v>
      </c>
      <c r="B126" s="42" t="s">
        <v>325</v>
      </c>
    </row>
    <row r="127" spans="1:7" x14ac:dyDescent="0.3">
      <c r="A127" s="41" t="s">
        <v>326</v>
      </c>
      <c r="B127" s="42" t="s">
        <v>327</v>
      </c>
    </row>
    <row r="128" spans="1:7" x14ac:dyDescent="0.3">
      <c r="A128" s="41" t="s">
        <v>328</v>
      </c>
      <c r="B128" s="42" t="s">
        <v>329</v>
      </c>
    </row>
    <row r="129" spans="1:2" x14ac:dyDescent="0.3">
      <c r="A129" s="41" t="s">
        <v>330</v>
      </c>
      <c r="B129" s="42" t="s">
        <v>331</v>
      </c>
    </row>
    <row r="130" spans="1:2" ht="15" thickBot="1" x14ac:dyDescent="0.35">
      <c r="A130" s="44" t="s">
        <v>332</v>
      </c>
      <c r="B130" s="45" t="s">
        <v>333</v>
      </c>
    </row>
  </sheetData>
  <pageMargins left="0.7" right="0.7" top="0.75" bottom="0.75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zoomScaleNormal="100" workbookViewId="0">
      <selection activeCell="F38" sqref="F38"/>
    </sheetView>
  </sheetViews>
  <sheetFormatPr baseColWidth="10" defaultRowHeight="14.25" x14ac:dyDescent="0.3"/>
  <cols>
    <col min="1" max="1" width="17.28515625" style="2" bestFit="1" customWidth="1"/>
    <col min="2" max="2" width="56.7109375" style="2" bestFit="1" customWidth="1"/>
    <col min="3" max="3" width="11.42578125" style="2"/>
    <col min="4" max="5" width="11.42578125" style="2" customWidth="1"/>
    <col min="6" max="6" width="15.14062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2" ht="15" thickBot="1" x14ac:dyDescent="0.35"/>
    <row r="2" spans="1:2" ht="15" thickBot="1" x14ac:dyDescent="0.35">
      <c r="A2" s="46" t="s">
        <v>15</v>
      </c>
      <c r="B2" s="47" t="s">
        <v>464</v>
      </c>
    </row>
    <row r="3" spans="1:2" x14ac:dyDescent="0.3">
      <c r="A3" s="57" t="s">
        <v>8</v>
      </c>
      <c r="B3" s="22" t="s">
        <v>439</v>
      </c>
    </row>
    <row r="4" spans="1:2" ht="15" thickBot="1" x14ac:dyDescent="0.35">
      <c r="A4" s="56" t="s">
        <v>4</v>
      </c>
      <c r="B4" s="23" t="s">
        <v>440</v>
      </c>
    </row>
    <row r="6" spans="1:2" ht="15" thickBot="1" x14ac:dyDescent="0.35">
      <c r="A6" s="24" t="s">
        <v>480</v>
      </c>
      <c r="B6" s="29" t="s">
        <v>464</v>
      </c>
    </row>
    <row r="7" spans="1:2" x14ac:dyDescent="0.3">
      <c r="A7" s="25" t="s">
        <v>6</v>
      </c>
      <c r="B7" s="70" t="s">
        <v>30</v>
      </c>
    </row>
    <row r="8" spans="1:2" ht="15" thickBot="1" x14ac:dyDescent="0.35">
      <c r="A8" s="27" t="s">
        <v>7</v>
      </c>
      <c r="B8" s="71" t="s">
        <v>31</v>
      </c>
    </row>
    <row r="9" spans="1:2" ht="15" thickBot="1" x14ac:dyDescent="0.35"/>
    <row r="10" spans="1:2" ht="15" thickBot="1" x14ac:dyDescent="0.35">
      <c r="A10" s="74" t="s">
        <v>473</v>
      </c>
      <c r="B10" s="47" t="s">
        <v>464</v>
      </c>
    </row>
    <row r="11" spans="1:2" x14ac:dyDescent="0.3">
      <c r="A11" s="18" t="s">
        <v>6</v>
      </c>
      <c r="B11" s="72" t="s">
        <v>33</v>
      </c>
    </row>
    <row r="12" spans="1:2" ht="15" thickBot="1" x14ac:dyDescent="0.35">
      <c r="A12" s="20" t="s">
        <v>19</v>
      </c>
      <c r="B12" s="73" t="s">
        <v>34</v>
      </c>
    </row>
    <row r="13" spans="1:2" ht="15" thickBot="1" x14ac:dyDescent="0.35"/>
    <row r="14" spans="1:2" ht="15" thickBot="1" x14ac:dyDescent="0.35">
      <c r="A14" s="46" t="s">
        <v>499</v>
      </c>
      <c r="B14" s="47" t="s">
        <v>464</v>
      </c>
    </row>
    <row r="15" spans="1:2" x14ac:dyDescent="0.3">
      <c r="A15" s="49" t="s">
        <v>488</v>
      </c>
      <c r="B15" s="50" t="s">
        <v>467</v>
      </c>
    </row>
    <row r="16" spans="1:2" x14ac:dyDescent="0.3">
      <c r="A16" s="51" t="s">
        <v>489</v>
      </c>
      <c r="B16" s="52" t="s">
        <v>468</v>
      </c>
    </row>
    <row r="17" spans="1:2" x14ac:dyDescent="0.3">
      <c r="A17" s="51" t="s">
        <v>490</v>
      </c>
      <c r="B17" s="52" t="s">
        <v>481</v>
      </c>
    </row>
    <row r="18" spans="1:2" x14ac:dyDescent="0.3">
      <c r="A18" s="51" t="s">
        <v>491</v>
      </c>
      <c r="B18" s="52" t="s">
        <v>469</v>
      </c>
    </row>
    <row r="19" spans="1:2" ht="15" thickBot="1" x14ac:dyDescent="0.35">
      <c r="A19" s="53" t="s">
        <v>492</v>
      </c>
      <c r="B19" s="54" t="s">
        <v>470</v>
      </c>
    </row>
    <row r="21" spans="1:2" ht="15" thickBot="1" x14ac:dyDescent="0.35">
      <c r="A21" s="29" t="s">
        <v>485</v>
      </c>
      <c r="B21" s="29" t="s">
        <v>464</v>
      </c>
    </row>
    <row r="22" spans="1:2" x14ac:dyDescent="0.3">
      <c r="A22" s="25">
        <v>1</v>
      </c>
      <c r="B22" s="22" t="s">
        <v>482</v>
      </c>
    </row>
    <row r="23" spans="1:2" ht="15" thickBot="1" x14ac:dyDescent="0.35">
      <c r="A23" s="56">
        <v>-1</v>
      </c>
      <c r="B23" s="23" t="s">
        <v>483</v>
      </c>
    </row>
  </sheetData>
  <pageMargins left="0.7" right="0.7" top="0.75" bottom="0.75" header="0.3" footer="0.3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7"/>
  <sheetViews>
    <sheetView topLeftCell="A209" zoomScaleNormal="100" workbookViewId="0">
      <selection activeCell="A2" sqref="A2:A29"/>
    </sheetView>
  </sheetViews>
  <sheetFormatPr baseColWidth="10" defaultRowHeight="14.25" x14ac:dyDescent="0.3"/>
  <cols>
    <col min="1" max="1" width="18.28515625" style="2" customWidth="1"/>
    <col min="2" max="2" width="56.7109375" style="2" bestFit="1" customWidth="1"/>
    <col min="3" max="16384" width="11.42578125" style="2"/>
  </cols>
  <sheetData>
    <row r="1" spans="1:2" ht="15" thickBot="1" x14ac:dyDescent="0.35">
      <c r="A1" s="89" t="s">
        <v>520</v>
      </c>
      <c r="B1" s="90" t="s">
        <v>521</v>
      </c>
    </row>
    <row r="2" spans="1:2" x14ac:dyDescent="0.3">
      <c r="A2" s="91" t="s">
        <v>112</v>
      </c>
      <c r="B2" s="40" t="s">
        <v>113</v>
      </c>
    </row>
    <row r="3" spans="1:2" x14ac:dyDescent="0.3">
      <c r="A3" s="92" t="s">
        <v>114</v>
      </c>
      <c r="B3" s="42" t="s">
        <v>115</v>
      </c>
    </row>
    <row r="4" spans="1:2" x14ac:dyDescent="0.3">
      <c r="A4" s="93" t="s">
        <v>522</v>
      </c>
      <c r="B4" s="42" t="s">
        <v>523</v>
      </c>
    </row>
    <row r="5" spans="1:2" x14ac:dyDescent="0.3">
      <c r="A5" s="93" t="s">
        <v>524</v>
      </c>
      <c r="B5" s="42" t="s">
        <v>525</v>
      </c>
    </row>
    <row r="6" spans="1:2" x14ac:dyDescent="0.3">
      <c r="A6" s="92" t="s">
        <v>116</v>
      </c>
      <c r="B6" s="42" t="s">
        <v>526</v>
      </c>
    </row>
    <row r="7" spans="1:2" x14ac:dyDescent="0.3">
      <c r="A7" s="92" t="s">
        <v>28</v>
      </c>
      <c r="B7" s="42" t="s">
        <v>527</v>
      </c>
    </row>
    <row r="8" spans="1:2" x14ac:dyDescent="0.3">
      <c r="A8" s="92" t="s">
        <v>119</v>
      </c>
      <c r="B8" s="42" t="s">
        <v>528</v>
      </c>
    </row>
    <row r="9" spans="1:2" x14ac:dyDescent="0.3">
      <c r="A9" s="92" t="s">
        <v>121</v>
      </c>
      <c r="B9" s="42" t="s">
        <v>529</v>
      </c>
    </row>
    <row r="10" spans="1:2" x14ac:dyDescent="0.3">
      <c r="A10" s="92" t="s">
        <v>123</v>
      </c>
      <c r="B10" s="42" t="s">
        <v>530</v>
      </c>
    </row>
    <row r="11" spans="1:2" x14ac:dyDescent="0.3">
      <c r="A11" s="92" t="s">
        <v>531</v>
      </c>
      <c r="B11" s="42" t="s">
        <v>532</v>
      </c>
    </row>
    <row r="12" spans="1:2" x14ac:dyDescent="0.3">
      <c r="A12" s="92" t="s">
        <v>125</v>
      </c>
      <c r="B12" s="42" t="s">
        <v>533</v>
      </c>
    </row>
    <row r="13" spans="1:2" x14ac:dyDescent="0.3">
      <c r="A13" s="92" t="s">
        <v>127</v>
      </c>
      <c r="B13" s="42" t="s">
        <v>128</v>
      </c>
    </row>
    <row r="14" spans="1:2" x14ac:dyDescent="0.3">
      <c r="A14" s="92" t="s">
        <v>129</v>
      </c>
      <c r="B14" s="42" t="s">
        <v>130</v>
      </c>
    </row>
    <row r="15" spans="1:2" x14ac:dyDescent="0.3">
      <c r="A15" s="92" t="s">
        <v>131</v>
      </c>
      <c r="B15" s="42" t="s">
        <v>132</v>
      </c>
    </row>
    <row r="16" spans="1:2" x14ac:dyDescent="0.3">
      <c r="A16" s="92" t="s">
        <v>133</v>
      </c>
      <c r="B16" s="42" t="s">
        <v>134</v>
      </c>
    </row>
    <row r="17" spans="1:2" x14ac:dyDescent="0.3">
      <c r="A17" s="92" t="s">
        <v>534</v>
      </c>
      <c r="B17" s="42" t="s">
        <v>535</v>
      </c>
    </row>
    <row r="18" spans="1:2" x14ac:dyDescent="0.3">
      <c r="A18" s="92" t="s">
        <v>135</v>
      </c>
      <c r="B18" s="42" t="s">
        <v>136</v>
      </c>
    </row>
    <row r="19" spans="1:2" x14ac:dyDescent="0.3">
      <c r="A19" s="92" t="s">
        <v>139</v>
      </c>
      <c r="B19" s="42" t="s">
        <v>140</v>
      </c>
    </row>
    <row r="20" spans="1:2" x14ac:dyDescent="0.3">
      <c r="A20" s="92" t="s">
        <v>141</v>
      </c>
      <c r="B20" s="42" t="s">
        <v>142</v>
      </c>
    </row>
    <row r="21" spans="1:2" x14ac:dyDescent="0.3">
      <c r="A21" s="92" t="s">
        <v>143</v>
      </c>
      <c r="B21" s="42" t="s">
        <v>144</v>
      </c>
    </row>
    <row r="22" spans="1:2" x14ac:dyDescent="0.3">
      <c r="A22" s="92" t="s">
        <v>145</v>
      </c>
      <c r="B22" s="42" t="s">
        <v>146</v>
      </c>
    </row>
    <row r="23" spans="1:2" x14ac:dyDescent="0.3">
      <c r="A23" s="92" t="s">
        <v>147</v>
      </c>
      <c r="B23" s="42" t="s">
        <v>148</v>
      </c>
    </row>
    <row r="24" spans="1:2" x14ac:dyDescent="0.3">
      <c r="A24" s="92" t="s">
        <v>149</v>
      </c>
      <c r="B24" s="42" t="s">
        <v>150</v>
      </c>
    </row>
    <row r="25" spans="1:2" x14ac:dyDescent="0.3">
      <c r="A25" s="92" t="s">
        <v>151</v>
      </c>
      <c r="B25" s="42" t="s">
        <v>152</v>
      </c>
    </row>
    <row r="26" spans="1:2" x14ac:dyDescent="0.3">
      <c r="A26" s="92" t="s">
        <v>153</v>
      </c>
      <c r="B26" s="42" t="s">
        <v>154</v>
      </c>
    </row>
    <row r="27" spans="1:2" x14ac:dyDescent="0.3">
      <c r="A27" s="92" t="s">
        <v>155</v>
      </c>
      <c r="B27" s="42" t="s">
        <v>156</v>
      </c>
    </row>
    <row r="28" spans="1:2" x14ac:dyDescent="0.3">
      <c r="A28" s="92" t="s">
        <v>157</v>
      </c>
      <c r="B28" s="42" t="s">
        <v>158</v>
      </c>
    </row>
    <row r="29" spans="1:2" x14ac:dyDescent="0.3">
      <c r="A29" s="92" t="s">
        <v>159</v>
      </c>
      <c r="B29" s="42" t="s">
        <v>160</v>
      </c>
    </row>
    <row r="30" spans="1:2" x14ac:dyDescent="0.3">
      <c r="A30" s="41" t="s">
        <v>161</v>
      </c>
      <c r="B30" s="42" t="s">
        <v>162</v>
      </c>
    </row>
    <row r="31" spans="1:2" x14ac:dyDescent="0.3">
      <c r="A31" s="92" t="s">
        <v>163</v>
      </c>
      <c r="B31" s="42" t="s">
        <v>164</v>
      </c>
    </row>
    <row r="32" spans="1:2" x14ac:dyDescent="0.3">
      <c r="A32" s="92" t="s">
        <v>536</v>
      </c>
      <c r="B32" s="42" t="s">
        <v>537</v>
      </c>
    </row>
    <row r="33" spans="1:2" x14ac:dyDescent="0.3">
      <c r="A33" s="92" t="s">
        <v>165</v>
      </c>
      <c r="B33" s="42" t="s">
        <v>538</v>
      </c>
    </row>
    <row r="34" spans="1:2" x14ac:dyDescent="0.3">
      <c r="A34" s="92" t="s">
        <v>167</v>
      </c>
      <c r="B34" s="42" t="s">
        <v>168</v>
      </c>
    </row>
    <row r="35" spans="1:2" x14ac:dyDescent="0.3">
      <c r="A35" s="41" t="s">
        <v>169</v>
      </c>
      <c r="B35" s="42" t="s">
        <v>170</v>
      </c>
    </row>
    <row r="36" spans="1:2" x14ac:dyDescent="0.3">
      <c r="A36" s="92" t="s">
        <v>171</v>
      </c>
      <c r="B36" s="42" t="s">
        <v>172</v>
      </c>
    </row>
    <row r="37" spans="1:2" x14ac:dyDescent="0.3">
      <c r="A37" s="92" t="s">
        <v>173</v>
      </c>
      <c r="B37" s="42" t="s">
        <v>174</v>
      </c>
    </row>
    <row r="38" spans="1:2" x14ac:dyDescent="0.3">
      <c r="A38" s="92" t="s">
        <v>175</v>
      </c>
      <c r="B38" s="42" t="s">
        <v>176</v>
      </c>
    </row>
    <row r="39" spans="1:2" x14ac:dyDescent="0.3">
      <c r="A39" s="92" t="s">
        <v>177</v>
      </c>
      <c r="B39" s="42" t="s">
        <v>539</v>
      </c>
    </row>
    <row r="40" spans="1:2" x14ac:dyDescent="0.3">
      <c r="A40" s="92" t="s">
        <v>179</v>
      </c>
      <c r="B40" s="42" t="s">
        <v>540</v>
      </c>
    </row>
    <row r="41" spans="1:2" x14ac:dyDescent="0.3">
      <c r="A41" s="92" t="s">
        <v>541</v>
      </c>
      <c r="B41" s="42" t="s">
        <v>542</v>
      </c>
    </row>
    <row r="42" spans="1:2" x14ac:dyDescent="0.3">
      <c r="A42" s="92" t="s">
        <v>203</v>
      </c>
      <c r="B42" s="42" t="s">
        <v>543</v>
      </c>
    </row>
    <row r="43" spans="1:2" x14ac:dyDescent="0.3">
      <c r="A43" s="92" t="s">
        <v>204</v>
      </c>
      <c r="B43" s="94" t="s">
        <v>544</v>
      </c>
    </row>
    <row r="44" spans="1:2" x14ac:dyDescent="0.3">
      <c r="A44" s="92" t="s">
        <v>206</v>
      </c>
      <c r="B44" s="42" t="s">
        <v>205</v>
      </c>
    </row>
    <row r="45" spans="1:2" x14ac:dyDescent="0.3">
      <c r="A45" s="92" t="s">
        <v>545</v>
      </c>
      <c r="B45" s="94" t="s">
        <v>546</v>
      </c>
    </row>
    <row r="46" spans="1:2" x14ac:dyDescent="0.3">
      <c r="A46" s="92" t="s">
        <v>547</v>
      </c>
      <c r="B46" s="42" t="s">
        <v>548</v>
      </c>
    </row>
    <row r="47" spans="1:2" x14ac:dyDescent="0.3">
      <c r="A47" s="92" t="s">
        <v>549</v>
      </c>
      <c r="B47" s="42" t="s">
        <v>550</v>
      </c>
    </row>
    <row r="48" spans="1:2" x14ac:dyDescent="0.3">
      <c r="A48" s="92" t="s">
        <v>551</v>
      </c>
      <c r="B48" s="42" t="s">
        <v>552</v>
      </c>
    </row>
    <row r="49" spans="1:2" x14ac:dyDescent="0.3">
      <c r="A49" s="92" t="s">
        <v>553</v>
      </c>
      <c r="B49" s="42" t="s">
        <v>554</v>
      </c>
    </row>
    <row r="50" spans="1:2" x14ac:dyDescent="0.3">
      <c r="A50" s="95" t="s">
        <v>555</v>
      </c>
      <c r="B50" s="96" t="s">
        <v>556</v>
      </c>
    </row>
    <row r="51" spans="1:2" x14ac:dyDescent="0.3">
      <c r="A51" s="43" t="s">
        <v>557</v>
      </c>
      <c r="B51" s="94" t="s">
        <v>558</v>
      </c>
    </row>
    <row r="52" spans="1:2" x14ac:dyDescent="0.3">
      <c r="A52" s="97" t="s">
        <v>559</v>
      </c>
      <c r="B52" s="94" t="s">
        <v>560</v>
      </c>
    </row>
    <row r="53" spans="1:2" x14ac:dyDescent="0.3">
      <c r="A53" s="43" t="s">
        <v>561</v>
      </c>
      <c r="B53" s="42" t="s">
        <v>562</v>
      </c>
    </row>
    <row r="54" spans="1:2" x14ac:dyDescent="0.3">
      <c r="A54" s="97" t="s">
        <v>563</v>
      </c>
      <c r="B54" s="94" t="s">
        <v>564</v>
      </c>
    </row>
    <row r="55" spans="1:2" x14ac:dyDescent="0.3">
      <c r="A55" s="97" t="s">
        <v>565</v>
      </c>
      <c r="B55" s="94" t="s">
        <v>422</v>
      </c>
    </row>
    <row r="56" spans="1:2" x14ac:dyDescent="0.3">
      <c r="A56" s="97" t="s">
        <v>566</v>
      </c>
      <c r="B56" s="94" t="s">
        <v>567</v>
      </c>
    </row>
    <row r="57" spans="1:2" x14ac:dyDescent="0.3">
      <c r="A57" s="97" t="s">
        <v>568</v>
      </c>
      <c r="B57" s="94" t="s">
        <v>569</v>
      </c>
    </row>
    <row r="58" spans="1:2" x14ac:dyDescent="0.3">
      <c r="A58" s="97" t="s">
        <v>570</v>
      </c>
      <c r="B58" s="94" t="s">
        <v>569</v>
      </c>
    </row>
    <row r="59" spans="1:2" x14ac:dyDescent="0.3">
      <c r="A59" s="97" t="s">
        <v>571</v>
      </c>
      <c r="B59" s="94" t="s">
        <v>572</v>
      </c>
    </row>
    <row r="60" spans="1:2" x14ac:dyDescent="0.3">
      <c r="A60" s="97" t="s">
        <v>573</v>
      </c>
      <c r="B60" s="94" t="s">
        <v>572</v>
      </c>
    </row>
    <row r="61" spans="1:2" x14ac:dyDescent="0.3">
      <c r="A61" s="97" t="s">
        <v>574</v>
      </c>
      <c r="B61" s="94" t="s">
        <v>575</v>
      </c>
    </row>
    <row r="62" spans="1:2" x14ac:dyDescent="0.3">
      <c r="A62" s="97" t="s">
        <v>576</v>
      </c>
      <c r="B62" s="94" t="s">
        <v>575</v>
      </c>
    </row>
    <row r="63" spans="1:2" x14ac:dyDescent="0.3">
      <c r="A63" s="97" t="s">
        <v>577</v>
      </c>
      <c r="B63" s="94" t="s">
        <v>578</v>
      </c>
    </row>
    <row r="64" spans="1:2" x14ac:dyDescent="0.3">
      <c r="A64" s="97" t="s">
        <v>579</v>
      </c>
      <c r="B64" s="94" t="s">
        <v>578</v>
      </c>
    </row>
    <row r="65" spans="1:2" x14ac:dyDescent="0.3">
      <c r="A65" s="97" t="s">
        <v>580</v>
      </c>
      <c r="B65" s="94" t="s">
        <v>581</v>
      </c>
    </row>
    <row r="66" spans="1:2" x14ac:dyDescent="0.3">
      <c r="A66" s="97" t="s">
        <v>582</v>
      </c>
      <c r="B66" s="94" t="s">
        <v>581</v>
      </c>
    </row>
    <row r="67" spans="1:2" x14ac:dyDescent="0.3">
      <c r="A67" s="97" t="s">
        <v>583</v>
      </c>
      <c r="B67" s="94" t="s">
        <v>584</v>
      </c>
    </row>
    <row r="68" spans="1:2" x14ac:dyDescent="0.3">
      <c r="A68" s="97" t="s">
        <v>585</v>
      </c>
      <c r="B68" s="94" t="s">
        <v>584</v>
      </c>
    </row>
    <row r="69" spans="1:2" x14ac:dyDescent="0.3">
      <c r="A69" s="97" t="s">
        <v>586</v>
      </c>
      <c r="B69" s="94" t="s">
        <v>587</v>
      </c>
    </row>
    <row r="70" spans="1:2" x14ac:dyDescent="0.3">
      <c r="A70" s="97" t="s">
        <v>588</v>
      </c>
      <c r="B70" s="94" t="s">
        <v>587</v>
      </c>
    </row>
    <row r="71" spans="1:2" x14ac:dyDescent="0.3">
      <c r="A71" s="97" t="s">
        <v>589</v>
      </c>
      <c r="B71" s="94" t="s">
        <v>132</v>
      </c>
    </row>
    <row r="72" spans="1:2" x14ac:dyDescent="0.3">
      <c r="A72" s="97" t="s">
        <v>590</v>
      </c>
      <c r="B72" s="94" t="s">
        <v>591</v>
      </c>
    </row>
    <row r="73" spans="1:2" x14ac:dyDescent="0.3">
      <c r="A73" s="97" t="s">
        <v>592</v>
      </c>
      <c r="B73" s="94" t="s">
        <v>593</v>
      </c>
    </row>
    <row r="74" spans="1:2" x14ac:dyDescent="0.3">
      <c r="A74" s="97" t="s">
        <v>594</v>
      </c>
      <c r="B74" s="94" t="s">
        <v>595</v>
      </c>
    </row>
    <row r="75" spans="1:2" x14ac:dyDescent="0.3">
      <c r="A75" s="92" t="s">
        <v>208</v>
      </c>
      <c r="B75" s="42" t="s">
        <v>596</v>
      </c>
    </row>
    <row r="76" spans="1:2" x14ac:dyDescent="0.3">
      <c r="A76" s="92" t="s">
        <v>210</v>
      </c>
      <c r="B76" s="94" t="s">
        <v>597</v>
      </c>
    </row>
    <row r="77" spans="1:2" x14ac:dyDescent="0.3">
      <c r="A77" s="92" t="s">
        <v>212</v>
      </c>
      <c r="B77" s="42" t="s">
        <v>213</v>
      </c>
    </row>
    <row r="78" spans="1:2" x14ac:dyDescent="0.3">
      <c r="A78" s="92" t="s">
        <v>214</v>
      </c>
      <c r="B78" s="42" t="s">
        <v>215</v>
      </c>
    </row>
    <row r="79" spans="1:2" x14ac:dyDescent="0.3">
      <c r="A79" s="92" t="s">
        <v>216</v>
      </c>
      <c r="B79" s="94" t="s">
        <v>598</v>
      </c>
    </row>
    <row r="80" spans="1:2" x14ac:dyDescent="0.3">
      <c r="A80" s="92" t="s">
        <v>218</v>
      </c>
      <c r="B80" s="94" t="s">
        <v>599</v>
      </c>
    </row>
    <row r="81" spans="1:2" x14ac:dyDescent="0.3">
      <c r="A81" s="92" t="s">
        <v>220</v>
      </c>
      <c r="B81" s="94" t="s">
        <v>600</v>
      </c>
    </row>
    <row r="82" spans="1:2" x14ac:dyDescent="0.3">
      <c r="A82" s="92" t="s">
        <v>222</v>
      </c>
      <c r="B82" s="94" t="s">
        <v>601</v>
      </c>
    </row>
    <row r="83" spans="1:2" x14ac:dyDescent="0.3">
      <c r="A83" s="92" t="s">
        <v>224</v>
      </c>
      <c r="B83" s="94" t="s">
        <v>602</v>
      </c>
    </row>
    <row r="84" spans="1:2" x14ac:dyDescent="0.3">
      <c r="A84" s="92" t="s">
        <v>226</v>
      </c>
      <c r="B84" s="94" t="s">
        <v>603</v>
      </c>
    </row>
    <row r="85" spans="1:2" x14ac:dyDescent="0.3">
      <c r="A85" s="92" t="s">
        <v>228</v>
      </c>
      <c r="B85" s="42" t="s">
        <v>229</v>
      </c>
    </row>
    <row r="86" spans="1:2" x14ac:dyDescent="0.3">
      <c r="A86" s="92" t="s">
        <v>230</v>
      </c>
      <c r="B86" s="42" t="s">
        <v>231</v>
      </c>
    </row>
    <row r="87" spans="1:2" x14ac:dyDescent="0.3">
      <c r="A87" s="92" t="s">
        <v>232</v>
      </c>
      <c r="B87" s="42" t="s">
        <v>233</v>
      </c>
    </row>
    <row r="88" spans="1:2" x14ac:dyDescent="0.3">
      <c r="A88" s="92" t="s">
        <v>234</v>
      </c>
      <c r="B88" s="42" t="s">
        <v>235</v>
      </c>
    </row>
    <row r="89" spans="1:2" x14ac:dyDescent="0.3">
      <c r="A89" s="92" t="s">
        <v>236</v>
      </c>
      <c r="B89" s="42" t="s">
        <v>237</v>
      </c>
    </row>
    <row r="90" spans="1:2" x14ac:dyDescent="0.3">
      <c r="A90" s="92" t="s">
        <v>238</v>
      </c>
      <c r="B90" s="94" t="s">
        <v>604</v>
      </c>
    </row>
    <row r="91" spans="1:2" x14ac:dyDescent="0.3">
      <c r="A91" s="92" t="s">
        <v>240</v>
      </c>
      <c r="B91" s="94" t="s">
        <v>605</v>
      </c>
    </row>
    <row r="92" spans="1:2" x14ac:dyDescent="0.3">
      <c r="A92" s="92" t="s">
        <v>242</v>
      </c>
      <c r="B92" s="94" t="s">
        <v>606</v>
      </c>
    </row>
    <row r="93" spans="1:2" x14ac:dyDescent="0.3">
      <c r="A93" s="92" t="s">
        <v>244</v>
      </c>
      <c r="B93" s="94" t="s">
        <v>607</v>
      </c>
    </row>
    <row r="94" spans="1:2" x14ac:dyDescent="0.3">
      <c r="A94" s="92" t="s">
        <v>246</v>
      </c>
      <c r="B94" s="42" t="s">
        <v>247</v>
      </c>
    </row>
    <row r="95" spans="1:2" x14ac:dyDescent="0.3">
      <c r="A95" s="92" t="s">
        <v>248</v>
      </c>
      <c r="B95" s="94" t="s">
        <v>608</v>
      </c>
    </row>
    <row r="96" spans="1:2" x14ac:dyDescent="0.3">
      <c r="A96" s="92" t="s">
        <v>250</v>
      </c>
      <c r="B96" s="94" t="s">
        <v>609</v>
      </c>
    </row>
    <row r="97" spans="1:2" x14ac:dyDescent="0.3">
      <c r="A97" s="92" t="s">
        <v>252</v>
      </c>
      <c r="B97" s="42" t="s">
        <v>610</v>
      </c>
    </row>
    <row r="98" spans="1:2" x14ac:dyDescent="0.3">
      <c r="A98" s="92" t="s">
        <v>254</v>
      </c>
      <c r="B98" s="42" t="s">
        <v>255</v>
      </c>
    </row>
    <row r="99" spans="1:2" x14ac:dyDescent="0.3">
      <c r="A99" s="92" t="s">
        <v>256</v>
      </c>
      <c r="B99" s="42" t="s">
        <v>611</v>
      </c>
    </row>
    <row r="100" spans="1:2" x14ac:dyDescent="0.3">
      <c r="A100" s="92" t="s">
        <v>612</v>
      </c>
      <c r="B100" s="42" t="s">
        <v>613</v>
      </c>
    </row>
    <row r="101" spans="1:2" x14ac:dyDescent="0.3">
      <c r="A101" s="92" t="s">
        <v>258</v>
      </c>
      <c r="B101" s="42" t="s">
        <v>259</v>
      </c>
    </row>
    <row r="102" spans="1:2" x14ac:dyDescent="0.3">
      <c r="A102" s="92" t="s">
        <v>260</v>
      </c>
      <c r="B102" s="42" t="s">
        <v>614</v>
      </c>
    </row>
    <row r="103" spans="1:2" x14ac:dyDescent="0.3">
      <c r="A103" s="92" t="s">
        <v>615</v>
      </c>
      <c r="B103" s="42" t="s">
        <v>616</v>
      </c>
    </row>
    <row r="104" spans="1:2" x14ac:dyDescent="0.3">
      <c r="A104" s="92" t="s">
        <v>262</v>
      </c>
      <c r="B104" s="42" t="s">
        <v>617</v>
      </c>
    </row>
    <row r="105" spans="1:2" x14ac:dyDescent="0.3">
      <c r="A105" s="92" t="s">
        <v>264</v>
      </c>
      <c r="B105" s="42" t="s">
        <v>618</v>
      </c>
    </row>
    <row r="106" spans="1:2" x14ac:dyDescent="0.3">
      <c r="A106" s="92" t="s">
        <v>266</v>
      </c>
      <c r="B106" s="42" t="s">
        <v>619</v>
      </c>
    </row>
    <row r="107" spans="1:2" x14ac:dyDescent="0.3">
      <c r="A107" s="92" t="s">
        <v>268</v>
      </c>
      <c r="B107" s="42" t="s">
        <v>620</v>
      </c>
    </row>
    <row r="108" spans="1:2" x14ac:dyDescent="0.3">
      <c r="A108" s="92" t="s">
        <v>270</v>
      </c>
      <c r="B108" s="42" t="s">
        <v>621</v>
      </c>
    </row>
    <row r="109" spans="1:2" x14ac:dyDescent="0.3">
      <c r="A109" s="92" t="s">
        <v>272</v>
      </c>
      <c r="B109" s="42" t="s">
        <v>622</v>
      </c>
    </row>
    <row r="110" spans="1:2" x14ac:dyDescent="0.3">
      <c r="A110" s="92" t="s">
        <v>274</v>
      </c>
      <c r="B110" s="42" t="s">
        <v>623</v>
      </c>
    </row>
    <row r="111" spans="1:2" x14ac:dyDescent="0.3">
      <c r="A111" s="92" t="s">
        <v>276</v>
      </c>
      <c r="B111" s="42" t="s">
        <v>624</v>
      </c>
    </row>
    <row r="112" spans="1:2" x14ac:dyDescent="0.3">
      <c r="A112" s="92" t="s">
        <v>278</v>
      </c>
      <c r="B112" s="42" t="s">
        <v>279</v>
      </c>
    </row>
    <row r="113" spans="1:2" x14ac:dyDescent="0.3">
      <c r="A113" s="92" t="s">
        <v>280</v>
      </c>
      <c r="B113" s="42" t="s">
        <v>281</v>
      </c>
    </row>
    <row r="114" spans="1:2" x14ac:dyDescent="0.3">
      <c r="A114" s="92" t="s">
        <v>282</v>
      </c>
      <c r="B114" s="42" t="s">
        <v>625</v>
      </c>
    </row>
    <row r="115" spans="1:2" x14ac:dyDescent="0.3">
      <c r="A115" s="92" t="s">
        <v>284</v>
      </c>
      <c r="B115" s="42" t="s">
        <v>626</v>
      </c>
    </row>
    <row r="116" spans="1:2" x14ac:dyDescent="0.3">
      <c r="A116" s="41" t="s">
        <v>286</v>
      </c>
      <c r="B116" s="42" t="s">
        <v>287</v>
      </c>
    </row>
    <row r="117" spans="1:2" x14ac:dyDescent="0.3">
      <c r="A117" s="92" t="s">
        <v>288</v>
      </c>
      <c r="B117" s="42" t="s">
        <v>627</v>
      </c>
    </row>
    <row r="118" spans="1:2" x14ac:dyDescent="0.3">
      <c r="A118" s="92" t="s">
        <v>290</v>
      </c>
      <c r="B118" s="42" t="s">
        <v>628</v>
      </c>
    </row>
    <row r="119" spans="1:2" x14ac:dyDescent="0.3">
      <c r="A119" s="92" t="s">
        <v>292</v>
      </c>
      <c r="B119" s="42" t="s">
        <v>629</v>
      </c>
    </row>
    <row r="120" spans="1:2" x14ac:dyDescent="0.3">
      <c r="A120" s="92" t="s">
        <v>294</v>
      </c>
      <c r="B120" s="42" t="s">
        <v>295</v>
      </c>
    </row>
    <row r="121" spans="1:2" x14ac:dyDescent="0.3">
      <c r="A121" s="92" t="s">
        <v>296</v>
      </c>
      <c r="B121" s="42" t="s">
        <v>297</v>
      </c>
    </row>
    <row r="122" spans="1:2" x14ac:dyDescent="0.3">
      <c r="A122" s="92" t="s">
        <v>298</v>
      </c>
      <c r="B122" s="42" t="s">
        <v>630</v>
      </c>
    </row>
    <row r="123" spans="1:2" x14ac:dyDescent="0.3">
      <c r="A123" s="92" t="s">
        <v>631</v>
      </c>
      <c r="B123" s="42" t="s">
        <v>632</v>
      </c>
    </row>
    <row r="124" spans="1:2" x14ac:dyDescent="0.3">
      <c r="A124" s="92" t="s">
        <v>633</v>
      </c>
      <c r="B124" s="42" t="s">
        <v>634</v>
      </c>
    </row>
    <row r="125" spans="1:2" x14ac:dyDescent="0.3">
      <c r="A125" s="92" t="s">
        <v>300</v>
      </c>
      <c r="B125" s="42" t="s">
        <v>301</v>
      </c>
    </row>
    <row r="126" spans="1:2" x14ac:dyDescent="0.3">
      <c r="A126" s="92" t="s">
        <v>635</v>
      </c>
      <c r="B126" s="42" t="s">
        <v>636</v>
      </c>
    </row>
    <row r="127" spans="1:2" x14ac:dyDescent="0.3">
      <c r="A127" s="92" t="s">
        <v>302</v>
      </c>
      <c r="B127" s="42" t="s">
        <v>637</v>
      </c>
    </row>
    <row r="128" spans="1:2" x14ac:dyDescent="0.3">
      <c r="A128" s="92" t="s">
        <v>304</v>
      </c>
      <c r="B128" s="42" t="s">
        <v>305</v>
      </c>
    </row>
    <row r="129" spans="1:2" x14ac:dyDescent="0.3">
      <c r="A129" s="92" t="s">
        <v>306</v>
      </c>
      <c r="B129" s="42" t="s">
        <v>307</v>
      </c>
    </row>
    <row r="130" spans="1:2" x14ac:dyDescent="0.3">
      <c r="A130" s="92" t="s">
        <v>308</v>
      </c>
      <c r="B130" s="42" t="s">
        <v>309</v>
      </c>
    </row>
    <row r="131" spans="1:2" x14ac:dyDescent="0.3">
      <c r="A131" s="92" t="s">
        <v>310</v>
      </c>
      <c r="B131" s="42" t="s">
        <v>638</v>
      </c>
    </row>
    <row r="132" spans="1:2" x14ac:dyDescent="0.3">
      <c r="A132" s="92" t="s">
        <v>639</v>
      </c>
      <c r="B132" s="42" t="s">
        <v>640</v>
      </c>
    </row>
    <row r="133" spans="1:2" x14ac:dyDescent="0.3">
      <c r="A133" s="92" t="s">
        <v>312</v>
      </c>
      <c r="B133" s="42" t="s">
        <v>313</v>
      </c>
    </row>
    <row r="134" spans="1:2" x14ac:dyDescent="0.3">
      <c r="A134" s="92" t="s">
        <v>314</v>
      </c>
      <c r="B134" s="42" t="s">
        <v>641</v>
      </c>
    </row>
    <row r="135" spans="1:2" x14ac:dyDescent="0.3">
      <c r="A135" s="92" t="s">
        <v>316</v>
      </c>
      <c r="B135" s="42" t="s">
        <v>642</v>
      </c>
    </row>
    <row r="136" spans="1:2" x14ac:dyDescent="0.3">
      <c r="A136" s="92" t="s">
        <v>318</v>
      </c>
      <c r="B136" s="42" t="s">
        <v>643</v>
      </c>
    </row>
    <row r="137" spans="1:2" x14ac:dyDescent="0.3">
      <c r="A137" s="92" t="s">
        <v>320</v>
      </c>
      <c r="B137" s="42" t="s">
        <v>644</v>
      </c>
    </row>
    <row r="138" spans="1:2" x14ac:dyDescent="0.3">
      <c r="A138" s="92" t="s">
        <v>322</v>
      </c>
      <c r="B138" s="42" t="s">
        <v>645</v>
      </c>
    </row>
    <row r="139" spans="1:2" x14ac:dyDescent="0.3">
      <c r="A139" s="92" t="s">
        <v>324</v>
      </c>
      <c r="B139" s="42" t="s">
        <v>325</v>
      </c>
    </row>
    <row r="140" spans="1:2" x14ac:dyDescent="0.3">
      <c r="A140" s="92" t="s">
        <v>326</v>
      </c>
      <c r="B140" s="42" t="s">
        <v>327</v>
      </c>
    </row>
    <row r="141" spans="1:2" x14ac:dyDescent="0.3">
      <c r="A141" s="92" t="s">
        <v>646</v>
      </c>
      <c r="B141" s="42" t="s">
        <v>647</v>
      </c>
    </row>
    <row r="142" spans="1:2" x14ac:dyDescent="0.3">
      <c r="A142" s="92" t="s">
        <v>648</v>
      </c>
      <c r="B142" s="42" t="s">
        <v>649</v>
      </c>
    </row>
    <row r="143" spans="1:2" x14ac:dyDescent="0.3">
      <c r="A143" s="92" t="s">
        <v>328</v>
      </c>
      <c r="B143" s="42" t="s">
        <v>329</v>
      </c>
    </row>
    <row r="144" spans="1:2" x14ac:dyDescent="0.3">
      <c r="A144" s="92" t="s">
        <v>650</v>
      </c>
      <c r="B144" s="42" t="s">
        <v>651</v>
      </c>
    </row>
    <row r="145" spans="1:2" x14ac:dyDescent="0.3">
      <c r="A145" s="92" t="s">
        <v>652</v>
      </c>
      <c r="B145" s="42" t="s">
        <v>653</v>
      </c>
    </row>
    <row r="146" spans="1:2" x14ac:dyDescent="0.3">
      <c r="A146" s="92" t="s">
        <v>654</v>
      </c>
      <c r="B146" s="42" t="s">
        <v>655</v>
      </c>
    </row>
    <row r="147" spans="1:2" x14ac:dyDescent="0.3">
      <c r="A147" s="92" t="s">
        <v>656</v>
      </c>
      <c r="B147" s="42" t="s">
        <v>657</v>
      </c>
    </row>
    <row r="148" spans="1:2" x14ac:dyDescent="0.3">
      <c r="A148" s="92" t="s">
        <v>658</v>
      </c>
      <c r="B148" s="42" t="s">
        <v>659</v>
      </c>
    </row>
    <row r="149" spans="1:2" x14ac:dyDescent="0.3">
      <c r="A149" s="92" t="s">
        <v>660</v>
      </c>
      <c r="B149" s="42" t="s">
        <v>661</v>
      </c>
    </row>
    <row r="150" spans="1:2" x14ac:dyDescent="0.3">
      <c r="A150" s="92" t="s">
        <v>662</v>
      </c>
      <c r="B150" s="42" t="s">
        <v>663</v>
      </c>
    </row>
    <row r="151" spans="1:2" x14ac:dyDescent="0.3">
      <c r="A151" s="92" t="s">
        <v>664</v>
      </c>
      <c r="B151" s="42" t="s">
        <v>665</v>
      </c>
    </row>
    <row r="152" spans="1:2" x14ac:dyDescent="0.3">
      <c r="A152" s="92" t="s">
        <v>330</v>
      </c>
      <c r="B152" s="94" t="s">
        <v>666</v>
      </c>
    </row>
    <row r="153" spans="1:2" x14ac:dyDescent="0.3">
      <c r="A153" s="92" t="s">
        <v>332</v>
      </c>
      <c r="B153" s="94" t="s">
        <v>667</v>
      </c>
    </row>
    <row r="154" spans="1:2" x14ac:dyDescent="0.3">
      <c r="A154" s="92" t="s">
        <v>668</v>
      </c>
      <c r="B154" s="94" t="s">
        <v>669</v>
      </c>
    </row>
    <row r="155" spans="1:2" x14ac:dyDescent="0.3">
      <c r="A155" s="97" t="s">
        <v>670</v>
      </c>
      <c r="B155" s="94" t="s">
        <v>671</v>
      </c>
    </row>
    <row r="156" spans="1:2" x14ac:dyDescent="0.3">
      <c r="A156" s="97" t="s">
        <v>672</v>
      </c>
      <c r="B156" s="94" t="s">
        <v>673</v>
      </c>
    </row>
    <row r="157" spans="1:2" x14ac:dyDescent="0.3">
      <c r="A157" s="97" t="s">
        <v>674</v>
      </c>
      <c r="B157" s="94" t="s">
        <v>675</v>
      </c>
    </row>
    <row r="158" spans="1:2" x14ac:dyDescent="0.3">
      <c r="A158" s="97" t="s">
        <v>676</v>
      </c>
      <c r="B158" s="94" t="s">
        <v>677</v>
      </c>
    </row>
    <row r="159" spans="1:2" x14ac:dyDescent="0.3">
      <c r="A159" s="97" t="s">
        <v>678</v>
      </c>
      <c r="B159" s="94" t="s">
        <v>679</v>
      </c>
    </row>
    <row r="160" spans="1:2" x14ac:dyDescent="0.3">
      <c r="A160" s="97" t="s">
        <v>680</v>
      </c>
      <c r="B160" s="94" t="s">
        <v>681</v>
      </c>
    </row>
    <row r="161" spans="1:2" x14ac:dyDescent="0.3">
      <c r="A161" s="92" t="s">
        <v>25</v>
      </c>
      <c r="B161" s="42" t="s">
        <v>460</v>
      </c>
    </row>
    <row r="162" spans="1:2" x14ac:dyDescent="0.3">
      <c r="A162" s="92" t="s">
        <v>334</v>
      </c>
      <c r="B162" s="42" t="s">
        <v>335</v>
      </c>
    </row>
    <row r="163" spans="1:2" x14ac:dyDescent="0.3">
      <c r="A163" s="92" t="s">
        <v>336</v>
      </c>
      <c r="B163" s="42" t="s">
        <v>337</v>
      </c>
    </row>
    <row r="164" spans="1:2" x14ac:dyDescent="0.3">
      <c r="A164" s="92" t="s">
        <v>339</v>
      </c>
      <c r="B164" s="42" t="s">
        <v>340</v>
      </c>
    </row>
    <row r="165" spans="1:2" x14ac:dyDescent="0.3">
      <c r="A165" s="92" t="s">
        <v>29</v>
      </c>
      <c r="B165" s="42" t="s">
        <v>342</v>
      </c>
    </row>
    <row r="166" spans="1:2" x14ac:dyDescent="0.3">
      <c r="A166" s="92" t="s">
        <v>23</v>
      </c>
      <c r="B166" s="42" t="s">
        <v>24</v>
      </c>
    </row>
    <row r="167" spans="1:2" x14ac:dyDescent="0.3">
      <c r="A167" s="92" t="s">
        <v>343</v>
      </c>
      <c r="B167" s="42" t="s">
        <v>344</v>
      </c>
    </row>
    <row r="168" spans="1:2" x14ac:dyDescent="0.3">
      <c r="A168" s="92" t="s">
        <v>26</v>
      </c>
      <c r="B168" s="42" t="s">
        <v>27</v>
      </c>
    </row>
    <row r="169" spans="1:2" x14ac:dyDescent="0.3">
      <c r="A169" s="92" t="s">
        <v>345</v>
      </c>
      <c r="B169" s="42" t="s">
        <v>682</v>
      </c>
    </row>
    <row r="170" spans="1:2" x14ac:dyDescent="0.3">
      <c r="A170" s="92" t="s">
        <v>347</v>
      </c>
      <c r="B170" s="42" t="s">
        <v>348</v>
      </c>
    </row>
    <row r="171" spans="1:2" x14ac:dyDescent="0.3">
      <c r="A171" s="92" t="s">
        <v>349</v>
      </c>
      <c r="B171" s="42" t="s">
        <v>350</v>
      </c>
    </row>
    <row r="172" spans="1:2" x14ac:dyDescent="0.3">
      <c r="A172" s="92" t="s">
        <v>351</v>
      </c>
      <c r="B172" s="42" t="s">
        <v>289</v>
      </c>
    </row>
    <row r="173" spans="1:2" x14ac:dyDescent="0.3">
      <c r="A173" s="92" t="s">
        <v>352</v>
      </c>
      <c r="B173" s="42" t="s">
        <v>293</v>
      </c>
    </row>
    <row r="174" spans="1:2" x14ac:dyDescent="0.3">
      <c r="A174" s="92" t="s">
        <v>354</v>
      </c>
      <c r="B174" s="42" t="s">
        <v>683</v>
      </c>
    </row>
    <row r="175" spans="1:2" x14ac:dyDescent="0.3">
      <c r="A175" s="92" t="s">
        <v>684</v>
      </c>
      <c r="B175" s="42" t="s">
        <v>685</v>
      </c>
    </row>
    <row r="176" spans="1:2" x14ac:dyDescent="0.3">
      <c r="A176" s="92" t="s">
        <v>356</v>
      </c>
      <c r="B176" s="42" t="s">
        <v>357</v>
      </c>
    </row>
    <row r="177" spans="1:2" x14ac:dyDescent="0.3">
      <c r="A177" s="92" t="s">
        <v>358</v>
      </c>
      <c r="B177" s="42" t="s">
        <v>359</v>
      </c>
    </row>
    <row r="178" spans="1:2" x14ac:dyDescent="0.3">
      <c r="A178" s="92" t="s">
        <v>360</v>
      </c>
      <c r="B178" s="42" t="s">
        <v>361</v>
      </c>
    </row>
    <row r="179" spans="1:2" x14ac:dyDescent="0.3">
      <c r="A179" s="92" t="s">
        <v>362</v>
      </c>
      <c r="B179" s="42" t="s">
        <v>363</v>
      </c>
    </row>
    <row r="180" spans="1:2" x14ac:dyDescent="0.3">
      <c r="A180" s="92" t="s">
        <v>364</v>
      </c>
      <c r="B180" s="42" t="s">
        <v>365</v>
      </c>
    </row>
    <row r="181" spans="1:2" x14ac:dyDescent="0.3">
      <c r="A181" s="92" t="s">
        <v>366</v>
      </c>
      <c r="B181" s="42" t="s">
        <v>367</v>
      </c>
    </row>
    <row r="182" spans="1:2" x14ac:dyDescent="0.3">
      <c r="A182" s="92" t="s">
        <v>368</v>
      </c>
      <c r="B182" s="42" t="s">
        <v>369</v>
      </c>
    </row>
    <row r="183" spans="1:2" x14ac:dyDescent="0.3">
      <c r="A183" s="92" t="s">
        <v>370</v>
      </c>
      <c r="B183" s="42" t="s">
        <v>371</v>
      </c>
    </row>
    <row r="184" spans="1:2" x14ac:dyDescent="0.3">
      <c r="A184" s="92" t="s">
        <v>372</v>
      </c>
      <c r="B184" s="42" t="s">
        <v>373</v>
      </c>
    </row>
    <row r="185" spans="1:2" x14ac:dyDescent="0.3">
      <c r="A185" s="92" t="s">
        <v>374</v>
      </c>
      <c r="B185" s="42" t="s">
        <v>375</v>
      </c>
    </row>
    <row r="186" spans="1:2" x14ac:dyDescent="0.3">
      <c r="A186" s="92" t="s">
        <v>376</v>
      </c>
      <c r="B186" s="42" t="s">
        <v>377</v>
      </c>
    </row>
    <row r="187" spans="1:2" x14ac:dyDescent="0.3">
      <c r="A187" s="92" t="s">
        <v>378</v>
      </c>
      <c r="B187" s="42" t="s">
        <v>379</v>
      </c>
    </row>
    <row r="188" spans="1:2" x14ac:dyDescent="0.3">
      <c r="A188" s="92" t="s">
        <v>380</v>
      </c>
      <c r="B188" s="42" t="s">
        <v>381</v>
      </c>
    </row>
    <row r="189" spans="1:2" x14ac:dyDescent="0.3">
      <c r="A189" s="92" t="s">
        <v>382</v>
      </c>
      <c r="B189" s="42" t="s">
        <v>383</v>
      </c>
    </row>
    <row r="190" spans="1:2" x14ac:dyDescent="0.3">
      <c r="A190" s="92" t="s">
        <v>384</v>
      </c>
      <c r="B190" s="42" t="s">
        <v>686</v>
      </c>
    </row>
    <row r="191" spans="1:2" x14ac:dyDescent="0.3">
      <c r="A191" s="92" t="s">
        <v>687</v>
      </c>
      <c r="B191" s="42" t="s">
        <v>688</v>
      </c>
    </row>
    <row r="192" spans="1:2" x14ac:dyDescent="0.3">
      <c r="A192" s="92" t="s">
        <v>689</v>
      </c>
      <c r="B192" s="42" t="s">
        <v>690</v>
      </c>
    </row>
    <row r="193" spans="1:2" x14ac:dyDescent="0.3">
      <c r="A193" s="92" t="s">
        <v>386</v>
      </c>
      <c r="B193" s="42" t="s">
        <v>283</v>
      </c>
    </row>
    <row r="194" spans="1:2" x14ac:dyDescent="0.3">
      <c r="A194" s="92" t="s">
        <v>387</v>
      </c>
      <c r="B194" s="42" t="s">
        <v>388</v>
      </c>
    </row>
    <row r="195" spans="1:2" x14ac:dyDescent="0.3">
      <c r="A195" s="92" t="s">
        <v>389</v>
      </c>
      <c r="B195" s="42" t="s">
        <v>390</v>
      </c>
    </row>
    <row r="196" spans="1:2" x14ac:dyDescent="0.3">
      <c r="A196" s="92" t="s">
        <v>391</v>
      </c>
      <c r="B196" s="42" t="s">
        <v>691</v>
      </c>
    </row>
    <row r="197" spans="1:2" x14ac:dyDescent="0.3">
      <c r="A197" s="92" t="s">
        <v>393</v>
      </c>
      <c r="B197" s="42" t="s">
        <v>394</v>
      </c>
    </row>
    <row r="198" spans="1:2" x14ac:dyDescent="0.3">
      <c r="A198" s="92" t="s">
        <v>395</v>
      </c>
      <c r="B198" s="42" t="s">
        <v>396</v>
      </c>
    </row>
    <row r="199" spans="1:2" x14ac:dyDescent="0.3">
      <c r="A199" s="92" t="s">
        <v>397</v>
      </c>
      <c r="B199" s="42" t="s">
        <v>479</v>
      </c>
    </row>
    <row r="200" spans="1:2" x14ac:dyDescent="0.3">
      <c r="A200" s="92" t="s">
        <v>398</v>
      </c>
      <c r="B200" s="42" t="s">
        <v>399</v>
      </c>
    </row>
    <row r="201" spans="1:2" x14ac:dyDescent="0.3">
      <c r="A201" s="92" t="s">
        <v>22</v>
      </c>
      <c r="B201" s="42" t="s">
        <v>400</v>
      </c>
    </row>
    <row r="202" spans="1:2" x14ac:dyDescent="0.3">
      <c r="A202" s="92" t="s">
        <v>401</v>
      </c>
      <c r="B202" s="42" t="s">
        <v>402</v>
      </c>
    </row>
    <row r="203" spans="1:2" x14ac:dyDescent="0.3">
      <c r="A203" s="92" t="s">
        <v>403</v>
      </c>
      <c r="B203" s="42" t="s">
        <v>404</v>
      </c>
    </row>
    <row r="204" spans="1:2" x14ac:dyDescent="0.3">
      <c r="A204" s="92" t="s">
        <v>405</v>
      </c>
      <c r="B204" s="42" t="s">
        <v>406</v>
      </c>
    </row>
    <row r="205" spans="1:2" x14ac:dyDescent="0.3">
      <c r="A205" s="92" t="s">
        <v>407</v>
      </c>
      <c r="B205" s="42" t="s">
        <v>408</v>
      </c>
    </row>
    <row r="206" spans="1:2" x14ac:dyDescent="0.3">
      <c r="A206" s="92" t="s">
        <v>409</v>
      </c>
      <c r="B206" s="42" t="s">
        <v>692</v>
      </c>
    </row>
    <row r="207" spans="1:2" x14ac:dyDescent="0.3">
      <c r="A207" s="92" t="s">
        <v>411</v>
      </c>
      <c r="B207" s="42" t="s">
        <v>693</v>
      </c>
    </row>
    <row r="208" spans="1:2" x14ac:dyDescent="0.3">
      <c r="A208" s="92" t="s">
        <v>413</v>
      </c>
      <c r="B208" s="42" t="s">
        <v>694</v>
      </c>
    </row>
    <row r="209" spans="1:2" x14ac:dyDescent="0.3">
      <c r="A209" s="92" t="s">
        <v>695</v>
      </c>
      <c r="B209" s="42" t="s">
        <v>696</v>
      </c>
    </row>
    <row r="210" spans="1:2" x14ac:dyDescent="0.3">
      <c r="A210" s="92" t="s">
        <v>697</v>
      </c>
      <c r="B210" s="42" t="s">
        <v>698</v>
      </c>
    </row>
    <row r="211" spans="1:2" x14ac:dyDescent="0.3">
      <c r="A211" s="92" t="s">
        <v>699</v>
      </c>
      <c r="B211" s="42" t="s">
        <v>700</v>
      </c>
    </row>
    <row r="212" spans="1:2" x14ac:dyDescent="0.3">
      <c r="A212" s="92" t="s">
        <v>701</v>
      </c>
      <c r="B212" s="42" t="s">
        <v>702</v>
      </c>
    </row>
    <row r="213" spans="1:2" x14ac:dyDescent="0.3">
      <c r="A213" s="92" t="s">
        <v>703</v>
      </c>
      <c r="B213" s="42" t="s">
        <v>704</v>
      </c>
    </row>
    <row r="214" spans="1:2" x14ac:dyDescent="0.3">
      <c r="A214" s="92" t="s">
        <v>705</v>
      </c>
      <c r="B214" s="42" t="s">
        <v>706</v>
      </c>
    </row>
    <row r="215" spans="1:2" x14ac:dyDescent="0.3">
      <c r="A215" s="92" t="s">
        <v>707</v>
      </c>
      <c r="B215" s="42" t="s">
        <v>708</v>
      </c>
    </row>
    <row r="216" spans="1:2" x14ac:dyDescent="0.3">
      <c r="A216" s="92" t="s">
        <v>709</v>
      </c>
      <c r="B216" s="42" t="s">
        <v>710</v>
      </c>
    </row>
    <row r="217" spans="1:2" x14ac:dyDescent="0.3">
      <c r="A217" s="92" t="s">
        <v>415</v>
      </c>
      <c r="B217" s="94" t="s">
        <v>711</v>
      </c>
    </row>
    <row r="218" spans="1:2" x14ac:dyDescent="0.3">
      <c r="A218" s="92" t="s">
        <v>417</v>
      </c>
      <c r="B218" s="94" t="s">
        <v>712</v>
      </c>
    </row>
    <row r="219" spans="1:2" x14ac:dyDescent="0.3">
      <c r="A219" s="97" t="s">
        <v>462</v>
      </c>
      <c r="B219" s="42" t="s">
        <v>338</v>
      </c>
    </row>
    <row r="220" spans="1:2" x14ac:dyDescent="0.3">
      <c r="A220" s="97" t="s">
        <v>713</v>
      </c>
      <c r="B220" s="42" t="s">
        <v>341</v>
      </c>
    </row>
    <row r="221" spans="1:2" x14ac:dyDescent="0.3">
      <c r="A221" s="97" t="s">
        <v>714</v>
      </c>
      <c r="B221" s="94" t="s">
        <v>715</v>
      </c>
    </row>
    <row r="222" spans="1:2" x14ac:dyDescent="0.3">
      <c r="A222" s="92" t="s">
        <v>419</v>
      </c>
      <c r="B222" s="94" t="s">
        <v>716</v>
      </c>
    </row>
    <row r="223" spans="1:2" x14ac:dyDescent="0.3">
      <c r="A223" s="92" t="s">
        <v>423</v>
      </c>
      <c r="B223" s="94" t="s">
        <v>424</v>
      </c>
    </row>
    <row r="224" spans="1:2" x14ac:dyDescent="0.3">
      <c r="A224" s="92" t="s">
        <v>425</v>
      </c>
      <c r="B224" s="98" t="s">
        <v>426</v>
      </c>
    </row>
    <row r="225" spans="1:2" x14ac:dyDescent="0.3">
      <c r="A225" s="92" t="s">
        <v>427</v>
      </c>
      <c r="B225" s="98" t="s">
        <v>428</v>
      </c>
    </row>
    <row r="226" spans="1:2" x14ac:dyDescent="0.3">
      <c r="A226" s="92" t="s">
        <v>429</v>
      </c>
      <c r="B226" s="98" t="s">
        <v>430</v>
      </c>
    </row>
    <row r="227" spans="1:2" x14ac:dyDescent="0.3">
      <c r="A227" s="92" t="s">
        <v>431</v>
      </c>
      <c r="B227" s="98" t="s">
        <v>500</v>
      </c>
    </row>
    <row r="228" spans="1:2" x14ac:dyDescent="0.3">
      <c r="A228" s="92" t="s">
        <v>717</v>
      </c>
      <c r="B228" s="42" t="s">
        <v>180</v>
      </c>
    </row>
    <row r="229" spans="1:2" x14ac:dyDescent="0.3">
      <c r="A229" s="92" t="s">
        <v>718</v>
      </c>
      <c r="B229" s="42" t="s">
        <v>719</v>
      </c>
    </row>
    <row r="230" spans="1:2" x14ac:dyDescent="0.3">
      <c r="A230" s="92" t="s">
        <v>720</v>
      </c>
      <c r="B230" s="42" t="s">
        <v>182</v>
      </c>
    </row>
    <row r="231" spans="1:2" x14ac:dyDescent="0.3">
      <c r="A231" s="92" t="s">
        <v>721</v>
      </c>
      <c r="B231" s="9" t="s">
        <v>722</v>
      </c>
    </row>
    <row r="232" spans="1:2" x14ac:dyDescent="0.3">
      <c r="A232" s="92" t="s">
        <v>723</v>
      </c>
      <c r="B232" s="42" t="s">
        <v>184</v>
      </c>
    </row>
    <row r="233" spans="1:2" x14ac:dyDescent="0.3">
      <c r="A233" s="92" t="s">
        <v>724</v>
      </c>
      <c r="B233" s="42" t="s">
        <v>186</v>
      </c>
    </row>
    <row r="234" spans="1:2" x14ac:dyDescent="0.3">
      <c r="A234" s="92" t="s">
        <v>725</v>
      </c>
      <c r="B234" s="42" t="s">
        <v>188</v>
      </c>
    </row>
    <row r="235" spans="1:2" x14ac:dyDescent="0.3">
      <c r="A235" s="92" t="s">
        <v>726</v>
      </c>
      <c r="B235" s="42" t="s">
        <v>190</v>
      </c>
    </row>
    <row r="236" spans="1:2" x14ac:dyDescent="0.3">
      <c r="A236" s="92" t="s">
        <v>727</v>
      </c>
      <c r="B236" s="42" t="s">
        <v>192</v>
      </c>
    </row>
    <row r="237" spans="1:2" x14ac:dyDescent="0.3">
      <c r="A237" s="92" t="s">
        <v>728</v>
      </c>
      <c r="B237" s="42" t="s">
        <v>194</v>
      </c>
    </row>
    <row r="238" spans="1:2" x14ac:dyDescent="0.3">
      <c r="A238" s="92" t="s">
        <v>729</v>
      </c>
      <c r="B238" s="42" t="s">
        <v>196</v>
      </c>
    </row>
    <row r="239" spans="1:2" x14ac:dyDescent="0.3">
      <c r="A239" s="92" t="s">
        <v>730</v>
      </c>
      <c r="B239" s="42" t="s">
        <v>198</v>
      </c>
    </row>
    <row r="240" spans="1:2" x14ac:dyDescent="0.3">
      <c r="A240" s="92" t="s">
        <v>731</v>
      </c>
      <c r="B240" s="42" t="s">
        <v>200</v>
      </c>
    </row>
    <row r="241" spans="1:2" x14ac:dyDescent="0.3">
      <c r="A241" s="92" t="s">
        <v>732</v>
      </c>
      <c r="B241" s="42" t="s">
        <v>733</v>
      </c>
    </row>
    <row r="242" spans="1:2" x14ac:dyDescent="0.3">
      <c r="A242" s="92" t="s">
        <v>734</v>
      </c>
      <c r="B242" s="42" t="s">
        <v>735</v>
      </c>
    </row>
    <row r="243" spans="1:2" x14ac:dyDescent="0.3">
      <c r="A243" s="92" t="s">
        <v>736</v>
      </c>
      <c r="B243" s="42" t="s">
        <v>737</v>
      </c>
    </row>
    <row r="244" spans="1:2" x14ac:dyDescent="0.3">
      <c r="A244" s="92" t="s">
        <v>738</v>
      </c>
      <c r="B244" s="42" t="s">
        <v>739</v>
      </c>
    </row>
    <row r="245" spans="1:2" x14ac:dyDescent="0.3">
      <c r="A245" s="92" t="s">
        <v>740</v>
      </c>
      <c r="B245" s="42" t="s">
        <v>202</v>
      </c>
    </row>
    <row r="246" spans="1:2" x14ac:dyDescent="0.3">
      <c r="A246" s="92" t="s">
        <v>741</v>
      </c>
      <c r="B246" s="42" t="s">
        <v>742</v>
      </c>
    </row>
    <row r="247" spans="1:2" x14ac:dyDescent="0.3">
      <c r="A247" s="92" t="s">
        <v>743</v>
      </c>
      <c r="B247" s="42" t="s">
        <v>744</v>
      </c>
    </row>
    <row r="248" spans="1:2" x14ac:dyDescent="0.3">
      <c r="A248" s="92" t="s">
        <v>745</v>
      </c>
      <c r="B248" s="42" t="s">
        <v>746</v>
      </c>
    </row>
    <row r="249" spans="1:2" x14ac:dyDescent="0.3">
      <c r="A249" s="92" t="s">
        <v>747</v>
      </c>
      <c r="B249" s="42" t="s">
        <v>748</v>
      </c>
    </row>
    <row r="250" spans="1:2" x14ac:dyDescent="0.3">
      <c r="A250" s="92" t="s">
        <v>749</v>
      </c>
      <c r="B250" s="42" t="s">
        <v>750</v>
      </c>
    </row>
    <row r="251" spans="1:2" x14ac:dyDescent="0.3">
      <c r="A251" s="92" t="s">
        <v>751</v>
      </c>
      <c r="B251" s="42" t="s">
        <v>752</v>
      </c>
    </row>
    <row r="252" spans="1:2" x14ac:dyDescent="0.3">
      <c r="A252" s="92" t="s">
        <v>753</v>
      </c>
      <c r="B252" s="42" t="s">
        <v>754</v>
      </c>
    </row>
    <row r="253" spans="1:2" x14ac:dyDescent="0.3">
      <c r="A253" s="92" t="s">
        <v>755</v>
      </c>
      <c r="B253" s="42" t="s">
        <v>756</v>
      </c>
    </row>
    <row r="254" spans="1:2" x14ac:dyDescent="0.3">
      <c r="A254" s="92" t="s">
        <v>757</v>
      </c>
      <c r="B254" s="42" t="s">
        <v>758</v>
      </c>
    </row>
    <row r="255" spans="1:2" x14ac:dyDescent="0.3">
      <c r="A255" s="92" t="s">
        <v>759</v>
      </c>
      <c r="B255" s="42" t="s">
        <v>760</v>
      </c>
    </row>
    <row r="256" spans="1:2" x14ac:dyDescent="0.3">
      <c r="A256" s="92" t="s">
        <v>761</v>
      </c>
      <c r="B256" s="42" t="s">
        <v>762</v>
      </c>
    </row>
    <row r="257" spans="1:2" ht="15" thickBot="1" x14ac:dyDescent="0.35">
      <c r="A257" s="99" t="s">
        <v>763</v>
      </c>
      <c r="B257" s="45" t="s">
        <v>138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6"/>
  <sheetViews>
    <sheetView workbookViewId="0">
      <selection activeCell="D32" sqref="D32"/>
    </sheetView>
  </sheetViews>
  <sheetFormatPr baseColWidth="10" defaultRowHeight="14.25" x14ac:dyDescent="0.3"/>
  <cols>
    <col min="1" max="1" width="19.7109375" customWidth="1"/>
    <col min="2" max="2" width="29.85546875" bestFit="1" customWidth="1"/>
    <col min="3" max="5" width="19.7109375" customWidth="1"/>
  </cols>
  <sheetData>
    <row r="1" spans="1:4" ht="15" thickBot="1" x14ac:dyDescent="0.35">
      <c r="A1" s="37" t="s">
        <v>472</v>
      </c>
      <c r="B1" s="38" t="s">
        <v>464</v>
      </c>
      <c r="D1" s="1"/>
    </row>
    <row r="2" spans="1:4" x14ac:dyDescent="0.3">
      <c r="A2" s="35" t="s">
        <v>36</v>
      </c>
      <c r="B2" s="36" t="s">
        <v>37</v>
      </c>
      <c r="D2" s="1"/>
    </row>
    <row r="3" spans="1:4" x14ac:dyDescent="0.3">
      <c r="A3" s="31" t="s">
        <v>6</v>
      </c>
      <c r="B3" s="32" t="s">
        <v>35</v>
      </c>
      <c r="D3" s="1"/>
    </row>
    <row r="4" spans="1:4" x14ac:dyDescent="0.3">
      <c r="A4" s="31" t="s">
        <v>38</v>
      </c>
      <c r="B4" s="32" t="s">
        <v>39</v>
      </c>
      <c r="D4" s="1"/>
    </row>
    <row r="5" spans="1:4" x14ac:dyDescent="0.3">
      <c r="A5" s="31" t="s">
        <v>40</v>
      </c>
      <c r="B5" s="32" t="s">
        <v>41</v>
      </c>
      <c r="D5" s="1"/>
    </row>
    <row r="6" spans="1:4" x14ac:dyDescent="0.3">
      <c r="A6" s="31" t="s">
        <v>4</v>
      </c>
      <c r="B6" s="32" t="s">
        <v>42</v>
      </c>
    </row>
    <row r="7" spans="1:4" x14ac:dyDescent="0.3">
      <c r="A7" s="31" t="s">
        <v>1</v>
      </c>
      <c r="B7" s="32" t="s">
        <v>43</v>
      </c>
    </row>
    <row r="8" spans="1:4" x14ac:dyDescent="0.3">
      <c r="A8" s="31" t="s">
        <v>44</v>
      </c>
      <c r="B8" s="32" t="s">
        <v>45</v>
      </c>
    </row>
    <row r="9" spans="1:4" x14ac:dyDescent="0.3">
      <c r="A9" s="31" t="s">
        <v>11</v>
      </c>
      <c r="B9" s="32" t="s">
        <v>46</v>
      </c>
    </row>
    <row r="10" spans="1:4" x14ac:dyDescent="0.3">
      <c r="A10" s="31" t="s">
        <v>12</v>
      </c>
      <c r="B10" s="32" t="s">
        <v>49</v>
      </c>
    </row>
    <row r="11" spans="1:4" x14ac:dyDescent="0.3">
      <c r="A11" s="31" t="s">
        <v>13</v>
      </c>
      <c r="B11" s="32" t="s">
        <v>50</v>
      </c>
    </row>
    <row r="12" spans="1:4" x14ac:dyDescent="0.3">
      <c r="A12" s="31" t="s">
        <v>51</v>
      </c>
      <c r="B12" s="32" t="s">
        <v>52</v>
      </c>
    </row>
    <row r="13" spans="1:4" x14ac:dyDescent="0.3">
      <c r="A13" s="31" t="s">
        <v>94</v>
      </c>
      <c r="B13" s="32" t="s">
        <v>498</v>
      </c>
    </row>
    <row r="14" spans="1:4" x14ac:dyDescent="0.3">
      <c r="A14" s="31" t="s">
        <v>95</v>
      </c>
      <c r="B14" s="32" t="s">
        <v>96</v>
      </c>
    </row>
    <row r="15" spans="1:4" x14ac:dyDescent="0.3">
      <c r="A15" s="31" t="s">
        <v>47</v>
      </c>
      <c r="B15" s="32" t="s">
        <v>48</v>
      </c>
    </row>
    <row r="16" spans="1:4" x14ac:dyDescent="0.3">
      <c r="A16" s="31" t="s">
        <v>53</v>
      </c>
      <c r="B16" s="32" t="s">
        <v>54</v>
      </c>
    </row>
    <row r="17" spans="1:3" x14ac:dyDescent="0.3">
      <c r="A17" s="31" t="s">
        <v>55</v>
      </c>
      <c r="B17" s="32" t="s">
        <v>56</v>
      </c>
      <c r="C17" s="1"/>
    </row>
    <row r="18" spans="1:3" x14ac:dyDescent="0.3">
      <c r="A18" s="31" t="s">
        <v>61</v>
      </c>
      <c r="B18" s="32" t="s">
        <v>62</v>
      </c>
      <c r="C18" s="1"/>
    </row>
    <row r="19" spans="1:3" x14ac:dyDescent="0.3">
      <c r="A19" s="31" t="s">
        <v>63</v>
      </c>
      <c r="B19" s="32" t="s">
        <v>64</v>
      </c>
      <c r="C19" s="1"/>
    </row>
    <row r="20" spans="1:3" x14ac:dyDescent="0.3">
      <c r="A20" s="31" t="s">
        <v>65</v>
      </c>
      <c r="B20" s="32" t="s">
        <v>66</v>
      </c>
      <c r="C20" s="1"/>
    </row>
    <row r="21" spans="1:3" x14ac:dyDescent="0.3">
      <c r="A21" s="31" t="s">
        <v>85</v>
      </c>
      <c r="B21" s="32" t="s">
        <v>86</v>
      </c>
      <c r="C21" s="1"/>
    </row>
    <row r="22" spans="1:3" x14ac:dyDescent="0.3">
      <c r="A22" s="31" t="s">
        <v>57</v>
      </c>
      <c r="B22" s="32" t="s">
        <v>58</v>
      </c>
      <c r="C22" s="1"/>
    </row>
    <row r="23" spans="1:3" x14ac:dyDescent="0.3">
      <c r="A23" s="31" t="s">
        <v>59</v>
      </c>
      <c r="B23" s="32" t="s">
        <v>60</v>
      </c>
      <c r="C23" s="1"/>
    </row>
    <row r="24" spans="1:3" x14ac:dyDescent="0.3">
      <c r="A24" s="31" t="s">
        <v>67</v>
      </c>
      <c r="B24" s="32" t="s">
        <v>68</v>
      </c>
      <c r="C24" s="1"/>
    </row>
    <row r="25" spans="1:3" x14ac:dyDescent="0.3">
      <c r="A25" s="31" t="s">
        <v>69</v>
      </c>
      <c r="B25" s="32" t="s">
        <v>70</v>
      </c>
      <c r="C25" s="1"/>
    </row>
    <row r="26" spans="1:3" x14ac:dyDescent="0.3">
      <c r="A26" s="31" t="s">
        <v>71</v>
      </c>
      <c r="B26" s="32" t="s">
        <v>72</v>
      </c>
    </row>
    <row r="27" spans="1:3" x14ac:dyDescent="0.3">
      <c r="A27" s="31" t="s">
        <v>73</v>
      </c>
      <c r="B27" s="32" t="s">
        <v>74</v>
      </c>
      <c r="C27" s="1"/>
    </row>
    <row r="28" spans="1:3" x14ac:dyDescent="0.3">
      <c r="A28" s="31" t="s">
        <v>18</v>
      </c>
      <c r="B28" s="32" t="s">
        <v>75</v>
      </c>
      <c r="C28" s="1"/>
    </row>
    <row r="29" spans="1:3" x14ac:dyDescent="0.3">
      <c r="A29" s="31" t="s">
        <v>20</v>
      </c>
      <c r="B29" s="32" t="s">
        <v>78</v>
      </c>
      <c r="C29" s="1"/>
    </row>
    <row r="30" spans="1:3" x14ac:dyDescent="0.3">
      <c r="A30" s="31" t="s">
        <v>79</v>
      </c>
      <c r="B30" s="32" t="s">
        <v>80</v>
      </c>
      <c r="C30" s="1"/>
    </row>
    <row r="31" spans="1:3" x14ac:dyDescent="0.3">
      <c r="A31" s="31" t="s">
        <v>83</v>
      </c>
      <c r="B31" s="32" t="s">
        <v>84</v>
      </c>
      <c r="C31" s="1"/>
    </row>
    <row r="32" spans="1:3" x14ac:dyDescent="0.3">
      <c r="A32" s="31" t="s">
        <v>76</v>
      </c>
      <c r="B32" s="32" t="s">
        <v>77</v>
      </c>
      <c r="C32" s="1"/>
    </row>
    <row r="33" spans="1:3" x14ac:dyDescent="0.3">
      <c r="A33" s="31" t="s">
        <v>17</v>
      </c>
      <c r="B33" s="32" t="s">
        <v>484</v>
      </c>
      <c r="C33" s="1"/>
    </row>
    <row r="34" spans="1:3" x14ac:dyDescent="0.3">
      <c r="A34" s="31" t="s">
        <v>81</v>
      </c>
      <c r="B34" s="32" t="s">
        <v>82</v>
      </c>
    </row>
    <row r="35" spans="1:3" x14ac:dyDescent="0.3">
      <c r="A35" s="31" t="s">
        <v>88</v>
      </c>
      <c r="B35" s="32" t="s">
        <v>89</v>
      </c>
    </row>
    <row r="36" spans="1:3" x14ac:dyDescent="0.3">
      <c r="A36" s="31" t="s">
        <v>92</v>
      </c>
      <c r="B36" s="32" t="s">
        <v>93</v>
      </c>
    </row>
    <row r="37" spans="1:3" x14ac:dyDescent="0.3">
      <c r="A37" s="31" t="s">
        <v>90</v>
      </c>
      <c r="B37" s="32" t="s">
        <v>91</v>
      </c>
    </row>
    <row r="38" spans="1:3" x14ac:dyDescent="0.3">
      <c r="A38" s="31" t="s">
        <v>99</v>
      </c>
      <c r="B38" s="32" t="s">
        <v>100</v>
      </c>
    </row>
    <row r="39" spans="1:3" x14ac:dyDescent="0.3">
      <c r="A39" s="31" t="s">
        <v>21</v>
      </c>
      <c r="B39" s="32" t="s">
        <v>101</v>
      </c>
    </row>
    <row r="40" spans="1:3" x14ac:dyDescent="0.3">
      <c r="A40" s="31" t="s">
        <v>19</v>
      </c>
      <c r="B40" s="32" t="s">
        <v>87</v>
      </c>
    </row>
    <row r="41" spans="1:3" x14ac:dyDescent="0.3">
      <c r="A41" s="31" t="s">
        <v>97</v>
      </c>
      <c r="B41" s="32" t="s">
        <v>98</v>
      </c>
      <c r="C41" s="1"/>
    </row>
    <row r="42" spans="1:3" x14ac:dyDescent="0.3">
      <c r="A42" s="31" t="s">
        <v>102</v>
      </c>
      <c r="B42" s="32" t="s">
        <v>103</v>
      </c>
    </row>
    <row r="43" spans="1:3" x14ac:dyDescent="0.3">
      <c r="A43" s="31" t="s">
        <v>104</v>
      </c>
      <c r="B43" s="32" t="s">
        <v>105</v>
      </c>
    </row>
    <row r="44" spans="1:3" x14ac:dyDescent="0.3">
      <c r="A44" s="31" t="s">
        <v>106</v>
      </c>
      <c r="B44" s="32" t="s">
        <v>107</v>
      </c>
    </row>
    <row r="45" spans="1:3" x14ac:dyDescent="0.3">
      <c r="A45" s="31" t="s">
        <v>108</v>
      </c>
      <c r="B45" s="32" t="s">
        <v>109</v>
      </c>
    </row>
    <row r="46" spans="1:3" ht="15" thickBot="1" x14ac:dyDescent="0.35">
      <c r="A46" s="33" t="s">
        <v>110</v>
      </c>
      <c r="B46" s="34" t="s">
        <v>111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K32" sqref="K32"/>
    </sheetView>
  </sheetViews>
  <sheetFormatPr baseColWidth="10" defaultRowHeight="14.25" x14ac:dyDescent="0.3"/>
  <cols>
    <col min="2" max="2" width="12.28515625" bestFit="1" customWidth="1"/>
  </cols>
  <sheetData>
    <row r="1" spans="1:2" ht="15" thickBot="1" x14ac:dyDescent="0.35">
      <c r="A1" s="46" t="s">
        <v>15</v>
      </c>
      <c r="B1" s="47" t="s">
        <v>464</v>
      </c>
    </row>
    <row r="2" spans="1:2" x14ac:dyDescent="0.3">
      <c r="A2" s="57" t="s">
        <v>8</v>
      </c>
      <c r="B2" s="22" t="s">
        <v>439</v>
      </c>
    </row>
    <row r="3" spans="1:2" ht="15" thickBot="1" x14ac:dyDescent="0.35">
      <c r="A3" s="56" t="s">
        <v>4</v>
      </c>
      <c r="B3" s="23" t="s">
        <v>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SENAL_HORIZONTAL</vt:lpstr>
      <vt:lpstr>F_SENAL_HORIZONTAL</vt:lpstr>
      <vt:lpstr>SENAL_VERTICAL</vt:lpstr>
      <vt:lpstr>F_SENAL_VERTICAL</vt:lpstr>
      <vt:lpstr>DOMINIOS_1</vt:lpstr>
      <vt:lpstr>DOMINIOS_2</vt:lpstr>
      <vt:lpstr>D_Senal_Vertical</vt:lpstr>
      <vt:lpstr>D_Senal_Horizontal</vt:lpstr>
      <vt:lpstr>D_Tipo_Linea</vt:lpstr>
      <vt:lpstr>D_Color_Linea</vt:lpstr>
      <vt:lpstr>D_Material_Pintura</vt:lpstr>
      <vt:lpstr>D_Espesor_Linea</vt:lpstr>
      <vt:lpstr>D_Sentido_Flujo</vt:lpstr>
      <vt:lpstr>ANCHO_LINEA</vt:lpstr>
      <vt:lpstr>F_SENAL_VERTICAL!Área_de_impresión</vt:lpstr>
      <vt:lpstr>CATEGORIA_HORIZONTAL</vt:lpstr>
      <vt:lpstr>DOMINIOS_1!CATEGORIA_VERTICAL</vt:lpstr>
      <vt:lpstr>CATEGORIA_VERTICAL</vt:lpstr>
      <vt:lpstr>COLOR</vt:lpstr>
      <vt:lpstr>SENTIDO_TRANSITO</vt:lpstr>
      <vt:lpstr>TIPO_LINEA</vt:lpstr>
      <vt:lpstr>TIPO_PINTURA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Lyana Maria Calle Pelaez</dc:creator>
  <cp:lastModifiedBy>JUAN_PC</cp:lastModifiedBy>
  <cp:lastPrinted>2018-09-27T20:18:22Z</cp:lastPrinted>
  <dcterms:created xsi:type="dcterms:W3CDTF">2005-09-15T01:08:47Z</dcterms:created>
  <dcterms:modified xsi:type="dcterms:W3CDTF">2018-10-01T16:19:34Z</dcterms:modified>
</cp:coreProperties>
</file>