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macbookpro/Documents/PhD Project/Literature review/systematic review 1 inflammation/Meta-analysis inflammation &amp; parental SEP/"/>
    </mc:Choice>
  </mc:AlternateContent>
  <xr:revisionPtr revIDLastSave="0" documentId="13_ncr:1_{964D0A21-5050-AB44-B1F5-A38A537B3158}" xr6:coauthVersionLast="47" xr6:coauthVersionMax="47" xr10:uidLastSave="{00000000-0000-0000-0000-000000000000}"/>
  <bookViews>
    <workbookView xWindow="0" yWindow="500" windowWidth="28800" windowHeight="15880" activeTab="4" xr2:uid="{A07C30C0-BF76-BE4A-922D-D5B1E6B24CED}"/>
  </bookViews>
  <sheets>
    <sheet name="Data extraction &amp; quality ass" sheetId="1" r:id="rId1"/>
    <sheet name="Table effects" sheetId="4" r:id="rId2"/>
    <sheet name="Figures" sheetId="3" r:id="rId3"/>
    <sheet name="Table characteristics" sheetId="5" r:id="rId4"/>
    <sheet name="Meta-analysis" sheetId="7" r:id="rId5"/>
    <sheet name="conversion effects sizes" sheetId="8" r:id="rId6"/>
  </sheets>
  <definedNames>
    <definedName name="_xlnm._FilterDatabase" localSheetId="0" hidden="1">'Data extraction &amp; quality ass'!$A$1:$BD$45</definedName>
    <definedName name="_xlnm._FilterDatabase" localSheetId="4" hidden="1">'Meta-analysis'!$A$1:$P$102</definedName>
    <definedName name="_xlnm._FilterDatabase" localSheetId="1" hidden="1">'Table effects'!$A$1:$H$38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8" i="7" l="1"/>
  <c r="R28" i="7" s="1"/>
  <c r="Q101" i="7"/>
  <c r="R101" i="7" s="1"/>
  <c r="Q100" i="7"/>
  <c r="R100" i="7" s="1"/>
  <c r="Q22" i="7"/>
  <c r="R22" i="7" s="1"/>
  <c r="Q98" i="7"/>
  <c r="R98" i="7" s="1"/>
  <c r="Q97" i="7"/>
  <c r="R97" i="7" s="1"/>
  <c r="Q90" i="7"/>
  <c r="R90" i="7" s="1"/>
  <c r="Q89" i="7"/>
  <c r="R89" i="7" s="1"/>
  <c r="Q83" i="7"/>
  <c r="R83" i="7" s="1"/>
  <c r="Q82" i="7"/>
  <c r="R82" i="7" s="1"/>
  <c r="Q79" i="7"/>
  <c r="R79" i="7" s="1"/>
  <c r="Q34" i="7"/>
  <c r="R34" i="7" s="1"/>
  <c r="Q17" i="7"/>
  <c r="R17" i="7" s="1"/>
  <c r="Q16" i="7"/>
  <c r="R16" i="7" s="1"/>
  <c r="Q9" i="7"/>
  <c r="R9" i="7" s="1"/>
  <c r="Q8" i="7"/>
  <c r="R8" i="7" s="1"/>
  <c r="Q63" i="7"/>
  <c r="R63" i="7" s="1"/>
  <c r="Q92" i="7"/>
  <c r="R92" i="7" s="1"/>
  <c r="Q91" i="7"/>
  <c r="R91" i="7" s="1"/>
  <c r="Q85" i="7"/>
  <c r="R85" i="7" s="1"/>
  <c r="Q84" i="7"/>
  <c r="R84" i="7" s="1"/>
  <c r="Q68" i="7"/>
  <c r="R68" i="7" s="1"/>
  <c r="Q67" i="7"/>
  <c r="R67" i="7" s="1"/>
  <c r="Q36" i="7"/>
  <c r="R36" i="7" s="1"/>
  <c r="Q35" i="7"/>
  <c r="R35" i="7" s="1"/>
  <c r="Q15" i="7"/>
  <c r="R15" i="7" s="1"/>
  <c r="Q14" i="7"/>
  <c r="R14" i="7" s="1"/>
  <c r="Q7" i="7"/>
  <c r="R7" i="7" s="1"/>
  <c r="Q6" i="7"/>
  <c r="R6" i="7" s="1"/>
  <c r="Q76" i="7"/>
  <c r="R76" i="7" s="1"/>
  <c r="Q75" i="7"/>
  <c r="R75" i="7" s="1"/>
  <c r="Q42" i="7"/>
  <c r="R42" i="7" s="1"/>
  <c r="Q40" i="7"/>
  <c r="R40" i="7" s="1"/>
  <c r="Q21" i="7"/>
  <c r="R21" i="7" s="1"/>
  <c r="Q99" i="7"/>
  <c r="R99" i="7" s="1"/>
  <c r="Q96" i="7"/>
  <c r="R96" i="7" s="1"/>
  <c r="Q78" i="7"/>
  <c r="R78" i="7" s="1"/>
  <c r="Q77" i="7"/>
  <c r="R77" i="7" s="1"/>
  <c r="Q74" i="7"/>
  <c r="R74" i="7" s="1"/>
  <c r="Q57" i="7"/>
  <c r="R57" i="7" s="1"/>
  <c r="Q56" i="7"/>
  <c r="R56" i="7" s="1"/>
  <c r="Q41" i="7"/>
  <c r="R41" i="7" s="1"/>
  <c r="Q39" i="7"/>
  <c r="R39" i="7" s="1"/>
  <c r="Q38" i="7"/>
  <c r="R38" i="7" s="1"/>
  <c r="Q27" i="7"/>
  <c r="R27" i="7" s="1"/>
  <c r="F2" i="8"/>
  <c r="E2" i="8"/>
  <c r="K57" i="7"/>
  <c r="L56" i="7"/>
  <c r="K56" i="7"/>
  <c r="I2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tc={20DE9C10-375F-4ACF-AF75-D637826CD55C}</author>
    <author>tc={CE7633BD-1E9D-4DE5-82C9-4FC124A97BA6}</author>
    <author>tc={46CD0706-F4A8-496C-9012-86AC4A1218EC}</author>
    <author>tc={9EA48EE8-321A-42B5-8C4C-78D6631CF5B4}</author>
  </authors>
  <commentList>
    <comment ref="AX1" authorId="0" shapeId="0" xr:uid="{20DE9C10-375F-4ACF-AF75-D637826CD55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@Adebayo-Clement, Olaide After our second revision of means, samples, and sd of selected studies I updated this criteria as needed. This was nice as we were biased in this assessment, now it is much accurate after our revision. Great. Thank you!</t>
      </text>
    </comment>
    <comment ref="BE1" authorId="1" shapeId="0" xr:uid="{CE7633BD-1E9D-4DE5-82C9-4FC124A97BA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@Adebayo-Clement, Olaide We need to contact study authors for clarification and in cases of missing data (For instance, to help us to complete Columns O and P and also require them overall means and sd exposed ved non-exposed). I'll contact High-risk studies (9) and I need your help contacting studies with concerns (20). My suggestion is to prepare a draft to require this information (columns O-T). I'll prepare and email and I'll cc-you. We can give them one week to reply. Once you have a response, you may forward it to me and you may please add them in the columns higglighted in color blue (I'll double check them as second reviewer). Many thanks. 
Reply:
    @Rivillas-Garcia, Juan Thanks for the update. I will cc you as well on the email send to them.</t>
      </text>
    </comment>
    <comment ref="B38" authorId="2" shapeId="0" xr:uid="{46CD0706-F4A8-496C-9012-86AC4A1218E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@Adebayo-Clement, Olaide Hi Olaide, I just added three new selected studies and extracted data for meta-analysis in the "meta-analysis" spreadheet. Please add your two papers and the we may close this task as discussed. Thank you very much.</t>
      </text>
    </comment>
    <comment ref="A59" authorId="3" shapeId="0" xr:uid="{9EA48EE8-321A-42B5-8C4C-78D6631CF5B4}">
      <text>
        <t>[Threaded comment]
Your version of Excel allows you to read this threaded comment; however, any edits to it will get removed if the file is opened in a newer version of Excel. Learn more: https://go.microsoft.com/fwlink/?linkid=870924
Comment:
    @Adebayo-Clement, Olaide Quick update about exlcusion studies after this  revision: three studies excluded because i) no provided data biomarker (ony incidence data), ii) one used parental warmt relationship instead any parental SEP measure, and iii) one parental SEP as covariate and not as a main socioeconomic exposure. This means we have 34 selected studies.
Reply:
    @Rivillas-Garcia, Juan duly noted.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tc={8294222E-1D00-4E7D-8C83-9A9C4C46F9E0}</author>
  </authors>
  <commentList>
    <comment ref="O1" authorId="0" shapeId="0" xr:uid="{8294222E-1D00-4E7D-8C83-9A9C4C46F9E0}">
      <text>
        <t xml:space="preserve">[Threaded comment]
Your version of Excel allows you to read this threaded comment; however, any edits to it will get removed if the file is opened in a newer version of Excel. Learn more: https://go.microsoft.com/fwlink/?linkid=870924
Comment:
    @Rivillas-Garcia, Juan I am contacting authors based on the quality assessment from here. I hope that is okay?
Reply:
    We're contacting study author for clarification and n cases of missing data in the papers (most of them did not published mean and sd as expected in a peer-review publication). We split this task in two groups: Juan (contact High-risk bias studies n=9) and Olaide (contact studies with some concerns  n=20). Except with case of Kimivaki,s papers.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tc={510025FE-A5B7-4857-BCC4-DCC7176C3461}</author>
  </authors>
  <commentList>
    <comment ref="K1" authorId="0" shapeId="0" xr:uid="{510025FE-A5B7-4857-BCC4-DCC7176C3461}">
      <text>
        <t>[Threaded comment]
Your version of Excel allows you to read this threaded comment; however, any edits to it will get removed if the file is opened in a newer version of Excel. Learn more: https://go.microsoft.com/fwlink/?linkid=870924
Comment:
    @Adebayo-Clement, Olaide Hi Oliade, just a quick update: I've completed table to work on R studio already. This means you don't have to do so. As we received additional data from authors we can add it here. I'll be working in the meta-analysis today. Any question please let me know. 
Reply:
    @Rivillas-Garcia, Juan Okay Juan, thanks. 
I am still unable to access the manuscript. I requested for access, kindly confirm if you were notified.</t>
      </text>
    </comment>
  </commentList>
</comments>
</file>

<file path=xl/sharedStrings.xml><?xml version="1.0" encoding="utf-8"?>
<sst xmlns="http://schemas.openxmlformats.org/spreadsheetml/2006/main" count="4093" uniqueCount="1409">
  <si>
    <t>Authors</t>
  </si>
  <si>
    <t>Name article</t>
  </si>
  <si>
    <t>Year of publication</t>
  </si>
  <si>
    <t>Study design</t>
  </si>
  <si>
    <t>Country</t>
  </si>
  <si>
    <t>Follow-up</t>
  </si>
  <si>
    <t>Duration (in years)</t>
  </si>
  <si>
    <t>Analytical models</t>
  </si>
  <si>
    <t>Participants (total)</t>
  </si>
  <si>
    <t>Age</t>
  </si>
  <si>
    <t>Sex</t>
  </si>
  <si>
    <t>Sample size</t>
  </si>
  <si>
    <t>Females n and %</t>
  </si>
  <si>
    <t>Males n and %</t>
  </si>
  <si>
    <t>The number of observations in the non exposed group (Higher parental SEP)</t>
  </si>
  <si>
    <t>The number of observations in the exposed group (lower parental SEP)</t>
  </si>
  <si>
    <t>mean non exposed group (High parental SEP)</t>
  </si>
  <si>
    <t>mean exposed group (Lower parental SEP)</t>
  </si>
  <si>
    <t>sd non exposed group (High parental SEP)</t>
  </si>
  <si>
    <t>sd exposed group (Lower parental SEP)</t>
  </si>
  <si>
    <t>Completed data for meta-analysis</t>
  </si>
  <si>
    <t>Data sources</t>
  </si>
  <si>
    <t>DAG</t>
  </si>
  <si>
    <t>Exposures</t>
  </si>
  <si>
    <t>Exposures2</t>
  </si>
  <si>
    <t>Mediators</t>
  </si>
  <si>
    <t>Outcomes</t>
  </si>
  <si>
    <t>Confounders</t>
  </si>
  <si>
    <t>Biomarkers and antropometric measures</t>
  </si>
  <si>
    <t>Physiological systems</t>
  </si>
  <si>
    <t>Units of measurement</t>
  </si>
  <si>
    <t>Models adjustments</t>
  </si>
  <si>
    <t>Effect sizes for the outcomes (Log OR)</t>
  </si>
  <si>
    <t>Effect sizes for the outcomes (Log lower CI and Log Upper CI)</t>
  </si>
  <si>
    <t>﻿Standard deviation [SD] or standard error [SE]</t>
  </si>
  <si>
    <t>Significance level</t>
  </si>
  <si>
    <t>﻿R2 in the case of regression estimates</t>
  </si>
  <si>
    <t>Effect direction</t>
  </si>
  <si>
    <t>Association</t>
  </si>
  <si>
    <t>Eligibility criteria</t>
  </si>
  <si>
    <t>Risk level</t>
  </si>
  <si>
    <t>Collection of exposures</t>
  </si>
  <si>
    <t>Adjustments for potential bias</t>
  </si>
  <si>
    <t>Missing outcome data</t>
  </si>
  <si>
    <t>Measurement of the outcome data</t>
  </si>
  <si>
    <t>Selection of reported results: (Reporting bias) selective reporting - State how selective outcome reporting was examined and what was found</t>
  </si>
  <si>
    <t>Other bias (anything else, ideally prespecified): State any important concerns about bias not covered in the other domains in the tool</t>
  </si>
  <si>
    <t>Ethnicity</t>
  </si>
  <si>
    <t>Quality assessment</t>
  </si>
  <si>
    <t>JC Notes</t>
  </si>
  <si>
    <t>Date of contact</t>
  </si>
  <si>
    <t>Eric Brunner; George Davey Smith; Michael Marmot; Robert Canner; Margaret Beksinska; John O’Brien</t>
  </si>
  <si>
    <t>Childhood social circumstances and psychosocial and behavioural factors as determinants of plasma fibrinogen</t>
  </si>
  <si>
    <t>Cross-sectional study</t>
  </si>
  <si>
    <t>United Kingdom</t>
  </si>
  <si>
    <t xml:space="preserve">1991-93 </t>
  </si>
  <si>
    <t>﻿ -Multiple regression analysis with fibrinogen as the dependent variable and age, employment grade, father’s social class, ethnic group, height, extent of education, smoking, alcohol consumption, BMI, exercise, and symptom score (plus menopausal status in women) as the independent variables
-Univariate analysis, Multivariate analysis</t>
  </si>
  <si>
    <t>35-55</t>
  </si>
  <si>
    <t xml:space="preserve">Females
Males
</t>
  </si>
  <si>
    <t>Not reported</t>
  </si>
  <si>
    <t>Males 2.70 females 2.86</t>
  </si>
  <si>
    <t>Males 2.60 Females 2.80</t>
  </si>
  <si>
    <t>Males 2.57-2.64 Females 2.74-2.87</t>
  </si>
  <si>
    <t>Males 2.66-2.74 Females 2.80-2.92</t>
  </si>
  <si>
    <t>No</t>
  </si>
  <si>
    <t>Civil Servants in London Whitehall II study baseline</t>
  </si>
  <si>
    <t>Parental occupation</t>
  </si>
  <si>
    <t>NA</t>
  </si>
  <si>
    <t>High plasma fibrinogen concentration</t>
  </si>
  <si>
    <t>﻿All coefficients were adjusted for age and ethnic origin (and menopausal status in women), as well as three mutually exclusive sets of covariates: employment grade; alternative measures of socioeconomic status (access to car, housing status, extent of education, and father’s social class); and body-mass index, health behaviours (cigarette smoking, alcohol consumption, vigorous exercise), and symptom score.</t>
  </si>
  <si>
    <t>BMI, plasma fibrinogen, serum cholesterol</t>
  </si>
  <si>
    <t>Cardiovascular and metabolic systems</t>
  </si>
  <si>
    <t>Fibrinogen (g/L)</t>
  </si>
  <si>
    <t xml:space="preserve">These tests were adjusted for sex, age, and race/ethnicity (two dummy variables that compared Afro-Caribbeans and south Asians with Europeans.); SES. </t>
  </si>
  <si>
    <t xml:space="preserve">Premenopausal women (2.78)
Postmenopausal women (2.90)                                                                                                         Men (2.64)
</t>
  </si>
  <si>
    <t xml:space="preserve">Premenopausal women (2.71 - 2.84)
Postmenopausal women (2.85 - 2.95)                                                                                                         Men (2.62 - 2.67)
</t>
  </si>
  <si>
    <t>p&lt;0001, sexes</t>
  </si>
  <si>
    <r>
      <rPr>
        <u/>
        <sz val="8"/>
        <color rgb="FFEF2383"/>
        <rFont val="Calibri"/>
        <family val="2"/>
      </rPr>
      <t xml:space="preserve"> - There is an inverse relation between plasma fibrinogen concentration and socioeconomic status in middle-aged men and women.
</t>
    </r>
    <r>
      <rPr>
        <sz val="8"/>
        <color rgb="FF000000"/>
        <rFont val="Calibri"/>
        <family val="2"/>
      </rPr>
      <t>- Multivariate analyses support the view that factors operating throughout life may influence adult fibrinogen concentration and thereby risk of coronary disease</t>
    </r>
  </si>
  <si>
    <t>Inverse</t>
  </si>
  <si>
    <t>Recruitment procedures well-decribed in the methods section.</t>
  </si>
  <si>
    <t>Low-risk</t>
  </si>
  <si>
    <t>Father's social class was measured using categories on the basis of salary</t>
  </si>
  <si>
    <t>Description of confounders was provided and controlled in the models.</t>
  </si>
  <si>
    <t>﻿The questionnaire was checked for completeness at the clinic by an interviewer who sought information on missing items. ﻿Data missing for 22 men and 33 women.</t>
  </si>
  <si>
    <t>Suitable description of fibrinogen collection and measurements. ﻿Fibrinogen concentration was log-transformed in all statistical analyses.</t>
  </si>
  <si>
    <t>All results are reported was described in the methods sections. However we do not find a tables with charcateristics of the population.</t>
  </si>
  <si>
    <t>Unclear</t>
  </si>
  <si>
    <t> </t>
  </si>
  <si>
    <t>X</t>
  </si>
  <si>
    <t>The tests were adjusted for race/ethnicity (white, black/African American, Hispanic, other)</t>
  </si>
  <si>
    <t>Some concerns</t>
  </si>
  <si>
    <t>Study authors will be contacted for clarification or in cases of missing data (For instance, to help us to complete Columns O and P and also require them overall means and sd exposed ved non-exposed).</t>
  </si>
  <si>
    <t xml:space="preserve">Contacted 24 Jan 2023&gt; Reply: The researcher does not have the additional dataset requested but advised an alternative means of obtaining the dataset through the UK Dementia Platform </t>
  </si>
  <si>
    <t>Mising outcome data</t>
  </si>
  <si>
    <t>Measurement of the outcome</t>
  </si>
  <si>
    <t>Selection of the reported result</t>
  </si>
  <si>
    <t>Overall Bias</t>
  </si>
  <si>
    <t>Marketta Leino,a Olli T Raitakari,b Kimmo VK Porkka,c Simo Taimelad and Jorma SA Viikarie</t>
  </si>
  <si>
    <t>Associations of education with cardiovascular risk factors in young adults: The Cardiovascular Risk in Young Finns Stud</t>
  </si>
  <si>
    <t>Cohort study</t>
  </si>
  <si>
    <t>Finland</t>
  </si>
  <si>
    <t>12- year follow-up study: Follow-up studies have been conducted in 1983, 1986, 1986, 1989 and 1992</t>
  </si>
  <si>
    <t>multiple linear regression analysis</t>
  </si>
  <si>
    <t>21-30</t>
  </si>
  <si>
    <t>Females
Males</t>
  </si>
  <si>
    <t>443 subjects (44.7%)</t>
  </si>
  <si>
    <t>FEMALES Total Cho 4.62  LDL 2.84 HDL 1.33 Triglycerides 0.88 SBP 108.8 DBP 66.1 BMI 21.2 WC 68.2 MALES. tot chol 4.65  LDL 3.03  HDL 1.12  Trig. 0.88 SBP 120.7  DBP 69.1 BMI 24.3   WC 83.8</t>
  </si>
  <si>
    <t>FEMALES Total Cho   4.91 LDL 3.10 HDL 1.35 Triglycerides 0.98 SBP 106.4 DBP  64.2  BMI 23.0 WC 0.59 MALES tot chol LDL.  HDL.  Trig. SBP 125 DBP 71.9  BMI 25  WC 85.2</t>
  </si>
  <si>
    <t xml:space="preserve">FEMALES Total Cho 0.88  LDL 0.75 HDL 0.24 Triglycerides 0.37-3.22 MALES tot chol LDL.  HDL.  Trig. SBP.  DBP   WC </t>
  </si>
  <si>
    <t xml:space="preserve">FEMALES Total Cho 0.75  LDL 0.71 HDL 0.22 Triglycerides 0.37-4.33 MALES tot chol LDL.  HDL.  Trig. SBP.  DBP   WC </t>
  </si>
  <si>
    <t>Yes</t>
  </si>
  <si>
    <t>Cardiovascular Risk in Young Finns Study</t>
  </si>
  <si>
    <t>Parental years of schooling: 
Data on parental school years were obtained from the ques-tionnaires, and information on the parent with more school
years was used in the analyses. Parental school years were
classified into three groups: I ⬍9 years, II 9–12 years and III ⬎12
years.</t>
  </si>
  <si>
    <t>Parental education</t>
  </si>
  <si>
    <t>Serum lipids</t>
  </si>
  <si>
    <t>All the analyses were gender specific</t>
  </si>
  <si>
    <t>Cholesterol, Triglycerides, blood pressure, BMI, wc</t>
  </si>
  <si>
    <t>Metabolic system</t>
  </si>
  <si>
    <t>mm Hg</t>
  </si>
  <si>
    <t>The associations of participant’s own educational level with age were tested by linear regression test, and with parental school years, marital status and recent unemployment by χ2 test. S</t>
  </si>
  <si>
    <t>totchol 0.13 and LDL 0.12</t>
  </si>
  <si>
    <t>totchol 0.72 and LDL 0.76</t>
  </si>
  <si>
    <t>totchol 0.032 and LDL 0.02</t>
  </si>
  <si>
    <r>
      <rPr>
        <b/>
        <u/>
        <sz val="8"/>
        <color rgb="FFEF2383"/>
        <rFont val="Calibri"/>
        <family val="2"/>
      </rPr>
      <t xml:space="preserve">Parental school years was inversely related to serum total and LDL cholesterol values in females </t>
    </r>
    <r>
      <rPr>
        <sz val="8"/>
        <color rgb="FF000000"/>
        <rFont val="Calibri"/>
        <family val="2"/>
      </rPr>
      <t>(Table 2). Serum total chol- esterol decreased by 0.13 mmol/l and serum LDL cholesterol by 0.12 mmol/l when parental school years went up to the next category. These differences remained significant (P = 0.032 and P = 0.02, respectively) after adjustments for covariates. In males, parental schooling was not associated with serum lipids</t>
    </r>
  </si>
  <si>
    <t>Sufficient description of the participants selction</t>
  </si>
  <si>
    <t>Detailed description fo the collected exposure</t>
  </si>
  <si>
    <t>low-risk</t>
  </si>
  <si>
    <t>Description how missing data was managed in this analysis</t>
  </si>
  <si>
    <t>Detailed description of the collected outcome data.</t>
  </si>
  <si>
    <t>Tables easy to follow and interpretate and sufficient information and dissgaregated by gender and biomarkers.</t>
  </si>
  <si>
    <t>Assignment to intervention (the 'intention-to-treat' effect)</t>
  </si>
  <si>
    <t>Arun S. Karlamangla; Burton H. Singer; David R. Williams; Joseph E. Schwartz; Karen A. Matthews; Catarina I. Kiefe; Teresa E. Seeman</t>
  </si>
  <si>
    <t>Impact of socioeconomic status on longitudinal accumulation of cardiovascular risk in young adults: the CARDIA Study</t>
  </si>
  <si>
    <t>Cohort study, initiated in 1985</t>
  </si>
  <si>
    <t>United States</t>
  </si>
  <si>
    <t>Initiated in 1985, with 10-year follow-up (Repeat examinations were conducted in 1987, 1990, 1992, and 1995.)</t>
  </si>
  <si>
    <r>
      <rPr>
        <sz val="8"/>
        <color rgb="FF000000"/>
        <rFont val="Calibri"/>
        <family val="2"/>
      </rPr>
      <t xml:space="preserve">﻿ -Multivariable </t>
    </r>
    <r>
      <rPr>
        <b/>
        <u/>
        <sz val="8"/>
        <color rgb="FF000000"/>
        <rFont val="Calibri"/>
        <family val="2"/>
      </rPr>
      <t xml:space="preserve">linear regression </t>
    </r>
    <r>
      <rPr>
        <sz val="8"/>
        <color rgb="FF000000"/>
        <rFont val="Calibri"/>
        <family val="2"/>
      </rPr>
      <t xml:space="preserve">models
</t>
    </r>
  </si>
  <si>
    <t>18–30</t>
  </si>
  <si>
    <t>No reported</t>
  </si>
  <si>
    <t xml:space="preserve"> - Data came from the Coronary Artery Risk Development in Young Adults (CARDIA) Study, a prospective, bi-racial, cohort study, initiated in 1985
-The baseline examination was conducted in 1985 and included standardized questionnaires blood pressure and anthropometric measurements, and a fasting blood draw.</t>
  </si>
  <si>
    <t xml:space="preserve">﻿ -Parental education.
</t>
  </si>
  <si>
    <t xml:space="preserve"> - Age, gender, race, lifestyle habits (smoking/alcohol/exercise), and access to medical care</t>
  </si>
  <si>
    <t>Cardiovascular risk factors</t>
  </si>
  <si>
    <t>Potential confounders are: Age, gender, race, lifestyle habits (smoking/alcohol/
exercise), and access to medical care.</t>
  </si>
  <si>
    <t>BMI and Systolic and Diastolic BP, fasting glucose, fasting insulin, waist–hip circumference ratio, LDL cholesterol, and total-to-HDL cholesterol ratio</t>
  </si>
  <si>
    <t>Age, lifestyle habits, and access to medical care</t>
  </si>
  <si>
    <t>0.56 (p - 0.03)</t>
  </si>
  <si>
    <t>Inverse and significant association between baseline education and baseline risk (p&lt;0.0001) for white women ,</t>
  </si>
  <si>
    <r>
      <rPr>
        <sz val="8"/>
        <color rgb="FF000000"/>
        <rFont val="Calibri"/>
        <family val="2"/>
      </rPr>
      <t xml:space="preserve"> - Young adults who start with elevated cardiovascular risk factors, continue to have the highest-risk profiles in later life.  </t>
    </r>
    <r>
      <rPr>
        <u/>
        <sz val="8"/>
        <color rgb="FFEF2383"/>
        <rFont val="Calibri"/>
        <family val="2"/>
      </rPr>
      <t xml:space="preserve">Inverse associations between indicators of SES and summary scores of baseline risk, risk change, and accumulated risk.
</t>
    </r>
    <r>
      <rPr>
        <sz val="8"/>
        <color rgb="FF000000"/>
        <rFont val="Calibri"/>
        <family val="2"/>
      </rPr>
      <t>- Parental education, an indicator of childhood SES, had the most consistent associations with risk scores in all race/gender groups</t>
    </r>
  </si>
  <si>
    <t>Participants who are non-Hispanic black and white living in four urban areas in the USA;  Persons of age ≤24 vs. &gt;24 years, and persons with education high school or less vs. more than high school.</t>
  </si>
  <si>
    <t xml:space="preserve">SES was measured by parental education level, financial hardship during the study, and the participant’s education level by the end of the study. </t>
  </si>
  <si>
    <t xml:space="preserve">Not reported </t>
  </si>
  <si>
    <t>Unclear risk</t>
  </si>
  <si>
    <t>Imputation completed</t>
  </si>
  <si>
    <t>Describe all measures used and provided information related with sufficient details.</t>
  </si>
  <si>
    <t>Measurements and definitions are not fully provided (e.g. means and sd by SEP groups)</t>
  </si>
  <si>
    <t>The study was conducted among two racial groups (non-Hispanic black and white)</t>
  </si>
  <si>
    <t>Contacted 24 Jan 2023</t>
  </si>
  <si>
    <t>Total number of study = 0</t>
  </si>
  <si>
    <t xml:space="preserve">Mika Kivimäki, Debbie A. Lawlor, George Davey Smith, Liisa Keltikangas-Järvinen, Marko Elovainio, Jussi Vahtera, Laura Pulkki-Råback, Leena Taittonen, Jorma S.A. Viikari
</t>
  </si>
  <si>
    <t>Early socioeconomic position and blood pressure in childhood and adulthood: The cardiovascular risk in young finns study</t>
  </si>
  <si>
    <t xml:space="preserve">Cohort Study </t>
  </si>
  <si>
    <t>The first follow-up study was conducted in 1983 and is referred to as phase 2. In phase 3 in 2001, the participants, who had then reached 24 to 39 years of age, were reexamined</t>
  </si>
  <si>
    <t>Linear regression analysis</t>
  </si>
  <si>
    <t>24-39</t>
  </si>
  <si>
    <t>Young Finns Study</t>
  </si>
  <si>
    <t xml:space="preserve"> ﻿ - Parental SEP was measured by income, occupational status, and education. For parental occupational status and education, data on the parent with a higher occupational status or higher education were used.</t>
  </si>
  <si>
    <t>Parental education and parental occupation</t>
  </si>
  <si>
    <t xml:space="preserve"> -﻿Blood pressure in childhood and adolescence
-Birth Weight and BMI</t>
  </si>
  <si>
    <t>Blood pressure</t>
  </si>
  <si>
    <t>BMI, Sex</t>
  </si>
  <si>
    <t>SBP, BMI</t>
  </si>
  <si>
    <t>Cardiovascular system</t>
  </si>
  <si>
    <t>SBP (mmHg)</t>
  </si>
  <si>
    <t xml:space="preserve">
 -blood pressure in childhood and adolescence
 -preadult blood pressure and adult BMI</t>
  </si>
  <si>
    <t xml:space="preserve">at 21 3 (lowest) 0.35             9 (highest). 0.39 </t>
  </si>
  <si>
    <t>lowest  (0.22 to 0.48) highest (0.18 to 0.60)</t>
  </si>
  <si>
    <t>Adolescence (P&lt;0.01), Adulthood (P&lt; 0.0001)</t>
  </si>
  <si>
    <r>
      <rPr>
        <sz val="8"/>
        <color rgb="FF000000"/>
        <rFont val="Calibri"/>
        <family val="2"/>
      </rPr>
      <t xml:space="preserve"> - Strong tracking between blood pressure measured in childhood/adolescence and blood pressure measured 21 years later in adulthood.
</t>
    </r>
    <r>
      <rPr>
        <sz val="8"/>
        <color rgb="FFEF2383"/>
        <rFont val="Calibri"/>
        <family val="2"/>
      </rPr>
      <t xml:space="preserve"> - Early socioeconomic disadvantage was associated with higher blood pressure in childhood, adolescence, and early adulthood.
</t>
    </r>
    <r>
      <rPr>
        <sz val="8"/>
        <color rgb="FF000000"/>
        <rFont val="Calibri"/>
        <family val="2"/>
      </rPr>
      <t xml:space="preserve"> - Early disadvantage </t>
    </r>
    <r>
      <rPr>
        <sz val="8"/>
        <color rgb="FFEF2383"/>
        <rFont val="Calibri"/>
        <family val="2"/>
      </rPr>
      <t>influences adult blood pressure not only through its link with adult risk factors, in particular adult BMI,</t>
    </r>
    <r>
      <rPr>
        <sz val="8"/>
        <color rgb="FF000000"/>
        <rFont val="Calibri"/>
        <family val="2"/>
      </rPr>
      <t xml:space="preserve"> but also by causing long-lasting vascular damage in early life.                               The average age- and sex-adjusted difference in blood pressure levels between the lowest and highest parental SEP
category was 4.3 mm Hg. The regression coefficient between parental SEP and adult blood pressure attenuated by 15% to 48% after adjustment for blood pressure in childhood and
adolescence. T</t>
    </r>
  </si>
  <si>
    <t>The current analysis was limited to those participants with full data on parental SEP and blood pressure at all 3 of the phases</t>
  </si>
  <si>
    <t xml:space="preserve"> 
- Parental SEP was measured by parent’s household income at phase 1 (1_x0002_bottom quartile, 2_x0002_2 middle quartiles, 3_x0002_top quartile), parental occupational status at phase 1 (1_x0002_manual, 2_x0002_lower grade nonmanual, 3_x0002_higher grade nonmanual), and parental education at phase 2 (1_x0002_comprehensive school; 2_x0002_secondary education, not academic; 3_x0002_academic)
 -</t>
  </si>
  <si>
    <t>Unclear in the article</t>
  </si>
  <si>
    <t>Measurements and definitions are provided</t>
  </si>
  <si>
    <t xml:space="preserve"> - Moreover, 50% of the original cohort was lost during the follow-up. Although dropout analysis indicated no major selection bias, smaller numbers inevitably reduced the statistical power of our analyses.
 - </t>
  </si>
  <si>
    <t>Contacted 25 Jan 2023</t>
  </si>
  <si>
    <t>Low risk</t>
  </si>
  <si>
    <t>M Kivimaki, G Davey Smith, M Juonala, J E Ferrie, L Keltikangas-Ja¨rvinen, M Elovainio, L Pulkki-Ra˚back, J Vahtera, M Leino, J S A Viikari, O T Raitakari</t>
  </si>
  <si>
    <t>Socioeconomic position in childhood and adult cardiovascular risk factors, vascular structure, and function: cardiovascular risk in young Finns study</t>
  </si>
  <si>
    <t>Prospective cohort study</t>
  </si>
  <si>
    <t xml:space="preserve">Finland </t>
  </si>
  <si>
    <t>1980 and 2001</t>
  </si>
  <si>
    <r>
      <rPr>
        <b/>
        <u/>
        <sz val="8"/>
        <color rgb="FFEF2383"/>
        <rFont val="Calibri"/>
        <family val="2"/>
      </rPr>
      <t>Logistic regression</t>
    </r>
    <r>
      <rPr>
        <sz val="8"/>
        <color rgb="FF000000"/>
        <rFont val="Calibri"/>
        <family val="2"/>
      </rPr>
      <t xml:space="preserve"> analysis for dichotomous variables (smoking, metabolic syndrome) and analysis of variance for continuous variables (all other risk factors).</t>
    </r>
  </si>
  <si>
    <t>24–39</t>
  </si>
  <si>
    <t>The cardiovascular risk in young Finns study</t>
  </si>
  <si>
    <t>Parental occupational status (manual, lower non-manual, upper non-manual) at age 3–18 years.</t>
  </si>
  <si>
    <t>vasodilatation</t>
  </si>
  <si>
    <t>Health risks</t>
  </si>
  <si>
    <t>Anthropometric measurements (BMI), blood pressure, and total cholesterol, HDL cholesterol, triglyceride, and plasma glucose concentrations. carotid artery intima–media thickness, and brachial
artery flow mediated vasodilatation, assessed at age 24–39 years and metabolic syndrome.</t>
  </si>
  <si>
    <t>These models were adjusted for age and
current SEP for men and women and, additionally, for sex in the total sample.                                                Age adjusted sex differences in risk factors were tested with logistic regression analysis for dichotomous variables (smok-ing, metabolic syndrome) and analysis of variance for
continuous variables (all other risk factors).              
Logistic regression analyses were performed to
examine the associations of childhood SEP with some common, clinically defined conditions: central obesity, health risk and metabolic syndrome.</t>
  </si>
  <si>
    <t xml:space="preserve">Central obesity 1.20; HTA 1.23; Insulin resistance 1.24 </t>
  </si>
  <si>
    <t>Central obesity  (1.00 to 1.43) HTA  (1.03 to 1.46) Insulin resistance (1.07 to 1.45)</t>
  </si>
  <si>
    <t>Central obesity 0.05; HTA 0.02; Insulin resistance 0.005</t>
  </si>
  <si>
    <r>
      <rPr>
        <u/>
        <sz val="8"/>
        <color rgb="FFEF2383"/>
        <rFont val="Calibri"/>
        <family val="2"/>
      </rPr>
      <t xml:space="preserve">Lower childhood SEP was associated with a 20% increase in the odds of having a waist circumference . 102 cm in men and. 88 cm in women (overall p = 0.05). </t>
    </r>
    <r>
      <rPr>
        <sz val="8"/>
        <color rgb="FFFF0000"/>
        <rFont val="Calibri"/>
        <family val="2"/>
      </rPr>
      <t>Childhood SEP was not associated with low density lipoprotein cholesterol, triglycerides, and body mass index.</t>
    </r>
  </si>
  <si>
    <t>No effects</t>
  </si>
  <si>
    <t>Study population at baseline and follow up examination was provided</t>
  </si>
  <si>
    <t>No description how missing data was managed in this analysis</t>
  </si>
  <si>
    <t>Describe all measures used and provided information related with sufficient details from collection processes.</t>
  </si>
  <si>
    <t>The measurements are not fully described in the final models. For instanmce, meand and sd of basic values</t>
  </si>
  <si>
    <t>High-risk</t>
  </si>
  <si>
    <t>Mika Kivimäki; George Davey Smith; Marko Elovainio; Laura Pulkki; Liisa Keltikangas–Järvinen; Leena Talttonen; Olli T.Raitakari; Jorma S.A.Viikari.</t>
  </si>
  <si>
    <t>Socioeconomic Circumstances in Childhood and Blood Pressure in Adulthood: The Cardiovascular Risk in Young Finns Study</t>
  </si>
  <si>
    <t>1983 and 2001 (Participants who had reached 24y to 39y).</t>
  </si>
  <si>
    <r>
      <rPr>
        <b/>
        <u/>
        <sz val="8"/>
        <color rgb="FFEF2383"/>
        <rFont val="Calibri"/>
        <family val="2"/>
      </rPr>
      <t>﻿Logistic regression models</t>
    </r>
    <r>
      <rPr>
        <sz val="8"/>
        <color rgb="FF000000"/>
        <rFont val="Calibri"/>
        <family val="2"/>
      </rPr>
      <t xml:space="preserve"> were used to identify factors associated with higher SBP.</t>
    </r>
  </si>
  <si>
    <t>﻿
2270</t>
  </si>
  <si>
    <t>﻿﻿4320</t>
  </si>
  <si>
    <t>Not defined</t>
  </si>
  <si>
    <t>The Finnish national register</t>
  </si>
  <si>
    <t>﻿Parental SEP using parental occupational status, and parental household income.</t>
  </si>
  <si>
    <t>Parental occupation and family SEP</t>
  </si>
  <si>
    <t xml:space="preserve"> - SEP at 2001
- Education
- Birth weight
- BMI</t>
  </si>
  <si>
    <t>Sex
Age</t>
  </si>
  <si>
    <t>3 - Adult BMI and Systolic BP</t>
  </si>
  <si>
    <t>SBP  (mm Hg)</t>
  </si>
  <si>
    <t>Model 1: adjusted for age and sex
Model 2: additionaly adjusted for occupational status at 2001 and education at 2001</t>
  </si>
  <si>
    <t>Parental occupation status in 1980: ﻿0.896
Household income in 1980: 0.796</t>
  </si>
  <si>
    <t>﻿&lt;0.001</t>
  </si>
  <si>
    <r>
      <rPr>
        <sz val="8"/>
        <color rgb="FF000000"/>
        <rFont val="Calibri"/>
        <family val="2"/>
      </rPr>
      <t xml:space="preserve"> - Robust gradient-like association between childhood socioeconomic disadvantage and greater systolic BP in adulthood for men and women in different birth cohorts and across different socioeconomic indicators.  </t>
    </r>
    <r>
      <rPr>
        <sz val="8"/>
        <color rgb="FFFF0000"/>
        <rFont val="Calibri"/>
        <family val="2"/>
      </rPr>
      <t>The SEP adjustment had small or no effect on the gradient between parental socio-economic position and systolic BP, which remained across birth cohorts and for both indicators of parental socioeco-nomic position.</t>
    </r>
  </si>
  <si>
    <t>Participants aged 24 to 39 years in 2001 and age 3 to 18 depending on the birth cohort.</t>
  </si>
  <si>
    <t>﻿Socioeconomic circumstances in childhood and adoles- cence were assessed in 1980 and indexed by two measures: parental SEP and occupation status</t>
  </si>
  <si>
    <t>﻿Insufficient details about how regression models were applied to test associations exposures-outcomes "models including adulthood socioeconomic indicators were compared with models without these covariates."</t>
  </si>
  <si>
    <t>Approximately one third of the baseline cohort was lost during the 21-year follow-up, with the loss slightly greater among men than women. No evidence was found that sex would modify the association between socioeconomic position and BP in any of the analyses. The loss was not differential between socioeconomic groups.</t>
  </si>
  <si>
    <t>Provided detailed precodures how SBP was measured and collected to this study.</t>
  </si>
  <si>
    <t>Models are resported properly, except for standard errors.</t>
  </si>
  <si>
    <t>To evaluate whether adulthood socioeconomic position explained the association between parental socioeconomic position and BP, models including adulthood socioeconomic indicators were compared with models without these covariates.</t>
  </si>
  <si>
    <t>High risk</t>
  </si>
  <si>
    <t>Marte K R Kjøllesdal; Inger Ariansen; Laust H Mortensen; Øyvind Næss</t>
  </si>
  <si>
    <t>The importance of early life family factors in the association between cardiovascular risk factors and early cardiovascular mortality</t>
  </si>
  <si>
    <t>Cohort Study</t>
  </si>
  <si>
    <t>Norway</t>
  </si>
  <si>
    <t>Follow-up time was 19 years</t>
  </si>
  <si>
    <r>
      <rPr>
        <sz val="8"/>
        <color rgb="FF000000"/>
        <rFont val="Calibri"/>
        <family val="2"/>
      </rPr>
      <t xml:space="preserve">Cox proportional hazards regression model; Stratified Cox </t>
    </r>
    <r>
      <rPr>
        <b/>
        <u/>
        <sz val="8"/>
        <color rgb="FF000000"/>
        <rFont val="Calibri"/>
        <family val="2"/>
      </rPr>
      <t>regression model</t>
    </r>
    <r>
      <rPr>
        <sz val="8"/>
        <color rgb="FF000000"/>
        <rFont val="Calibri"/>
        <family val="2"/>
      </rPr>
      <t xml:space="preserve"> of Holt and Prentice</t>
    </r>
  </si>
  <si>
    <t>40–44</t>
  </si>
  <si>
    <t>Norwegian health surveys (1974–2003)</t>
  </si>
  <si>
    <t>﻿ -SEP during childhood using parents SEP, parental practices, housing and neighbourhood</t>
  </si>
  <si>
    <t>sex</t>
  </si>
  <si>
    <t xml:space="preserve"> -  SBP, Total Cholesterol, BMI</t>
  </si>
  <si>
    <t>Age, sex and birth year</t>
  </si>
  <si>
    <t>1.91 SBP; 1.67 TC</t>
  </si>
  <si>
    <t>SBP 1.78 to 2.05; TC 1.58 to 1.76</t>
  </si>
  <si>
    <t xml:space="preserve"> - The risk of CVD mortality increased as expected with raised levels of SBP, TC and BMI, as well as with smoking and with lower levels of height
 - The attenuation of association between height, as well as BMI and CVD mortality was considerable between cohort and within sibling analyses</t>
  </si>
  <si>
    <t>Participants with at least one full sibling among survey participants (n=271643) were included.</t>
  </si>
  <si>
    <t>﻿ -SEP during childhood using parents SEP, parental practices, housing and neighbourhood
- siblings discordant in exposure contribute to the estimation of the impact of early life family factors on the association under study</t>
  </si>
  <si>
    <t>Measurements and definitions are provided, but noy fully means and sd by SEP levels/groups</t>
  </si>
  <si>
    <t>Contacted 24 Jan 2023 (Email delivery failed) no other corresponding author</t>
  </si>
  <si>
    <t>Campbell TS; Key BL; Ireland AD; Bacon SL; Ditto B</t>
  </si>
  <si>
    <t>Early socioeconomic status is associated with adult nighttime blood pressure dipping</t>
  </si>
  <si>
    <t>Canada</t>
  </si>
  <si>
    <r>
      <rPr>
        <sz val="8"/>
        <color rgb="FF000000"/>
        <rFont val="Calibri"/>
        <family val="2"/>
      </rPr>
      <t xml:space="preserve">Hierarchical multiple </t>
    </r>
    <r>
      <rPr>
        <b/>
        <u/>
        <sz val="8"/>
        <color rgb="FF000000"/>
        <rFont val="Calibri"/>
        <family val="2"/>
      </rPr>
      <t>regression analyses</t>
    </r>
  </si>
  <si>
    <t>18-25</t>
  </si>
  <si>
    <t>Participants were recruited from the undergraduate student population at the University of Calgary between August 2003 and August 2005.</t>
  </si>
  <si>
    <t xml:space="preserve"> ﻿ - Childhood SES was determined by asking participants to indicate the level of education or highest grade completed by the parent or caregiver (with whom they were living as children).</t>
  </si>
  <si>
    <t>Health Behaviors</t>
  </si>
  <si>
    <t> Gender no included. Daytime BP, current SES, smoking, alcohol, and BMI)</t>
  </si>
  <si>
    <t xml:space="preserve">BMI
Diastolic blood pressure (mmHg)
Systolic blood pressure (mmHg) </t>
  </si>
  <si>
    <t>Blood pressure per hour</t>
  </si>
  <si>
    <t>Adjuste dby covariates</t>
  </si>
  <si>
    <t> SBP 0.7; DBP 0.9</t>
  </si>
  <si>
    <t> SBP; DBP</t>
  </si>
  <si>
    <t>Both significance</t>
  </si>
  <si>
    <t> SBP  13,6%; DBP 21,7%</t>
  </si>
  <si>
    <r>
      <rPr>
        <u/>
        <sz val="8"/>
        <color rgb="FFEF2383"/>
        <rFont val="Calibri"/>
        <family val="2"/>
      </rPr>
      <t xml:space="preserve"> Although there were significant associations between child-hood SES and SBP (r ⫽ .29, p ⬍ .01) and DBP dipping (r ⫽ .38, p ⬍ .01).   </t>
    </r>
    <r>
      <rPr>
        <sz val="8"/>
        <color rgb="FF000000"/>
        <rFont val="Calibri"/>
        <family val="2"/>
      </rPr>
      <t xml:space="preserve">                                  
Childhood SES was entered on step 2 and independently accounted for an additional 6.9% of the variance in SBP dipping (F(6,167) ⫽ 4.37, p ⬍ .01), and
11.5% of the variance in DBP dipping (F(6,167) ⫽ 7.71, p ⬍.01), such that lower childhood SES was associated with less BP dipping. The full model, which included the five covari-ates and childhood SES, was significantly associated with BP dipping, accounting for 13.6% of the variance in SBP dipping (F(1,167) ⫽ 13.41, p ⬍ .01), and for 21.7% of the variance in DBP dipping (F(1,167) ⫽ 24.50, p ⬍ .01). </t>
    </r>
    <r>
      <rPr>
        <sz val="8"/>
        <color rgb="FFFF0000"/>
        <rFont val="Calibri"/>
        <family val="2"/>
      </rPr>
      <t>Based on the regression equations, each increase in childhood SES was associated with a 0.9- and 0.7-mm Hg increase in SBP and DBP dipping, respectively.</t>
    </r>
  </si>
  <si>
    <t>Description of the elegible participants and enrollment process was provided with sufficient details.</t>
  </si>
  <si>
    <t> Description provided in the analysis</t>
  </si>
  <si>
    <t>No provided further explanantion how missing data was managed in this study.</t>
  </si>
  <si>
    <t>Coefficients of the regression are not fully provided in the table. Neither means and sd by childhood SEP levels.</t>
  </si>
  <si>
    <t>Tonje Holte Stea1, Margareta Wandel2, Mohammad Azam Mansoor3, Solveig Uglem2, Wenche Frølich</t>
  </si>
  <si>
    <t>BMI, lipid profile, physical fitness and smoking habits of young male adults and the association with parental education</t>
  </si>
  <si>
    <t>Linear regression models</t>
  </si>
  <si>
    <t>18-26</t>
  </si>
  <si>
    <t>Males</t>
  </si>
  <si>
    <t>Not applicable</t>
  </si>
  <si>
    <t>﻿Norwegian National Guard</t>
  </si>
  <si>
    <t xml:space="preserve">Paternal and maternal education
</t>
  </si>
  <si>
    <t xml:space="preserve"> ﻿Health behaviors &amp; BMI pathway (physical fitness , and smoking status); TG and TC conc.
</t>
  </si>
  <si>
    <t>BMI and Total cholesterol</t>
  </si>
  <si>
    <t>Age and maternal education</t>
  </si>
  <si>
    <t>T Cholesterol, LDL, HDL, Triglycerides, BMI,  ﻿3000m run, and muscular strenght</t>
  </si>
  <si>
    <t xml:space="preserve">
TG (mmol/l)
TC (mmol/l)
</t>
  </si>
  <si>
    <t>Parental education, age, smoking habits and BMI</t>
  </si>
  <si>
    <t xml:space="preserve">﻿BMI 0.88 
﻿Tot. cholesterol ﻿0.31 </t>
  </si>
  <si>
    <t>BMI (1.72-0.05)
T Cholesterol (0.51 to ?0.10)</t>
  </si>
  <si>
    <t>BMI ﻿P 0.01
T Cholesterol ﻿P 0.01</t>
  </si>
  <si>
    <t xml:space="preserve">BMI ﻿20.4
T Cholestereol ﻿9.8%
</t>
  </si>
  <si>
    <r>
      <rPr>
        <sz val="8"/>
        <color rgb="FF000000"/>
        <rFont val="Calibri"/>
        <family val="2"/>
      </rPr>
      <t xml:space="preserve">Multivariate linear regression analysis with BMI as the dependent variable showed an </t>
    </r>
    <r>
      <rPr>
        <u/>
        <sz val="8"/>
        <color rgb="FFEF2383"/>
        <rFont val="Calibri"/>
        <family val="2"/>
      </rPr>
      <t>inverse association with high educational level compared with low educational level of the fathers.</t>
    </r>
  </si>
  <si>
    <t>Detailed description fo the collected exposure.</t>
  </si>
  <si>
    <t>Description of confounders was provided.</t>
  </si>
  <si>
    <t>No information provided about how missing values -if there were was managed in this study</t>
  </si>
  <si>
    <t xml:space="preserve">Sufficient details of the collection of blood samples and measurements: ﻿The blood samples were centrifuged within 4 h at 2000g for 10 min at 4?C and serum was transferred to 1ml blood collection tubes. </t>
  </si>
  <si>
    <t xml:space="preserve">All results are reported was described in the methods sections. </t>
  </si>
  <si>
    <t>Hovi P; Andersson S; Räikkönen K; Strang-Karlsson S; Järvenpää AL; Eriksson JG; Pesonen AK; Heinonen K; Pyhälä R; Kajantie E; Hovi, Petteri; Andersson, Sture; Räikkönen, Katri; Strang-Karlsson, Sonja; Järvenpää, Anna-Liisa; Eriksson, Johan G; Pesonen, Anu-Katriina; Heinonen, Kati; Pyhälä, Riikka; Kajantie, EeroAnna-Liisa Ja¨rvenpa¨a¨ , MD, PhD, Johan G. Eriksson, MD, PhD, Anu-Katriina Pesonen, PhD, Kati Heinonen, PhD, Riikka Pyha¨la¨ , MA, and Eero Kajantie, MD, PhD</t>
  </si>
  <si>
    <t>Ambulatory blood pressure in young adults with very low birth weight</t>
  </si>
  <si>
    <t>1978-2001</t>
  </si>
  <si>
    <r>
      <rPr>
        <b/>
        <u/>
        <sz val="8"/>
        <color rgb="FFEF2383"/>
        <rFont val="Calibri"/>
        <family val="2"/>
      </rPr>
      <t>logistic regression</t>
    </r>
    <r>
      <rPr>
        <sz val="8"/>
        <color rgb="FF000000"/>
        <rFont val="Calibri"/>
        <family val="2"/>
      </rPr>
      <t xml:space="preserve"> analysis; the means of continuous outcome variables were compared with multiple linear regression analysis.</t>
    </r>
  </si>
  <si>
    <t>18-27</t>
  </si>
  <si>
    <t>no</t>
  </si>
  <si>
    <t>Age and sex</t>
  </si>
  <si>
    <t>SBP and DBP</t>
  </si>
  <si>
    <t>*Model 1: age and sex; model 2: previous model and current BMI; model 3: previous model and height; model 4: previous model, smoking, exposure to maternal preeclampsia or pregnancy hypertension, mother with hypertension, and father with hypertension; and model 5: previous model and parents’ education</t>
  </si>
  <si>
    <t xml:space="preserve">24 Hrs SBP 3.1 </t>
  </si>
  <si>
    <t>0.6 - 5.5</t>
  </si>
  <si>
    <t>lower childhood socioeconomic status among VLBW subjects, as assessed by parental education, did not explain their higher blood pres- sure.</t>
  </si>
  <si>
    <t>Detailed description recruitment and inclusion criteria</t>
  </si>
  <si>
    <t>Unsufficient description SEP measures</t>
  </si>
  <si>
    <t>Insufficient adjusments in models</t>
  </si>
  <si>
    <t>Sufficient description on NA and exlcuding individuals</t>
  </si>
  <si>
    <t>Regression are not provided in a table</t>
  </si>
  <si>
    <t>Jennifer E. Phillips; Anna L. Marsland; Janine D. Flory; Matthew F. Muldoon; Sheldon Cohen; Stephen B. Manuck</t>
  </si>
  <si>
    <t>Parental education is related to C-reactive protein among female middle aged community volunteers</t>
  </si>
  <si>
    <t>﻿ -Hierarchical linear regression analysis
-Bivariate analysis</t>
  </si>
  <si>
    <t>30–54</t>
  </si>
  <si>
    <t>Data came from from 1047 adults (48% male; 17% African-American) who participated in the University of Pittsburgh Adult Health and Behavior (AHAB) project between 2001 and 2005.</t>
  </si>
  <si>
    <t xml:space="preserve">﻿ -Participants SEP using parental education (years of completion).
</t>
  </si>
  <si>
    <t xml:space="preserve"> -﻿CRP concentration.
-﻿Age, race, BMI, smoking status, alcohol use, sleep volume, and physical activity
</t>
  </si>
  <si>
    <t xml:space="preserve">C-Reactive Protein (CRP) </t>
  </si>
  <si>
    <t>Parental absence; Sex</t>
  </si>
  <si>
    <t>﻿﻿CRP, weight, height, BMI among female middle aged adults</t>
  </si>
  <si>
    <t>Cardiovascular and inflammatory systems</t>
  </si>
  <si>
    <t>CRP(mg/L)</t>
  </si>
  <si>
    <t>Lifestyle risk factors (smoking, alcohol consumption, sleep, exercise, body mass index) and individual SES</t>
  </si>
  <si>
    <t>Educated participants 15.6 (SD = 2.6) years of schooling.      Parental education mothers’ [M
(SD) = 12.4 (2.5)] and fathers’ [M (SD) = 12.7 (3.3)]</t>
  </si>
  <si>
    <r>
      <rPr>
        <u/>
        <sz val="8"/>
        <color rgb="FFEF2383"/>
        <rFont val="Calibri"/>
        <family val="2"/>
      </rPr>
      <t xml:space="preserve"> - Childhood and adult socioeconomic standing to be associated inversely with a circulating marker of inflammation in a relatively healthy, mid-life community sample.
</t>
    </r>
    <r>
      <rPr>
        <sz val="8"/>
        <color rgb="FF000000"/>
        <rFont val="Calibri"/>
        <family val="2"/>
      </rPr>
      <t>- Childhood socioeconomic attributes confer risk for coronary heart disease outcomes</t>
    </r>
  </si>
  <si>
    <t>394 men (37 AA) and 417 women (67 AA).</t>
  </si>
  <si>
    <t>SES was based on Individual education, Parental education, and participant's CRP levels.</t>
  </si>
  <si>
    <t>The study was conducted among two racial groups European-Americans and  African-Americans</t>
  </si>
  <si>
    <t>Barbara J. Lehman; Shelley E. Taylor; Catarina I. Kiefe; Teresa E. Seeman</t>
  </si>
  <si>
    <t>Relationship of Early Life Stress and Psychological Functioning to Blood Pressure in the CARDIA Study</t>
  </si>
  <si>
    <t>Structural equation modeling</t>
  </si>
  <si>
    <t>33-45</t>
  </si>
  <si>
    <t>The research made use of the CARDIA dataset, which tracks predictors of coronary artery disease as young people transition to adulthood. CARDIA is an ongoing epidemiologic study, in which African American and White participants completed six assessments over 15 years, starting in 1985.</t>
  </si>
  <si>
    <t xml:space="preserve"> ﻿ -Childhood SES was assessed by parental education (highest level of education obtained by the participant’s parents or primary caregivers).
</t>
  </si>
  <si>
    <t xml:space="preserve"> ﻿Health behaviors &amp; BMI pathway (physical activity , and smoking status); DBP, SBP</t>
  </si>
  <si>
    <t>SBP, DBP, BMI</t>
  </si>
  <si>
    <t>BP (mmHg)</t>
  </si>
  <si>
    <r>
      <rPr>
        <sz val="8"/>
        <color rgb="FF000000"/>
        <rFont val="Calibri"/>
        <family val="2"/>
      </rPr>
      <t xml:space="preserve"> - Structural equation modeling indicated that family environment was related to negative emotions, which in turn predicted baseline DBP and SBP and change in SBP.
 - Low CSES and harsh family environments help to explain variability in cardiovascular risk. Low CSES predicted increased blood pressure over time directly and also indirectly through associations with childhood family environment, negative emotionality, and health behavior.
</t>
    </r>
    <r>
      <rPr>
        <u/>
        <sz val="8"/>
        <color rgb="FFEF2383"/>
        <rFont val="Calibri"/>
        <family val="2"/>
      </rPr>
      <t xml:space="preserve"> - Parental education directly predicted change in SBP.
</t>
    </r>
    <r>
      <rPr>
        <sz val="8"/>
        <color rgb="FF000000"/>
        <rFont val="Calibri"/>
        <family val="2"/>
      </rPr>
      <t xml:space="preserve"> - Although African American participants had higher SBP and DBP and steeper increases over time, multiple group comparisons indicated that the strength of most pathways was similar across race and gender.</t>
    </r>
  </si>
  <si>
    <t>To be enrolled, participants had to have self-identified as Black or White, had a permanent address in one of four urban areas (Birmingham, AL; Chicago; Minneapolis, MN; or Oakland, CA), or been without symptoms of long-term disease or disability , and they could not have been pregnant at the time of the assessment</t>
  </si>
  <si>
    <t xml:space="preserve"> ﻿ -CSES was assessed at the baseline 1985 CARDIA.
Participants indicated the highest level of education obtained by the participant’s parents or primary caregivers. The mean of standardized z scores of the primary male and female caregivers’ levels of education (r = .56, p &lt; .001) was used as a measure of CSES.</t>
  </si>
  <si>
    <t>x</t>
  </si>
  <si>
    <t>The study was conducted among black, and white paricipants; 473 African American men, 688 African American women, 747 White men, and 831 White women.</t>
  </si>
  <si>
    <t>Chris J Packard; Vladimir Bezlyak; Jennifer S McLean; G David Batty; Ian Ford; Harry Burns; Jonathan Cavanagh; Kevin A Deans; Marion Henderson; Agnes McGinty; Keith Millar; Naveed Sattar; Paul G Shiels; Yoga N Velupillai; Carol Tannahill</t>
  </si>
  <si>
    <t>Early life socioeconomic adversity is associated in adult life with chronic inflammation, carotid atherosclerosis, poorer lung function and decreased cognitive performance: a cross-sectional, population-based study</t>
  </si>
  <si>
    <t> 2004</t>
  </si>
  <si>
    <t>Linear or logistic regression</t>
  </si>
  <si>
    <t>35-64</t>
  </si>
  <si>
    <t>CRP 2.10  IL-6 1.74</t>
  </si>
  <si>
    <t>CRP 3.56.  IL-6 2.50</t>
  </si>
  <si>
    <t>CRP 2.73. IL-6  1.49</t>
  </si>
  <si>
    <t>CRP 3.91.  IL-6. 1.60</t>
  </si>
  <si>
    <t>Selection of subjects was based on the Scottish Index of Multiple Deprivation (SIMD)</t>
  </si>
  <si>
    <t xml:space="preserve"> ﻿- Childhood SES was assessed by father’s occupational category.</t>
  </si>
  <si>
    <t>Father's occupation</t>
  </si>
  <si>
    <t>Inflammatory outcomes - Serum IL-6 levels and C-Reactive Protein (CRP)</t>
  </si>
  <si>
    <t>Interleukin 6,  C-reactive protein, LDL-c, Intercellular Adhesion Molecule-1(ICAM), Willebrand Factor (Vwf), BMI, SBP.</t>
  </si>
  <si>
    <t>Inflammatory system</t>
  </si>
  <si>
    <t>CRP(mg/L), IL-6 (pg/ml)</t>
  </si>
  <si>
    <t xml:space="preserve"> - CRP: 0.261 
 - IL-6: 0.137 </t>
  </si>
  <si>
    <t> (0.023, 0.499)               (-0.002, 0.276)</t>
  </si>
  <si>
    <t xml:space="preserve"> Strong P &lt; 0.0001                </t>
  </si>
  <si>
    <t>Dependency of early life conditions on adult SES indicators was low; R2 was in the range 14.8% to 20.2%.</t>
  </si>
  <si>
    <r>
      <rPr>
        <u/>
        <sz val="8"/>
        <color rgb="FFEF2383"/>
        <rFont val="Calibri"/>
        <family val="2"/>
      </rPr>
      <t xml:space="preserve"> - Adverse levels of biomarkers of ill health in adults appear to be influenced by father’s occupation and childhood home conditions
</t>
    </r>
    <r>
      <rPr>
        <sz val="8"/>
        <color rgb="FF000000"/>
        <rFont val="Calibri"/>
        <family val="2"/>
      </rPr>
      <t xml:space="preserve"> - Chronic inflammation and endothelial activation may in part act as intermediary phenotypes in this complex relationship</t>
    </r>
  </si>
  <si>
    <t>Adult subjects (n = 666) recruited from affluent and deprived areas.</t>
  </si>
  <si>
    <t xml:space="preserve"> ﻿- Relationships (adjusted only for age and sex) between childhood conditions and indicators of potential illhealth in adulthood were assessed by examining the statistical associations of leg length, number of siblings, people/room in the parental home, parental home status and father’s occupational category (grouped as nonmanual or manual)</t>
  </si>
  <si>
    <t>To explore the extent of any response bias, we examined the characteristics of non-respondents and found that within each age, sex and socioeconomic stratum participants were comparable broadly to non-participants on the measures available.</t>
  </si>
  <si>
    <t>Since there was no detailed data from non-participants, the assumption cannot be tested rigorously and selection bias is a potential limitation in the interpretation of the study findings.</t>
  </si>
  <si>
    <t>Catherine M. Calvin; G. David Batty; Gordon D. O. Lowe; Ian J. Deary</t>
  </si>
  <si>
    <t>Childhood Intelligence and Midlife Inflammatory and Hemostatic Biomarkers: The National Child Development Study (1958) Cohort</t>
  </si>
  <si>
    <t>Cohort members at 42, 45, and age 50 (1958)</t>
  </si>
  <si>
    <t>30 years</t>
  </si>
  <si>
    <r>
      <rPr>
        <u/>
        <sz val="8"/>
        <color rgb="FF000000"/>
        <rFont val="Calibri"/>
        <family val="2"/>
      </rPr>
      <t>linear regression</t>
    </r>
    <r>
      <rPr>
        <sz val="8"/>
        <color rgb="FF000000"/>
        <rFont val="Calibri"/>
        <family val="2"/>
      </rPr>
      <t xml:space="preserve"> models</t>
    </r>
  </si>
  <si>
    <t>The biochemical survey of the National Child Development Study (NCDS) of
1958 cohort data</t>
  </si>
  <si>
    <t>﻿ -Early life SES, as measured by parental occupation.</t>
  </si>
  <si>
    <t xml:space="preserve"> -﻿Cardiovascular disease (CVD) risk factors at midlife
-Waist– hip ratio (WHR)
-﻿Lifetime health behaviors
</t>
  </si>
  <si>
    <t xml:space="preserve">Inflammatory outcomes,
CVD Risk Factors &amp; BMI
</t>
  </si>
  <si>
    <t>Parental SES; Early life factors (gestation, birth weight and childhood SES</t>
  </si>
  <si>
    <t>8
CRP (mg/L) 
Fibrinogen (g/L) 
D-dimer (ng/mL) 
t-PA antigen (ng/mL) 
VWF antigen (IU/dL)
WHR
BMI, BP</t>
  </si>
  <si>
    <t>Metabolic and inflammatory systems</t>
  </si>
  <si>
    <t xml:space="preserve">
CRP (mg/L) 
Fibrinogen (g/L) 
D-dimer (ng/mL) 
t-PA antigen (ng/mL) 
VWF antigen (IU/dL)
</t>
  </si>
  <si>
    <t xml:space="preserve">Adjustment for Childhood intelligence 
Sex </t>
  </si>
  <si>
    <t>CRP (-.023)                  fibrinogen (-.004)</t>
  </si>
  <si>
    <t>CRP -0.039 to  -0.007        Fribrinogen -0.007 to -0.001</t>
  </si>
  <si>
    <t>Moderate (**) both</t>
  </si>
  <si>
    <t>24%–44%</t>
  </si>
  <si>
    <t>Early life factors including parental socioeconomic status accounted for 24%–44% of these associations, whereas further adjustment for adult CVD risk factors largely attenuated the effects (82%–100%).                                     
In basic models (Model 1) inverse associations were observed, so that higher inflammatory and hemostatic markers at age 45 were re-lated to significantly poorer cognitive performance on the attention and memory tasks at age 50.</t>
  </si>
  <si>
    <t>Participants at age 45</t>
  </si>
  <si>
    <t>﻿ -Early life socioeconomic status was measured by parental occupation,
- Adult cognitive performance scores was used to understand the association between midlife biomarkers and adult cognitive function, by controlling for childhood intelligence.</t>
  </si>
  <si>
    <t>A weighting was included in each model by using the weighted least squares (WLS) regression method to adjust for attrition bias among the follow-up adult cohort</t>
  </si>
  <si>
    <t>Chi-Yuan Chao; Chi-Chen Shih; Chi-Jen Wang; Jin-Shang Wu; Feng-Hwa Lu; Chih-Jen Chang; Yi-Ching Yang</t>
  </si>
  <si>
    <t>Low socioeconomic status may increase the risk of central obesity in incoming university students in Taiwan</t>
  </si>
  <si>
    <t>Taiwan</t>
  </si>
  <si>
    <r>
      <rPr>
        <b/>
        <u/>
        <sz val="8"/>
        <color rgb="FFEF2383"/>
        <rFont val="Calibri"/>
        <family val="2"/>
      </rPr>
      <t>Logistical regression model</t>
    </r>
    <r>
      <rPr>
        <sz val="8"/>
        <color rgb="FF000000"/>
        <rFont val="Calibri"/>
        <family val="2"/>
      </rPr>
      <t>, Multivariate analysis</t>
    </r>
  </si>
  <si>
    <t>The mean age of total participants was 21.9</t>
  </si>
  <si>
    <t>The baseline data was collected from an entrance health check-up survey in a university in 2007</t>
  </si>
  <si>
    <t xml:space="preserve"> - Parental SES of the participants was assessed through educational level (either high (educational years more than 12 years) or low education level groups), and parental occupation (white or blue collar groups)          </t>
  </si>
  <si>
    <t>Cardiometabolic risk factors</t>
  </si>
  <si>
    <t>Lifestyle and family history of diabetes and hypertension</t>
  </si>
  <si>
    <t xml:space="preserve">SBP, DBP, BMI, Waist circumference </t>
  </si>
  <si>
    <t>Age, Gender, smoking, alcohol consumption habits, physical exercise, and family history of diabetes.</t>
  </si>
  <si>
    <t xml:space="preserve"> - 1.26 
 - 1.30
</t>
  </si>
  <si>
    <t xml:space="preserve"> (95% CIs: 1.03—1.54)
(95% CIs: 1.04—1.64)
</t>
  </si>
  <si>
    <t xml:space="preserve">  p &lt; 0.05</t>
  </si>
  <si>
    <r>
      <rPr>
        <u/>
        <sz val="8"/>
        <color rgb="FFEF2383"/>
        <rFont val="Calibri"/>
        <family val="2"/>
      </rPr>
      <t xml:space="preserve"> - Household income and current ISP (index of social position) were associated with central obesity in anincoming university incoming student population.
</t>
    </r>
    <r>
      <rPr>
        <sz val="8"/>
        <color rgb="FF000000"/>
        <rFont val="Calibri"/>
        <family val="2"/>
      </rPr>
      <t xml:space="preserve"> - Subjects with lower SES were found to be shorter and heavier than those with higher SES
 - Lower household income and current ISP independently increased the risk of central obesity in a young adult population.</t>
    </r>
  </si>
  <si>
    <t>After excluding subjects with incomplete data, a total of 4552 subjects were recruited for the study (2145 men, 61.8%; 1325 women, 38.2%).</t>
  </si>
  <si>
    <t>﻿ - The different parental SES of the subjects was collected using a self-reported questionnaire. The current household income was defined as the total income of the family per month, and it was further dichotomized into two groups.</t>
  </si>
  <si>
    <t>Self-reported parental SES in childhood might suffer from a recall bias,however, this would result in a non-differentiated misclassification of SES which might only attenuate the relationship between parental SES and central obesity.</t>
  </si>
  <si>
    <t>Denise Janicki-Deverts; Sheldon Cohen; Karen A. Matthews; David R. Jacobs</t>
  </si>
  <si>
    <t>Sex Differences in the Association of Childhood Socioeconomic Status With Adult Blood Pressure Change: The CARDIA Study</t>
  </si>
  <si>
    <t>Retrospective Cohort study</t>
  </si>
  <si>
    <t>﻿1985 to 1986, ﻿
1987 to 1988 (Year 2), 1990 to 1991 (Year 5), 1992 to 1993 (Year 7),
1995 to 1996 (Year 10), 2000 to 2001 (Year 15), and 2005 to
2006 (Year 20).</t>
  </si>
  <si>
    <t>Linear multilevel modeling was used to examine the associations of own adult and father’s and mother’s educations with 15-year adult BP trajectories.
﻿
Effect modification analyses were used to examine whether associations of own adult, father’s, and mother’s educations with adult BP trajectories differ between men and women.</t>
  </si>
  <si>
    <t>18 to 30</t>
  </si>
  <si>
    <t>Coronary Artery Risk Development in Young Adults Study (CARDIA)</t>
  </si>
  <si>
    <t>Father’s and mother’s educational attainments at study enrollment (Year 0)</t>
  </si>
  <si>
    <t>﻿Age, sex, and race, time varying, alcohol consumption, physical activity, and smoking.</t>
  </si>
  <si>
    <t>﻿Body mass index (BMI), high-density lipoprotein choles-terol, total cholesterol, and triglycerides.</t>
  </si>
  <si>
    <t>SBP, DBP (mmHg)</t>
  </si>
  <si>
    <t>﻿Fully controlled models included time-invariant covariates (age, sex, race, recruitment center)
and time-varying covariates that were measured at each examination (marital status, body mass, cholesterol, oral contraceptives/
hormones, and antihypertensive drugs).
﻿
Analyses of parental education controlled for own education.</t>
  </si>
  <si>
    <t xml:space="preserve">Mother’s (SBP F = j0.02, DBP F = j0.02)
Father’s (SBP F = j0.02, DBP F = j0.01) </t>
  </si>
  <si>
    <t xml:space="preserve"> SBP, R2 = 0.94; DBP, R2 = 0.91</t>
  </si>
  <si>
    <r>
      <rPr>
        <u/>
        <sz val="8"/>
        <color rgb="FFEF2383"/>
        <rFont val="Calibri"/>
        <family val="2"/>
      </rPr>
      <t xml:space="preserve"> - Higher own adult education as well as higher father’s and mother’s educations were associated with a lower average baseline SBP as well as a smaller average increase in SBP over time.
</t>
    </r>
    <r>
      <rPr>
        <sz val="8"/>
        <color rgb="FF000000"/>
        <rFont val="Calibri"/>
        <family val="2"/>
      </rPr>
      <t xml:space="preserve"> - Childhood socioeconomic status may influence women’s health independent of their own adult status.
 </t>
    </r>
  </si>
  <si>
    <t>﻿There are not sufficient and detailed description about how members of the baseline sample were recruited and inclusion and exclusion criteria.</t>
  </si>
  <si>
    <t>﻿Detailed description about socioeconomic exposures:
- Childhood SES: Parental education was assessed at Year 0 with two items that asked participants to report the highest grade (or year) of regular school completed by a) ‘‘your father/or the man responsible for you as a child’’ and b) ‘‘your mother/or the woman responsible for you as a child.’’ Responses ranged from0 (no formal schooling) to 20 or higher (Q4 years of graduate education).
- Adult SES: ﻿ Participant educational attainment was used as the measure of adult SES. Education was measured at all examination years using the same years of education scale that was used to report
parental education. For</t>
  </si>
  <si>
    <t>Models adjusted by childhood SES, adult SES, and sex.</t>
  </si>
  <si>
    <t>﻿Missing valued were well-described by authors: "From this group, 275 participants were excluded from the present analyses for having no data on either parent’s educational attainment".</t>
  </si>
  <si>
    <t>﻿Description of Systolic (SBP) and diastolic blood pressure (DBP) was detailed, including  collection and calibration procedures in the field: ﻿ "Procedures for the collection and measurement of physiological risk factors previously have been reported."</t>
  </si>
  <si>
    <t xml:space="preserve"> Parental education was the only measure of CSES. Other childhood physical environmental factors associated with SESVsuch as family wealth and income, housing quality, and neighborhood safety additionally could influence later adult health</t>
  </si>
  <si>
    <t>The study was conducted among black, and white paricipants.</t>
  </si>
  <si>
    <t xml:space="preserve">Contacted 25 Jan 2023&gt; Reply: researcher don’t have access to this data anymore. </t>
  </si>
  <si>
    <t>Gareth Hagger-Johnson, Leone C. A. Craig, Rene´Mo˜ttus, John M. Starr</t>
  </si>
  <si>
    <t>Pathways from childhood intelligence and socioeconomic status to late-life cardiovascular disease risk</t>
  </si>
  <si>
    <t>2003-2006</t>
  </si>
  <si>
    <t>Structural Equation Modeling Strategy: A path model was constructed to predict CRP at age 70</t>
  </si>
  <si>
    <t>67-71</t>
  </si>
  <si>
    <t>Lothian Birth Cohort Study, 1936</t>
  </si>
  <si>
    <t xml:space="preserve">Parental SES. Occupational social class of the father </t>
  </si>
  <si>
    <t>Health behaviors, self-perceived quality of life, and BMI and adulthood SES</t>
  </si>
  <si>
    <t>C-Reactive Protein (CRP) and BMI</t>
  </si>
  <si>
    <t>Sex and ethnicity</t>
  </si>
  <si>
    <t>C-reactive protein and BMI</t>
  </si>
  <si>
    <t>mg/L and kg/m2</t>
  </si>
  <si>
    <t>Measurement model for health behaviors, Measurement model for SES, and Procedure for model modifications</t>
  </si>
  <si>
    <t>C-reactive -.034 protein and BMI -.01</t>
  </si>
  <si>
    <t>C-reactive protein &lt;.001 and BMI &lt;.001</t>
  </si>
  <si>
    <r>
      <rPr>
        <sz val="8"/>
        <color rgb="FF000000"/>
        <rFont val="Calibri"/>
        <family val="2"/>
      </rPr>
      <t xml:space="preserve">
</t>
    </r>
    <r>
      <rPr>
        <u/>
        <sz val="8"/>
        <color rgb="FFEF2383"/>
        <rFont val="Calibri"/>
        <family val="2"/>
      </rPr>
      <t xml:space="preserve">A well-fitting path model (CFI ⫽ .92, SRMR ⫽ .05) demonstrated significant indirect effects from childhood intelligence and parental social class to inflammation via BMI, health behaviors and quality of life (all ps ⬍ .05).       </t>
    </r>
    <r>
      <rPr>
        <sz val="8"/>
        <color rgb="FF000000"/>
        <rFont val="Calibri"/>
        <family val="2"/>
      </rPr>
      <t xml:space="preserve">                             
The indirect path from parental SES to CRP via own SES and health behaviors was
significant (␤⫽⫺.034, p ⬍ .001), but not the indirect path involving quality of life then BMI (␤⫽ .001, p ⫽ .09). The indirect path from parental SES to own SES then BMI, however, was significant (␤⫽⫺.01, p ⬍ .001). The path from parental SES to CRP via own SES then the Sweet foods dietary pattern was not significant (␤⫽ .003, p ⫽ .07).</t>
    </r>
  </si>
  <si>
    <t>Model adjusted by sex and ethnicity</t>
  </si>
  <si>
    <t>Cases with missing data were included in the models, using maximum likelihood estimation</t>
  </si>
  <si>
    <t>No sufficient details of the models in the path models and tables</t>
  </si>
  <si>
    <t>In follow-up analyses (not shown), we tested for moderated media-tion of the indirect pathways by sex (Kershaw et al., 2010), but not ethnicity because all LBC1936 participants are White. No signif-icant moderated mediation was found.</t>
  </si>
  <si>
    <t>Debra S. Lotstein; Michael Seid; Georgeanna Klingensmith; Doug Case; Jean M. Lawrence; Catherine Pihoker; Dana Dabelea; Elizabeth J. Mayer-Davis; Lisa K. Gilliam; Sarah Corathers; Giuseppina Imperatore; Lawrence Dolan; Andrea Anderson; Ronny A. Bell; Beth Waitzfelder</t>
  </si>
  <si>
    <t>Transition From Pediatric to Adult Care for Youth Diagnosed With Type 1 Diabetes in Adolescence</t>
  </si>
  <si>
    <t>20 years</t>
  </si>
  <si>
    <r>
      <rPr>
        <sz val="8"/>
        <color rgb="FF000000"/>
        <rFont val="Calibri"/>
        <family val="2"/>
      </rPr>
      <t xml:space="preserve">Multivariable </t>
    </r>
    <r>
      <rPr>
        <b/>
        <u/>
        <sz val="8"/>
        <color rgb="FFEF2383"/>
        <rFont val="Calibri"/>
        <family val="2"/>
      </rPr>
      <t>logistic regression</t>
    </r>
    <r>
      <rPr>
        <sz val="8"/>
        <color rgb="FF000000"/>
        <rFont val="Calibri"/>
        <family val="2"/>
      </rPr>
      <t xml:space="preserve"> models</t>
    </r>
  </si>
  <si>
    <t>18-20</t>
  </si>
  <si>
    <t>Male 57% of sample  (N=106)</t>
  </si>
  <si>
    <t>SEARCH for Diabetes in Youth Study with pediatric care</t>
  </si>
  <si>
    <t>﻿Parental education: ﻿Highest parental education was based on self- or parent-reported highest parental education.</t>
  </si>
  <si>
    <t xml:space="preserve">Glycemic control (hemoglobin A1c) </t>
  </si>
  <si>
    <t>﻿age at follow-up, race/ethnicity, gender, type of insurance at follow-up, highest parental education) and disease-related factors (diabetes duration, hemoglobin A1c,presenceofamedicalcomorbidityat baseline visit</t>
  </si>
  <si>
    <t>HbA1c</t>
  </si>
  <si>
    <t xml:space="preserve"> - The model was adjusted for SEARCH study site, time elapsed between baseline and follow-up visits, 
</t>
  </si>
  <si>
    <t>Poor glycemic control: odds ratio = 2.24</t>
  </si>
  <si>
    <t>0.64 to 6.53</t>
  </si>
  <si>
    <t>Non-significance .352</t>
  </si>
  <si>
    <r>
      <rPr>
        <sz val="8"/>
        <color rgb="FF000000"/>
        <rFont val="Calibri"/>
        <family val="2"/>
      </rPr>
      <t xml:space="preserve">﻿Older age, lower baseline glycosylated hemoglobin, and less
</t>
    </r>
    <r>
      <rPr>
        <u/>
        <sz val="8"/>
        <color rgb="FFEF2383"/>
        <rFont val="Calibri"/>
        <family val="2"/>
      </rPr>
      <t>parental education were independently associated</t>
    </r>
    <r>
      <rPr>
        <sz val="8"/>
        <color rgb="FF000000"/>
        <rFont val="Calibri"/>
        <family val="2"/>
      </rPr>
      <t xml:space="preserve"> with increased
odds of transition.      The odds of poor glycemic control at follow-up were 2.5 times higher for participants who transitioned to adult care compared with those who remained in pediatric care.  </t>
    </r>
  </si>
  <si>
    <t>Description of the ﻿inclusion criteria was provided: SEARCH participants with physician- diagnosed type 1 diabetes</t>
  </si>
  <si>
    <t>Description of potential confounders was provided.</t>
  </si>
  <si>
    <t>Description of exclusion of participants was provided with sufficient details: "﻿We excluded 24 participants who saw adult providers at baseline, and 61 whose type of provider at the baseline visit could not be identified, including…"
﻿Figure 1 illustrates the inclusion criteria for participants in these analyses.</t>
  </si>
  <si>
    <t xml:space="preserve"> - The interpretation of the statistically significant relationship between race/ethnicity and glycemic control at follow-up is limited by the relatively small sample of nonwhite participants (n = 45, 24% of the cohort) resulting in a wide confidence interval for the effect.
- Participants’ exact age or hemoglobin A1c value at the time of transfer to adult care cannot be identified from these data.</t>
  </si>
  <si>
    <t>Low-risk        Race/ethnicity was self-reported, using the standard 2000 census questions and categorized as non-Hispanic white, Hispanic, non-Hispanic black, or other race/ ethnicity; These categories were further combined as non-Hispanic white versus nonwhite participants</t>
  </si>
  <si>
    <t>Contacted 25 Jan 2023 (Email delivery failed) no other corresponding author</t>
  </si>
  <si>
    <t>Bennett, Nadia R; Ferguson, Trevor S; Bennett, Franklyn I; Tulloch-Reid, Marshall K; Younger-Coleman, Novie O M; Jackson, Maria D; Samms-Vaughan, Maureen E; Wilks, Rainford J</t>
  </si>
  <si>
    <t>High-Sensitivity C-Reactive Protein is Related to Central Obesity and the Number of Metabolic Syndrome Components in Jamaican Young Adults.</t>
  </si>
  <si>
    <t>Jaimaica</t>
  </si>
  <si>
    <t>2005 and 2007</t>
  </si>
  <si>
    <r>
      <rPr>
        <b/>
        <u/>
        <sz val="8"/>
        <color rgb="FFEF2383"/>
        <rFont val="Calibri"/>
        <family val="2"/>
      </rPr>
      <t>﻿Logistic regression</t>
    </r>
    <r>
      <rPr>
        <sz val="8"/>
        <color rgb="FF000000"/>
        <rFont val="Calibri"/>
        <family val="2"/>
      </rPr>
      <t xml:space="preserve"> models were used to identify factors independently associated with high hsCRP.</t>
    </r>
  </si>
  <si>
    <t>﻿18–20</t>
  </si>
  <si>
    <t>Jamaica 1986 Birth
Cohort Study.</t>
  </si>
  <si>
    <t>Highest educational level reported by parents or guardian.</t>
  </si>
  <si>
    <t>﻿﻿High-sensitivity C-reactive protein (hsCRP)</t>
  </si>
  <si>
    <t>Sex
﻿</t>
  </si>
  <si>
    <t>Glucose, LDL, HDL, Triglycerides, Total Cholesterol, hsCRP, weight, height, waist, BMI, hip circumference, SBP, DBP</t>
  </si>
  <si>
    <t>﻿hsCRP (mg/L)</t>
  </si>
  <si>
    <t>﻿Sex and parental education</t>
  </si>
  <si>
    <t>﻿Parental education 7.8</t>
  </si>
  <si>
    <t>4.8–12.9</t>
  </si>
  <si>
    <t>&lt;0.001</t>
  </si>
  <si>
    <r>
      <rPr>
        <sz val="8"/>
        <color rgb="FF000000"/>
        <rFont val="Calibri"/>
        <family val="2"/>
      </rPr>
      <t xml:space="preserve"> -In logistic regression models controlling for sex and </t>
    </r>
    <r>
      <rPr>
        <u/>
        <sz val="8"/>
        <color rgb="FFEF2383"/>
        <rFont val="Calibri"/>
        <family val="2"/>
      </rPr>
      <t>parental education, high WC was associated with significantly higher odds of high hsCRP</t>
    </r>
    <r>
      <rPr>
        <sz val="8"/>
        <color rgb="FF000000"/>
        <rFont val="Calibri"/>
        <family val="2"/>
      </rPr>
      <t xml:space="preserve"> (OR 7.8, 95% CI 4.8–12.9, p&lt;0.001). In a similar model, high hsCRP was also associated with the number of metabolic syndrome components.</t>
    </r>
  </si>
  <si>
    <t>Participants aged 18–20 years between March 2005 and February 2007.</t>
  </si>
  <si>
    <t>﻿Socioeconomic status was defined as the highest level of education attained by either parent or guardian and categorized as: primary/all age, secondary, or tertiary. Persons who responded “do not know” to the questions on education of parents/guardian were treated as a fourth category.</t>
  </si>
  <si>
    <t>﻿Since our study tested two primary hypotheses, the significance level for the final models was adjusted to 0.025 using the Bonfer-roni method as recommended by Bender and Lange.</t>
  </si>
  <si>
    <t>﻿Data on hsCRP was unavailable for 61 participants and 45 participants had hsCRP values &gt;10 mg/L. Another 50 participants had missing values for at least one additional variable of interest. Maybe lost of power due 100 participants excluded from study.</t>
  </si>
  <si>
    <t>Two measurements are not fully described in the final multivariate models</t>
  </si>
  <si>
    <t>The study was
conducted among Afro-Caribbean youth</t>
  </si>
  <si>
    <t>Contacted 25 Jan 2023&gt; Reply: researcher committed  to sending the requested information within the first week of february upon a reminder</t>
  </si>
  <si>
    <t>B Savitsky,1 O Manor,1 Y Friedlander,1 A Burger,1 G Lawrence,1 R Calderon-Margalit,1 D S Siscovick,2 D A Enquobahrie,3 M A Williams,4 H Hochner1
1The</t>
  </si>
  <si>
    <t>Associations of socioeconomic position in childhood and young adulthood with cardiometabolic risk factors: the Jerusalem Perinatal Family Follow-Up Study</t>
  </si>
  <si>
    <t>Israel</t>
  </si>
  <si>
    <t>1974 and 1976; 2003 and 2006</t>
  </si>
  <si>
    <r>
      <rPr>
        <b/>
        <u/>
        <sz val="8"/>
        <color rgb="FF000000"/>
        <rFont val="Calibri"/>
        <family val="2"/>
      </rPr>
      <t>Linear regression</t>
    </r>
    <r>
      <rPr>
        <sz val="8"/>
        <color rgb="FF000000"/>
        <rFont val="Calibri"/>
        <family val="2"/>
      </rPr>
      <t xml:space="preserve"> models were used to investigate the associa-tions of SEP (based on occupation and education separately)
with CMRs measured at 32 years of age after controlling for potential confounders.</t>
    </r>
  </si>
  <si>
    <t>30–35</t>
  </si>
  <si>
    <t>The Jerusalem Perinatal Family Follow-Up Study</t>
  </si>
  <si>
    <t>SEP was indicated by parents’ occupation and education</t>
  </si>
  <si>
    <t xml:space="preserve">
The following potential confounders in childhood and young adulthood were considered in the multivariate models: (1) gender,
(2) ethnic origin, assessed according to country of birth of mater-nal grandfather (categorised as: ‘Israel’, ‘Asia’, ‘North-Africa’ and
‘Europe’) and (3) whether father was a yeshiva student (ie,
student of a Jewish religious centre for Talmud studies) at birth
(due to the unique lifestyle, cultural norms and socioeconomic
characteristics attributed to yeshiva students).</t>
  </si>
  <si>
    <t>Anthropometric measurements (BMI), blood pressure, and total cholesterol, HDL cholesterol, triglyceride, plasma glucose concentrations, and homeostasis model assessment (HOMA).</t>
  </si>
  <si>
    <t>Model I includes SEP in childhood adjusted for gender, origin, fast duration and variable ‘father yeshiva student’. †Model II includes SEP in young adulthood adjusted for gender, origin, fast duration and variable ‘father yeshiva student’.
β—per 1-unit of increase in SEP. *Model I includes SEP in childhood adjusted for gender, origin, fast duration and variable ‘father yeshiva student’. †Model II includes SEP in young adulthood adjusted for gender, origin, fast duration and variable ‘father yeshiva student’.</t>
  </si>
  <si>
    <t>BMI -.0.298; Fat% -0.611; insuline -0.014; Try  -0.015; LDL -2.102</t>
  </si>
  <si>
    <t>BMI -0.568 to -0.027; Fat% -1.034 to -0.188; insuline -0.028 to -0.001; Try -.0.028 to -0.002; LDL -3.791 to -0.412</t>
  </si>
  <si>
    <t>BMI Fat% insuline Try LDL =all singnificance</t>
  </si>
  <si>
    <r>
      <rPr>
        <u/>
        <sz val="8"/>
        <color rgb="FFEF2383"/>
        <rFont val="Calibri"/>
        <family val="2"/>
      </rPr>
      <t>Childhood-occupational SEP was negatively associated with body mass index (BMI; β=−0.29, p=0.031), fat percentage (fat%; β=−0.58, p=0.005),
associated with body mass index (BMI; β=−0.29, p=0.031), fat percentage (fat%; β=−0.58, p=0.005), insulin (β=−0.01, p=0.031), triglycerides (β=−0.02,
p=0.031), fat percentage (fat%; β=−0.58, p=0.005), insulin (β=−0.01, p=0.031), triglycerides (β=−0.02, p=0.024) and low-density lipoprotein cholesterol (LDL-C;
insulin (β=−0.01, p=0.031), triglycerides (β=−0.02, p=0.024) a</t>
    </r>
    <r>
      <rPr>
        <sz val="8"/>
        <color rgb="FF000000"/>
        <rFont val="Calibri"/>
        <family val="2"/>
      </rPr>
      <t xml:space="preserve">nd low-density lipoprotein cholesterol (LDL-C; β=−1.91, p=0.015), independent of adulthood SEP.
</t>
    </r>
  </si>
  <si>
    <t>Model adjusted by confounders</t>
  </si>
  <si>
    <t>Sufficient information how missing values were managed in this study.</t>
  </si>
  <si>
    <t>Jitka Pikhartova1*, David Blane2 and Gopalakrishnan Netuveli3</t>
  </si>
  <si>
    <t>The role of childhood social position in adult type 2 diabetes: evidence from the English Longitudinal Study of Ageing</t>
  </si>
  <si>
    <r>
      <rPr>
        <b/>
        <u/>
        <sz val="8"/>
        <color rgb="FFEF2383"/>
        <rFont val="Calibri"/>
        <family val="2"/>
      </rPr>
      <t>Logistic regression</t>
    </r>
    <r>
      <rPr>
        <sz val="8"/>
        <color rgb="FF000000"/>
        <rFont val="Calibri"/>
        <family val="2"/>
      </rPr>
      <t xml:space="preserve"> was used to assess bivariate associations between dia-betes and the socioeconomic and health variables from childhood and adulthood.  Statistical analysis to assess direct and indirect effects of childhood circumstances on diabetes in later life.            
The possible mediating role of in-flammatory markers, current risk factors and current so-cial position was evaluated in pathway analysis in MPlus version 6.12.</t>
    </r>
  </si>
  <si>
    <t>50 years and more.</t>
  </si>
  <si>
    <t>English Longitudinal
Study of Ageing (ELSA)</t>
  </si>
  <si>
    <t>Father’s job when ELSA participants were aged 14 years was used as the measure of childhood social position.</t>
  </si>
  <si>
    <t>Current social characteristics, health behaviours and inflammatory biomarkers were used as potential mediators.</t>
  </si>
  <si>
    <t>Metabolic outcomes, C-Reactive Protein (CRP), High plasma fibrinogen concentration, and WC</t>
  </si>
  <si>
    <t>Age and mediators</t>
  </si>
  <si>
    <t>Blood levels of glycated haemoglobin, C-reactive protein and blood fibrinogen, and High waist circumference (cm).</t>
  </si>
  <si>
    <t>Cardiovascular system, metabolic and inflammatory systems</t>
  </si>
  <si>
    <t>Controlling by mediators and sex.</t>
  </si>
  <si>
    <t>DM 1.45; Inflammatory markers score
1.63</t>
  </si>
  <si>
    <t>DM 1.23-1.71.  Inflammatory markers score 1.43-1.86</t>
  </si>
  <si>
    <t>DM 0.043; Inflammatory markers score 0.052</t>
  </si>
  <si>
    <t>DM &lt;0.001; Inflammatory markers score &lt;0.001</t>
  </si>
  <si>
    <t xml:space="preserve">DM 0.035: Inflammatory markers </t>
  </si>
  <si>
    <r>
      <rPr>
        <u/>
        <sz val="8"/>
        <color rgb="FFEF2383"/>
        <rFont val="Calibri"/>
        <family val="2"/>
      </rPr>
      <t xml:space="preserve">A disadvantaged social position in childhood, as measured by father’s manual occupation, was associated at conventional levels of statistical significance with an increased risk of type 2 diabetes in adulthood, </t>
    </r>
    <r>
      <rPr>
        <sz val="8"/>
        <color rgb="FF000000"/>
        <rFont val="Calibri"/>
        <family val="2"/>
      </rPr>
      <t>both directly and indirectly through inflammation, adulthood social position and a risk score constructed from adult health behaviours including tobacco smoking and limited physical activity. The direct effect of childhood social position was reduced by mediation analysis (standardised coefficient decreased from 0.089 to 0.043) but remained statistically significant (p = 0.035). All three indirect pathways made a statistically significantly contribution to the overall effect of childhood social position on adulthood type 2 diabetes.                            
Sex interaction was tested in all steps of the analysis, and as there was not any sta-tistically significant differences between the results for men and women, our results are being presented as sex-adjusted rather than stratified by sex.</t>
    </r>
  </si>
  <si>
    <t>Controlled models by potential confounders</t>
  </si>
  <si>
    <t>Participants with missing data were included in the analysis</t>
  </si>
  <si>
    <t>Detailed description of the outcomes</t>
  </si>
  <si>
    <t>Neha A. John-Henderson; Anna L. Marsland; Thomas W. Kamarck; Matthew F. Muldoon; Stephen B. Manuck</t>
  </si>
  <si>
    <t>Childhood Socioeconomic Status and the Occurrence of Recent Negative Life Events as Predictors of Circulating and Stimulated Levels of Interleukin-6</t>
  </si>
  <si>
    <t> 2008-2011</t>
  </si>
  <si>
    <t>4 years</t>
  </si>
  <si>
    <r>
      <rPr>
        <sz val="8"/>
        <color rgb="FF000000"/>
        <rFont val="Calibri"/>
        <family val="2"/>
      </rPr>
      <t xml:space="preserve"> - Pearson product-moment correlation analyses
 - </t>
    </r>
    <r>
      <rPr>
        <b/>
        <u/>
        <sz val="8"/>
        <color rgb="FF000000"/>
        <rFont val="Calibri"/>
        <family val="2"/>
      </rPr>
      <t>linear regression</t>
    </r>
    <r>
      <rPr>
        <sz val="8"/>
        <color rgb="FF000000"/>
        <rFont val="Calibri"/>
        <family val="2"/>
      </rPr>
      <t xml:space="preserve"> analyses</t>
    </r>
  </si>
  <si>
    <t>mean age = 42.75 years</t>
  </si>
  <si>
    <t>53% female</t>
  </si>
  <si>
    <t xml:space="preserve">47% male </t>
  </si>
  <si>
    <t xml:space="preserve">﻿1.06 </t>
  </si>
  <si>
    <t xml:space="preserve">﻿1.39 </t>
  </si>
  <si>
    <t>Participants were drawn from Phase II of the Adult Health and Behavior project, which assessed behavioral and biological traits among middle aged community volunteers.</t>
  </si>
  <si>
    <t xml:space="preserve"> ﻿  - Participants reported the level of education that both their mother and father achieved before the participant turned 18 years on a scale from 1 to 8</t>
  </si>
  <si>
    <t xml:space="preserve">Serum IL-6 levels </t>
  </si>
  <si>
    <t>BMI, HPA axis (hypothalamic-pituitary adrenal axis), IL-6 , LPS (lipopolysaccharide)</t>
  </si>
  <si>
    <t xml:space="preserve"> IL-6 (pg/ml)</t>
  </si>
  <si>
    <t> In these models, race, sex, mean-centered age, mean-centered BMI, and number of days between visits were entered in the first step; current SES (mean-centered education level) and mean-centered adult subjective social status were entered in the second step; and mean-centered childhood SESwas en-tered in the third step.</t>
  </si>
  <si>
    <t>  -0.09</t>
  </si>
  <si>
    <t xml:space="preserve"> No reported </t>
  </si>
  <si>
    <t> 0.03</t>
  </si>
  <si>
    <t>0.001 strong</t>
  </si>
  <si>
    <t xml:space="preserve"> - The relationship between childhood SES and IL-6 seems to be moderated by recent life events, such that individuals with a relatively low childhood SES exhibit an inflammatory phenotype in the context of a high number of recent negative life events.
 -There is a marginally significant main effect of subjective childhood SES on circulating IL-6.
 -The main effect of subjective childhood SES was qualified by an interaction with the occurrence of recent negative life events, with individuals who reported lower childhood SES and who had experienced higher numbers of recent life events showing higher levels of circulating IL-6 when compared with their counterparts with lower levels of recent stress.</t>
  </si>
  <si>
    <t>Individuals had to be working at least 25 hours per week (a substudy involving this cohort was focused on the association between occupational stress and coronary heart disease risk), speak English as their first language, and be between 30 and 54 years of age.</t>
  </si>
  <si>
    <t>SES was determined by Chidhood Objective SES and Childhood Subjective SES, as well as Adulthood Objective SES and Adulthood Subjective SES</t>
  </si>
  <si>
    <t>Models adjusted by potential bias.</t>
  </si>
  <si>
    <t>The retrospective and subjective assessment of childhood SES is a limitation of this research as it could involve recall bias.</t>
  </si>
  <si>
    <t>The study was conducted among only white participants</t>
  </si>
  <si>
    <t xml:space="preserve">Contacted 25 Jan 2023&gt; Reply: corresponding author has contacted the co-author (Neha John-Henderson) who conducted the analysis to assist in re-running the analysis to obtain the information needed. *update &gt; Data received from Neha John-Henderson and inputed </t>
  </si>
  <si>
    <t>Adina Zeki Al Hazzouri1, Mary N. Haan2, Whitney R. Robinson3, Penny Gordon-Larsen4, Lorena Garcia5, Erin Clayton6, and Allison E. Aiello3</t>
  </si>
  <si>
    <t>Associations of intergenerational education with metabolic health in US Latinos</t>
  </si>
  <si>
    <t>1998-1999</t>
  </si>
  <si>
    <r>
      <rPr>
        <sz val="8"/>
        <color rgb="FF000000"/>
        <rFont val="Calibri"/>
        <family val="2"/>
      </rPr>
      <t xml:space="preserve">multivariable </t>
    </r>
    <r>
      <rPr>
        <b/>
        <u/>
        <sz val="8"/>
        <color rgb="FFEF2383"/>
        <rFont val="Calibri"/>
        <family val="2"/>
      </rPr>
      <t xml:space="preserve">logistic regression models </t>
    </r>
    <r>
      <rPr>
        <sz val="8"/>
        <color rgb="FF000000"/>
        <rFont val="Calibri"/>
        <family val="2"/>
      </rPr>
      <t>to examine the associations between the four-level intergenerational education measure and the prevalence of large waist circumference, metabolic syndrome, and type 2 diabetes.</t>
    </r>
  </si>
  <si>
    <t>60-101</t>
  </si>
  <si>
    <t>Sacramento Area Latino Study on Aging, a cohort of older adult Mexican-American Latinos</t>
  </si>
  <si>
    <t>Parents’ education level (?6 vs. &lt;6 years)</t>
  </si>
  <si>
    <t>For foreign-born participants, we calculated “time since migration” as the difference between their age at enroll- ment in our study and their reported age at migration. We assessed depressive symptoms at baseline using the 20-item Epidemiologic Studies-Depression Scale (CES-D) (range 0-60); and we ascertained hypertension based on a self-report of a physician diagnosis, use of antihypertensive medication, a systolic blood pressure &gt;140 mm Hg, and/or a diastolic blood pressure &gt;90 mm Hg</t>
  </si>
  <si>
    <t xml:space="preserve">Waist circumference </t>
  </si>
  <si>
    <t>Inches</t>
  </si>
  <si>
    <t>At the multivariable level, we adjusted for age and gender and we included potential confounders based on a priori literature as well as the potential confounders’ established associations with education and each of the outcomes of interest. In regression models of the foreign-born, we additionally adjusted for time since migration as a potential confounder. We</t>
  </si>
  <si>
    <t>Parental high/adult high: OR=0.63 parental low/adult high: OR 0.63</t>
  </si>
  <si>
    <t>Parental high/adult high: 95% CI 5 0.41, Parental low/adult high: 95% CI 5 0.40, 0.99)</t>
  </si>
  <si>
    <r>
      <rPr>
        <sz val="8"/>
        <color rgb="FF000000"/>
        <rFont val="Calibri"/>
        <family val="2"/>
      </rPr>
      <t>US-born participants who achieved high adult education, regardless of their parents’ education, had 37% lower odds of type 2 diabetes compared to US-born participants with both low parental and personal education levels [e.g., multivariable-adjusted OR (parental low/adult high) 5 0.63; 95% CI 5 0.40, 0.99]. A</t>
    </r>
    <r>
      <rPr>
        <u/>
        <sz val="8"/>
        <color rgb="FFEF2383"/>
        <rFont val="Calibri"/>
        <family val="2"/>
      </rPr>
      <t xml:space="preserve">mong the foreign-born, only those with both high parental and high personal education lev- els had 55% lower odds of large waist circumference </t>
    </r>
    <r>
      <rPr>
        <sz val="8"/>
        <color rgb="FF000000"/>
        <rFont val="Calibri"/>
        <family val="2"/>
      </rPr>
      <t>(OR 5 0.45; 95% CI 5 0.23, 0.88) compared to foreign-born participants with both low parental and personal education levels.</t>
    </r>
  </si>
  <si>
    <t>Exposures are well-described and operationalisation of each dummy variable is clear and feasible.</t>
  </si>
  <si>
    <t>Models with unclear adjustment by potential bias.</t>
  </si>
  <si>
    <t>Sequential regression multivariate imputation (SRMI) approach for the entire SALSA dataset.</t>
  </si>
  <si>
    <t>Nativity. Nativity was based on participants’ report of their coun- try of birth. Participants were classified as either US-born or foreign-born (in Mexico or another Central or South American coun- try) before migrating to the US. A total of 51.1% of the participants were foreign-born, and nearly all (90%) of the immigrants were born in Mexico</t>
  </si>
  <si>
    <t>Esther M. Friedman; Arun S. Karlamangla; Tara L. Gruenewald; Brandon Koretz; Teresa E. Seeman</t>
  </si>
  <si>
    <t>Early Life Adversity and Adult Biological Risk Profiles</t>
  </si>
  <si>
    <t>Second wave</t>
  </si>
  <si>
    <r>
      <rPr>
        <b/>
        <u/>
        <sz val="8"/>
        <color rgb="FF000000"/>
        <rFont val="Calibri"/>
        <family val="2"/>
      </rPr>
      <t xml:space="preserve">﻿ - Linear regression models
</t>
    </r>
    <r>
      <rPr>
        <sz val="8"/>
        <color rgb="FF000000"/>
        <rFont val="Calibri"/>
        <family val="2"/>
      </rPr>
      <t>﻿ - Mediation of the relationship between childhood adversity and adult biological risk using the KHB method</t>
    </r>
  </si>
  <si>
    <t>﻿25-74</t>
  </si>
  <si>
    <t>﻿7108</t>
  </si>
  <si>
    <t>National Survey of Midlife Development in the United States (MIDUS)</t>
  </si>
  <si>
    <t xml:space="preserve">Parental education and occupation
</t>
  </si>
  <si>
    <t>Education attainment, ﻿social strain and support, and health risks</t>
  </si>
  <si>
    <t>Allostatic load</t>
  </si>
  <si>
    <t>﻿Race, age, and sex.</t>
  </si>
  <si>
    <t xml:space="preserve"> 11- Plasma C-reactive protein, fibrinogen, and serum measures
of interleukin-6 and the soluble adhesion molecule-1. 
HDL-c, triglycerides, BMI, and waist-hip ratio.
glycosylated hemoglobin (HBa1c),
fasting glucose, and the homeostasis model of insulin resistance</t>
  </si>
  <si>
    <t>Neuroendocrine, immune &amp; inflammatory,  metabolic and cardiovascular systems</t>
  </si>
  <si>
    <t>Allostatic load at adulthood</t>
  </si>
  <si>
    <t xml:space="preserve"> - adult educational attainments, 
- social relationships, 
- health behaviors.</t>
  </si>
  <si>
    <t xml:space="preserve">0.041
</t>
  </si>
  <si>
    <t>low significance (*)</t>
  </si>
  <si>
    <r>
      <rPr>
        <u/>
        <sz val="8"/>
        <color rgb="FFEF2383"/>
        <rFont val="Calibri"/>
        <family val="2"/>
      </rPr>
      <t xml:space="preserve"> - Childhood socioeconomic adversity and physical abuse were associated with increased AL.
</t>
    </r>
    <r>
      <rPr>
        <sz val="8"/>
        <color rgb="FF000000"/>
        <rFont val="Calibri"/>
        <family val="2"/>
      </rPr>
      <t xml:space="preserve"> - For each adverse experience in childhood, AL in middle life increased by 0.093.
</t>
    </r>
  </si>
  <si>
    <t>Description how participants were recruited for this subsample was detailed.</t>
  </si>
  <si>
    <t>﻿The key limitation of this work is its reliance on retro-spective reports of early life and self-reports, which may be subject to recall bias.</t>
  </si>
  <si>
    <t>﻿Of the 1255 individuals who participated in the biomarker study, 12 individuals were excluded from this analysis because of missing information on AL, 1 was missing information on childhood adversity, 40 were missing information on de- mographic characteristics (mainly race), 8 had incomplete information on social relationships, and 14 had incomplete reports on health behaviors, for a total of 1180 individuals in the analytic sample. Mean</t>
  </si>
  <si>
    <t>The key limitation of this work is its reliance on retrospective reports of early life and self-reports, which may be subject to recall bias. There was no adjustment for this.</t>
  </si>
  <si>
    <t>The study was conducted among white and non-white races</t>
  </si>
  <si>
    <t>Jennifer Morozink Boylan; J. Richard Jennings; Karen A. Matthews</t>
  </si>
  <si>
    <t>Childhood Socioeconomic Status and Cardiovascular Reactivity and Recovery Among Black and White Men: Mitigating Effects of Psychological Resources</t>
  </si>
  <si>
    <t>﻿1987–1988</t>
  </si>
  <si>
    <t>linear regression models</t>
  </si>
  <si>
    <t>30–34</t>
  </si>
  <si>
    <t>Psychological resource measures were completed online at the laboratory visit</t>
  </si>
  <si>
    <t xml:space="preserve"> -﻿Acute stress in adulthood
-Educational attainment; 
-﻿Health behaviors &amp; BMI pathway
</t>
  </si>
  <si>
    <t>Age
﻿</t>
  </si>
  <si>
    <t>BMI and SBP; DBP; HR; HF-HRV</t>
  </si>
  <si>
    <t>Age, race, marital status, BMI, current smoking, current SES</t>
  </si>
  <si>
    <t xml:space="preserve">Black participants (β = -.13), t(127) = 1.48, p = .14;
White participants (β = -.20), t(101) = 2.15, p = .03	
</t>
  </si>
  <si>
    <r>
      <rPr>
        <u/>
        <sz val="8"/>
        <color rgb="FFEF2383"/>
        <rFont val="Calibri"/>
        <family val="2"/>
      </rPr>
      <t xml:space="preserve"> - Lower childhood SES predicted higher HR and SBP</t>
    </r>
    <r>
      <rPr>
        <sz val="8"/>
        <color rgb="FF000000"/>
        <rFont val="Calibri"/>
        <family val="2"/>
      </rPr>
      <t xml:space="preserve"> at recovery, independent of age, race, body mass index, current smoking, task demand, and current SES.
- Lower childhood SES predicted SBP recovery only among men with fewer psychological resources.</t>
    </r>
  </si>
  <si>
    <t>Recruitment procedures well-decribed in the methods.</t>
  </si>
  <si>
    <t>A suitable description of ﻿ Childhood SES, which was measured yearly during the PYS through the two-factor Hollingshead index (1975), which incorporates pa-rental educational attainment and occupational status as reported by the boy’s family.</t>
  </si>
  <si>
    <t>Description of multiple confounders was provided.</t>
  </si>
  <si>
    <t>﻿Failed to respond to contact or missed appointments were well-described in the population study.</t>
  </si>
  <si>
    <t>Laboratory procedures were well-described for the SBP and DBP outcomes.</t>
  </si>
  <si>
    <t>﻿
Further, little evidence for race differences
was found in the associations between childhood SES and cardio-vascular responses to stress, emphasizing that exposure to low SES
in early life predicts poor SBP and HR recovery from stress
ubiquitously in both Black and White men.</t>
  </si>
  <si>
    <t>﻿Cristina Barboza Solís, Romain Fantin, Raphaele Castagne, Thierry Lang, Cyrille Delpierre a, Michelle Kelly-Irving</t>
  </si>
  <si>
    <t>﻿Mediating pathways between parental socio-economic position and allostatic load in mid-life: Findings from the 1958 British birth cohort</t>
  </si>
  <si>
    <t>Cohort study since 1958</t>
  </si>
  <si>
    <t>﻿Cohort members between 7y and 50y.</t>
  </si>
  <si>
    <t>60 years</t>
  </si>
  <si>
    <r>
      <rPr>
        <sz val="8"/>
        <color rgb="FF000000"/>
        <rFont val="Calibri"/>
        <family val="2"/>
      </rPr>
      <t>﻿ -Path analysis
-</t>
    </r>
    <r>
      <rPr>
        <b/>
        <u/>
        <sz val="8"/>
        <color rgb="FF000000"/>
        <rFont val="Calibri"/>
        <family val="2"/>
      </rPr>
      <t>Linear regression</t>
    </r>
    <r>
      <rPr>
        <sz val="8"/>
        <color rgb="FF000000"/>
        <rFont val="Calibri"/>
        <family val="2"/>
      </rPr>
      <t xml:space="preserve"> path modelling relationship parental SEP and AL and mediation analysis  maternal education (ME) and AL and parental occupation (PO) and AL.
﻿-Multivariate linear regression</t>
    </r>
  </si>
  <si>
    <t>﻿7573</t>
  </si>
  <si>
    <t>﻿
British Registrar General's social
class system (RGSC)</t>
  </si>
  <si>
    <t xml:space="preserve">Yes </t>
  </si>
  <si>
    <t>Parental SEP using Mother Education (ME) and Parental Occupation (PO).</t>
  </si>
  <si>
    <t>Mother education</t>
  </si>
  <si>
    <t xml:space="preserve"> -﻿Educational pathway (motor ability and educational attainment at 23y).
-﻿Psychosocial/psychological pathway (parental involvement at 7y, social adjustment, and family structure at 7y).
-﻿Material/financial (childhood material deprivation at ages 7, 11 and 16; and income at 23y)
-﻿Health behaviors &amp; BMI pathway (physical activity at 23y, alcohol consumption at 23y and smoking status at 23y)
</t>
  </si>
  <si>
    <t>14 
neuroendocrine (salivary cortisol t1 (nmol/L), salivary cortisol t1-t2 (nmol/L)); immune &amp; inflammatory (insulin-like growth factor-1 (IGF-1 nmol/L), C- reactive protein (CRP mg/L), fibrinogen (g/L), immunoglobulin E (IgE KU/L)); the metabolic system (high density lipoprotein (HDL mmol/L), low density lipoprotein (LDL mmol/L), triglycerides (mmol/L), glycosylated hemoglobin (%)); cardiovascular &amp; respiratory: (systolic blood pressure (SBP mmHg), diastolic blood pressure (DBP mmHg), heart rate/pulse (p/min), peak expiratory flow (L/ min)). These"</t>
  </si>
  <si>
    <t>Allostatic load at 44y</t>
  </si>
  <si>
    <t>Mediating pathways adjusted for ME, PO, confounders and mediators.</t>
  </si>
  <si>
    <t>Maternal education.   Females 0.39
Males 0.16	
Parental occupation (semi-unskileed)                    Females 0.63                   Males 0.56</t>
  </si>
  <si>
    <t>Maternal education.    Females (0.22 - 0.55)
Males (0.01 - 0.31)                    Parental occupation.        females  (0.40 - 0.87)      males (0.35 - 0.77)</t>
  </si>
  <si>
    <t>Maternal education.   Females &lt;0.001 (strong)
Males 0.037 (low).       Parental occupation.   Females &lt;0.001.         males.  &lt;0.001</t>
  </si>
  <si>
    <t>Maternal education Females 7% males 9%.          Paternal occupation            Females 9% males 9%</t>
  </si>
  <si>
    <r>
      <rPr>
        <u/>
        <sz val="8"/>
        <color rgb="FFEF2383"/>
        <rFont val="Calibri"/>
        <family val="2"/>
      </rPr>
      <t xml:space="preserve"> - Lower maternal education and manual paternal occupation were associated with a higher allostatic load at 44 years</t>
    </r>
    <r>
      <rPr>
        <sz val="8"/>
        <color rgb="FF000000"/>
        <rFont val="Calibri"/>
        <family val="2"/>
      </rPr>
      <t>, mainly via the educational, material/financial, and health behaviors pathways for both men and women.
- Only the mediating variables explaining &gt;5% of the total effect for men and women respectively, first between ME and AL, and second between PO and AL.</t>
    </r>
  </si>
  <si>
    <t>﻿Members between 7y and 50y</t>
  </si>
  <si>
    <t>﻿PO was constructed from the British Registrar General's socialclass system (RGSC) using mother's partner's social class ﻿ and if this was unavailable the mother's father's so-cial class was used.</t>
  </si>
  <si>
    <t>﻿To control for possible bias due to missing data, we imputed data for covariates with missing data using the multiple imputa-tion</t>
  </si>
  <si>
    <t>Measurements and definitios are not fully provided (e.g., means and sd)</t>
  </si>
  <si>
    <t>We conducted two sensitivity analysis. The first one for studying the stability of the AL score by identifying whether within our score, a parameter was having a stronger association relatively to the others.</t>
  </si>
  <si>
    <t>Jenalee R. Doom; Susan M. Mason; Shakira F. Suglia; Cari Jo Clark</t>
  </si>
  <si>
    <t>Pathways between childhood/adolescent adversity, adolescent socioeconomic status, and long-term cardiovascular disease risk in young adulthood</t>
  </si>
  <si>
    <t>15 years</t>
  </si>
  <si>
    <t>﻿Path analysis (Linear regression) was used to examine paths through the adolescent maternal relationship to young adult mediators of CVD risk.</t>
  </si>
  <si>
    <t>24-34</t>
  </si>
  <si>
    <t>﻿
National Longitudinal Study of Adolescent to Adult Health</t>
  </si>
  <si>
    <t>﻿ -Yes (All direct and indirect paths from SES and adversity to CVD).
- Variables related to adult CVD risk</t>
  </si>
  <si>
    <t xml:space="preserve">SES during adolescence. SES during adolescence comprised three variables: total household income, parental education, and neighborhood poverty. </t>
  </si>
  <si>
    <t xml:space="preserve"> -﻿Adolescent-maternal relationship.
-Educational attainment; ﻿Financial stress.
-﻿Depressive symptoms using maximum likelihood estimation with robust standard errors.; Sleep problems
-﻿Health behaviors &amp; BMI pathway (frequency of physical activity, alcohol consumption frequency and smoking status); lack of medical or dental care
</t>
  </si>
  <si>
    <t>﻿
age, sex, body mass index, smoking, systolic blood pressure, diabetes, and antihypertensive medication use, ﻿self-reported health</t>
  </si>
  <si>
    <t>BMI W4, Systolic BP W4, Fasting &amp; non-fasting  glucose</t>
  </si>
  <si>
    <t>﻿
(30-year Framingham CVD Risk Score;</t>
  </si>
  <si>
    <t>These tests were adjusted for sex, age, and race/ethnicity (dummy-coded: white, black/African American, Hispanic, other)</t>
  </si>
  <si>
    <t>Financial stress 0.009</t>
  </si>
  <si>
    <t>0.002, 0.015</t>
  </si>
  <si>
    <t xml:space="preserve">Increase in adversity during adversity owas assoicated with a 6% increased 30-year CVD risk in young adulthood. </t>
  </si>
  <si>
    <r>
      <rPr>
        <u/>
        <sz val="8"/>
        <color rgb="FFEF2383"/>
        <rFont val="Calibri"/>
        <family val="2"/>
      </rPr>
      <t xml:space="preserve">One standard deviation increase in SES was associated with a 10% decrease in CVD, ﻿
</t>
    </r>
    <r>
      <rPr>
        <sz val="8"/>
        <color rgb="FF000000"/>
        <rFont val="Calibri"/>
        <family val="2"/>
      </rPr>
      <t>while a one standard deviation increase in child/adolescent adversity was associated with a 6% increase in risk. - Both SES during adolescence and child/adolescent adversities are significantly associated with young adult CVD risk.
- The maternal relationship mediated the adversity-CVD association by altering downstream mediators, including health behaviors, financial stress, medical/dental care, and educational attainment, which then affected CVD risk</t>
    </r>
  </si>
  <si>
    <t>Sufficient information about participants selection and recruitment: "﻿A stratified random sample was selected out of all United States high schools that had an 11th grade and at least 30 students (N¼ 132 schools) to ensure that the samplewas nationally representative based on size, type, region, urbanicity, and ethnicity".</t>
  </si>
  <si>
    <t>There is a detailed description colecction and data transformation of esposures in this study</t>
  </si>
  <si>
    <t>There are multiple adjusments in the models and mediation analysis.</t>
  </si>
  <si>
    <t>Sufficient and detailed description how NA were managed during analysis: ﻿ "Missing data was handled in Mplus using maximum likelihood estimation with robust standard errors, which was between 0.0% and 5.0% for all variables".</t>
  </si>
  <si>
    <t>Detailed description how outcome was collected and measured before use as continuos variables in the models.</t>
  </si>
  <si>
    <t>Dinne S. Christensen; Trine Flensborg-Madsen; Ellen Garde; Åse M. Hansen; Jolene M. Pedersen; Erik L. Mortensen</t>
  </si>
  <si>
    <t>Parental socioeconomic position and midlife allostatic load: a study of potential mediators</t>
  </si>
  <si>
    <t>Denmark</t>
  </si>
  <si>
    <t>﻿
1982–1994:27y
﻿
2009–2011: 50y</t>
  </si>
  <si>
    <r>
      <rPr>
        <b/>
        <u/>
        <sz val="8"/>
        <color rgb="FF000000"/>
        <rFont val="Calibri"/>
        <family val="2"/>
      </rPr>
      <t>Linear regression</t>
    </r>
    <r>
      <rPr>
        <sz val="8"/>
        <color rgb="FF000000"/>
        <rFont val="Calibri"/>
        <family val="2"/>
      </rPr>
      <t xml:space="preserve"> path analyses</t>
    </r>
  </si>
  <si>
    <t>mean age 27 years and 50 years</t>
  </si>
  <si>
    <t xml:space="preserve">﻿2.72 </t>
  </si>
  <si>
    <t xml:space="preserve">﻿4.05 </t>
  </si>
  <si>
    <t>Copenhagen Perinatal Cohort (CPC, 1959–1961)</t>
  </si>
  <si>
    <t xml:space="preserve">Yes  </t>
  </si>
  <si>
    <t>﻿
Parental SEP ﻿was derived from information on four factors: occupation, type of income, education, and quality of house.</t>
  </si>
  <si>
    <t>Parental occupation, education and family SEP</t>
  </si>
  <si>
    <t xml:space="preserve">﻿
﻿
Young adulthood mediators: personality, intelligence, years of education, social relations satisfaction, </t>
  </si>
  <si>
    <t>Potential confounders were maternal smoking in the third trimester, complications at birth and maternal BMI.</t>
  </si>
  <si>
    <t>﻿Interleukin 6, tumor necrosis factor α, high sensitivity C-reactive protein, LDL, HDL, total cholesterol, BMI, waist/hip ratio, blood glucose, triglycerides, HbA1c, percent body fat, SBP, DBP.</t>
  </si>
  <si>
    <t>Allostatic load at midlife</t>
  </si>
  <si>
    <t xml:space="preserve"> -Sex 
 -young adulthood Age
 -adult SEP, Confounders</t>
  </si>
  <si>
    <t xml:space="preserve">﻿Direct effect -0.109*
Total effect ﻿−0.242 </t>
  </si>
  <si>
    <t xml:space="preserve">Direct effect − 0.210, − 0.007
Total effect [− 0.343, − 0.141] </t>
  </si>
  <si>
    <t>Direct effect .036 (low)
Indirect effect &lt; .001</t>
  </si>
  <si>
    <t>﻿This model ex-plained 22% of the variance in AL.</t>
  </si>
  <si>
    <t>﻿Parental socioeconomic position at one year was inversely associated with midlife allostatic load (β = − 0. 238, p &lt; .001). No mediation effects were found for personality or social relations. In a model including intelligence and education, a significant indirect effect was found for education (β = − 0.151, p &lt; .001). A significant direct effect remained (β = − 0.111, p = .040).
﻿
Results suggest that part of this association was mediated by education.</t>
  </si>
  <si>
    <t>Sufficient information about participants selection and recruitment:</t>
  </si>
  <si>
    <t>﻿ -Parental SEP was based on information from the 1-year follow-up examination using breadwinner occupational status, income, education and quality of living
accommodation</t>
  </si>
  <si>
    <t>By using a multifaceted preclinical outcome measure in a midlife population, we have sought to minimize survival bias and focus on predisease pathways. Maternal smoking in the third trimester (yes/no), complications at birth (yes/no)
and maternal BMI were used as confounders.</t>
  </si>
  <si>
    <t>Description how they addressed misisng individual data was provided and suitable:
﻿
"Missing data rate ranged from 0%
(AL, sex) to 10.8%".
"﻿To handle missing data, the full information maximum likelihood (FIML) procedure was used, enabling use of all available information".
"﻿For participants with at least seven but less than all 14 biomarkers available, AL was computed by multiplying the mean score of the available biomarkers by 14"</t>
  </si>
  <si>
    <t>Describe all measures used and provided information related with sufficient details. A detailed description of data collection and blood sample analyses was provided. "﻿ The AL score was computed using the traditional count-based method of summing the number of AL markers falling in the high-risk quartile, ﻿
resulting in an index range of 0–14."</t>
  </si>
  <si>
    <t>Measure of AL did not include any neuroendocrine markers running the risk of underestimating some effects which might have been detected using a more comprehensive measure of AL because HPA axis activity related to the neuroendocrine system plays a central role in the stress response associated with AL.</t>
  </si>
  <si>
    <t>Dinne Skjærlund Christensen1,2*, Trine Flensborg-Madsen1,2, Ellen Garde1,2,3, Åse Marie Hansen4,5, Jolene Masters Pedersen2,4, Erik Lykke Mortensen</t>
  </si>
  <si>
    <t>Early life predictors of midlife allostatic load: A prospective cohort study</t>
  </si>
  <si>
    <t>1959-1961 and 2009-2011</t>
  </si>
  <si>
    <r>
      <rPr>
        <b/>
        <u/>
        <sz val="8"/>
        <color rgb="FF002060"/>
        <rFont val="Calibri"/>
        <family val="2"/>
      </rPr>
      <t>Linear regression</t>
    </r>
    <r>
      <rPr>
        <sz val="8"/>
        <color rgb="FF000000"/>
        <rFont val="Calibri"/>
        <family val="2"/>
      </rPr>
      <t xml:space="preserve"> models</t>
    </r>
  </si>
  <si>
    <t xml:space="preserve">49–52 </t>
  </si>
  <si>
    <t>Copenhagen Perinatal Cohort</t>
  </si>
  <si>
    <t>Parental SEP</t>
  </si>
  <si>
    <t xml:space="preserve">Allostatic load </t>
  </si>
  <si>
    <t>Biomarkers: cardiovascular (systolic and diastolic blood pressure, averaged across four measurements), immune (interleukin 6 (IL-6), tumor necrosis factor α (TNF-α), high sensitivity C-reactive protein (hsCRP)) and metabolic system (low density lipo- protein (LDL), high density lipoprotein (HDL), total cholesterol, body mass index (BMI), waist/hip ratio (WHR), blood glucose, triglycerides, HbA1c, percent body fat).</t>
  </si>
  <si>
    <t>ALlostatic load at midlife</t>
  </si>
  <si>
    <t>All models were adjusted for the following covariates: age at follow up (years), time ofday ofblood draw.</t>
  </si>
  <si>
    <t xml:space="preserve">Males -0.25; Females -0.28 </t>
  </si>
  <si>
    <t>Males (-0.371; -0.133); Females (-0.379; -0.171)</t>
  </si>
  <si>
    <t>Males  p &lt; .001 Females p &lt; .001</t>
  </si>
  <si>
    <t>Males 2.59%; Females 2.78%</t>
  </si>
  <si>
    <t>Parental SEP at one year was the only significant predictor in the social model (model 2), with lower levels ofSEP related to higher AL scores.</t>
  </si>
  <si>
    <t>Recruitment process and selection of participant descriptions were provided accordningly.</t>
  </si>
  <si>
    <t>Detailed description fo the collected exposures: parental SEp at 1y</t>
  </si>
  <si>
    <t>Detailed description of excluded participants and missing data.</t>
  </si>
  <si>
    <t>Detailed description of the collected outcome data to estimate AL at midlife.</t>
  </si>
  <si>
    <t>Patrick Präg; Lindsay Richards</t>
  </si>
  <si>
    <t>Intergenerational social mobility and allostatic load in Great Britain</t>
  </si>
  <si>
    <t>In waves 2 (2010–2012 for the UKHLS main sample)
and 3 (2011–2012 for the BHPS)</t>
  </si>
  <si>
    <t xml:space="preserve">Diagonal reference models (DRM), which allow us to disentangle the effects of parental social class, own social class and the mobility process. The allow us to disentangle the effects of parental social class, own social class and the mobility process. </t>
  </si>
  <si>
    <t>Mean 52</t>
  </si>
  <si>
    <t xml:space="preserve">Understanding Society, the UK Household Longitudinal Study (UKHLS) </t>
  </si>
  <si>
    <t>﻿Age, sex, ethnicity, partnership status and labour market status.</t>
  </si>
  <si>
    <t>﻿11 (1) total cholesterol, (2) high-density lipoprotein cholesterol, (3) triglycerides, (4) glycated haemoglobin, (5) C-reactive protein, (6) fibrinogen, (7) systolic blood pressure, (8) diastolic blood pressure, (9) resting heart rate, (10) body mass index and (11) waist circumference.</t>
  </si>
  <si>
    <t>﻿Models (2) social mobility and AL. −0.00, −0.04 to 0.04). Models (3) and (4)  upward and downward mobility Models (5) and (6) further distinguish between long-range and short-range mobility</t>
  </si>
  <si>
    <t>0.19 to 0.26</t>
  </si>
  <si>
    <t>The AL for the stably working class respondents is more than a quarter (0.27) of a SD higher than the average (which is 0.00 due to standardisation), for those from the intermediate classes it is around average (−0.06), and −0.30 SD lower for the stable salariat</t>
  </si>
  <si>
    <t>26864.7 (lower)</t>
  </si>
  <si>
    <r>
      <rPr>
        <sz val="8"/>
        <color rgb="FF000000"/>
        <rFont val="Calibri"/>
        <family val="2"/>
      </rPr>
      <t xml:space="preserve">﻿Working class respondents fare worse (0.22, 95% CI 0.19 to 0.26) than those from the intermediate classes (−0.02, −0.06 to 0.02) and the salariat (−0.20, −0.24 to −0.17).
﻿
</t>
    </r>
    <r>
      <rPr>
        <u/>
        <sz val="8"/>
        <color rgb="FFEF2383"/>
        <rFont val="Calibri"/>
        <family val="2"/>
      </rPr>
      <t>Our study has confirmed that the lowest AL is found among the stable salariat and the highest among the stable working class.</t>
    </r>
  </si>
  <si>
    <t>Description of ﻿nurse interviews, physical measures, blood samples, and other health-related information collected was well-provided and added references.</t>
  </si>
  <si>
    <t>Description of potential confounders was provided and these were fully reported.</t>
  </si>
  <si>
    <t>﻿Excluded young people (aged under 25 years) from the analysis. Quality of data source is high.</t>
  </si>
  <si>
    <t>Description of operationalisation of the AL was provided with suffcient details and added reference in support.</t>
  </si>
  <si>
    <t>AL ﻿lower among whites (−0.15, −0.25 to −0.05).</t>
  </si>
  <si>
    <t>Eloïse Berger1, Raphaële Castagné 1, Marc Chadeau-Hyam2, Murielle Bochud3, Angelo d’Errico4, Martina Gandini4, Maryam Karimi 2, Mika Kivimäki 5,6, Vittorio Krogh7, Michael Marmot5, Salvatore Panico8, Martin Preisig3, Fulvio Ricceri4, Carlotta Sacerdote9, Andrew Steptoe5, Silvia Stringhini10, Rosario Tumino 11, Paolo Vineis2,12, Cyrille Delpierre1 &amp; Michelle Kelly-Irving1</t>
  </si>
  <si>
    <t>Multi-cohort study identifies social determinants of systemic inflammation over the life course</t>
  </si>
  <si>
    <t>Europe</t>
  </si>
  <si>
    <t>1958 and 2013</t>
  </si>
  <si>
    <r>
      <rPr>
        <sz val="8"/>
        <color rgb="FF000000"/>
        <rFont val="Calibri"/>
        <family val="2"/>
      </rPr>
      <t xml:space="preserve">Multivariate </t>
    </r>
    <r>
      <rPr>
        <b/>
        <u/>
        <sz val="8"/>
        <color rgb="FF000000"/>
        <rFont val="Calibri"/>
        <family val="2"/>
      </rPr>
      <t xml:space="preserve">linear analysis </t>
    </r>
    <r>
      <rPr>
        <sz val="8"/>
        <color rgb="FF000000"/>
        <rFont val="Calibri"/>
        <family val="2"/>
      </rPr>
      <t>was run
separately by gender and Random effects meta-analyses. Association between each SEP indicators and log-transformed level of CRP by cohort and gender and Random effect meta-analyse to combine results from each cohort.</t>
    </r>
  </si>
  <si>
    <t>44-76</t>
  </si>
  <si>
    <t>Six European cohort studies: Skipogh, CoLaus, Whitehall and ELSA.</t>
  </si>
  <si>
    <t>Life-course socioeonocomic position: father's education and occupation.</t>
  </si>
  <si>
    <t>C-Reactive Protein (CRP)</t>
  </si>
  <si>
    <t>Controlling for either alcohol consumption, smoking or sedentary lifestyle had little effect on the observed association.</t>
  </si>
  <si>
    <t>Inflammatory markers: CRP</t>
  </si>
  <si>
    <t>M1: Less advantaged vs More advantaged β = 0.19, P &lt; 0.001) Controlling for either alcohol consumption, smoking or sedentary lifestyle had little effect on advantaged β = 0.19, P &lt; 0.001) Controlling for either alcohol consumption, smoking or sedentary lifestyle had little effect on the observed association, whereas adjustment for</t>
  </si>
  <si>
    <t>Model A β = 0.19</t>
  </si>
  <si>
    <t>(0.11; 0.27)</t>
  </si>
  <si>
    <t>P &lt; 0.001</t>
  </si>
  <si>
    <r>
      <rPr>
        <sz val="8"/>
        <color rgb="FF000000"/>
        <rFont val="Calibri"/>
        <family val="2"/>
      </rPr>
      <t xml:space="preserve">The association between less advantaged early-life SEP and CRP in adulthood (Model A β = 0.19, P &lt; 0.001) was weakened when educational attainment (Model B β = 0.11, P= 0.006) or later occupation (Model C β = 0.16, P= 0.001) or both (Model D β = 0.10, P= 0.011) were included in the model and no longer significant in the fully adjusted model (Table 3).                                                                              
Gender effect. </t>
    </r>
    <r>
      <rPr>
        <u/>
        <sz val="8"/>
        <color rgb="FFEF2383"/>
        <rFont val="Calibri"/>
        <family val="2"/>
      </rPr>
      <t xml:space="preserve">A significant association between less advantaged childhood SEP and higher CRP was observed in men (Model 1: Less advantaged vs More advantaged β = 0.12, P= 0.011, Sup-childhood SEP and higher CRP was observed in men (Model 1: Less advantaged vs More advantaged β = 0.12, P= 0.011, Sup- plementary Table 1A) and women (Model 1: 
Less advantaged vs More advantaged β = 0.12, P= 0.011, Sup- plementary Table 1A) and women (Model 1: Less advantaged vs More advantaged β = 0.28, P &lt; 0.001, Supplementary Table 2A). </t>
    </r>
    <r>
      <rPr>
        <sz val="8"/>
        <color rgb="FF000000"/>
        <rFont val="Calibri"/>
        <family val="2"/>
      </rPr>
      <t xml:space="preserve">The observed relationship between adulthood SEP and CRP was
More advantaged β = 0.28, P &lt; 0.001, Supplementary Table 2A). The observed relationship between adulthood SEP and CRP was still significant albeit weakened after controlling for the four potential intermediate factors tested in women only (Model 2:still significant albeit weakened after controlling for the four potential intermediate factors tested in women only (Model 2: Less advantaged vs More advantaged β = 0.12, P= 0.046, Sup-potential intermediate factors tested in women only (Model 2: Less advantaged vs More advantaged β = 0.12, P= 0.046, Sup- plementary Table 2A).
</t>
    </r>
  </si>
  <si>
    <t>Detailed description fo the collected exposure: Childhood SEP.</t>
  </si>
  <si>
    <t>Each cohort documented this in elsewhere publications</t>
  </si>
  <si>
    <t xml:space="preserve">Contacted 25 Jan 2023&gt; Reply: researcher sent the information requested </t>
  </si>
  <si>
    <t>Nuotio, Joel; Laitinen, Tomi T.; Pahkala, Katja; Vahtera, Jussi; Magnussen, Costan G.; Hutri-Kahonen, Nina; Pentti, Jaana; Kivimaki, Mika; Lehtimaki, Terho; Jokinen, Eero; Laitinen, Tomi; Tossavainen, Paivi; Viikari, Jorma S.A.; Juonala, Markus; Raitakari, Olli T.</t>
  </si>
  <si>
    <t>Childhood Socioeconomic Disadvantage and Risk of Fatty Liver in Adulthood: The Cardiovascular Risk in Young Finns Study</t>
  </si>
  <si>
    <t>Since 1980, several follow-up studies have been conducted. The latest follow-up survey was performed in 2011.</t>
  </si>
  <si>
    <t>Poisson regression</t>
  </si>
  <si>
    <t>34-49</t>
  </si>
  <si>
    <t>﻿995</t>
  </si>
  <si>
    <t>﻿1,047</t>
  </si>
  <si>
    <t xml:space="preserve">﻿ -Parental SEP: Parental SED was constructed using
three indicators based on the length of the parent’s education (in years for the parent with the highest edu-cation), mean household income (continuous variable), and unemployment of the parent or parents (yes vs. no).
</t>
  </si>
  <si>
    <t xml:space="preserve"> -﻿Adulthood Pathways linking Childhood Socioeconomic Disadvantage With Adulthood Fatty Liver
-Risk factors of fatty liver
</t>
  </si>
  <si>
    <t xml:space="preserve">Triglycerides, Waist circimference, SBP, Insulin, BMI, </t>
  </si>
  <si>
    <t xml:space="preserve"> High childhood SED (unadjusted) 1.42
 (adjusted) 1.33	
</t>
  </si>
  <si>
    <t xml:space="preserve">High childhood SED 1.18-1.70
1.09-1.62	
</t>
  </si>
  <si>
    <t>0.0002
0.005</t>
  </si>
  <si>
    <t xml:space="preserve"> - High childhood socioeconomic disadvantage was associated with an increased risk of fatty liver
 - High childhood socioeconomic disadvantage was also associated with the development of risk factors of fatty liver in adulthood
</t>
  </si>
  <si>
    <t>Participants aged 3-18 years at baseline (1980); Participants aged 34-49 years at baseline (2011)</t>
  </si>
  <si>
    <t>﻿ -Childhood SED was assessed using data from parents’ socioeconomic position and socioeconomic circumstances in participants’ residential neighborhoods, categorized as high versus low socioeconomic disadvantage.</t>
  </si>
  <si>
    <t>One trained operator who was masked for participants’ clinical characteristics graded all ultrasound images, thus eliminating this potential cause of bias.</t>
  </si>
  <si>
    <t>Joseph Lunyera ,1 John W. Stanifer
,2 Clemontina A. Davenport ,3 Dinushika Mohottige,2 Nrupen A. Bhavsar,1 Julia J. Scialla ,2,4 Jane Pendergast ,1,3 L. Ebony Boulware,1 and Clarissa Jonas Diamantidis 1,2,5</t>
  </si>
  <si>
    <t>Life Course Socioeconomic Status, Allostatic Load, and Kidney Health in Black Americans</t>
  </si>
  <si>
    <t>2000–2004; 2005–2008; 2009–2013</t>
  </si>
  <si>
    <r>
      <rPr>
        <b/>
        <u/>
        <sz val="8"/>
        <color rgb="FFEF2383"/>
        <rFont val="Calibri"/>
        <family val="2"/>
      </rPr>
      <t>Logistic regression.</t>
    </r>
    <r>
      <rPr>
        <b/>
        <u/>
        <sz val="8"/>
        <color rgb="FF000000"/>
        <rFont val="Calibri"/>
        <family val="2"/>
      </rPr>
      <t xml:space="preserve"> </t>
    </r>
    <r>
      <rPr>
        <sz val="8"/>
        <color rgb="FF000000"/>
        <rFont val="Calibri"/>
        <family val="2"/>
      </rPr>
      <t>The first model regressed allostatic load, scaled in SD units, on cumulative lifetime socioeconomic status, whereas the second regressed the respective kidney
outcome simultaneously on both allostatic load and cu-mulative lifetime socioeconomic status. Hereafter, we refer to the association of cumulative lifetime socioeconomic
status with kidney outcomes via baseline allostatic load as indirect association and its association with kidney out-comes independently of allostatic load as direct association.</t>
    </r>
  </si>
  <si>
    <t>21–94</t>
  </si>
  <si>
    <t>2,155 (63%)</t>
  </si>
  <si>
    <t>1,266 (37%)</t>
  </si>
  <si>
    <t>﻿1147</t>
  </si>
  <si>
    <t>﻿1139</t>
  </si>
  <si>
    <t>AL. ﻿-0.1 cortisol. ﻿9.3 Hba1c. ﻿5.8 LDL.﻿127  HDL. ﻿51 Tot chol.  ﻿198 Wc. ﻿99 SB. ﻿125  DB ﻿76   resting heart. ﻿64 CRP.  ﻿0.2 WBC ﻿5.5</t>
  </si>
  <si>
    <t>AL. 0.1 cortisol. ﻿10.1 Hba1c. ﻿6.1 LDL. ﻿126 HDL. 51 Tot chol. 199 Wc. 102 SB.  129 DB 76   resting heart. 65 CRP. 0.3  WBC 5.8</t>
  </si>
  <si>
    <t>AL. 0.4 cortisol. 3.9 Hba1c. 1.1 LDL. 36 HDL. 14 Tot chol.  39 Wc. 16 SB.  16 DB  9  resting heart. 10 CRP. ﻿0.1–0.5 WBC 1.8</t>
  </si>
  <si>
    <t>AL. 0.5 cortisol. 4.2 Hba1c. 1.4 LDL. 38 HDL. 14 Tot chol.  42 Wc. 16 SB.  18 DB   9 resting heart. 11 CRP.  01-06 WBC 1.8</t>
  </si>
  <si>
    <t>Jackson Heart Study</t>
  </si>
  <si>
    <t>Cumulative Lifetime Socioeconomic Status: 
Childhood socioeconomic status was a continuous mea-sure (range, 0–9) assessed retrospectively at JHS baseline and derived by summing scores from two measures: parental education and childhood assets.</t>
  </si>
  <si>
    <t>AL</t>
  </si>
  <si>
    <t xml:space="preserve">C-Reactive Protein (CRP) blood pressure, metabolic outcomes, and allostatic load </t>
  </si>
  <si>
    <t>Covariates included age, sex, smoking status, use of routine care (receiving [versus not receiving] a routine physical examination within the past year) (29), and cardiovascular disease (self-reported history of heart attack, myocardial infarction determined by electrocardiogram or hospitali- zation $1 week for myocardial infarction, self-reported angioplasty in neck arteries, or self-reported stroke) (30).</t>
  </si>
  <si>
    <t>Briefly, we assessed allostatic load at baseline using four physiologic domains of neuro-endocrine (cortisol), metabolic (hemoglobin A1c; total, LDL, and HDL cholesterol; waist circumference), auto-nomic (systolic and diastolic BP, resting heart rate), and immune function (C-reactive protein and white blood cellcount).</t>
  </si>
  <si>
    <t>Model 1: unadjusted. Model 2: adjusted for age, sex, use of routine care, smoking status, andcardiovascular disease.Model 2: adjusted for age, sex, use of routine care, smoking status, andcardiovascular disease.Model 3: adjusted for baseline eGFR; the eGFR decline model addi-routine care, smoking status, andcardiovascular disease.</t>
  </si>
  <si>
    <t>CKD 1.09; Incidence CKD 1.04, AL OR 1.09</t>
  </si>
  <si>
    <t>CKD (1.06 to 1.12) and incident  (1.01 to 1.07). OR, 1.09; 95%CI, 1.06to 1.12. and OR, 1.17; 95%CI, 1.11 to 1.24 in lowest versus highest tertile)</t>
  </si>
  <si>
    <r>
      <rPr>
        <sz val="8"/>
        <color rgb="FF000000"/>
        <rFont val="Calibri"/>
        <family val="2"/>
      </rPr>
      <t xml:space="preserve">Prevalent CKD. </t>
    </r>
    <r>
      <rPr>
        <u/>
        <sz val="8"/>
        <color rgb="FFEF2383"/>
        <rFont val="Calibri"/>
        <family val="2"/>
      </rPr>
      <t xml:space="preserve">Lower cumulative lifetime socioeco-nomic status was associated higher allostatic load at baseline </t>
    </r>
    <r>
      <rPr>
        <sz val="8"/>
        <color rgb="FF000000"/>
        <rFont val="Calibri"/>
        <family val="2"/>
      </rPr>
      <t>(OR, 1.09; its association with higher baseline allostatic load, lower cumulative lifetime socioeconomic status was indirectly associated with higher odds of incident CKD  OR, 1.08; 95% CI, 1.02 to 1.14 in lowest versus highest tertile).</t>
    </r>
  </si>
  <si>
    <t>Three outcomes well described in the results and tables</t>
  </si>
  <si>
    <t>Detailed results reported in the tables</t>
  </si>
  <si>
    <t>Jennifer Boylan; Jenny M. Cundiff; Thomas Fuller-Rowell; Carol D. Ryff.</t>
  </si>
  <si>
    <t>Childhood Socioeconomic Status and Inflammation: Psychological Moderators among Black and White Americans</t>
  </si>
  <si>
    <r>
      <t xml:space="preserve">Hierarchical ordinary least squares (OLS) </t>
    </r>
    <r>
      <rPr>
        <b/>
        <u/>
        <sz val="8"/>
        <color rgb="FF000000"/>
        <rFont val="Calibri"/>
        <family val="2"/>
      </rPr>
      <t>regression models</t>
    </r>
  </si>
  <si>
    <t>25-85</t>
  </si>
  <si>
    <t>﻿1973</t>
  </si>
  <si>
    <t>0.73 (IL-6 ); 0.44 (CRP)</t>
  </si>
  <si>
    <t>0.74 (IL-6 ); 0.39 (CRP)</t>
  </si>
  <si>
    <t>0.81 (IL-6 ); 1.24 (CRP)</t>
  </si>
  <si>
    <t>0.74 (IL-6 ); 1.23 (CRP)</t>
  </si>
  <si>
    <t>Midlife in the United States (MIDUS) Core and Refresher studies</t>
  </si>
  <si>
    <t>﻿Parental education, perceived financial status, and welfare status.</t>
  </si>
  <si>
    <t xml:space="preserve">Parenting practices in adolescence </t>
  </si>
  <si>
    <t>﻿Inflammatory outcomes - Serum IL-6 levels and C-Reactive Protein (CRP)</t>
  </si>
  <si>
    <t xml:space="preserve"> Age, sex, race</t>
  </si>
  <si>
    <t>IL-6, CRP, BMI</t>
  </si>
  <si>
    <t>﻿Race-stratified models. ﻿Model 1 contained main effects of childhood SES, the respective psycho- logical resource, and all covariates except adult SES. Adult SES was entered in Model 2.</t>
  </si>
  <si>
    <t xml:space="preserve">IL-6: -.09
CRP: .03
</t>
  </si>
  <si>
    <t xml:space="preserve">IL-6: 0.07
CRP: 0.001
</t>
  </si>
  <si>
    <r>
      <rPr>
        <u/>
        <sz val="8"/>
        <color rgb="FF000000"/>
        <rFont val="Calibri"/>
        <family val="2"/>
      </rPr>
      <t xml:space="preserve"> - Among Black adults with lower childhood SES predicted higher IL-6 and CRP.
</t>
    </r>
    <r>
      <rPr>
        <sz val="8"/>
        <color rgb="FF000000"/>
        <rFont val="Calibri"/>
        <family val="2"/>
      </rPr>
      <t xml:space="preserve"> - Among Black adults with low purpose in life, lower childhood SES predicted higher CRP (but not IL-6).
 Both interaction effect sizes were small in magnitude (both R2 &lt; .01).     
Childhood SES did not predict IL-6 or CRP among Black or White adults in fully adjusted models. Among Black adults with low optimism, lower childhood SES predicted higher IL-6 and CRP. Among Black adults with low purpose in life, lower childhood SES predicted higher CRP (but not IL-6).</t>
    </r>
  </si>
  <si>
    <t>﻿Description of the participants in the biological data collection at M2 and MR was provided with detailed explanations.</t>
  </si>
  <si>
    <t>Detailed description fo the collected exposure: ﻿Childhood socioeconomic status. Childhood SES was measured as a retrospective self-report of parental education, perceived financial status relative to others, and welfare status.</t>
  </si>
  <si>
    <t>﻿Participants were required to complete all waves of survey data.</t>
  </si>
  <si>
    <t>Detailed description how outcome was collected and measured ﻿was provided: "Inflammatory markers were determined from a fasting blood sample taken on the morning of the second day of the clinic visit".</t>
  </si>
  <si>
    <t xml:space="preserve">Results are not reported in the tables clearly through different outcomes. Discussion may not reflect tables values. </t>
  </si>
  <si>
    <t>The study was conducted among black, and white paricipants</t>
  </si>
  <si>
    <t xml:space="preserve">IL-6: 0.3 pg/mL for Whites; 0.8 pg/mL for Blacks.  Childhood SES did not predict IL-6 or CRP among Black or White adults in fully adjusted models. ﻿
Race differences in the childhood SES and inflammation association were not apparent. Childhood SES
was linked to inflammation more strongly among those with fewer psychological resources across both
racial groups. </t>
  </si>
  <si>
    <t xml:space="preserve">Contacted 25 Jan 2023 &gt; Reply: Author responded with requested data and the info has been inputed. </t>
  </si>
  <si>
    <t>Yu-Hsuan Lin1,3, Min-Hua Jen2 and Kuo-Liong Chien3</t>
  </si>
  <si>
    <t>Association between life-coursesocioeconomic position and inflammatorybiomarkers in older age: a nationallyrepresentative cohort study in Taiwan</t>
  </si>
  <si>
    <t>1999, 2000, 2006</t>
  </si>
  <si>
    <t>7 years</t>
  </si>
  <si>
    <t>≥60 years</t>
  </si>
  <si>
    <t>Social Environment_x000D_and Biomarkers of Aging Study (SEBAS)</t>
  </si>
  <si>
    <t>Father's education and occupation</t>
  </si>
  <si>
    <t>Father’s education</t>
  </si>
  <si>
    <t>C-reactive protein (CRP) and interleukin (IL-6)</t>
  </si>
  <si>
    <t>Risk factors for cardiovascular disease, including age, gender, ever being diagnosed with hypertension (yes/no), diabetes (yes/no), heart-related disease (yes/no), stroke (yes/no),Framingham risk score (cont.), lifestyle and healthbehavior, such as body mass index (BMI), and smoking.</t>
  </si>
  <si>
    <t>life-course SEP predicts inflammatory markers in older age. Low SEP in childhood is related to elevatedinflammatory markers in older age</t>
  </si>
  <si>
    <t>Positive</t>
  </si>
  <si>
    <t>EDITH CHEN, PHD, GREGORY E. MILLER, PHD, MARGIE E. LACHMAN, PHD, TARA L. GRUENEWALD, PHD, AND TERESA E. SEEMAN, PHD</t>
  </si>
  <si>
    <t>Protective Factors for Adults From Low-Childhood Socioeconomic Circumstances: The Benefits of Shift-and-Persist for Allostatic Load</t>
  </si>
  <si>
    <t>1995-1996 and 2004-2006</t>
  </si>
  <si>
    <t>10 years</t>
  </si>
  <si>
    <t>Hierarchical multiple regression analyses</t>
  </si>
  <si>
    <t>25-74</t>
  </si>
  <si>
    <t>Survey of Midlife_x000D_Development in the United States</t>
  </si>
  <si>
    <t>Parent's higher educational attainment</t>
  </si>
  <si>
    <t xml:space="preserve">Parental education
</t>
  </si>
  <si>
    <t>Age, sex, and race, history of diseases, including diabetes(yes/no) and CVD (yes/no); Current smoking status (yes/no).</t>
  </si>
  <si>
    <t>Adultsfrom low-childhood SES backgrounds had higher allostaticload scores than adults from high-childhood SES backgrounds(t = 5.26, p G .001).</t>
  </si>
  <si>
    <t>Faiza Tabassum1, Meena Kumari1, Ann Rumley2, Gordon Lowe2, Chris Power3, and David P.Strachan</t>
  </si>
  <si>
    <t>Effects of Socioeconomic Position on Inflammatory and Hemostatic Markers: ALife-Course Analysis in the 1958 British Birth Cohort</t>
  </si>
  <si>
    <t>65 years</t>
  </si>
  <si>
    <t>Multiple Linear regression analysis</t>
  </si>
  <si>
    <t>45 years</t>
  </si>
  <si>
    <t>The 1958 British birth cohort</t>
  </si>
  <si>
    <t>Social class trajectories: Social class 1, professional and managerial; social class 2, nonmanual; social class 3, manual; social class 4, unskilled.</t>
  </si>
  <si>
    <t>C-reactive protein (CRP)</t>
  </si>
  <si>
    <t>p   0.005</t>
  </si>
  <si>
    <t>Risk exposure related to SEP accumulates across the life course andcontributes to raised levels of fibrinogen and C-reactive protein, while childhood SEP influences hemostaticmarkers more than does adult SEP.</t>
  </si>
  <si>
    <t>97% individuals are white</t>
  </si>
  <si>
    <t>S Goya Wannamethee PhD, Peter H Whincup PhD, Gerald Shaper FRCP, Mary Walker MA</t>
  </si>
  <si>
    <t>Influence of fathers' social class on cardiovascular disease in middle-aged men</t>
  </si>
  <si>
    <t>Prospective cross-sectional study</t>
  </si>
  <si>
    <t>1978 and 1980 and a follow -up questionnaire was completed in 1992</t>
  </si>
  <si>
    <t xml:space="preserve">Multivariate analysis </t>
  </si>
  <si>
    <t>40–59</t>
  </si>
  <si>
    <t xml:space="preserve">
Males
</t>
  </si>
  <si>
    <t>MALES SBP 142·6; Total Cho 6.31; HDL-C 1.17; HbA1C 1.70</t>
  </si>
  <si>
    <t>MALES SBP 144·0; Total Cho 6.30; HDL-C 1.15; HbA1c 1.70</t>
  </si>
  <si>
    <t>MALES SBP 0.6; Total Cho 0.03; HDL-C 0.008; HbA1c 0.005</t>
  </si>
  <si>
    <t>MALES SBP 0.4; Total Cho 0.02; HDL-C 0.006; HbA1c 0.004</t>
  </si>
  <si>
    <t>British Regional Heart Study</t>
  </si>
  <si>
    <t>Father's social class</t>
  </si>
  <si>
    <t>Blood pressure, Total cholesterol, HDL-c, Blood glucose</t>
  </si>
  <si>
    <t>Unemployment</t>
  </si>
  <si>
    <t>SBP, HBA1c, Total Cholesterol</t>
  </si>
  <si>
    <t>SBP (mm Hg); Total cholesterol (mmol/L); HDL-cholesterol (mmol/L); Blood glucose (log)</t>
  </si>
  <si>
    <t>adjusted for age and adult social class</t>
  </si>
  <si>
    <t>Higher risk of non-fatal myocardial infarction and self-reported physician-diagnosed ischaemic heart disease seen in men whose father’s social class was manual suggests that SES early in life has some persisting influence on ischaemic heart disease risk in adult life</t>
  </si>
  <si>
    <t>Detailed description for the collected exposure</t>
  </si>
  <si>
    <t>Status 6 march 2023</t>
  </si>
  <si>
    <t>Completed data extraction</t>
  </si>
  <si>
    <t>Pending</t>
  </si>
  <si>
    <t>Merged and consensus</t>
  </si>
  <si>
    <t>Excluded for age (under 18 y)</t>
  </si>
  <si>
    <t>M. Cabral a,b,*, M. Severo a,b, H. Barros a,b, J.T. Guimarães a,c, E. Ramos a,b a</t>
  </si>
  <si>
    <t>Longitudinal association of adiposity and high-sensitivity C-reactive protein from adolescence into early adulthood</t>
  </si>
  <si>
    <t>Portugal</t>
  </si>
  <si>
    <t>2003/2004, 2007-2008, 2011-2013</t>
  </si>
  <si>
    <t>1147 participants (52.0% females).</t>
  </si>
  <si>
    <t>13-21</t>
  </si>
  <si>
    <t>Epidemiological Health Investigation of Teenagers in Porto (EPI-Teen).</t>
  </si>
  <si>
    <t>High sensitivity C reactive protein A and adiposity</t>
  </si>
  <si>
    <t>High sensitivity C reactive protein
A, BMI and Waist and hip circumferences</t>
  </si>
  <si>
    <t>Inflammatory system and metabolic system</t>
  </si>
  <si>
    <t xml:space="preserve">
mg/L</t>
  </si>
  <si>
    <t xml:space="preserve">
Four models were estimated and results are presented
as linear regression coefficients (b) and 95% confidence
intervals (95% CI): 
In the fourth model, variables were further adjusted for sex and parental educational level.</t>
  </si>
  <si>
    <t xml:space="preserve">
hsCRP 21y = 0.322</t>
  </si>
  <si>
    <t>Non-significance</t>
  </si>
  <si>
    <t>After adjust-ment for previous BMI and hsCRP, sex, parental education, leisure-time physical activity and fruits and vegetables, a significant positive association was observed between the cumulative exposure ofBMI z-score on hsCRP, in which the difference between BMI of two consecutive study waves was independently associated with hsCRP (b Z 0.382; 95% CI 0.299; 0.465 for BMI).</t>
  </si>
  <si>
    <t>Detailed description recruitment and inclusion criteria in the three waves of the study</t>
  </si>
  <si>
    <t>Parental educational level was defined as the number of successfully completed years of formal schooling and adolescents were classified according to the parent with the higher education level. This information was used as a proxy of social status.</t>
  </si>
  <si>
    <t>Describe all measures used and provided information related with sufficient details: "
A venous blood sample was drawn after an overnight fast
at each study wave."</t>
  </si>
  <si>
    <t>Elisabeth Kvaavik; Maria Glymour; Knut-Inge Klepp; Grethe S. Tell; G. David Batty</t>
  </si>
  <si>
    <t>Parental education as a predictor of offspring behavioural and physiological cardiovascular disease risk factors</t>
  </si>
  <si>
    <t>1979, 1981, 1991, 1999, 2006</t>
  </si>
  <si>
    <r>
      <rPr>
        <sz val="8"/>
        <color rgb="FF000000"/>
        <rFont val="Calibri"/>
        <family val="2"/>
      </rPr>
      <t xml:space="preserve">﻿Linear and </t>
    </r>
    <r>
      <rPr>
        <b/>
        <u/>
        <sz val="8"/>
        <color rgb="FFEF2383"/>
        <rFont val="Calibri"/>
        <family val="2"/>
      </rPr>
      <t>logistic regression</t>
    </r>
    <r>
      <rPr>
        <sz val="8"/>
        <color rgb="FF000000"/>
        <rFont val="Calibri"/>
        <family val="2"/>
      </rPr>
      <t xml:space="preserve"> analyses were used to summarize the relation of parental education with CVD risk factors in separate models for paternal and maternal education.</t>
    </r>
  </si>
  <si>
    <t>﻿498</t>
  </si>
  <si>
    <t>13-40</t>
  </si>
  <si>
    <t>The Oslo Youth Study</t>
  </si>
  <si>
    <t>Paternal and maternal education</t>
  </si>
  <si>
    <t>Total cholesterol, HDL-c, LDL-c, Triglycerides, Total cholesterol, SBP, DBP, BMI, HbA1c.</t>
  </si>
  <si>
    <t>LDL-chol (mmol/L)</t>
  </si>
  <si>
    <t xml:space="preserve"> -sex and intervention status, 
 -subject’s own educational achievement
 -mother’s education</t>
  </si>
  <si>
    <t>Father's education -0.13.          -1.18 (father had a high educational level)
 -1.27 (mother had a high educational level)</t>
  </si>
  <si>
    <t>Father's education -0.23, -0.03.       -1.00 – 1.40 (father had a high educational level)
 - 1.06 – 1.53 (mother had a high educational level)</t>
  </si>
  <si>
    <r>
      <rPr>
        <sz val="8"/>
        <color rgb="FF000000"/>
        <rFont val="Calibri"/>
        <family val="2"/>
      </rPr>
      <t xml:space="preserve"> - Own education is more important than parental education in shaping adult CVD risk factors, emphasizing the importance of own education.
 -</t>
    </r>
    <r>
      <rPr>
        <u/>
        <sz val="8"/>
        <color rgb="FFEF2383"/>
        <rFont val="Calibri"/>
        <family val="2"/>
      </rPr>
      <t xml:space="preserve"> Higher paternal education was related to more favourable levels of total cholesterol in the offspring at age 25 and 40 years, triglycerides at 25 years, and systolic blood pressure at 15 and 25 years.</t>
    </r>
  </si>
  <si>
    <t>Description of the recruitment criteria was detailed and provided additional references elswhere.</t>
  </si>
  <si>
    <t>﻿
Educational attainment of each parent used as a proxy of childhood SEP.</t>
  </si>
  <si>
    <t>Missing data raises concerns regarding selection bias. We therefore compared the baseline characteristics (1979) of participants and non-participants in the 1991 physical examination.</t>
  </si>
  <si>
    <t>Description how Nas were managed: ﻿Data from 1979 were used in the present analyses, with substitution from 1981 if missing.</t>
  </si>
  <si>
    <t>Per E. Gustafsson a; Urban Janlert b; Tores Theorell c; Anne Hammarstrom</t>
  </si>
  <si>
    <t>Life-course socioeconomic trajectories and diurnal
cortisol regulation in adulthood</t>
  </si>
  <si>
    <t>27-year prospective cohort study, the Lulea Cohort.</t>
  </si>
  <si>
    <t>Sweden</t>
  </si>
  <si>
    <t>1983, 1986, 1995 and 2008</t>
  </si>
  <si>
    <r>
      <rPr>
        <sz val="8"/>
        <color rgb="FF000000"/>
        <rFont val="Calibri"/>
        <family val="2"/>
      </rPr>
      <t xml:space="preserve">﻿ -Hierarchical </t>
    </r>
    <r>
      <rPr>
        <b/>
        <u/>
        <sz val="8"/>
        <color rgb="FF000000"/>
        <rFont val="Calibri"/>
        <family val="2"/>
      </rPr>
      <t>linear regression</t>
    </r>
    <r>
      <rPr>
        <sz val="8"/>
        <color rgb="FF000000"/>
        <rFont val="Calibri"/>
        <family val="2"/>
      </rPr>
      <t xml:space="preserve"> analysis
-Bivariate analysis</t>
    </r>
  </si>
  <si>
    <t xml:space="preserve">732.     n=360 men; n=372 women.   </t>
  </si>
  <si>
    <t>16-43</t>
  </si>
  <si>
    <t>﻿The Lulea˚ Cohort</t>
  </si>
  <si>
    <t xml:space="preserve">﻿Cortisol </t>
  </si>
  <si>
    <t>Possible confounders: sex, BMI, waist circumference (cm), corticosteroid medication (yes/no), contraception use (yes/no), other medication (yes/no), smoking (yes/no), alcohol consumption, pregnancy (yes/no), time from samples 1 to 2 (for CAR, minutes) and time between samples 2 and 4 (for AUC,
minutes) and time between samples 1 and 4 (for bedtime
cortisol)</t>
  </si>
  <si>
    <t>BMI, Cortisol regulation at 43 years</t>
  </si>
  <si>
    <t>Cortisol (nmol/L)</t>
  </si>
  <si>
    <t>Adjustment was done for SES and potential confounders</t>
  </si>
  <si>
    <t xml:space="preserve">﻿Total sample: -0.89
Females: ﻿-.17
Males: ﻿.030 </t>
  </si>
  <si>
    <t>Total: ﻿0.059
Females 0.080
Males -0.091</t>
  </si>
  <si>
    <t xml:space="preserve">Total: ﻿.030
Females: ﻿.053
Males 0.015
</t>
  </si>
  <si>
    <r>
      <rPr>
        <sz val="8"/>
        <color rgb="FFFF0000"/>
        <rFont val="Calibri"/>
        <family val="2"/>
      </rPr>
      <t xml:space="preserve">Cumulative exposure to low SES was not linearly related to either cortisol measure by means of regression analyses (results not shown).    </t>
    </r>
    <r>
      <rPr>
        <sz val="8"/>
        <color rgb="FF000000"/>
        <rFont val="Calibri"/>
        <family val="2"/>
      </rPr>
      <t xml:space="preserve">                                                                      - Socioeconomic status over the life-course may impact on the cortisol regulation in adulthood.
- Cortisol awakening response (CAR) differed with respect to SES trajectory; those with stable low or early low/upwardly mobile SES tended to display higher CAR than those with early high/downwardly mobile, highly mobile or stable high trajectories</t>
    </r>
  </si>
  <si>
    <t>A very good description of ﻿participants and procedures of recruitment: "﻿The cohort includes all pupils who attended or should have attended the ninth grade in 1981, in the municipality of Lulea˚, a city in the northern part of Sweden (N = 1083; 506 girls and 577 boys)."</t>
  </si>
  <si>
    <t>﻿
Detailed description fo the collected exposures: 
"﻿SES at age 16 was used as a proxy for early exposure."
"At each measure point, participants completed a compre-hensive questionnaire, covering health and health behavior, social and socioeconomic conditions, school/work conditions and leisure activities".
"﻿Information about socioeconomic status (SES) was based on self-reported information about current occupation."</t>
  </si>
  <si>
    <t>Description of potential confounders was provided: "﻿Adjustment for this dominant factor could potentially mask the more subtle influences of SES on AUC."
﻿"All confounders were not available for the partici- pants who had completed saliva collection; therefore, the analyses adjusting for confounders have a minimum N = 634, for analyses including CAR and all confounders."</t>
  </si>
  <si>
    <t>﻿In the present paper, the data from the 16, 21, 30 and 43 year surveys were included in the analysis to represent different stages of life.
"﻿Information was obtained about present occupation, minimizing recall bias which might have been a problem with a retrospective design."</t>
  </si>
  <si>
    <t xml:space="preserve">Excluded wrong parental SEP </t>
  </si>
  <si>
    <t>R Cooper; SM Pinto Pereira; C Power; E Hypponen</t>
  </si>
  <si>
    <t>Parental obesity and risk factors for cardiovascular disease among their offspring in mid-life: Findings from the 1958 British birth cohort study</t>
  </si>
  <si>
    <t>The 1958 cohort was followed up 2002–2004</t>
  </si>
  <si>
    <t>33 years</t>
  </si>
  <si>
    <r>
      <rPr>
        <sz val="8"/>
        <color rgb="FF000000"/>
        <rFont val="Calibri"/>
        <family val="2"/>
      </rPr>
      <t xml:space="preserve">Multiple </t>
    </r>
    <r>
      <rPr>
        <b/>
        <u/>
        <sz val="8"/>
        <color rgb="FF000000"/>
        <rFont val="Calibri"/>
        <family val="2"/>
      </rPr>
      <t>Linear regression</t>
    </r>
    <r>
      <rPr>
        <sz val="8"/>
        <color rgb="FF000000"/>
        <rFont val="Calibri"/>
        <family val="2"/>
      </rPr>
      <t xml:space="preserve"> analysis</t>
    </r>
  </si>
  <si>
    <t>44–45</t>
  </si>
  <si>
    <t>Data from parents and offspring in the 1958 British birth cohort were used</t>
  </si>
  <si>
    <t xml:space="preserve"> - Lifetime socioeconomic position (SEP) was indicated by father’s occupational class at birth (or at 7 years if missing).</t>
  </si>
  <si>
    <t>Paternal BMI</t>
  </si>
  <si>
    <t>Lifestyle factors &amp; BMI</t>
  </si>
  <si>
    <t>socioeconomic factors</t>
  </si>
  <si>
    <t>14
BMI (kgm–2)
Waist circumference (cm
Diastolic blood pressure (mmHg)
Systolic blood pressure (mmHg)
HbA1c
Total cholesterol (mmol l–1)
LDL-cholesterol (mmol l–1)
HDL-cholesterol (mmol l–1)
Triglycerides (mmol l–1)
CRP (mg l–1)
Fibrinogen (g l–1)
t-PA (ng ml–1)
vWF (IU dl–1)
D-dimer (ng ml–1)</t>
  </si>
  <si>
    <t xml:space="preserve"> - maternal age &amp; paternal age
 - offspring gender &amp; offspring lifestyle
 - socioeconomic factors</t>
  </si>
  <si>
    <t>CRP: 3.1–4.5</t>
  </si>
  <si>
    <t xml:space="preserve">  - There is a stronger association between offspring adiposity and HbA1c among participants with heavier parents.
 - In mid-life, a more adverse CVD risk factor profile among offspring was found in association with greater adiposity of parents in basic models yet these associations attenuated after adjustment for offspring adiposity.</t>
  </si>
  <si>
    <t>11971 cohort members was invited to participate in a biomedical survey at age 44–45 years, 9377 (78%) responded.</t>
  </si>
  <si>
    <t>Parental BMI was assessed when offspring were aged 11 years; offspring BMI, waist circumference and CVD risk factors (lipid levels, blood pressure, glycosylated haemoglobin (HbA1c) and inflammatory and haemostatic markers) were measured at 44–45 years.</t>
  </si>
  <si>
    <t xml:space="preserve"> - Including a wide range of covariates increased the number of participants with missing data on relevant measures but by running analyses on imputed data sets, bias that may have been introduced was minimized.
 - To minimize the loss in numbers and potential bias introduced because of missing information, missing values for parental BMI and covariates were imputed using multiple imputation chained equations implemented in Stata version 11</t>
  </si>
  <si>
    <t xml:space="preserve"> - Parents with higher weight might be expected to be more likely to underreport their weight, potentially leading to bias in estimates towards the null.</t>
  </si>
  <si>
    <t>Excluded wrong SEP measure (No parental SEP only adjusted as covariated)</t>
  </si>
  <si>
    <t>Judith E. Carroll; Tara L. Gruenewald; Shelley E. Taylor; Denise Janicki-Deverts; Karen A. Matthews; Teresa E. Seeman</t>
  </si>
  <si>
    <t>Childhood abuse, parental warmth, and adult multisystem biological risk in the Coronary Artery Risk Development in Young Adults study</t>
  </si>
  <si>
    <t>Subjects were followed at years 2, 5, 7, 10, and 15.</t>
  </si>
  <si>
    <t>Linear Regression</t>
  </si>
  <si>
    <t>40-44</t>
  </si>
  <si>
    <t xml:space="preserve">(45.8% white, 
</t>
  </si>
  <si>
    <t>42.7% male</t>
  </si>
  <si>
    <t>Participants were gotten from the Coronary Artery Risk Development in Young Adults (CARDIA) study, a biethnic, longitudinal study of cardiovascular risk beginning in young adulthood.</t>
  </si>
  <si>
    <t xml:space="preserve"> - Childhood SES was estimated by using participant report of educational attainment in years of schooling of the father and/or mother (averaged if both available).</t>
  </si>
  <si>
    <t>This included 18 different biological markers of risk: resting systolic and diastolic blood pressure, heart rate, lowfrequency HRV, high-frequency HRV, urinary norepinephrine and epinephrine, AM rise in cortisol (i.e., difference between waking and 45 min postwaking cortisol levels) and cortisol slope, HDL, LDL, triglycerides, glucose, insulin, waist circumference, C-reactive protein (CRP), fibrinogen, and IL-6.</t>
  </si>
  <si>
    <t>Linear regression models adjusting for age, sex, race, parental education, and oral contraceptive</t>
  </si>
  <si>
    <t xml:space="preserve"> &lt;0.001
</t>
  </si>
  <si>
    <r>
      <rPr>
        <u/>
        <sz val="8"/>
        <color rgb="FFEF2383"/>
        <rFont val="Calibri"/>
        <family val="2"/>
      </rPr>
      <t xml:space="preserve"> - Higher amounts of childhood abuse and lower levels of parental warmth are associated with elevated allostatic load in young and middle adulthood.
</t>
    </r>
    <r>
      <rPr>
        <sz val="8"/>
        <color rgb="FF000000"/>
        <rFont val="Calibri"/>
        <family val="2"/>
      </rPr>
      <t xml:space="preserve"> - Individuals who report experiencing emotional or physical abuse as a child with little or no parental love and affection represent a subgroup at particularly elevated risk for disease via chronic dysregulation across multiple systems (i.e., allostatic load).</t>
    </r>
  </si>
  <si>
    <t>A balanced recruitment of black and white subjects was obtained, male and female subjects, higher and lower education categories (high school education vs. no high school education), and age categories (18–24 y, 25–30 y).</t>
  </si>
  <si>
    <t xml:space="preserve">﻿- Risky family environment was measured by using a seven-item version of the Risky Families Questionnaire, and designed to capture the respondent’s family environment before they were 18 y of age
- </t>
  </si>
  <si>
    <t xml:space="preserve"> - Because the analyses are cross-sectional, there is a possibility that shifts in regulatory systems influences recall of childhood events, with the potential of higher allostatic load biasing toward recall of more negative childhood events</t>
  </si>
  <si>
    <t>The study was conducted among black, and white participants</t>
  </si>
  <si>
    <t>Excluded because did not provided data biomarkers</t>
  </si>
  <si>
    <t>Amy Heshmati; Gita Mishra; Ilona Koupil</t>
  </si>
  <si>
    <t>Childhood and adulthood socio-economic position and hypertensive disorders in pregnancy: the Uppsala Birth Cohort Multigenerational Study</t>
  </si>
  <si>
    <t>﻿1982 and 2008.</t>
  </si>
  <si>
    <t>Logistic regression</t>
  </si>
  <si>
    <t>Under 25 years; 25–29 years (ref); 30 years and older</t>
  </si>
  <si>
    <t xml:space="preserve">Female
</t>
  </si>
  <si>
    <t>﻿Uppsala Birth Cohort Multigenerational Study (UBCoS Multigen)</t>
  </si>
  <si>
    <t>Childhood socio-economic position: educational level of both the mother and father and  family social class.</t>
  </si>
  <si>
    <t>Potential mediating variables were smoking at enrolment of antenatal classes, pre-pregnancy body mass index (BMI, kg/m2) and own education</t>
  </si>
  <si>
    <t>Potential confounding variables were birth year of the child, mother and father, parity and age at birth of the child</t>
  </si>
  <si>
    <t>BMI and Systolic and Diastolic BP - Hypertensive disorders in pregnancy (chronic hypertension, gestational hypertension and pre- eclampsia/eclampsia).</t>
  </si>
  <si>
    <t>Model 1 adjusted for birth year of child, birth year of mother/father.
Model 2 adjusted for birth year of child, parity and age, birth year of mother/father.
Model 3 adjusted for birth year of child, birth year of mother/father, parity, age, smoking and BMI.</t>
  </si>
  <si>
    <t>OR Education 2.18
OR social class 2.19</t>
  </si>
  <si>
    <t>95% CI 1.03 to 4.62
5% CI 1.28 to 3.75)</t>
  </si>
  <si>
    <t>﻿p&lt;0.05
p&lt;0.07</t>
  </si>
  <si>
    <r>
      <rPr>
        <sz val="8"/>
        <color rgb="FF000000"/>
        <rFont val="Calibri"/>
        <family val="2"/>
      </rPr>
      <t xml:space="preserve"> - Women with low education had increased risk of chronic hypertension compared with highly educated women after adjustment for birth year of the child, parity and age
- Low own education was associated with chronic hypertension, but not with gestational hypertension or pre-eclampsia/eclampsia.                                                                                        </t>
    </r>
    <r>
      <rPr>
        <u/>
        <sz val="8"/>
        <color rgb="FFEF2383"/>
        <rFont val="Calibri"/>
        <family val="2"/>
      </rPr>
      <t>- Women from a manual social class during childhood had twice the risk of chronic hypertension compared with those from non-manual backgrounds (OR 2.19, 95% CI 1.28 to 3.75).</t>
    </r>
  </si>
  <si>
    <t>Flow population study diagrama was provided from original sample to subsample population.</t>
  </si>
  <si>
    <t>Detailed description of the operationalisation of the two exposures: ﻿
Two indicators of socio-economic position were used to
measure childhood socio-economic position. The first used edu-cational level of both the mother and father, and data were
obtained from Education Register (1985–2008) and Censuses
1960 and 1970. Education was divided into low, medium and
high (as above). The second indicator used family social class
based on the Swedish definition of socio-economic index.24</t>
  </si>
  <si>
    <t>Detailed description how ﻿NA were removed and inclusion/criteria in the original sample:  Flow diagram of the selection of study participants from generation three of the UBCoS Multigen Study.</t>
  </si>
  <si>
    <t>Sufficient description of the outcomes and ﻿International Classification of Diseases (ICD) versions 9 and 10 codes (ICD-9) that were used in this study.</t>
  </si>
  <si>
    <t>Most of the data were obtained from MBR and there may have been documentation errors as well as missing data. Consequently, this is a potential source of information bias.</t>
  </si>
  <si>
    <t>Strength of association</t>
  </si>
  <si>
    <t>Strong</t>
  </si>
  <si>
    <t>No association</t>
  </si>
  <si>
    <t xml:space="preserve"> SBP, Total Cholesterol, BMI</t>
  </si>
  <si>
    <t>Moderate</t>
  </si>
  <si>
    <t>Frolich, Wenche; Wandel, Margareta; Uglem, Solveig; Mansoor, Mohammad Azam; Stea, Tonje Holte</t>
  </si>
  <si>
    <t>lower childhood socioeconomic status among VLBW subjects, as assessed by parental education, did not explain their higher blood pressure.</t>
  </si>
  <si>
    <r>
      <rPr>
        <u/>
        <sz val="8"/>
        <color rgb="FFEF2383"/>
        <rFont val="Calibri"/>
        <family val="2"/>
      </rPr>
      <t xml:space="preserve"> - Higher parental BMI was associated with less favourable levels of offspring risk factors for CVD.
</t>
    </r>
    <r>
      <rPr>
        <sz val="8"/>
        <color rgb="FF000000"/>
        <rFont val="Calibri"/>
        <family val="2"/>
      </rPr>
      <t xml:space="preserve"> - There is a stronger association between offspring adiposity and HbA1c among participants with heavier parents.
 - In mid-life, a more adverse CVD risk factor profile among offspring was found in association with greater adiposity of parents in basic models yet these associations attenuated after adjustment for offspring adiposity.</t>
    </r>
  </si>
  <si>
    <t>Cardiovascular, inflammatory, and metabolic systems</t>
  </si>
  <si>
    <r>
      <rPr>
        <u/>
        <sz val="8"/>
        <color rgb="FFEF2383"/>
        <rFont val="Calibri"/>
        <family val="2"/>
      </rPr>
      <t xml:space="preserve"> - Among Black adults with lower childhood SES predicted higher IL-6 and CRP.
</t>
    </r>
    <r>
      <rPr>
        <sz val="8"/>
        <color rgb="FF000000"/>
        <rFont val="Calibri"/>
        <family val="2"/>
      </rPr>
      <t xml:space="preserve"> - Among Black adults with low purpose in life, lower childhood SES predicted higher CRP (but not IL-6).
 Both interaction effect sizes were small in magnitude (both R2 &lt; .01)</t>
    </r>
  </si>
  <si>
    <r>
      <rPr>
        <sz val="8"/>
        <color rgb="FF000000"/>
        <rFont val="Calibri"/>
        <family val="2"/>
      </rPr>
      <t xml:space="preserve">﻿Older age, lower baseline glycosylated hemoglobin, and less </t>
    </r>
    <r>
      <rPr>
        <u/>
        <sz val="8"/>
        <color rgb="FFEF2383"/>
        <rFont val="Calibri"/>
        <family val="2"/>
      </rPr>
      <t>parental education were independently associated</t>
    </r>
    <r>
      <rPr>
        <sz val="8"/>
        <color rgb="FF000000"/>
        <rFont val="Calibri"/>
        <family val="2"/>
      </rPr>
      <t xml:space="preserve"> with increased odds of transition.</t>
    </r>
  </si>
  <si>
    <r>
      <rPr>
        <sz val="8"/>
        <color rgb="FF000000"/>
        <rFont val="Calibri"/>
        <family val="2"/>
      </rPr>
      <t>US-born participants who achieved high adult education, regardless of their parents’ education, had 37% lower odds of type 2 diabetes compared to US-born participants with both low parental and personal education levels [e.g., multivariable-adjusted OR (parental low/adult high) 5 0.63; 95% CI 5 0.40, 0.99]. A</t>
    </r>
    <r>
      <rPr>
        <u/>
        <sz val="8"/>
        <color rgb="FFEF2383"/>
        <rFont val="Calibri"/>
        <family val="2"/>
      </rPr>
      <t xml:space="preserve">mong the foreign-born, only those with both high parental and high personal education levels had 55% lower odds of large waist circumference </t>
    </r>
    <r>
      <rPr>
        <sz val="8"/>
        <color rgb="FF000000"/>
        <rFont val="Calibri"/>
        <family val="2"/>
      </rPr>
      <t>(OR 5 0.45; 95% CI 5 0.23, 0.88) compared to foreign-born participants with both low parental and personal education levels.</t>
    </r>
  </si>
  <si>
    <t>Esther M. Friedman; Arun S. Karlamangla; Tara L. Gruenewald;
Brandon Koretz; Teresa E. Seeman</t>
  </si>
  <si>
    <r>
      <rPr>
        <sz val="8"/>
        <color rgb="FF000000"/>
        <rFont val="Calibri"/>
        <family val="2"/>
      </rPr>
      <t xml:space="preserve">Prevalent CKD, </t>
    </r>
    <r>
      <rPr>
        <u/>
        <sz val="8"/>
        <color rgb="FFEF2383"/>
        <rFont val="Calibri"/>
        <family val="2"/>
      </rPr>
      <t xml:space="preserve">Lower cumulative lifetime socioeconomic status was associated higher allostatic load at baseline </t>
    </r>
    <r>
      <rPr>
        <sz val="8"/>
        <color rgb="FF000000"/>
        <rFont val="Calibri"/>
        <family val="2"/>
      </rPr>
      <t>(OR, 1.09; its association with higher baseline allostatic load, lower cumulative lifetime socioeconomic status was indirectly associated with higher odds of incident CKD  OR, 1.08; 95% CI, 1.02 to 1.14 in lowest versus highest tertile).</t>
    </r>
  </si>
  <si>
    <t>Status 21 Dic 2022</t>
  </si>
  <si>
    <t>Et</t>
  </si>
  <si>
    <t>Overview of Risk of Bias by Domain (N = 38 Studies)</t>
  </si>
  <si>
    <t>Elegibility criteria</t>
  </si>
  <si>
    <t>Collection exposures</t>
  </si>
  <si>
    <t>Adjusments by potential bias</t>
  </si>
  <si>
    <t>Measurement outcome data</t>
  </si>
  <si>
    <t>Reporting bias</t>
  </si>
  <si>
    <t>Figure 5. Overview of the Effects of childhood SEP on Health Outcomes by Parental SEP measures</t>
  </si>
  <si>
    <t>Effects</t>
  </si>
  <si>
    <t>No effect</t>
  </si>
  <si>
    <t xml:space="preserve">Father's occupation </t>
  </si>
  <si>
    <t xml:space="preserve">Mother's education </t>
  </si>
  <si>
    <t xml:space="preserve">Parental education </t>
  </si>
  <si>
    <t>Family SEP</t>
  </si>
  <si>
    <t>Mother's education</t>
  </si>
  <si>
    <t>Parental education and occupation</t>
  </si>
  <si>
    <t>Parental occupation, education, and family SEP</t>
  </si>
  <si>
    <t>FIGURE 2 | Frequency (number of studies*) by biological mechanism, published per year. *Some papers evaluated more than one biomarker, within or not the same biological mechanism. Year 2019 includes papers published online until July 2019.</t>
  </si>
  <si>
    <t>Cardiometabolic system</t>
  </si>
  <si>
    <t>Cardiometabolic and inflammatory systems</t>
  </si>
  <si>
    <t>1996-2000</t>
  </si>
  <si>
    <t>2001-2005</t>
  </si>
  <si>
    <t>2006-2010</t>
  </si>
  <si>
    <t>2011-2015</t>
  </si>
  <si>
    <t>2016-2020</t>
  </si>
  <si>
    <t>Father's occupation (5)</t>
  </si>
  <si>
    <t>Mother's education (1)</t>
  </si>
  <si>
    <t>Parental education (13)</t>
  </si>
  <si>
    <t>Parental occupation (10)</t>
  </si>
  <si>
    <t>Parental occupation and family SEP (3)</t>
  </si>
  <si>
    <t>Follow-up and duration</t>
  </si>
  <si>
    <t>Sample size (n)</t>
  </si>
  <si>
    <t>Age range</t>
  </si>
  <si>
    <t>Sex distribution</t>
  </si>
  <si>
    <t>Ethnicity distribution</t>
  </si>
  <si>
    <t>Covariates</t>
  </si>
  <si>
    <t xml:space="preserve">Brunner et al </t>
  </si>
  <si>
    <t>Cross-sectional analysis.</t>
  </si>
  <si>
    <t xml:space="preserve">1991-1993 </t>
  </si>
  <si>
    <t>Females: 3413 (33%) Males: 6895 (67%)</t>
  </si>
  <si>
    <t>white, black/African American, Hispanic</t>
  </si>
  <si>
    <t>﻿Age and ethnic origin, employment grade; alternative measures of socioeconomic status; and body-mass index, and health behaviours.</t>
  </si>
  <si>
    <t>There is an inverse relation between plasma fibrinogen concentration and socioeconomic status in middle-aged men and women.</t>
  </si>
  <si>
    <t>Leino et al</t>
  </si>
  <si>
    <t>1983, 1986, 1986, 1989 and 1992: 12- year follow-up study</t>
  </si>
  <si>
    <r>
      <t>Parental school years was inversely related to serum total and LDL cholesterol values in females</t>
    </r>
    <r>
      <rPr>
        <sz val="8"/>
        <color rgb="FF000000"/>
        <rFont val="Calibri"/>
        <family val="2"/>
      </rPr>
      <t>. Serum total chol- esterol decreased by 0.13 mmol/l and serum LDL cholesterol by 0.12 mmol/l when parental school years went up to the next category. In males, parental schooling was not associated with serum lipids</t>
    </r>
  </si>
  <si>
    <t xml:space="preserve">Karlamangla et </t>
  </si>
  <si>
    <t>1985, with 10-year follow-up (Repeat examinations were conducted in 1987, 1990, 1992, and 1995.)</t>
  </si>
  <si>
    <t>Females: 2258 (54%) males 1891 (46%)</t>
  </si>
  <si>
    <t>Coronary Artery Risk Development in Young Adults (CARDIA) Study</t>
  </si>
  <si>
    <t>Age, gender, race, lifestyle habits (smoking/alcohol/exercise), and access to medical care.</t>
  </si>
  <si>
    <r>
      <t>Inverse associations between indicators of SES and summary scores of baseline risk, risk change, and accumulated risk.</t>
    </r>
    <r>
      <rPr>
        <sz val="8"/>
        <color rgb="FF000000"/>
        <rFont val="Calibri"/>
        <family val="2"/>
      </rPr>
      <t xml:space="preserve">
- Parental education, an indicator of childhood SES, had the most consistent associations with risk scores in all race/gender groups.</t>
    </r>
  </si>
  <si>
    <t>Kivimäki et al</t>
  </si>
  <si>
    <t>1983 and 2001</t>
  </si>
  <si>
    <t> Women represented 55% of this study cohort</t>
  </si>
  <si>
    <t>Did not state ethnicity distribution</t>
  </si>
  <si>
    <r>
      <t xml:space="preserve"> - Early socioeconomic disadvantage was associated with higher blood pressure in childhood, adolescence, and early adulthood.</t>
    </r>
    <r>
      <rPr>
        <sz val="8"/>
        <color rgb="FF000000"/>
        <rFont val="Calibri"/>
        <family val="2"/>
      </rPr>
      <t xml:space="preserve">
 - Early disadvantage </t>
    </r>
    <r>
      <rPr>
        <sz val="8"/>
        <color rgb="FFEF2383"/>
        <rFont val="Calibri"/>
        <family val="2"/>
      </rPr>
      <t>influences adult blood pressure not only through its link with adult risk factors, in particular adult BMI</t>
    </r>
    <r>
      <rPr>
        <sz val="8"/>
        <color rgb="FF000000"/>
        <rFont val="Calibri"/>
        <family val="2"/>
      </rPr>
      <t xml:space="preserve">.                      </t>
    </r>
  </si>
  <si>
    <t xml:space="preserve">Kivimaki et al </t>
  </si>
  <si>
    <t>1980 and 2001: 21 years follow-up</t>
  </si>
  <si>
    <t>856 men (45%) and 1066 (55%) women</t>
  </si>
  <si>
    <r>
      <t xml:space="preserve">  - Lower childhood SEP was associated with a 20% increase in the odds of having a waist circumference . 102 cm in men and. 88 cm in women (overall p = 0.05). </t>
    </r>
    <r>
      <rPr>
        <sz val="8"/>
        <color rgb="FFFF0000"/>
        <rFont val="Calibri"/>
        <family val="2"/>
      </rPr>
      <t>Childhood SEP was not associated with low density lipoprotein cholesterol, triglycerides, and body mass index.</t>
    </r>
  </si>
  <si>
    <t xml:space="preserve">Kivimäki et al </t>
  </si>
  <si>
    <t>Cross-sectional analysis</t>
  </si>
  <si>
    <t xml:space="preserve">1983 and 2001 </t>
  </si>
  <si>
    <t> Women were slightly over represented (55% in the study cohort)</t>
  </si>
  <si>
    <t>Sex and Age</t>
  </si>
  <si>
    <t>The SEP adjustment had small or no effect on the gradient between parental socio-economic position and systolic BP, which remained across birth cohorts and for both indicators of parental socioeco-nomic position.</t>
  </si>
  <si>
    <t xml:space="preserve">Kjøllesdal et al </t>
  </si>
  <si>
    <t xml:space="preserve">Males: 132170 (49%); Females: 139473 (51%) </t>
  </si>
  <si>
    <t>Campbell et al</t>
  </si>
  <si>
    <t>Females: 84 (48%) Males 90 (52%)</t>
  </si>
  <si>
    <t>Daytime BP, current SES, smoking, alcohol, and BMI</t>
  </si>
  <si>
    <t>Childhood SES was associated with a 0.9- and 0.7-mm Hg increase in SBP and DBP dipping, respectively.</t>
  </si>
  <si>
    <t xml:space="preserve">Wenche et al </t>
  </si>
  <si>
    <t>  Sex distribution was not stated</t>
  </si>
  <si>
    <t>Inverse association with high educational level compared with low educational level of the fathers.</t>
  </si>
  <si>
    <t xml:space="preserve">Hovi et al  </t>
  </si>
  <si>
    <t>   Sex distribution was not stated</t>
  </si>
  <si>
    <t>Parental education did not explain their higher blood pres- sure.</t>
  </si>
  <si>
    <t>Phillips et al</t>
  </si>
  <si>
    <t>Females: 417 (51%) Males: 394 (49)</t>
  </si>
  <si>
    <t>17% African-American)</t>
  </si>
  <si>
    <t>Data came from from 1047 adults who participated in the University of Pittsburgh Adult Health and Behavior (AHAB) project between 2001 and 2005.</t>
  </si>
  <si>
    <t>Parental absence and Sex</t>
  </si>
  <si>
    <t xml:space="preserve"> - Childhood and adult socioeconomic standing to be associated inversely with a circulating marker of inflammation in a relatively healthy, mid-life community sample.</t>
  </si>
  <si>
    <t>Lehman et al</t>
  </si>
  <si>
    <t xml:space="preserve">Females: 1519 (55%)
Males: 1220 (45%)
</t>
  </si>
  <si>
    <t>473 African American men, 688 African American women, 747 White men, and 831 White women.</t>
  </si>
  <si>
    <r>
      <t xml:space="preserve"> - Family environment predicted baseline DBP and SBP and change in SBP.
 - Low CSES explain variability in cardiovascular risk. Low CSES predicted increased blood pressure over time directly and also indirectly through associations with childhood family environment.</t>
    </r>
    <r>
      <rPr>
        <u/>
        <sz val="8"/>
        <color rgb="FFEF2383"/>
        <rFont val="Calibri"/>
        <family val="2"/>
      </rPr>
      <t xml:space="preserve">
 - Parental education directly predicted change in SBP.</t>
    </r>
    <r>
      <rPr>
        <sz val="8"/>
        <color rgb="FF000000"/>
        <rFont val="Calibri"/>
        <family val="2"/>
      </rPr>
      <t xml:space="preserve">
 - Although African American participants had higher SBP and DBP and steeper increases over time, multiple group comparisons indicated that the strength of most pathways was similar across race and gender.</t>
    </r>
  </si>
  <si>
    <t xml:space="preserve">Packard et al </t>
  </si>
  <si>
    <t> Sex distribution was not stated</t>
  </si>
  <si>
    <t xml:space="preserve"> - Adverse levels of biomarkers of ill health in adults appear to be influenced by father’s occupation and childhood home conditions.</t>
  </si>
  <si>
    <t xml:space="preserve">Calvin et al </t>
  </si>
  <si>
    <t>Cohort members at 42, 45, and age 50</t>
  </si>
  <si>
    <t>Females: 4,095 (51%)
Males: 4031 (49%)</t>
  </si>
  <si>
    <t>The biochemical survey of the National Child Development Study (NCDS) of 1958 cohort data</t>
  </si>
  <si>
    <t>Inflammatory outcomes,
CVD Risk Factors &amp; BMI</t>
  </si>
  <si>
    <t>Early life factors (gestation, birth weight)</t>
  </si>
  <si>
    <t>Early life factors including parental socioeconomic status accounted for 24%–44% of these associations, whereas further adjustment for adult CVD risk factors largely attenuated the effects (82%–100%).                                    
Inverse associations were observed, so that higher inflammatory and hemostatic markers at age 45 were re-lated to significantly poorer cognitive performance on the attention and memory tasks at age 50.</t>
  </si>
  <si>
    <t xml:space="preserve">Chao et al </t>
  </si>
  <si>
    <t>4552 (3470)</t>
  </si>
  <si>
    <t>Females: 1325 (38%) Males: 2145 (62%)</t>
  </si>
  <si>
    <r>
      <t xml:space="preserve"> - Lower parental SEP were associated with central obesity.</t>
    </r>
    <r>
      <rPr>
        <sz val="8"/>
        <color rgb="FF000000"/>
        <rFont val="Calibri"/>
        <family val="2"/>
      </rPr>
      <t xml:space="preserve">
 - Subjects with lower parental SES were found to be shorter and heavier than those with higher SES.</t>
    </r>
  </si>
  <si>
    <t xml:space="preserve"> Janicki-Deverts et al </t>
  </si>
  <si>
    <t>﻿1985 to 1986, ﻿
1987 to 1988 (Year 2), 1990 to 1991 (Year 5), 1992 to 1993 (Year 7),
1995 to 1996 (Year 10), 2000 to 2001 (Year 15), and 2005 to
2006 (Year 20). 20 years follow-up</t>
  </si>
  <si>
    <t xml:space="preserve"> Men 1838 (45%)  ; women 2239 (55%)   </t>
  </si>
  <si>
    <t>Black, and white paricipants.</t>
  </si>
  <si>
    <r>
      <t xml:space="preserve"> - Higher father’s and mother’s educations were associated with a lower average baseline SBP as well as a smaller average increase in SBP over time.</t>
    </r>
    <r>
      <rPr>
        <sz val="8"/>
        <color rgb="FF000000"/>
        <rFont val="Calibri"/>
        <family val="2"/>
      </rPr>
      <t xml:space="preserve">
 - Childhood socioeconomic status may influence women’s health independent of their own adult status.
 </t>
    </r>
  </si>
  <si>
    <t xml:space="preserve">Hagger-Johnson et al </t>
  </si>
  <si>
    <t xml:space="preserve">1,091 people </t>
  </si>
  <si>
    <t>Men 548 (50%); Women 542 (50%)</t>
  </si>
  <si>
    <r>
      <t xml:space="preserve">Significant indirect effects from parental social class to inflammation via BMI, health behaviors and quality of life. </t>
    </r>
    <r>
      <rPr>
        <sz val="8"/>
        <color rgb="FF000000"/>
        <rFont val="Calibri"/>
        <family val="2"/>
      </rPr>
      <t>The indirect path from parental SES to CRP via own SES and health behaviors was significant, but not the indirect path involving quality of life then BMI.</t>
    </r>
  </si>
  <si>
    <t xml:space="preserve">Lotstein et al </t>
  </si>
  <si>
    <t>2001 : 20 years follow-up</t>
  </si>
  <si>
    <t> Male 106 (57%); Female 79 (43%)</t>
  </si>
  <si>
    <t>non-Hispanic white, Hispanic, non-Hispanic black, or other race/ ethnicity</t>
  </si>
  <si>
    <t>﻿Age, race/ethnicity, gender, type of insurance at follow-up,  and disease-related factors.</t>
  </si>
  <si>
    <r>
      <t>﻿Older age, lower baseline glycosylated hemoglobin, and less</t>
    </r>
    <r>
      <rPr>
        <u/>
        <sz val="8"/>
        <color rgb="FFEF2383"/>
        <rFont val="Calibri"/>
        <family val="2"/>
      </rPr>
      <t xml:space="preserve">
parental education were independently associated</t>
    </r>
    <r>
      <rPr>
        <sz val="8"/>
        <color rgb="FF000000"/>
        <rFont val="Calibri"/>
        <family val="2"/>
      </rPr>
      <t xml:space="preserve"> with increased odds of transition.</t>
    </r>
  </si>
  <si>
    <t xml:space="preserve">Carroll et al </t>
  </si>
  <si>
    <t>Male 323 (43%); Female 433 (57%)</t>
  </si>
  <si>
    <t>(45.8% white,</t>
  </si>
  <si>
    <r>
      <t xml:space="preserve"> - Lower levels of parental SEP are associated with elevated allostatic load in young and middle adulthood, and </t>
    </r>
    <r>
      <rPr>
        <sz val="8"/>
        <color rgb="FF000000"/>
        <rFont val="Calibri"/>
        <family val="2"/>
      </rPr>
      <t>particularly elevated risk for disease via chronic dysregulation across multiple systems.</t>
    </r>
  </si>
  <si>
    <t xml:space="preserve">Cooper et al </t>
  </si>
  <si>
    <t>men 4639 (50%); women 4689 (50%)</t>
  </si>
  <si>
    <t>Data from parents and offspring in the 1958 British birth cohort.</t>
  </si>
  <si>
    <t>Socioeconomic factors</t>
  </si>
  <si>
    <t xml:space="preserve">Heshmati et al  </t>
  </si>
  <si>
    <t>﻿1982 and 2008: 26 years follow-up</t>
  </si>
  <si>
    <t>Birth year of the child, mother and father, parity and age at birth of the child</t>
  </si>
  <si>
    <r>
      <rPr>
        <sz val="8"/>
        <color rgb="FF000000"/>
        <rFont val="Calibri"/>
        <family val="2"/>
      </rPr>
      <t xml:space="preserve"> </t>
    </r>
    <r>
      <rPr>
        <u/>
        <sz val="8"/>
        <color rgb="FFEF2383"/>
        <rFont val="Calibri"/>
        <family val="2"/>
      </rPr>
      <t>- Women from a manual social class during childhood had twice the risk of chronic hypertension compared with those from non-manual backgrounds.</t>
    </r>
  </si>
  <si>
    <t>Bennett et al</t>
  </si>
  <si>
    <t>342 males (46%); 404 females (54%)</t>
  </si>
  <si>
    <t>Afro-Caribbean</t>
  </si>
  <si>
    <r>
      <t xml:space="preserve">  -P</t>
    </r>
    <r>
      <rPr>
        <u/>
        <sz val="8"/>
        <color rgb="FFEF2383"/>
        <rFont val="Calibri"/>
        <family val="2"/>
      </rPr>
      <t>arental education was associated with significantly higher odds of high hsCRP</t>
    </r>
    <r>
      <rPr>
        <sz val="8"/>
        <color rgb="FF000000"/>
        <rFont val="Calibri"/>
        <family val="2"/>
      </rPr>
      <t xml:space="preserve">. </t>
    </r>
  </si>
  <si>
    <t>Savitsky et al</t>
  </si>
  <si>
    <t>1132 (1088)</t>
  </si>
  <si>
    <t>538 males (49%) and 549 (51%)females</t>
  </si>
  <si>
    <t>Gender, ethnic origin, and socioeconomic characteristics.</t>
  </si>
  <si>
    <r>
      <t>Childhood-occupational SEP was negatively associated with body mass index, fat percentage, insulin, triglycerides and low-density lipoprotein cholesterol</t>
    </r>
    <r>
      <rPr>
        <sz val="8"/>
        <color rgb="FF000000"/>
        <rFont val="Calibri"/>
        <family val="2"/>
      </rPr>
      <t>, independent of adulthood SEP.</t>
    </r>
  </si>
  <si>
    <t>Pikhartova et al</t>
  </si>
  <si>
    <t xml:space="preserve">Total: 7,015.     </t>
  </si>
  <si>
    <t xml:space="preserve">2,994 men (43%) and 4,021 women (57%)  </t>
  </si>
  <si>
    <r>
      <t xml:space="preserve">A disadvantaged social position in childhood, as measured by father’s manual occupation, was associated with an increased risk of type 2 diabetes in adulthood, </t>
    </r>
    <r>
      <rPr>
        <sz val="8"/>
        <color rgb="FF000000"/>
        <rFont val="Calibri"/>
        <family val="2"/>
      </rPr>
      <t xml:space="preserve">both directly and indirectly through inflammation and adulthood social position. </t>
    </r>
  </si>
  <si>
    <t>John-Henderson et al</t>
  </si>
  <si>
    <t> Not aplicable for this study</t>
  </si>
  <si>
    <t xml:space="preserve"> N = 457</t>
  </si>
  <si>
    <t>Female 242 (53%); Male 215 (47%)</t>
  </si>
  <si>
    <t xml:space="preserve">80% white, </t>
  </si>
  <si>
    <t>Participants were drawn from Phase II of the Adult Health and Behavior project.</t>
  </si>
  <si>
    <t xml:space="preserve"> - Childhood SES has a marginally significant main effect on IL-6 seems, which seems to be moderated by recent life events. Individuals with low childhood SES exhibit an inflammatory phenotype in the context of a high number of recent negative life events.</t>
  </si>
  <si>
    <t xml:space="preserve">Al Hazzouri et al </t>
  </si>
  <si>
    <t xml:space="preserve">US-born or 51.1% foreign-born (in Mexico or another Central or South American coun- try) </t>
  </si>
  <si>
    <t>Sacramento Area Latino Study on Aging</t>
  </si>
  <si>
    <t>Time since migration and hypertension</t>
  </si>
  <si>
    <r>
      <t>US-born participants who achieved high adult education, regardless of their parents’ education, had 37% lower odds of type 2 diabetes compared to US-born participants with both low parental and personal education levels. A</t>
    </r>
    <r>
      <rPr>
        <u/>
        <sz val="8"/>
        <color rgb="FFEF2383"/>
        <rFont val="Calibri"/>
        <family val="2"/>
      </rPr>
      <t>mong the foreign-born, only those with both high parental and high personal education lev- els had 55% lower odds of large waist circumference</t>
    </r>
    <r>
      <rPr>
        <sz val="8"/>
        <color rgb="FF000000"/>
        <rFont val="Calibri"/>
        <family val="2"/>
      </rPr>
      <t xml:space="preserve"> compared to foreign-born participants with both low parental and personal education levels.</t>
    </r>
  </si>
  <si>
    <t>Friedman et al</t>
  </si>
  <si>
    <t>white and non-white races</t>
  </si>
  <si>
    <r>
      <t xml:space="preserve"> - Childhood socioeconomic adversity and physical abuse were associated with increased AL.</t>
    </r>
    <r>
      <rPr>
        <sz val="8"/>
        <color rgb="FF000000"/>
        <rFont val="Calibri"/>
        <family val="2"/>
      </rPr>
      <t xml:space="preserve">
 - For each adverse experience in childhood, AL in middle life increased by 0.093.</t>
    </r>
  </si>
  <si>
    <t>Morozink Boylan et al</t>
  </si>
  <si>
    <t>﻿1987–1988: 2 years follow-up</t>
  </si>
  <si>
    <t>Black and White</t>
  </si>
  <si>
    <r>
      <t xml:space="preserve"> - Lower childhood SES predicted higher HR and SBP</t>
    </r>
    <r>
      <rPr>
        <sz val="8"/>
        <color rgb="FF000000"/>
        <rFont val="Calibri"/>
        <family val="2"/>
      </rPr>
      <t xml:space="preserve"> at recovery, independent of age, race, body mass index, current smoking, task demand, and current SES.
- Lower childhood SES predicted SBP recovery only among men with fewer psychological resources.</t>
    </r>
  </si>
  <si>
    <t>Barboza-Solís et al</t>
  </si>
  <si>
    <t>﻿Cohort members between 7y and 50y: 60 years follow up</t>
  </si>
  <si>
    <t>Males 3782 (50%); Females 3791 (50%)</t>
  </si>
  <si>
    <t>﻿British Registrar General's social class system (RGSC)</t>
  </si>
  <si>
    <r>
      <t xml:space="preserve"> - Lower maternal education and manual paternal occupation were associated with a higher allostatic load at 44 years</t>
    </r>
    <r>
      <rPr>
        <sz val="8"/>
        <color rgb="FF000000"/>
        <rFont val="Calibri"/>
        <family val="2"/>
      </rPr>
      <t>, mainly via the educational, material/financial, and health behaviors pathways for both men and women.
- Only the mediating variables explaining &gt;5% of the total effect for men and women respectively, first between ME and AL, and second between PO and AL.</t>
    </r>
  </si>
  <si>
    <t xml:space="preserve">Doom et al </t>
  </si>
  <si>
    <t>﻿National Longitudinal Study of Adolescent to Adult Health</t>
  </si>
  <si>
    <t>Age, sex, body mass index, smoking, systolic blood pressure, diabetes, and antihypertensive medication use, ﻿self-reported health.</t>
  </si>
  <si>
    <r>
      <t>One standard deviation increase in SES was associated with a 10% decrease in CVD, ﻿</t>
    </r>
    <r>
      <rPr>
        <sz val="8"/>
        <color rgb="FF000000"/>
        <rFont val="Calibri"/>
        <family val="2"/>
      </rPr>
      <t>while a one standard deviation increase in child/adolescent adversity was associated with a 6% increase in risk. - Both SES during adolescence and child/adolescent adversities are significantly associated with young adult CVD risk.</t>
    </r>
  </si>
  <si>
    <t>Christensen et al</t>
  </si>
  <si>
    <t xml:space="preserve">﻿1982–1994:27y; 2009–2011: 50y: 27 and 50 year follow-up </t>
  </si>
  <si>
    <t>Women 193 (54% ); Men 168 (46%)</t>
  </si>
  <si>
    <t>Maternal smoking in the third trimester, complications at birth and maternal BMI.</t>
  </si>
  <si>
    <t>﻿Parental socioeconomic position at one year was inversely associated with midlife allostatic load. Results suggest that part of this association was mediated by education.</t>
  </si>
  <si>
    <t xml:space="preserve"> Christensen et al</t>
  </si>
  <si>
    <t>1648 (56%)</t>
  </si>
  <si>
    <t>Parental SEP at one year was the only significant predictor in the social model, with lower levels ofSEP related to higher AL scores.</t>
  </si>
  <si>
    <t>Präg and Richards</t>
  </si>
  <si>
    <t>White participants</t>
  </si>
  <si>
    <r>
      <t>﻿Working class respondents fare worse than those from the intermediate classes  and the salariat.
﻿-T</t>
    </r>
    <r>
      <rPr>
        <u/>
        <sz val="8"/>
        <color rgb="FFEF2383"/>
        <rFont val="Calibri"/>
        <family val="2"/>
      </rPr>
      <t>he lowest AL is found among the stable salariat and the highest among the stable working class.</t>
    </r>
  </si>
  <si>
    <t xml:space="preserve">Berger et al  </t>
  </si>
  <si>
    <t>Males 7794 (60%); Females 5284 (40%)</t>
  </si>
  <si>
    <t>Alcohol consumption, smoking and sedentary lifestyle.</t>
  </si>
  <si>
    <r>
      <t xml:space="preserve">The association between less advantaged early-life SEP and CRP in adulthood was weakened when educational attainment or later occupation were included in the model and no longer significant in the fully adjusted model.                                                                             
Gender effect. </t>
    </r>
    <r>
      <rPr>
        <u/>
        <sz val="8"/>
        <color rgb="FFEF2383"/>
        <rFont val="Calibri"/>
        <family val="2"/>
      </rPr>
      <t xml:space="preserve">A significant association between less advantaged childhood SEP and higher CRP was observed in men and women. </t>
    </r>
  </si>
  <si>
    <t>Nuotio et al</t>
  </si>
  <si>
    <t xml:space="preserve"> - High childhood socioeconomic disadvantage was associated with the development of risk factors of fatty liver in adulthood.</t>
  </si>
  <si>
    <t xml:space="preserve">Lunyera et al </t>
  </si>
  <si>
    <t>3421 (63% female)</t>
  </si>
  <si>
    <t>Age, sex, smoking status, use of routine care and cardiovascular disease.</t>
  </si>
  <si>
    <r>
      <t xml:space="preserve"> - Lower cumulative lifetime socioeconomic status was associated higher allostatic load at baseline and l</t>
    </r>
    <r>
      <rPr>
        <sz val="8"/>
        <color rgb="FF000000"/>
        <rFont val="Calibri"/>
        <family val="2"/>
      </rPr>
      <t>ower cumulative lifetime socioeconomic status was indirectly associated with higher odds of incident CKD.</t>
    </r>
  </si>
  <si>
    <t>Boylan et al</t>
  </si>
  <si>
    <t>black, and white paricipants</t>
  </si>
  <si>
    <r>
      <t xml:space="preserve"> - Among Black adults with lower childhood SES predicted higher IL-6 and CRP.</t>
    </r>
    <r>
      <rPr>
        <sz val="8"/>
        <color rgb="FF000000"/>
        <rFont val="Calibri"/>
        <family val="2"/>
      </rPr>
      <t xml:space="preserve">
 - Among Black adults with low purpose in life, lower childhood SES predicted higher CRP (but not IL-6).
- Both interaction effect sizes were small in magnitude (both R2 &lt; .01)</t>
    </r>
  </si>
  <si>
    <r>
      <t xml:space="preserve"> - Own education is more important than parental education in shaping adult CVD risk factors, emphasizing the importance of own education.
 -</t>
    </r>
    <r>
      <rPr>
        <u/>
        <sz val="8"/>
        <color rgb="FFEF2383"/>
        <rFont val="Calibri"/>
        <family val="2"/>
      </rPr>
      <t xml:space="preserve"> Higher paternal education was related to more favourable levels of total cholesterol in the offspring at age 25 and 40 years, triglycerides at 25 years, and systolic blood pressure at 15 and 25 years.</t>
    </r>
  </si>
  <si>
    <r>
      <t xml:space="preserve">Cumulative exposure to low SES was not linearly related to either cortisol measure by means of regression analyses (results not shown).    </t>
    </r>
    <r>
      <rPr>
        <sz val="8"/>
        <color rgb="FF000000"/>
        <rFont val="Calibri"/>
        <family val="2"/>
      </rPr>
      <t xml:space="preserve">                                                                      - Socioeconomic status over the life-course may impact on the cortisol regulation in adulthood.
- Cortisol awakening response (CAR) differed with respect to SES trajectory; those with stable low or early low/upwardly mobile SES tended to display higher CAR than those with early high/downwardly mobile, highly mobile or stable high trajectories</t>
    </r>
  </si>
  <si>
    <t>Study</t>
  </si>
  <si>
    <t>Year</t>
  </si>
  <si>
    <t>Study_design</t>
  </si>
  <si>
    <t>Analytical_models</t>
  </si>
  <si>
    <t>Exposure</t>
  </si>
  <si>
    <t>Biomarker</t>
  </si>
  <si>
    <t>n_non_exposed</t>
  </si>
  <si>
    <t>n_exposed</t>
  </si>
  <si>
    <t>mean_non_exposed</t>
  </si>
  <si>
    <t>mean_exposed</t>
  </si>
  <si>
    <t>sd_non_exposed</t>
  </si>
  <si>
    <t>sd_exposed</t>
  </si>
  <si>
    <t xml:space="preserve">Leino et al </t>
  </si>
  <si>
    <t>Female</t>
  </si>
  <si>
    <t>Total Cholesterol</t>
  </si>
  <si>
    <t>Male</t>
  </si>
  <si>
    <t xml:space="preserve">Total Cholesterol </t>
  </si>
  <si>
    <t>Triglycerides</t>
  </si>
  <si>
    <t>﻿Logistic regression models</t>
  </si>
  <si>
    <t>Both</t>
  </si>
  <si>
    <t>Interleukin 6 (IL-6)</t>
  </si>
  <si>
    <t>mean 42.75</t>
  </si>
  <si>
    <t xml:space="preserve">mean 27 years </t>
  </si>
  <si>
    <t>Berger et al</t>
  </si>
  <si>
    <t>Cohort Study (Skipogh)</t>
  </si>
  <si>
    <t>Cohort Study (EPIC-Italy)</t>
  </si>
  <si>
    <t>Cohort Study (Whitehall)</t>
  </si>
  <si>
    <t>Cohort Study (NCDS)</t>
  </si>
  <si>
    <t>Cohort Study (All cohorts)</t>
  </si>
  <si>
    <t>Cortisol</t>
  </si>
  <si>
    <t>Hba1c</t>
  </si>
  <si>
    <t xml:space="preserve">﻿5.8 </t>
  </si>
  <si>
    <t>Resting heart</t>
  </si>
  <si>
    <t>Hierarchical ordinary least squares (OLS) regression models</t>
  </si>
  <si>
    <t>Lin et al</t>
  </si>
  <si>
    <t>Chen et al</t>
  </si>
  <si>
    <t>25-74 years</t>
  </si>
  <si>
    <t>Heart rate</t>
  </si>
  <si>
    <t>Glucose</t>
  </si>
  <si>
    <t>Tabassum et al</t>
  </si>
  <si>
    <t>Wannamethee et al</t>
  </si>
  <si>
    <t>40–59 years</t>
  </si>
  <si>
    <t>Exposure 2</t>
  </si>
  <si>
    <t>Above 25 years</t>
  </si>
  <si>
    <t>﻿540</t>
  </si>
  <si>
    <t>﻿2080</t>
  </si>
  <si>
    <t>﻿0.27</t>
  </si>
  <si>
    <t>﻿−0.04</t>
  </si>
  <si>
    <t>﻿0.00</t>
  </si>
  <si>
    <t>﻿−0.30</t>
  </si>
  <si>
    <t>﻿Wannamethee et al</t>
  </si>
  <si>
    <t>﻿1510</t>
  </si>
  <si>
    <t>﻿4006</t>
  </si>
  <si>
    <t>﻿142.2</t>
  </si>
  <si>
    <t>﻿144.9</t>
  </si>
  <si>
    <t>Blood glucose</t>
  </si>
  <si>
    <t>﻿1.69</t>
  </si>
  <si>
    <t>﻿1.70</t>
  </si>
  <si>
    <t>﻿6.34</t>
  </si>
  <si>
    <t>﻿6.29</t>
  </si>
  <si>
    <t>﻿40–59</t>
  </si>
  <si>
    <t xml:space="preserve">﻿1.17 </t>
  </si>
  <si>
    <t>﻿1.14</t>
  </si>
  <si>
    <t>﻿33-45</t>
  </si>
  <si>
    <t>﻿64.39</t>
  </si>
  <si>
    <t>﻿100.24</t>
  </si>
  <si>
    <t>﻿100.97</t>
  </si>
  <si>
    <t>﻿BP systolic</t>
  </si>
  <si>
    <t>﻿135</t>
  </si>
  <si>
    <t>﻿136</t>
  </si>
  <si>
    <t>﻿26.9</t>
  </si>
  <si>
    <t>﻿5.29</t>
  </si>
  <si>
    <t>﻿1.43</t>
  </si>
  <si>
    <t>﻿28.7</t>
  </si>
  <si>
    <t>﻿4.95</t>
  </si>
  <si>
    <t>﻿1.30</t>
  </si>
  <si>
    <t>Phillis et al</t>
  </si>
  <si>
    <t>﻿30–54</t>
  </si>
  <si>
    <t>Beta (Regression Coefficient)</t>
  </si>
  <si>
    <t>Standard Deviation of parental SEP</t>
  </si>
  <si>
    <t>Standard Deviation of biomarker</t>
  </si>
  <si>
    <t>Mean</t>
  </si>
  <si>
    <t>sd</t>
  </si>
  <si>
    <t>Surachman et al</t>
  </si>
  <si>
    <t>Life course SEP</t>
  </si>
  <si>
    <t>White</t>
  </si>
  <si>
    <t>Black</t>
  </si>
  <si>
    <t>Latent Class Analsys</t>
  </si>
  <si>
    <t>Mean 50 years</t>
  </si>
  <si>
    <t>Biomarker 2</t>
  </si>
  <si>
    <t>BP diastolic</t>
  </si>
  <si>
    <t>﻿18-30 years</t>
  </si>
  <si>
    <t>﻿1798</t>
  </si>
  <si>
    <t>﻿2206</t>
  </si>
  <si>
    <t>﻿1646</t>
  </si>
  <si>
    <t>﻿1931</t>
  </si>
  <si>
    <t>﻿High fasting glucose</t>
  </si>
  <si>
    <t>﻿Kivimäki et al</t>
  </si>
  <si>
    <t>﻿152</t>
  </si>
  <si>
    <t>﻿175</t>
  </si>
  <si>
    <t>Females</t>
  </si>
  <si>
    <t>﻿25.2</t>
  </si>
  <si>
    <t>﻿25.8</t>
  </si>
  <si>
    <t>﻿88.1</t>
  </si>
  <si>
    <t>﻿90.2</t>
  </si>
  <si>
    <t>﻿118.1</t>
  </si>
  <si>
    <t>BP systolic</t>
  </si>
  <si>
    <t>﻿123.1</t>
  </si>
  <si>
    <t>﻿72.2</t>
  </si>
  <si>
    <t>﻿5.20</t>
  </si>
  <si>
    <t>Total cholesterol</t>
  </si>
  <si>
    <t>HDL cholesterol</t>
  </si>
  <si>
    <t>LDL cholesterol</t>
  </si>
  <si>
    <t>﻿1.35</t>
  </si>
  <si>
    <t>﻿5.10</t>
  </si>
  <si>
    <t>﻿73.1</t>
  </si>
  <si>
    <t>﻿5.27</t>
  </si>
  <si>
    <t>﻿1.15</t>
  </si>
  <si>
    <t>﻿1.49</t>
  </si>
  <si>
    <t>﻿5.21</t>
  </si>
  <si>
    <t>﻿24–39</t>
  </si>
  <si>
    <t>﻿23.9</t>
  </si>
  <si>
    <t>﻿77.2</t>
  </si>
  <si>
    <t>﻿110.3</t>
  </si>
  <si>
    <t>﻿67.2</t>
  </si>
  <si>
    <t>﻿5.06</t>
  </si>
  <si>
    <t>﻿25.0</t>
  </si>
  <si>
    <t>﻿80.7</t>
  </si>
  <si>
    <t>﻿113.4</t>
  </si>
  <si>
    <t>﻿69.4</t>
  </si>
  <si>
    <t>﻿5.14</t>
  </si>
  <si>
    <t>﻿1.18</t>
  </si>
  <si>
    <t>﻿0.1</t>
  </si>
  <si>
    <t>﻿0.03</t>
  </si>
  <si>
    <t>﻿0.02</t>
  </si>
  <si>
    <t>Cabral et al</t>
  </si>
  <si>
    <t>﻿21 years</t>
  </si>
  <si>
    <t>﻿Body mass index (BMI)</t>
  </si>
  <si>
    <t>﻿Waist circumference (WC)</t>
  </si>
  <si>
    <t xml:space="preserve">﻿0.7 </t>
  </si>
  <si>
    <t>﻿0.8</t>
  </si>
  <si>
    <t>﻿22.1</t>
  </si>
  <si>
    <t>﻿22.4</t>
  </si>
  <si>
    <t>﻿25.3</t>
  </si>
  <si>
    <t>﻿3.3</t>
  </si>
  <si>
    <t xml:space="preserve">﻿26.0 </t>
  </si>
  <si>
    <t>52-54</t>
  </si>
  <si>
    <t>﻿Kivimäki et al 2005b</t>
  </si>
  <si>
    <t>24 to 39</t>
  </si>
  <si>
    <t>Deprivation Exposure History</t>
  </si>
  <si>
    <t xml:space="preserve">Means </t>
  </si>
  <si>
    <t>mean 51</t>
  </si>
  <si>
    <t>Prior 2021</t>
  </si>
  <si>
    <t>﻿Gustafsson et al 2010</t>
  </si>
  <si>
    <t>43 years</t>
  </si>
  <si>
    <t>Leino et al 1999</t>
  </si>
  <si>
    <t>Lunyera et al 2020</t>
  </si>
  <si>
    <t>﻿Wannamethee et al 1996</t>
  </si>
  <si>
    <t>Lehman et al 2009</t>
  </si>
  <si>
    <t>﻿Kivimäki et al 2005</t>
  </si>
  <si>
    <t>Cardiovascular function</t>
  </si>
  <si>
    <t>Triglyceride</t>
  </si>
  <si>
    <t>Nielsen et al 2019</t>
  </si>
  <si>
    <t>Lin et al 2017</t>
  </si>
  <si>
    <t>Cabral et al 2019</t>
  </si>
  <si>
    <t>Castagné et al 2016</t>
  </si>
  <si>
    <t>Adiposity</t>
  </si>
  <si>
    <t>Christensen et al 2018</t>
  </si>
  <si>
    <t>Kivimäki et al 2006</t>
  </si>
  <si>
    <t>Chen et al 2012</t>
  </si>
  <si>
    <t>Wannamethee et al 1996</t>
  </si>
  <si>
    <t>Packard et al 2011</t>
  </si>
  <si>
    <t>﻿Janiki-Deverts 2012</t>
  </si>
  <si>
    <t>Janiki-Deverts et al 2012</t>
  </si>
  <si>
    <t>20-45</t>
  </si>
  <si>
    <t>Lipid metabolism</t>
  </si>
  <si>
    <t>John-Henderson et al 2015</t>
  </si>
  <si>
    <t>Boylan et al 2020</t>
  </si>
  <si>
    <t>Surachman et al 2019</t>
  </si>
  <si>
    <t>Inflammation</t>
  </si>
  <si>
    <t>Präg et al 2017</t>
  </si>
  <si>
    <t xml:space="preserve">Castagnê </t>
  </si>
  <si>
    <t xml:space="preserve">Prior </t>
  </si>
  <si>
    <t>Nielsen</t>
  </si>
  <si>
    <t xml:space="preserve">Gustafsson </t>
  </si>
  <si>
    <t>Surachman</t>
  </si>
  <si>
    <r>
      <t xml:space="preserve">Generalized least squares models with a compound symmetry correlation structure were used to consider the reapeated measurements and </t>
    </r>
    <r>
      <rPr>
        <b/>
        <u/>
        <sz val="8"/>
        <color rgb="FFEF2383"/>
        <rFont val="Calibri (Body)"/>
      </rPr>
      <t>linear regression</t>
    </r>
    <r>
      <rPr>
        <sz val="8"/>
        <color rgb="FFEF2383"/>
        <rFont val="Calibri (Body)"/>
      </rPr>
      <t xml:space="preserve"> to check effects.</t>
    </r>
  </si>
  <si>
    <t>Allostatic Load and Exposure Histories of Disadvantage  https://www.ncbi.nlm.nih.gov/pmc/articles/PMC8308019/</t>
  </si>
  <si>
    <t>UK</t>
  </si>
  <si>
    <t>﻿Association Between Socioeconomic Status Mobility and Inflammation Markers Among White and Black Adults in the United States: A Latent Class Analysis</t>
  </si>
  <si>
    <t>﻿Socioeconomic status over the life course and allostatic load in adulthood: results from the Northern Swedish Cohort</t>
  </si>
  <si>
    <t>﻿Biological marks of early-life socioeconomic experience is detected in the adult inflammatory transcriptome</t>
  </si>
  <si>
    <t>﻿Socioeconomic Inequality in Metabolic Control Among Children With Type 1 Diabetes: A Nationwide Longitudinal Study of 4,079 Danish 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</si>
</sst>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2"/>
      <color theme="1"/>
      <name val="Calibri"/>
      <family val="2"/>
      <scheme val="minor"/>
    </font>
    <font>
      <sz val="8"/>
      <color theme="1"/>
      <name val="Calibri"/>
      <family val="2"/>
      <scheme val="minor"/>
    </font>
    <font>
      <b/>
      <sz val="9"/>
      <color theme="1"/>
      <name val="Calibri"/>
      <family val="2"/>
      <scheme val="minor"/>
    </font>
    <font>
      <b/>
      <sz val="9"/>
      <color rgb="FF0E101A"/>
      <name val="Calibri"/>
      <family val="2"/>
      <scheme val="minor"/>
    </font>
    <font>
      <b/>
      <sz val="9"/>
      <color theme="0"/>
      <name val="Calibri"/>
      <family val="2"/>
      <scheme val="minor"/>
    </font>
    <font>
      <sz val="8"/>
      <color theme="1"/>
      <name val="Calibri"/>
      <family val="2"/>
    </font>
    <font>
      <sz val="8"/>
      <color theme="1"/>
      <name val="Calibri (Body)"/>
    </font>
    <font>
      <b/>
      <sz val="12"/>
      <color rgb="FFFF0000"/>
      <name val="Calibri"/>
      <family val="2"/>
      <scheme val="minor"/>
    </font>
    <font>
      <sz val="8"/>
      <color rgb="FF000000"/>
      <name val="Calibri"/>
      <family val="2"/>
    </font>
    <font>
      <sz val="8"/>
      <color rgb="FF000000"/>
      <name val="Calibri"/>
      <family val="2"/>
    </font>
    <font>
      <sz val="8"/>
      <color rgb="FFFF0000"/>
      <name val="Calibri"/>
      <family val="2"/>
      <scheme val="minor"/>
    </font>
    <font>
      <sz val="8"/>
      <color rgb="FFFF0000"/>
      <name val="Calibri"/>
      <family val="2"/>
    </font>
    <font>
      <b/>
      <u/>
      <sz val="8"/>
      <color rgb="FF000000"/>
      <name val="Calibri"/>
      <family val="2"/>
    </font>
    <font>
      <b/>
      <u/>
      <sz val="8"/>
      <color rgb="FFEF2383"/>
      <name val="Calibri"/>
      <family val="2"/>
    </font>
    <font>
      <sz val="8"/>
      <color theme="1"/>
      <name val="Calibri"/>
      <family val="2"/>
    </font>
    <font>
      <b/>
      <u/>
      <sz val="8"/>
      <color rgb="FF002060"/>
      <name val="Calibri"/>
      <family val="2"/>
    </font>
    <font>
      <u/>
      <sz val="8"/>
      <color rgb="FF000000"/>
      <name val="Calibri"/>
      <family val="2"/>
    </font>
    <font>
      <sz val="8"/>
      <color rgb="FF000000"/>
      <name val="Calibri (Body)"/>
    </font>
    <font>
      <sz val="8"/>
      <color rgb="FF000000"/>
      <name val="Calibri"/>
      <family val="2"/>
      <scheme val="minor"/>
    </font>
    <font>
      <u/>
      <sz val="8"/>
      <color rgb="FFEF2383"/>
      <name val="Calibri"/>
      <family val="2"/>
    </font>
    <font>
      <sz val="8"/>
      <color rgb="FFEF2383"/>
      <name val="Calibri"/>
      <family val="2"/>
    </font>
    <font>
      <sz val="11"/>
      <color rgb="FF000000"/>
      <name val="Calibri"/>
      <family val="2"/>
    </font>
    <font>
      <b/>
      <sz val="11"/>
      <name val="Calibri"/>
      <family val="2"/>
    </font>
    <font>
      <b/>
      <sz val="11"/>
      <color rgb="FFFFFFFF"/>
      <name val="Calibri"/>
      <family val="2"/>
    </font>
    <font>
      <sz val="8"/>
      <color rgb="FF444444"/>
      <name val="Calibri"/>
      <family val="2"/>
      <charset val="1"/>
    </font>
    <font>
      <b/>
      <sz val="9"/>
      <color rgb="FF0E101A"/>
      <name val="Calibri"/>
      <family val="2"/>
    </font>
    <font>
      <b/>
      <sz val="9"/>
      <color rgb="FF000000"/>
      <name val="Calibri"/>
      <family val="2"/>
    </font>
    <font>
      <u/>
      <sz val="8"/>
      <color rgb="FFEF2383"/>
      <name val="Calibri"/>
      <family val="2"/>
    </font>
    <font>
      <sz val="8"/>
      <color rgb="FFEF2383"/>
      <name val="Calibri"/>
      <family val="2"/>
    </font>
    <font>
      <sz val="12"/>
      <color rgb="FF000000"/>
      <name val="Calibri"/>
      <family val="2"/>
    </font>
    <font>
      <b/>
      <sz val="12"/>
      <color rgb="FFFF0000"/>
      <name val="Calibri"/>
      <family val="2"/>
    </font>
    <font>
      <sz val="8"/>
      <color rgb="FF000000"/>
      <name val="Calibri"/>
      <family val="2"/>
    </font>
    <font>
      <sz val="12"/>
      <color rgb="FFFF0000"/>
      <name val="Calibri"/>
      <family val="2"/>
      <scheme val="minor"/>
    </font>
    <font>
      <sz val="10"/>
      <color rgb="FFFF0000"/>
      <name val="Calibri"/>
      <family val="2"/>
      <scheme val="minor"/>
    </font>
    <font>
      <sz val="10"/>
      <color rgb="FFFF0000"/>
      <name val="Calibri"/>
      <family val="2"/>
    </font>
    <font>
      <sz val="8"/>
      <color rgb="FFFF0000"/>
      <name val="Calibri (Body)"/>
    </font>
    <font>
      <sz val="8"/>
      <color rgb="FFC65911"/>
      <name val="Calibri"/>
      <family val="2"/>
      <scheme val="minor"/>
    </font>
    <font>
      <sz val="8"/>
      <color rgb="FFC65911"/>
      <name val="Calibri"/>
      <family val="2"/>
    </font>
    <font>
      <sz val="8"/>
      <color rgb="FFC65911"/>
      <name val="Calibri"/>
      <family val="2"/>
    </font>
    <font>
      <sz val="11"/>
      <color rgb="FF000000"/>
      <name val="Calibri"/>
      <family val="2"/>
      <scheme val="minor"/>
    </font>
    <font>
      <sz val="11"/>
      <color rgb="FFC65911"/>
      <name val="Calibri"/>
      <family val="2"/>
      <scheme val="minor"/>
    </font>
    <font>
      <sz val="11"/>
      <color rgb="FF009193"/>
      <name val="Calibri"/>
      <family val="2"/>
      <scheme val="minor"/>
    </font>
    <font>
      <sz val="11"/>
      <color theme="1"/>
      <name val="Calibri"/>
      <family val="2"/>
      <scheme val="minor"/>
    </font>
    <font>
      <sz val="11"/>
      <color rgb="FFEF2383"/>
      <name val="Calibri"/>
      <family val="2"/>
      <scheme val="minor"/>
    </font>
    <font>
      <sz val="8"/>
      <color rgb="FFEF2383"/>
      <name val="Calibri (Body)"/>
    </font>
    <font>
      <sz val="12"/>
      <color rgb="FFEF2383"/>
      <name val="Calibri (Body)"/>
    </font>
    <font>
      <b/>
      <u/>
      <sz val="8"/>
      <color rgb="FFEF2383"/>
      <name val="Calibri (Body)"/>
    </font>
    <font>
      <u/>
      <sz val="12"/>
      <color theme="10"/>
      <name val="Calibri"/>
      <family val="2"/>
      <scheme val="minor"/>
    </font>
  </fonts>
  <fills count="26">
    <fill>
      <patternFill patternType="none"/>
    </fill>
    <fill>
      <patternFill patternType="gray125"/>
    </fill>
    <fill>
      <patternFill patternType="solid">
        <fgColor rgb="FF002060"/>
        <bgColor indexed="64"/>
      </patternFill>
    </fill>
    <fill>
      <patternFill patternType="solid">
        <fgColor rgb="FFFFD579"/>
        <bgColor indexed="64"/>
      </patternFill>
    </fill>
    <fill>
      <patternFill patternType="solid">
        <fgColor rgb="FFC6E0B4"/>
        <bgColor indexed="64"/>
      </patternFill>
    </fill>
    <fill>
      <patternFill patternType="solid">
        <fgColor rgb="FFFFFFFF"/>
        <bgColor rgb="FF000000"/>
      </patternFill>
    </fill>
    <fill>
      <patternFill patternType="solid">
        <fgColor rgb="FF00B0F0"/>
        <bgColor indexed="64"/>
      </patternFill>
    </fill>
    <fill>
      <patternFill patternType="solid">
        <fgColor rgb="FFFFFFFF"/>
        <bgColor indexed="64"/>
      </patternFill>
    </fill>
    <fill>
      <patternFill patternType="solid">
        <fgColor rgb="FF00B050"/>
        <bgColor indexed="64"/>
      </patternFill>
    </fill>
    <fill>
      <patternFill patternType="solid">
        <fgColor rgb="FFFF0000"/>
        <bgColor indexed="64"/>
      </patternFill>
    </fill>
    <fill>
      <patternFill patternType="solid">
        <fgColor rgb="FF00B0F0"/>
        <bgColor rgb="FF000000"/>
      </patternFill>
    </fill>
    <fill>
      <patternFill patternType="solid">
        <fgColor rgb="FFC6E0B4"/>
        <bgColor rgb="FF000000"/>
      </patternFill>
    </fill>
    <fill>
      <patternFill patternType="solid">
        <fgColor rgb="FFFFC000"/>
        <bgColor rgb="FF000000"/>
      </patternFill>
    </fill>
    <fill>
      <patternFill patternType="solid">
        <fgColor rgb="FFFF0000"/>
        <bgColor rgb="FF000000"/>
      </patternFill>
    </fill>
    <fill>
      <patternFill patternType="solid">
        <fgColor rgb="FFFFD579"/>
        <bgColor rgb="FF000000"/>
      </patternFill>
    </fill>
    <fill>
      <patternFill patternType="solid">
        <fgColor rgb="FF00B050"/>
        <bgColor rgb="FF000000"/>
      </patternFill>
    </fill>
    <fill>
      <patternFill patternType="solid">
        <fgColor rgb="FFEF2383"/>
        <bgColor indexed="64"/>
      </patternFill>
    </fill>
    <fill>
      <patternFill patternType="solid">
        <fgColor rgb="FFFFC000"/>
        <bgColor indexed="64"/>
      </patternFill>
    </fill>
    <fill>
      <patternFill patternType="solid">
        <fgColor rgb="FFFFFF00"/>
        <bgColor indexed="64"/>
      </patternFill>
    </fill>
    <fill>
      <patternFill patternType="solid">
        <fgColor rgb="FF4472C4"/>
        <bgColor indexed="64"/>
      </patternFill>
    </fill>
    <fill>
      <patternFill patternType="solid">
        <fgColor theme="8" tint="0.79998168889431442"/>
        <bgColor rgb="FF000000"/>
      </patternFill>
    </fill>
    <fill>
      <patternFill patternType="solid">
        <fgColor theme="8" tint="0.79998168889431442"/>
        <bgColor indexed="64"/>
      </patternFill>
    </fill>
    <fill>
      <patternFill patternType="solid">
        <fgColor theme="3" tint="0.79998168889431442"/>
        <bgColor indexed="64"/>
      </patternFill>
    </fill>
    <fill>
      <patternFill patternType="solid">
        <fgColor theme="3" tint="0.79998168889431442"/>
        <bgColor rgb="FF000000"/>
      </patternFill>
    </fill>
    <fill>
      <patternFill patternType="solid">
        <fgColor theme="4" tint="0.79998168889431442"/>
        <bgColor indexed="64"/>
      </patternFill>
    </fill>
    <fill>
      <patternFill patternType="solid">
        <fgColor rgb="FFEF2383"/>
        <bgColor rgb="FF000000"/>
      </patternFill>
    </fill>
  </fills>
  <borders count="2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rgb="FF000000"/>
      </left>
      <right/>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000000"/>
      </right>
      <top style="thin">
        <color rgb="FF000000"/>
      </top>
      <bottom style="thin">
        <color rgb="FF000000"/>
      </bottom>
      <diagonal/>
    </border>
    <border>
      <left/>
      <right style="thin">
        <color indexed="64"/>
      </right>
      <top/>
      <bottom style="thin">
        <color indexed="64"/>
      </bottom>
      <diagonal/>
    </border>
    <border>
      <left/>
      <right style="thin">
        <color rgb="FF000000"/>
      </right>
      <top/>
      <bottom style="thin">
        <color rgb="FF000000"/>
      </bottom>
      <diagonal/>
    </border>
    <border>
      <left/>
      <right style="thin">
        <color indexed="64"/>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s>
  <cellStyleXfs count="2">
    <xf numFmtId="0" fontId="0" fillId="0" borderId="0"/>
    <xf numFmtId="0" fontId="47" fillId="0" borderId="0" applyNumberFormat="0" applyFill="0" applyBorder="0" applyAlignment="0" applyProtection="0"/>
  </cellStyleXfs>
  <cellXfs count="494">
    <xf numFmtId="0" fontId="0" fillId="0" borderId="0" xfId="0"/>
    <xf numFmtId="0" fontId="3" fillId="0" borderId="0" xfId="0" applyFont="1" applyAlignment="1">
      <alignment horizontal="center" vertical="center" wrapText="1"/>
    </xf>
    <xf numFmtId="0" fontId="4" fillId="2" borderId="0" xfId="0" applyFont="1" applyFill="1" applyAlignment="1">
      <alignment horizontal="center" vertical="center" wrapText="1"/>
    </xf>
    <xf numFmtId="0" fontId="2" fillId="0" borderId="0" xfId="0" applyFont="1" applyAlignment="1">
      <alignment horizontal="center" vertical="center" wrapText="1"/>
    </xf>
    <xf numFmtId="0" fontId="4" fillId="2" borderId="2" xfId="0" applyFont="1" applyFill="1" applyBorder="1" applyAlignment="1">
      <alignment vertical="center" wrapText="1"/>
    </xf>
    <xf numFmtId="0" fontId="1" fillId="4" borderId="1" xfId="0" applyFont="1" applyFill="1" applyBorder="1" applyAlignment="1">
      <alignment horizontal="left" vertical="top" wrapText="1"/>
    </xf>
    <xf numFmtId="0" fontId="1" fillId="4" borderId="1" xfId="0" applyFont="1" applyFill="1" applyBorder="1" applyAlignment="1">
      <alignment vertical="top"/>
    </xf>
    <xf numFmtId="0" fontId="1" fillId="4" borderId="1" xfId="0" applyFont="1" applyFill="1" applyBorder="1"/>
    <xf numFmtId="0" fontId="9" fillId="0" borderId="1"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6" xfId="0" applyFont="1" applyBorder="1" applyAlignment="1">
      <alignment vertical="top" wrapText="1"/>
    </xf>
    <xf numFmtId="0" fontId="8" fillId="0" borderId="6" xfId="0" applyFont="1" applyBorder="1" applyAlignment="1">
      <alignment horizontal="left" vertical="top" wrapText="1"/>
    </xf>
    <xf numFmtId="0" fontId="3" fillId="6" borderId="0" xfId="0" applyFont="1" applyFill="1" applyAlignment="1">
      <alignment horizontal="center" vertical="center" wrapText="1"/>
    </xf>
    <xf numFmtId="0" fontId="1" fillId="6" borderId="6" xfId="0" applyFont="1" applyFill="1" applyBorder="1" applyAlignment="1">
      <alignment horizontal="left" vertical="top" wrapText="1"/>
    </xf>
    <xf numFmtId="0" fontId="9" fillId="0" borderId="6" xfId="0" applyFont="1" applyBorder="1" applyAlignment="1">
      <alignment horizontal="left" vertical="top" wrapText="1"/>
    </xf>
    <xf numFmtId="0" fontId="1" fillId="4" borderId="6" xfId="0" applyFont="1" applyFill="1" applyBorder="1" applyAlignment="1">
      <alignment vertical="top" wrapText="1"/>
    </xf>
    <xf numFmtId="0" fontId="1" fillId="4" borderId="6" xfId="0" applyFont="1" applyFill="1" applyBorder="1" applyAlignment="1">
      <alignment horizontal="left" vertical="top" wrapText="1"/>
    </xf>
    <xf numFmtId="0" fontId="1" fillId="4" borderId="6" xfId="0" applyFont="1" applyFill="1" applyBorder="1" applyAlignment="1">
      <alignment horizontal="left" vertical="top"/>
    </xf>
    <xf numFmtId="0" fontId="1" fillId="4" borderId="6" xfId="0" applyFont="1" applyFill="1" applyBorder="1" applyAlignment="1">
      <alignment vertical="top"/>
    </xf>
    <xf numFmtId="0" fontId="14" fillId="4" borderId="6" xfId="0" applyFont="1" applyFill="1" applyBorder="1" applyAlignment="1">
      <alignment vertical="top" wrapText="1"/>
    </xf>
    <xf numFmtId="0" fontId="9" fillId="5" borderId="6" xfId="0" applyFont="1" applyFill="1" applyBorder="1" applyAlignment="1">
      <alignment horizontal="left" vertical="top" wrapText="1"/>
    </xf>
    <xf numFmtId="0" fontId="14" fillId="0" borderId="6" xfId="0" applyFont="1" applyBorder="1" applyAlignment="1">
      <alignment horizontal="left" vertical="top" wrapText="1"/>
    </xf>
    <xf numFmtId="0" fontId="14" fillId="4" borderId="6" xfId="0" applyFont="1" applyFill="1" applyBorder="1" applyAlignment="1">
      <alignment horizontal="left" vertical="top" wrapText="1"/>
    </xf>
    <xf numFmtId="0" fontId="21" fillId="0" borderId="0" xfId="0" applyFont="1"/>
    <xf numFmtId="0" fontId="21" fillId="0" borderId="1" xfId="0" applyFont="1" applyBorder="1"/>
    <xf numFmtId="0" fontId="21" fillId="0" borderId="11" xfId="0" applyFont="1" applyBorder="1"/>
    <xf numFmtId="0" fontId="9" fillId="7" borderId="1" xfId="0" applyFont="1" applyFill="1" applyBorder="1" applyAlignment="1">
      <alignment horizontal="left" vertical="top" wrapText="1"/>
    </xf>
    <xf numFmtId="0" fontId="1" fillId="4" borderId="8" xfId="0" applyFont="1" applyFill="1" applyBorder="1" applyAlignment="1">
      <alignment horizontal="left" vertical="top" wrapText="1"/>
    </xf>
    <xf numFmtId="0" fontId="5" fillId="4" borderId="6" xfId="0" applyFont="1" applyFill="1" applyBorder="1" applyAlignment="1">
      <alignment vertical="top" wrapText="1"/>
    </xf>
    <xf numFmtId="0" fontId="14" fillId="0" borderId="6" xfId="0" applyFont="1" applyBorder="1" applyAlignment="1">
      <alignment vertical="top" wrapText="1"/>
    </xf>
    <xf numFmtId="0" fontId="13" fillId="4" borderId="6" xfId="0" applyFont="1" applyFill="1" applyBorder="1" applyAlignment="1">
      <alignment horizontal="left" vertical="top" wrapText="1"/>
    </xf>
    <xf numFmtId="0" fontId="16" fillId="0" borderId="6" xfId="0" applyFont="1" applyBorder="1" applyAlignment="1">
      <alignment vertical="top" wrapText="1"/>
    </xf>
    <xf numFmtId="0" fontId="1" fillId="7" borderId="6" xfId="0" applyFont="1" applyFill="1" applyBorder="1" applyAlignment="1">
      <alignment horizontal="left" vertical="top" wrapText="1"/>
    </xf>
    <xf numFmtId="0" fontId="9" fillId="7" borderId="5" xfId="0" applyFont="1" applyFill="1" applyBorder="1" applyAlignment="1">
      <alignment horizontal="left" vertical="top" wrapText="1"/>
    </xf>
    <xf numFmtId="0" fontId="18" fillId="0" borderId="6" xfId="0" applyFont="1" applyBorder="1" applyAlignment="1">
      <alignment vertical="top" wrapText="1"/>
    </xf>
    <xf numFmtId="0" fontId="1" fillId="7" borderId="0" xfId="0" applyFont="1" applyFill="1" applyAlignment="1">
      <alignment vertical="top" wrapText="1"/>
    </xf>
    <xf numFmtId="0" fontId="1" fillId="7" borderId="1" xfId="0" applyFont="1" applyFill="1" applyBorder="1" applyAlignment="1">
      <alignment vertical="top" wrapText="1"/>
    </xf>
    <xf numFmtId="0" fontId="1" fillId="7" borderId="1" xfId="0" applyFont="1" applyFill="1" applyBorder="1" applyAlignment="1">
      <alignment horizontal="center" vertical="top" wrapText="1"/>
    </xf>
    <xf numFmtId="0" fontId="9" fillId="7" borderId="0" xfId="0" applyFont="1" applyFill="1" applyAlignment="1">
      <alignment horizontal="center" vertical="top" wrapText="1"/>
    </xf>
    <xf numFmtId="0" fontId="1" fillId="7" borderId="0" xfId="0" applyFont="1" applyFill="1" applyAlignment="1">
      <alignment horizontal="center" vertical="top" wrapText="1"/>
    </xf>
    <xf numFmtId="0" fontId="9" fillId="6" borderId="6" xfId="0" applyFont="1" applyFill="1" applyBorder="1" applyAlignment="1">
      <alignment horizontal="center" vertical="top" wrapText="1"/>
    </xf>
    <xf numFmtId="0" fontId="1" fillId="8" borderId="6" xfId="0" applyFont="1" applyFill="1" applyBorder="1" applyAlignment="1">
      <alignment vertical="top" wrapText="1"/>
    </xf>
    <xf numFmtId="0" fontId="2" fillId="6" borderId="0" xfId="0" applyFont="1" applyFill="1" applyAlignment="1">
      <alignment horizontal="center" vertical="center" wrapText="1"/>
    </xf>
    <xf numFmtId="9" fontId="0" fillId="0" borderId="0" xfId="0" applyNumberFormat="1"/>
    <xf numFmtId="0" fontId="1" fillId="7" borderId="1"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vertical="top" wrapText="1"/>
    </xf>
    <xf numFmtId="0" fontId="9" fillId="7" borderId="6" xfId="0" applyFont="1" applyFill="1" applyBorder="1" applyAlignment="1">
      <alignment horizontal="left" vertical="top" wrapText="1"/>
    </xf>
    <xf numFmtId="0" fontId="24" fillId="0" borderId="6" xfId="0" applyFont="1" applyBorder="1"/>
    <xf numFmtId="0" fontId="6" fillId="4" borderId="6" xfId="0" applyFont="1" applyFill="1" applyBorder="1" applyAlignment="1">
      <alignment horizontal="left" vertical="top" wrapText="1"/>
    </xf>
    <xf numFmtId="0" fontId="19" fillId="0" borderId="6" xfId="0" applyFont="1" applyBorder="1" applyAlignment="1">
      <alignment horizontal="left" vertical="top" wrapText="1"/>
    </xf>
    <xf numFmtId="0" fontId="1" fillId="7" borderId="5" xfId="0" applyFont="1" applyFill="1" applyBorder="1" applyAlignment="1">
      <alignment horizontal="left" vertical="top" wrapText="1"/>
    </xf>
    <xf numFmtId="0" fontId="1" fillId="7" borderId="5" xfId="0" applyFont="1" applyFill="1" applyBorder="1" applyAlignment="1">
      <alignment vertical="top" wrapText="1"/>
    </xf>
    <xf numFmtId="0" fontId="9" fillId="0" borderId="6" xfId="0" applyFont="1" applyBorder="1" applyAlignment="1">
      <alignment wrapText="1"/>
    </xf>
    <xf numFmtId="0" fontId="9" fillId="10" borderId="6" xfId="0" applyFont="1" applyFill="1" applyBorder="1" applyAlignment="1">
      <alignment wrapText="1"/>
    </xf>
    <xf numFmtId="0" fontId="9" fillId="11" borderId="6" xfId="0" applyFont="1" applyFill="1" applyBorder="1" applyAlignment="1">
      <alignment wrapText="1"/>
    </xf>
    <xf numFmtId="3" fontId="9" fillId="11" borderId="6" xfId="0" applyNumberFormat="1" applyFont="1" applyFill="1" applyBorder="1" applyAlignment="1">
      <alignment wrapText="1"/>
    </xf>
    <xf numFmtId="0" fontId="27" fillId="11" borderId="6" xfId="0" applyFont="1" applyFill="1" applyBorder="1" applyAlignment="1">
      <alignment wrapText="1"/>
    </xf>
    <xf numFmtId="0" fontId="25" fillId="0" borderId="6" xfId="0" applyFont="1" applyBorder="1" applyAlignment="1">
      <alignment wrapText="1"/>
    </xf>
    <xf numFmtId="0" fontId="25" fillId="10" borderId="6" xfId="0" applyFont="1" applyFill="1" applyBorder="1" applyAlignment="1">
      <alignment wrapText="1"/>
    </xf>
    <xf numFmtId="0" fontId="26" fillId="10" borderId="6" xfId="0" applyFont="1" applyFill="1" applyBorder="1" applyAlignment="1">
      <alignment wrapText="1"/>
    </xf>
    <xf numFmtId="0" fontId="9" fillId="5" borderId="6" xfId="0" applyFont="1" applyFill="1" applyBorder="1" applyAlignment="1">
      <alignment wrapText="1"/>
    </xf>
    <xf numFmtId="0" fontId="27" fillId="0" borderId="6" xfId="0" applyFont="1" applyBorder="1" applyAlignment="1">
      <alignment wrapText="1"/>
    </xf>
    <xf numFmtId="0" fontId="9" fillId="14" borderId="6" xfId="0" applyFont="1" applyFill="1" applyBorder="1" applyAlignment="1">
      <alignment wrapText="1"/>
    </xf>
    <xf numFmtId="0" fontId="27" fillId="14" borderId="6" xfId="0" applyFont="1" applyFill="1" applyBorder="1" applyAlignment="1">
      <alignment wrapText="1"/>
    </xf>
    <xf numFmtId="0" fontId="28" fillId="0" borderId="6" xfId="0" applyFont="1" applyBorder="1" applyAlignment="1">
      <alignment wrapText="1"/>
    </xf>
    <xf numFmtId="0" fontId="9" fillId="12" borderId="6" xfId="0" applyFont="1" applyFill="1" applyBorder="1" applyAlignment="1">
      <alignment wrapText="1"/>
    </xf>
    <xf numFmtId="0" fontId="11" fillId="11" borderId="6" xfId="0" applyFont="1" applyFill="1" applyBorder="1" applyAlignment="1">
      <alignment wrapText="1"/>
    </xf>
    <xf numFmtId="0" fontId="9" fillId="13" borderId="6" xfId="0" applyFont="1" applyFill="1" applyBorder="1" applyAlignment="1">
      <alignment wrapText="1"/>
    </xf>
    <xf numFmtId="0" fontId="11" fillId="10" borderId="6" xfId="0" applyFont="1" applyFill="1" applyBorder="1" applyAlignment="1">
      <alignment wrapText="1"/>
    </xf>
    <xf numFmtId="3" fontId="9" fillId="0" borderId="6" xfId="0" applyNumberFormat="1" applyFont="1" applyBorder="1" applyAlignment="1">
      <alignment wrapText="1"/>
    </xf>
    <xf numFmtId="0" fontId="9" fillId="15" borderId="6" xfId="0" applyFont="1" applyFill="1" applyBorder="1" applyAlignment="1">
      <alignment wrapText="1"/>
    </xf>
    <xf numFmtId="3" fontId="9" fillId="10" borderId="6" xfId="0" applyNumberFormat="1" applyFont="1" applyFill="1" applyBorder="1" applyAlignment="1">
      <alignment wrapText="1"/>
    </xf>
    <xf numFmtId="0" fontId="8" fillId="11" borderId="6" xfId="0" applyFont="1" applyFill="1" applyBorder="1" applyAlignment="1">
      <alignment wrapText="1"/>
    </xf>
    <xf numFmtId="0" fontId="27" fillId="10" borderId="6" xfId="0" applyFont="1" applyFill="1" applyBorder="1" applyAlignment="1">
      <alignment wrapText="1"/>
    </xf>
    <xf numFmtId="3" fontId="9" fillId="14" borderId="6" xfId="0" applyNumberFormat="1" applyFont="1" applyFill="1" applyBorder="1" applyAlignment="1">
      <alignment wrapText="1"/>
    </xf>
    <xf numFmtId="0" fontId="11" fillId="0" borderId="6" xfId="0" applyFont="1" applyBorder="1" applyAlignment="1">
      <alignment wrapText="1"/>
    </xf>
    <xf numFmtId="0" fontId="0" fillId="0" borderId="6" xfId="0" applyBorder="1" applyAlignment="1">
      <alignment wrapText="1"/>
    </xf>
    <xf numFmtId="0" fontId="24" fillId="0" borderId="6" xfId="0" applyFont="1" applyBorder="1" applyAlignment="1">
      <alignment wrapText="1"/>
    </xf>
    <xf numFmtId="0" fontId="29" fillId="0" borderId="6" xfId="0" applyFont="1" applyBorder="1" applyAlignment="1">
      <alignment wrapText="1"/>
    </xf>
    <xf numFmtId="0" fontId="30" fillId="0" borderId="6" xfId="0" applyFont="1" applyBorder="1" applyAlignment="1">
      <alignment wrapText="1"/>
    </xf>
    <xf numFmtId="0" fontId="8" fillId="10" borderId="6" xfId="0" applyFont="1" applyFill="1" applyBorder="1" applyAlignment="1">
      <alignment wrapText="1"/>
    </xf>
    <xf numFmtId="0" fontId="2" fillId="7" borderId="0" xfId="0" applyFont="1" applyFill="1" applyAlignment="1">
      <alignment horizontal="center" vertical="center" wrapText="1"/>
    </xf>
    <xf numFmtId="0" fontId="1" fillId="7" borderId="7" xfId="0" applyFont="1" applyFill="1" applyBorder="1" applyAlignment="1">
      <alignment horizontal="left" vertical="top" wrapText="1"/>
    </xf>
    <xf numFmtId="0" fontId="3" fillId="0" borderId="6" xfId="0" applyFont="1" applyBorder="1" applyAlignment="1">
      <alignment horizontal="center" vertical="center" wrapText="1"/>
    </xf>
    <xf numFmtId="0" fontId="3" fillId="6"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1" fillId="3" borderId="6" xfId="0" applyFont="1" applyFill="1" applyBorder="1" applyAlignment="1">
      <alignment horizontal="left" vertical="top" wrapText="1"/>
    </xf>
    <xf numFmtId="0" fontId="14" fillId="3" borderId="6" xfId="0" applyFont="1" applyFill="1" applyBorder="1" applyAlignment="1">
      <alignment horizontal="left" vertical="top" wrapText="1"/>
    </xf>
    <xf numFmtId="0" fontId="1" fillId="3" borderId="6" xfId="0" applyFont="1" applyFill="1" applyBorder="1" applyAlignment="1">
      <alignment vertical="top" wrapText="1"/>
    </xf>
    <xf numFmtId="0" fontId="1" fillId="4" borderId="6" xfId="0" applyFont="1" applyFill="1" applyBorder="1"/>
    <xf numFmtId="0" fontId="18" fillId="3" borderId="6" xfId="0" applyFont="1" applyFill="1" applyBorder="1" applyAlignment="1">
      <alignment horizontal="left" vertical="top" wrapText="1"/>
    </xf>
    <xf numFmtId="0" fontId="6" fillId="4" borderId="6" xfId="0" applyFont="1" applyFill="1" applyBorder="1" applyAlignment="1">
      <alignment vertical="top" wrapText="1"/>
    </xf>
    <xf numFmtId="0" fontId="9" fillId="0" borderId="6" xfId="0" applyFont="1" applyBorder="1" applyAlignment="1">
      <alignment vertical="top" wrapText="1"/>
    </xf>
    <xf numFmtId="0" fontId="18" fillId="4" borderId="6" xfId="0" applyFont="1" applyFill="1" applyBorder="1" applyAlignment="1">
      <alignment horizontal="left" vertical="top" wrapText="1"/>
    </xf>
    <xf numFmtId="0" fontId="10" fillId="0" borderId="6" xfId="0" applyFont="1" applyBorder="1" applyAlignment="1">
      <alignment horizontal="left" vertical="top" wrapText="1"/>
    </xf>
    <xf numFmtId="0" fontId="18" fillId="0" borderId="6" xfId="0" applyFont="1" applyBorder="1" applyAlignment="1">
      <alignment horizontal="left" vertical="top" wrapText="1"/>
    </xf>
    <xf numFmtId="0" fontId="7" fillId="0" borderId="6" xfId="0" applyFont="1" applyBorder="1"/>
    <xf numFmtId="0" fontId="0" fillId="0" borderId="6" xfId="0" applyBorder="1"/>
    <xf numFmtId="0" fontId="1" fillId="6" borderId="6" xfId="0" applyFont="1" applyFill="1" applyBorder="1" applyAlignment="1">
      <alignment vertical="top" wrapText="1"/>
    </xf>
    <xf numFmtId="0" fontId="0" fillId="0" borderId="0" xfId="0" applyAlignment="1">
      <alignment wrapText="1"/>
    </xf>
    <xf numFmtId="0" fontId="0" fillId="0" borderId="0" xfId="0" applyAlignment="1">
      <alignment horizontal="center" wrapText="1"/>
    </xf>
    <xf numFmtId="0" fontId="0" fillId="7" borderId="0" xfId="0" applyFill="1" applyAlignment="1">
      <alignment wrapText="1"/>
    </xf>
    <xf numFmtId="0" fontId="7" fillId="0" borderId="0" xfId="0" applyFont="1" applyAlignment="1">
      <alignment wrapText="1"/>
    </xf>
    <xf numFmtId="0" fontId="0" fillId="4" borderId="0" xfId="0" applyFill="1" applyAlignment="1">
      <alignment wrapText="1"/>
    </xf>
    <xf numFmtId="0" fontId="9" fillId="7" borderId="6" xfId="0" applyFont="1" applyFill="1" applyBorder="1" applyAlignment="1">
      <alignment horizontal="center" vertical="top" wrapText="1"/>
    </xf>
    <xf numFmtId="0" fontId="1" fillId="7" borderId="5" xfId="0" applyFont="1" applyFill="1" applyBorder="1" applyAlignment="1">
      <alignment horizontal="center" vertical="top" wrapText="1"/>
    </xf>
    <xf numFmtId="0" fontId="1" fillId="7" borderId="5" xfId="0" applyFont="1" applyFill="1" applyBorder="1" applyAlignment="1">
      <alignment horizontal="center" wrapText="1"/>
    </xf>
    <xf numFmtId="0" fontId="8" fillId="7" borderId="1" xfId="0" applyFont="1" applyFill="1" applyBorder="1" applyAlignment="1">
      <alignment horizontal="left" vertical="top" wrapText="1"/>
    </xf>
    <xf numFmtId="0" fontId="8" fillId="7" borderId="6" xfId="0" applyFont="1" applyFill="1" applyBorder="1" applyAlignment="1">
      <alignment horizontal="left" vertical="top" wrapText="1"/>
    </xf>
    <xf numFmtId="0" fontId="1" fillId="7" borderId="7" xfId="0" applyFont="1" applyFill="1" applyBorder="1" applyAlignment="1">
      <alignment horizontal="center" vertical="top" wrapText="1"/>
    </xf>
    <xf numFmtId="0" fontId="8" fillId="7" borderId="7" xfId="0" applyFont="1" applyFill="1" applyBorder="1" applyAlignment="1">
      <alignment horizontal="left" vertical="top" wrapText="1"/>
    </xf>
    <xf numFmtId="0" fontId="8" fillId="7" borderId="5" xfId="0" applyFont="1" applyFill="1" applyBorder="1" applyAlignment="1">
      <alignment horizontal="left" vertical="top" wrapText="1"/>
    </xf>
    <xf numFmtId="3" fontId="1" fillId="7" borderId="5" xfId="0" applyNumberFormat="1" applyFont="1" applyFill="1" applyBorder="1" applyAlignment="1">
      <alignment horizontal="left" vertical="top" wrapText="1"/>
    </xf>
    <xf numFmtId="0" fontId="1" fillId="7" borderId="5" xfId="0" applyFont="1" applyFill="1" applyBorder="1" applyAlignment="1">
      <alignment wrapText="1"/>
    </xf>
    <xf numFmtId="0" fontId="6" fillId="7" borderId="5" xfId="0" applyFont="1" applyFill="1" applyBorder="1" applyAlignment="1">
      <alignment vertical="top" wrapText="1"/>
    </xf>
    <xf numFmtId="0" fontId="17" fillId="7" borderId="5" xfId="0" applyFont="1" applyFill="1" applyBorder="1" applyAlignment="1">
      <alignment vertical="top" wrapText="1"/>
    </xf>
    <xf numFmtId="0" fontId="6" fillId="7" borderId="5" xfId="0" applyFont="1" applyFill="1" applyBorder="1" applyAlignment="1">
      <alignment horizontal="left" vertical="top" wrapText="1"/>
    </xf>
    <xf numFmtId="0" fontId="6" fillId="7" borderId="5" xfId="0" applyFont="1" applyFill="1" applyBorder="1" applyAlignment="1">
      <alignment horizontal="center" vertical="top" wrapText="1"/>
    </xf>
    <xf numFmtId="0" fontId="3" fillId="16" borderId="0" xfId="0" applyFont="1" applyFill="1" applyAlignment="1">
      <alignment horizontal="center" vertical="center" wrapText="1"/>
    </xf>
    <xf numFmtId="0" fontId="1" fillId="7" borderId="6" xfId="0" applyFont="1" applyFill="1" applyBorder="1" applyAlignment="1">
      <alignment horizontal="center" vertical="top" wrapText="1"/>
    </xf>
    <xf numFmtId="0" fontId="1" fillId="7" borderId="1" xfId="0" applyFont="1" applyFill="1" applyBorder="1" applyAlignment="1">
      <alignment vertical="top"/>
    </xf>
    <xf numFmtId="0" fontId="21" fillId="0" borderId="6" xfId="0" applyFont="1" applyBorder="1"/>
    <xf numFmtId="0" fontId="14" fillId="7" borderId="6" xfId="0" applyFont="1" applyFill="1" applyBorder="1" applyAlignment="1">
      <alignment horizontal="left" vertical="top" wrapText="1"/>
    </xf>
    <xf numFmtId="0" fontId="21" fillId="0" borderId="3" xfId="0" applyFont="1" applyBorder="1"/>
    <xf numFmtId="0" fontId="1" fillId="7" borderId="0" xfId="0" applyFont="1" applyFill="1" applyAlignment="1">
      <alignment vertical="top"/>
    </xf>
    <xf numFmtId="0" fontId="1" fillId="7" borderId="1" xfId="0" applyFont="1" applyFill="1" applyBorder="1" applyAlignment="1">
      <alignment horizontal="left" vertical="top"/>
    </xf>
    <xf numFmtId="0" fontId="9" fillId="5" borderId="12" xfId="0" applyFont="1" applyFill="1" applyBorder="1" applyAlignment="1">
      <alignment wrapText="1"/>
    </xf>
    <xf numFmtId="0" fontId="9" fillId="5" borderId="11" xfId="0" applyFont="1" applyFill="1" applyBorder="1" applyAlignment="1">
      <alignment wrapText="1"/>
    </xf>
    <xf numFmtId="0" fontId="9" fillId="5" borderId="13" xfId="0" applyFont="1" applyFill="1" applyBorder="1" applyAlignment="1">
      <alignment wrapText="1"/>
    </xf>
    <xf numFmtId="0" fontId="9" fillId="5" borderId="7" xfId="0" applyFont="1" applyFill="1" applyBorder="1" applyAlignment="1">
      <alignment wrapText="1"/>
    </xf>
    <xf numFmtId="0" fontId="9" fillId="5" borderId="14" xfId="0" applyFont="1" applyFill="1" applyBorder="1" applyAlignment="1">
      <alignment wrapText="1"/>
    </xf>
    <xf numFmtId="0" fontId="9" fillId="13" borderId="11" xfId="0" applyFont="1" applyFill="1" applyBorder="1" applyAlignment="1">
      <alignment wrapText="1"/>
    </xf>
    <xf numFmtId="0" fontId="9" fillId="13" borderId="13" xfId="0" applyFont="1" applyFill="1" applyBorder="1" applyAlignment="1">
      <alignment wrapText="1"/>
    </xf>
    <xf numFmtId="0" fontId="9" fillId="13" borderId="14" xfId="0" applyFont="1" applyFill="1" applyBorder="1" applyAlignment="1">
      <alignment wrapText="1"/>
    </xf>
    <xf numFmtId="3" fontId="9" fillId="13" borderId="7" xfId="0" applyNumberFormat="1" applyFont="1" applyFill="1" applyBorder="1" applyAlignment="1">
      <alignment wrapText="1"/>
    </xf>
    <xf numFmtId="3" fontId="9" fillId="13" borderId="14" xfId="0" applyNumberFormat="1" applyFont="1" applyFill="1" applyBorder="1" applyAlignment="1">
      <alignment wrapText="1"/>
    </xf>
    <xf numFmtId="0" fontId="9" fillId="0" borderId="11" xfId="0" applyFont="1" applyBorder="1" applyAlignment="1">
      <alignment wrapText="1"/>
    </xf>
    <xf numFmtId="0" fontId="9" fillId="0" borderId="13" xfId="0" applyFont="1" applyBorder="1" applyAlignment="1">
      <alignment wrapText="1"/>
    </xf>
    <xf numFmtId="0" fontId="9" fillId="0" borderId="0" xfId="0" applyFont="1" applyAlignment="1">
      <alignment wrapText="1"/>
    </xf>
    <xf numFmtId="0" fontId="9" fillId="15" borderId="13" xfId="0" applyFont="1" applyFill="1" applyBorder="1" applyAlignment="1">
      <alignment wrapText="1"/>
    </xf>
    <xf numFmtId="0" fontId="9" fillId="5" borderId="13" xfId="0" applyFont="1" applyFill="1" applyBorder="1"/>
    <xf numFmtId="0" fontId="9" fillId="5" borderId="0" xfId="0" applyFont="1" applyFill="1"/>
    <xf numFmtId="0" fontId="9" fillId="5" borderId="0" xfId="0" applyFont="1" applyFill="1" applyAlignment="1">
      <alignment wrapText="1"/>
    </xf>
    <xf numFmtId="0" fontId="9" fillId="0" borderId="5" xfId="0" applyFont="1" applyBorder="1" applyAlignment="1">
      <alignment wrapText="1"/>
    </xf>
    <xf numFmtId="0" fontId="9" fillId="0" borderId="1" xfId="0" applyFont="1" applyBorder="1" applyAlignment="1">
      <alignment wrapText="1"/>
    </xf>
    <xf numFmtId="0" fontId="29" fillId="5" borderId="11" xfId="0" applyFont="1" applyFill="1" applyBorder="1"/>
    <xf numFmtId="0" fontId="9" fillId="0" borderId="8" xfId="0" applyFont="1" applyBorder="1" applyAlignment="1">
      <alignment wrapText="1"/>
    </xf>
    <xf numFmtId="0" fontId="9" fillId="0" borderId="15" xfId="0" applyFont="1" applyBorder="1" applyAlignment="1">
      <alignment wrapText="1"/>
    </xf>
    <xf numFmtId="0" fontId="9" fillId="13" borderId="3" xfId="0" applyFont="1" applyFill="1" applyBorder="1" applyAlignment="1">
      <alignment wrapText="1"/>
    </xf>
    <xf numFmtId="0" fontId="9" fillId="5" borderId="12" xfId="0" applyFont="1" applyFill="1" applyBorder="1"/>
    <xf numFmtId="0" fontId="9" fillId="14" borderId="12" xfId="0" applyFont="1" applyFill="1" applyBorder="1" applyAlignment="1">
      <alignment wrapText="1"/>
    </xf>
    <xf numFmtId="0" fontId="9" fillId="14" borderId="12" xfId="0" applyFont="1" applyFill="1" applyBorder="1"/>
    <xf numFmtId="0" fontId="9" fillId="13" borderId="10" xfId="0" applyFont="1" applyFill="1" applyBorder="1" applyAlignment="1">
      <alignment wrapText="1"/>
    </xf>
    <xf numFmtId="0" fontId="9" fillId="0" borderId="7" xfId="0" applyFont="1" applyBorder="1" applyAlignment="1">
      <alignment wrapText="1"/>
    </xf>
    <xf numFmtId="0" fontId="9" fillId="0" borderId="14" xfId="0" applyFont="1" applyBorder="1" applyAlignment="1">
      <alignment wrapText="1"/>
    </xf>
    <xf numFmtId="0" fontId="9" fillId="5" borderId="14" xfId="0" applyFont="1" applyFill="1" applyBorder="1"/>
    <xf numFmtId="0" fontId="9" fillId="15" borderId="14" xfId="0" applyFont="1" applyFill="1" applyBorder="1" applyAlignment="1">
      <alignment wrapText="1"/>
    </xf>
    <xf numFmtId="0" fontId="8" fillId="5" borderId="7" xfId="0" applyFont="1" applyFill="1" applyBorder="1" applyAlignment="1">
      <alignment wrapText="1"/>
    </xf>
    <xf numFmtId="0" fontId="8" fillId="5" borderId="14" xfId="0" applyFont="1" applyFill="1" applyBorder="1" applyAlignment="1">
      <alignment wrapText="1"/>
    </xf>
    <xf numFmtId="0" fontId="8" fillId="5" borderId="14" xfId="0" applyFont="1" applyFill="1" applyBorder="1"/>
    <xf numFmtId="0" fontId="9" fillId="13" borderId="7" xfId="0" applyFont="1" applyFill="1" applyBorder="1" applyAlignment="1">
      <alignment wrapText="1"/>
    </xf>
    <xf numFmtId="0" fontId="9" fillId="13" borderId="14" xfId="0" applyFont="1" applyFill="1" applyBorder="1"/>
    <xf numFmtId="0" fontId="9" fillId="11" borderId="14" xfId="0" applyFont="1" applyFill="1" applyBorder="1" applyAlignment="1">
      <alignment wrapText="1"/>
    </xf>
    <xf numFmtId="0" fontId="9" fillId="11" borderId="14" xfId="0" applyFont="1" applyFill="1" applyBorder="1"/>
    <xf numFmtId="0" fontId="8" fillId="5" borderId="13" xfId="0" applyFont="1" applyFill="1" applyBorder="1" applyAlignment="1">
      <alignment wrapText="1"/>
    </xf>
    <xf numFmtId="0" fontId="9" fillId="13" borderId="0" xfId="0" applyFont="1" applyFill="1" applyAlignment="1">
      <alignment wrapText="1"/>
    </xf>
    <xf numFmtId="0" fontId="24" fillId="7" borderId="0" xfId="0" applyFont="1" applyFill="1"/>
    <xf numFmtId="0" fontId="14" fillId="7" borderId="1" xfId="0" applyFont="1" applyFill="1" applyBorder="1" applyAlignment="1">
      <alignment vertical="top" wrapText="1"/>
    </xf>
    <xf numFmtId="0" fontId="1" fillId="7" borderId="0" xfId="0" applyFont="1" applyFill="1" applyAlignment="1">
      <alignment horizontal="left" vertical="top"/>
    </xf>
    <xf numFmtId="0" fontId="14" fillId="7" borderId="0" xfId="0" applyFont="1" applyFill="1" applyAlignment="1">
      <alignment vertical="top" wrapText="1"/>
    </xf>
    <xf numFmtId="9" fontId="6" fillId="7" borderId="5" xfId="0" applyNumberFormat="1" applyFont="1" applyFill="1" applyBorder="1" applyAlignment="1">
      <alignment horizontal="left" vertical="top" wrapText="1"/>
    </xf>
    <xf numFmtId="0" fontId="24" fillId="7" borderId="0" xfId="0" applyFont="1" applyFill="1" applyAlignment="1">
      <alignment wrapText="1"/>
    </xf>
    <xf numFmtId="0" fontId="18" fillId="7" borderId="1" xfId="0" applyFont="1" applyFill="1" applyBorder="1" applyAlignment="1">
      <alignment horizontal="left" vertical="top" wrapText="1"/>
    </xf>
    <xf numFmtId="0" fontId="14" fillId="7" borderId="1" xfId="0" applyFont="1" applyFill="1" applyBorder="1" applyAlignment="1">
      <alignment horizontal="left" vertical="top" wrapText="1"/>
    </xf>
    <xf numFmtId="0" fontId="9" fillId="8" borderId="11" xfId="0" applyFont="1" applyFill="1" applyBorder="1" applyAlignment="1">
      <alignment wrapText="1"/>
    </xf>
    <xf numFmtId="0" fontId="9" fillId="8" borderId="13" xfId="0" applyFont="1" applyFill="1" applyBorder="1" applyAlignment="1">
      <alignment wrapText="1"/>
    </xf>
    <xf numFmtId="0" fontId="9" fillId="8" borderId="0" xfId="0" applyFont="1" applyFill="1" applyAlignment="1">
      <alignment wrapText="1"/>
    </xf>
    <xf numFmtId="0" fontId="9" fillId="8" borderId="3" xfId="0" applyFont="1" applyFill="1" applyBorder="1" applyAlignment="1">
      <alignment wrapText="1"/>
    </xf>
    <xf numFmtId="0" fontId="9" fillId="8" borderId="0" xfId="0" applyFont="1" applyFill="1"/>
    <xf numFmtId="0" fontId="9" fillId="8" borderId="13" xfId="0" applyFont="1" applyFill="1" applyBorder="1"/>
    <xf numFmtId="0" fontId="9" fillId="8" borderId="7" xfId="0" applyFont="1" applyFill="1" applyBorder="1" applyAlignment="1">
      <alignment wrapText="1"/>
    </xf>
    <xf numFmtId="0" fontId="9" fillId="8" borderId="14" xfId="0" applyFont="1" applyFill="1" applyBorder="1" applyAlignment="1">
      <alignment wrapText="1"/>
    </xf>
    <xf numFmtId="0" fontId="8" fillId="8" borderId="13" xfId="0" applyFont="1" applyFill="1" applyBorder="1" applyAlignment="1">
      <alignment wrapText="1"/>
    </xf>
    <xf numFmtId="0" fontId="9" fillId="7" borderId="0" xfId="0" applyFont="1" applyFill="1" applyAlignment="1">
      <alignment horizontal="left" vertical="top" wrapText="1"/>
    </xf>
    <xf numFmtId="3" fontId="9" fillId="7" borderId="6" xfId="0" applyNumberFormat="1" applyFont="1" applyFill="1" applyBorder="1" applyAlignment="1">
      <alignment horizontal="left" vertical="top" wrapText="1"/>
    </xf>
    <xf numFmtId="3" fontId="9" fillId="7" borderId="6" xfId="0" applyNumberFormat="1" applyFont="1" applyFill="1" applyBorder="1" applyAlignment="1">
      <alignment horizontal="left" wrapText="1"/>
    </xf>
    <xf numFmtId="0" fontId="9" fillId="9" borderId="13" xfId="0" applyFont="1" applyFill="1" applyBorder="1" applyAlignment="1">
      <alignment wrapText="1"/>
    </xf>
    <xf numFmtId="0" fontId="9" fillId="9" borderId="14" xfId="0" applyFont="1" applyFill="1" applyBorder="1" applyAlignment="1">
      <alignment wrapText="1"/>
    </xf>
    <xf numFmtId="0" fontId="9" fillId="7" borderId="1" xfId="0" applyFont="1" applyFill="1" applyBorder="1" applyAlignment="1">
      <alignment wrapText="1"/>
    </xf>
    <xf numFmtId="0" fontId="9" fillId="7" borderId="5" xfId="0" applyFont="1" applyFill="1" applyBorder="1" applyAlignment="1">
      <alignment wrapText="1"/>
    </xf>
    <xf numFmtId="0" fontId="9" fillId="7" borderId="11" xfId="0" applyFont="1" applyFill="1" applyBorder="1" applyAlignment="1">
      <alignment wrapText="1"/>
    </xf>
    <xf numFmtId="0" fontId="9" fillId="7" borderId="13" xfId="0" applyFont="1" applyFill="1" applyBorder="1" applyAlignment="1">
      <alignment wrapText="1"/>
    </xf>
    <xf numFmtId="0" fontId="9" fillId="7" borderId="13" xfId="0" applyFont="1" applyFill="1" applyBorder="1"/>
    <xf numFmtId="0" fontId="9" fillId="7" borderId="14" xfId="0" applyFont="1" applyFill="1" applyBorder="1" applyAlignment="1">
      <alignment wrapText="1"/>
    </xf>
    <xf numFmtId="0" fontId="9" fillId="7" borderId="0" xfId="0" applyFont="1" applyFill="1" applyAlignment="1">
      <alignment wrapText="1"/>
    </xf>
    <xf numFmtId="0" fontId="9" fillId="7" borderId="0" xfId="0" applyFont="1" applyFill="1"/>
    <xf numFmtId="0" fontId="9" fillId="7" borderId="11" xfId="0" applyFont="1" applyFill="1" applyBorder="1"/>
    <xf numFmtId="0" fontId="9" fillId="7" borderId="7" xfId="0" applyFont="1" applyFill="1" applyBorder="1" applyAlignment="1">
      <alignment wrapText="1"/>
    </xf>
    <xf numFmtId="0" fontId="9" fillId="7" borderId="14" xfId="0" applyFont="1" applyFill="1" applyBorder="1"/>
    <xf numFmtId="0" fontId="31" fillId="0" borderId="0" xfId="0" applyFont="1" applyAlignment="1">
      <alignment wrapText="1"/>
    </xf>
    <xf numFmtId="0" fontId="12" fillId="7" borderId="0" xfId="0" applyFont="1" applyFill="1" applyAlignment="1">
      <alignment horizontal="left" vertical="top" wrapText="1"/>
    </xf>
    <xf numFmtId="9" fontId="9" fillId="7" borderId="0" xfId="0" applyNumberFormat="1" applyFont="1" applyFill="1" applyAlignment="1">
      <alignment horizontal="left" vertical="top" wrapText="1"/>
    </xf>
    <xf numFmtId="0" fontId="8" fillId="7" borderId="0" xfId="0" applyFont="1" applyFill="1" applyAlignment="1">
      <alignment horizontal="left" vertical="top" wrapText="1"/>
    </xf>
    <xf numFmtId="0" fontId="18" fillId="7" borderId="1" xfId="0" applyFont="1" applyFill="1" applyBorder="1" applyAlignment="1">
      <alignment vertical="top" wrapText="1"/>
    </xf>
    <xf numFmtId="0" fontId="1" fillId="7" borderId="6" xfId="0" applyFont="1" applyFill="1" applyBorder="1" applyAlignment="1">
      <alignment horizontal="left" vertical="top"/>
    </xf>
    <xf numFmtId="0" fontId="14" fillId="7" borderId="0" xfId="0" applyFont="1" applyFill="1" applyAlignment="1">
      <alignment horizontal="left" vertical="top" wrapText="1"/>
    </xf>
    <xf numFmtId="0" fontId="1" fillId="7" borderId="8" xfId="0" applyFont="1" applyFill="1" applyBorder="1" applyAlignment="1">
      <alignment horizontal="left" vertical="top" wrapText="1"/>
    </xf>
    <xf numFmtId="0" fontId="1" fillId="7" borderId="0" xfId="0" applyFont="1" applyFill="1" applyAlignment="1">
      <alignment horizontal="center" vertical="top"/>
    </xf>
    <xf numFmtId="0" fontId="1" fillId="7" borderId="8" xfId="0" applyFont="1" applyFill="1" applyBorder="1" applyAlignment="1">
      <alignment vertical="top" wrapText="1"/>
    </xf>
    <xf numFmtId="0" fontId="1" fillId="7" borderId="8" xfId="0" applyFont="1" applyFill="1" applyBorder="1" applyAlignment="1">
      <alignment horizontal="center" vertical="top" wrapText="1"/>
    </xf>
    <xf numFmtId="0" fontId="9" fillId="7" borderId="8" xfId="0" applyFont="1" applyFill="1" applyBorder="1" applyAlignment="1">
      <alignment wrapText="1"/>
    </xf>
    <xf numFmtId="0" fontId="9" fillId="7" borderId="10" xfId="0" applyFont="1" applyFill="1" applyBorder="1" applyAlignment="1">
      <alignment wrapText="1"/>
    </xf>
    <xf numFmtId="0" fontId="9" fillId="7" borderId="15" xfId="0" applyFont="1" applyFill="1" applyBorder="1" applyAlignment="1">
      <alignment wrapText="1"/>
    </xf>
    <xf numFmtId="0" fontId="1" fillId="7" borderId="6" xfId="0" applyFont="1" applyFill="1" applyBorder="1" applyAlignment="1">
      <alignment vertical="top"/>
    </xf>
    <xf numFmtId="0" fontId="1" fillId="7" borderId="6" xfId="0" applyFont="1" applyFill="1" applyBorder="1" applyAlignment="1">
      <alignment horizontal="center" vertical="top"/>
    </xf>
    <xf numFmtId="0" fontId="11" fillId="7" borderId="6" xfId="0" applyFont="1" applyFill="1" applyBorder="1" applyAlignment="1">
      <alignment horizontal="left" vertical="top" wrapText="1"/>
    </xf>
    <xf numFmtId="0" fontId="24" fillId="7" borderId="6" xfId="0" applyFont="1" applyFill="1" applyBorder="1"/>
    <xf numFmtId="0" fontId="9" fillId="7" borderId="6" xfId="0" applyFont="1" applyFill="1" applyBorder="1" applyAlignment="1">
      <alignment wrapText="1"/>
    </xf>
    <xf numFmtId="0" fontId="9" fillId="7" borderId="12" xfId="0" applyFont="1" applyFill="1" applyBorder="1" applyAlignment="1">
      <alignment wrapText="1"/>
    </xf>
    <xf numFmtId="0" fontId="9" fillId="7" borderId="7" xfId="0" applyFont="1" applyFill="1" applyBorder="1" applyAlignment="1">
      <alignment horizontal="left" wrapText="1"/>
    </xf>
    <xf numFmtId="0" fontId="9" fillId="7" borderId="14" xfId="0" applyFont="1" applyFill="1" applyBorder="1" applyAlignment="1">
      <alignment horizontal="left" wrapText="1"/>
    </xf>
    <xf numFmtId="3" fontId="9" fillId="7" borderId="7" xfId="0" applyNumberFormat="1" applyFont="1" applyFill="1" applyBorder="1" applyAlignment="1">
      <alignment horizontal="left" wrapText="1"/>
    </xf>
    <xf numFmtId="3" fontId="9" fillId="7" borderId="14" xfId="0" applyNumberFormat="1" applyFont="1" applyFill="1" applyBorder="1" applyAlignment="1">
      <alignment horizontal="left" wrapText="1"/>
    </xf>
    <xf numFmtId="0" fontId="6" fillId="7" borderId="6" xfId="0" applyFont="1" applyFill="1" applyBorder="1" applyAlignment="1">
      <alignment vertical="top"/>
    </xf>
    <xf numFmtId="0" fontId="6" fillId="7" borderId="6" xfId="0" applyFont="1" applyFill="1" applyBorder="1" applyAlignment="1">
      <alignment vertical="top" wrapText="1"/>
    </xf>
    <xf numFmtId="0" fontId="17" fillId="7" borderId="6" xfId="0" applyFont="1" applyFill="1" applyBorder="1" applyAlignment="1">
      <alignment vertical="top" wrapText="1"/>
    </xf>
    <xf numFmtId="0" fontId="9" fillId="7" borderId="13" xfId="0" applyFont="1" applyFill="1" applyBorder="1" applyAlignment="1">
      <alignment horizontal="left" wrapText="1"/>
    </xf>
    <xf numFmtId="0" fontId="6" fillId="7" borderId="6" xfId="0" applyFont="1" applyFill="1" applyBorder="1" applyAlignment="1">
      <alignment horizontal="left" vertical="top"/>
    </xf>
    <xf numFmtId="0" fontId="14" fillId="7" borderId="6" xfId="0" applyFont="1" applyFill="1" applyBorder="1" applyAlignment="1">
      <alignment vertical="top" wrapText="1"/>
    </xf>
    <xf numFmtId="0" fontId="24" fillId="7" borderId="6" xfId="0" applyFont="1" applyFill="1" applyBorder="1" applyAlignment="1">
      <alignment wrapText="1"/>
    </xf>
    <xf numFmtId="0" fontId="9" fillId="7" borderId="6" xfId="0" applyFont="1" applyFill="1" applyBorder="1" applyAlignment="1">
      <alignment horizontal="left" wrapText="1"/>
    </xf>
    <xf numFmtId="0" fontId="9" fillId="7" borderId="12" xfId="0" applyFont="1" applyFill="1" applyBorder="1" applyAlignment="1">
      <alignment horizontal="left" wrapText="1"/>
    </xf>
    <xf numFmtId="0" fontId="8" fillId="7" borderId="6" xfId="0" applyFont="1" applyFill="1" applyBorder="1" applyAlignment="1">
      <alignment vertical="top" wrapText="1"/>
    </xf>
    <xf numFmtId="0" fontId="18" fillId="7" borderId="6" xfId="0" applyFont="1" applyFill="1" applyBorder="1" applyAlignment="1">
      <alignment vertical="top" wrapText="1"/>
    </xf>
    <xf numFmtId="0" fontId="18" fillId="7" borderId="7" xfId="0" applyFont="1" applyFill="1" applyBorder="1" applyAlignment="1">
      <alignment horizontal="left" vertical="top" wrapText="1"/>
    </xf>
    <xf numFmtId="0" fontId="1" fillId="7" borderId="11" xfId="0" applyFont="1" applyFill="1" applyBorder="1" applyAlignment="1">
      <alignment horizontal="left" vertical="top" wrapText="1"/>
    </xf>
    <xf numFmtId="9" fontId="1" fillId="7" borderId="7" xfId="0" applyNumberFormat="1" applyFont="1" applyFill="1" applyBorder="1" applyAlignment="1">
      <alignment horizontal="left" vertical="top" wrapText="1"/>
    </xf>
    <xf numFmtId="0" fontId="14" fillId="7" borderId="7" xfId="0" applyFont="1" applyFill="1" applyBorder="1" applyAlignment="1">
      <alignment horizontal="left" vertical="top" wrapText="1"/>
    </xf>
    <xf numFmtId="0" fontId="12" fillId="7" borderId="5" xfId="0" applyFont="1" applyFill="1" applyBorder="1" applyAlignment="1">
      <alignment horizontal="left" vertical="top" wrapText="1"/>
    </xf>
    <xf numFmtId="0" fontId="1" fillId="7" borderId="5" xfId="0" applyFont="1" applyFill="1" applyBorder="1" applyAlignment="1">
      <alignment vertical="top"/>
    </xf>
    <xf numFmtId="0" fontId="14" fillId="7" borderId="5" xfId="0" applyFont="1" applyFill="1" applyBorder="1" applyAlignment="1">
      <alignment horizontal="left" vertical="top" wrapText="1"/>
    </xf>
    <xf numFmtId="3" fontId="1" fillId="7" borderId="5" xfId="0" applyNumberFormat="1" applyFont="1" applyFill="1" applyBorder="1" applyAlignment="1">
      <alignment horizontal="center" vertical="top" wrapText="1"/>
    </xf>
    <xf numFmtId="3" fontId="9" fillId="7" borderId="13" xfId="0" applyNumberFormat="1" applyFont="1" applyFill="1" applyBorder="1" applyAlignment="1">
      <alignment horizontal="left" wrapText="1"/>
    </xf>
    <xf numFmtId="3" fontId="8" fillId="7" borderId="5" xfId="0" applyNumberFormat="1" applyFont="1" applyFill="1" applyBorder="1" applyAlignment="1">
      <alignment horizontal="left" wrapText="1"/>
    </xf>
    <xf numFmtId="0" fontId="8" fillId="7" borderId="5" xfId="0" applyFont="1" applyFill="1" applyBorder="1" applyAlignment="1">
      <alignment wrapText="1"/>
    </xf>
    <xf numFmtId="0" fontId="9" fillId="7" borderId="5" xfId="0" applyFont="1" applyFill="1" applyBorder="1" applyAlignment="1">
      <alignment horizontal="center" vertical="top" wrapText="1"/>
    </xf>
    <xf numFmtId="3" fontId="9" fillId="7" borderId="5" xfId="0" applyNumberFormat="1" applyFont="1" applyFill="1" applyBorder="1" applyAlignment="1">
      <alignment horizontal="left" vertical="top" wrapText="1"/>
    </xf>
    <xf numFmtId="3" fontId="9" fillId="7" borderId="5" xfId="0" applyNumberFormat="1" applyFont="1" applyFill="1" applyBorder="1" applyAlignment="1">
      <alignment horizontal="center" vertical="top" wrapText="1"/>
    </xf>
    <xf numFmtId="0" fontId="19" fillId="7" borderId="5" xfId="0" applyFont="1" applyFill="1" applyBorder="1" applyAlignment="1">
      <alignment horizontal="left" vertical="top" wrapText="1"/>
    </xf>
    <xf numFmtId="0" fontId="14" fillId="7" borderId="5" xfId="0" applyFont="1" applyFill="1" applyBorder="1" applyAlignment="1">
      <alignment vertical="top" wrapText="1"/>
    </xf>
    <xf numFmtId="10" fontId="9" fillId="7" borderId="6" xfId="0" applyNumberFormat="1" applyFont="1" applyFill="1" applyBorder="1" applyAlignment="1">
      <alignment horizontal="center" vertical="top" wrapText="1"/>
    </xf>
    <xf numFmtId="10" fontId="9" fillId="7" borderId="6" xfId="0" applyNumberFormat="1" applyFont="1" applyFill="1" applyBorder="1" applyAlignment="1">
      <alignment horizontal="left" vertical="top" wrapText="1"/>
    </xf>
    <xf numFmtId="0" fontId="3" fillId="7" borderId="0" xfId="0" applyFont="1" applyFill="1" applyAlignment="1">
      <alignment horizontal="center" vertical="center" wrapText="1"/>
    </xf>
    <xf numFmtId="0" fontId="0" fillId="7" borderId="0" xfId="0" applyFill="1" applyAlignment="1">
      <alignment horizontal="center" wrapText="1"/>
    </xf>
    <xf numFmtId="0" fontId="9" fillId="17" borderId="14" xfId="0" applyFont="1" applyFill="1" applyBorder="1" applyAlignment="1">
      <alignment wrapText="1"/>
    </xf>
    <xf numFmtId="0" fontId="9" fillId="17" borderId="13" xfId="0" applyFont="1" applyFill="1" applyBorder="1"/>
    <xf numFmtId="0" fontId="9" fillId="17" borderId="13" xfId="0" applyFont="1" applyFill="1" applyBorder="1" applyAlignment="1">
      <alignment wrapText="1"/>
    </xf>
    <xf numFmtId="0" fontId="1" fillId="18" borderId="1" xfId="0" applyFont="1" applyFill="1" applyBorder="1" applyAlignment="1">
      <alignment horizontal="left" vertical="top" wrapText="1"/>
    </xf>
    <xf numFmtId="0" fontId="1" fillId="18" borderId="1" xfId="0" applyFont="1" applyFill="1" applyBorder="1" applyAlignment="1">
      <alignment vertical="top" wrapText="1"/>
    </xf>
    <xf numFmtId="0" fontId="9" fillId="7" borderId="11" xfId="0" applyFont="1" applyFill="1" applyBorder="1" applyAlignment="1">
      <alignment horizontal="left" wrapText="1"/>
    </xf>
    <xf numFmtId="0" fontId="1" fillId="7" borderId="4" xfId="0" applyFont="1" applyFill="1" applyBorder="1" applyAlignment="1">
      <alignment vertical="top" wrapText="1"/>
    </xf>
    <xf numFmtId="0" fontId="5" fillId="7" borderId="1" xfId="0" applyFont="1" applyFill="1" applyBorder="1" applyAlignment="1">
      <alignment vertical="top" wrapText="1"/>
    </xf>
    <xf numFmtId="0" fontId="6" fillId="7" borderId="0" xfId="0" applyFont="1" applyFill="1" applyAlignment="1">
      <alignment vertical="top" wrapText="1"/>
    </xf>
    <xf numFmtId="0" fontId="5" fillId="7" borderId="0" xfId="0" applyFont="1" applyFill="1" applyAlignment="1">
      <alignment vertical="top" wrapText="1"/>
    </xf>
    <xf numFmtId="0" fontId="32" fillId="0" borderId="0" xfId="0" applyFont="1" applyAlignment="1">
      <alignment wrapText="1"/>
    </xf>
    <xf numFmtId="0" fontId="33" fillId="0" borderId="0" xfId="0" applyFont="1" applyAlignment="1">
      <alignment wrapText="1"/>
    </xf>
    <xf numFmtId="0" fontId="34" fillId="0" borderId="6" xfId="0" applyFont="1" applyBorder="1" applyAlignment="1">
      <alignment horizontal="left" vertical="top" wrapText="1"/>
    </xf>
    <xf numFmtId="0" fontId="9" fillId="17" borderId="0" xfId="0" applyFont="1" applyFill="1" applyAlignment="1">
      <alignment horizontal="center" vertical="top" wrapText="1"/>
    </xf>
    <xf numFmtId="0" fontId="6" fillId="17" borderId="5" xfId="0" applyFont="1" applyFill="1" applyBorder="1" applyAlignment="1">
      <alignment horizontal="center" vertical="top" wrapText="1"/>
    </xf>
    <xf numFmtId="0" fontId="1" fillId="17" borderId="5" xfId="0" applyFont="1" applyFill="1" applyBorder="1" applyAlignment="1">
      <alignment horizontal="center" vertical="top" wrapText="1"/>
    </xf>
    <xf numFmtId="0" fontId="1" fillId="17" borderId="7" xfId="0" applyFont="1" applyFill="1" applyBorder="1" applyAlignment="1">
      <alignment horizontal="center" vertical="top" wrapText="1"/>
    </xf>
    <xf numFmtId="0" fontId="1" fillId="17" borderId="6" xfId="0" applyFont="1" applyFill="1" applyBorder="1" applyAlignment="1">
      <alignment horizontal="center" vertical="top" wrapText="1"/>
    </xf>
    <xf numFmtId="0" fontId="1" fillId="17" borderId="1" xfId="0" applyFont="1" applyFill="1" applyBorder="1" applyAlignment="1">
      <alignment horizontal="center" vertical="top"/>
    </xf>
    <xf numFmtId="0" fontId="32" fillId="0" borderId="0" xfId="0" applyFont="1"/>
    <xf numFmtId="0" fontId="1" fillId="16" borderId="1" xfId="0" applyFont="1" applyFill="1" applyBorder="1" applyAlignment="1">
      <alignment vertical="top" wrapText="1"/>
    </xf>
    <xf numFmtId="0" fontId="10" fillId="7" borderId="1" xfId="0" applyFont="1" applyFill="1" applyBorder="1" applyAlignment="1">
      <alignment horizontal="left" vertical="top" wrapText="1"/>
    </xf>
    <xf numFmtId="0" fontId="10" fillId="7" borderId="1" xfId="0" applyFont="1" applyFill="1" applyBorder="1" applyAlignment="1">
      <alignment vertical="top" wrapText="1"/>
    </xf>
    <xf numFmtId="0" fontId="10" fillId="7" borderId="0" xfId="0" applyFont="1" applyFill="1" applyAlignment="1">
      <alignment vertical="top" wrapText="1"/>
    </xf>
    <xf numFmtId="0" fontId="10" fillId="7" borderId="6" xfId="0" applyFont="1" applyFill="1" applyBorder="1" applyAlignment="1">
      <alignment horizontal="left" vertical="top" wrapText="1"/>
    </xf>
    <xf numFmtId="0" fontId="10" fillId="7" borderId="6" xfId="0" applyFont="1" applyFill="1" applyBorder="1" applyAlignment="1">
      <alignment vertical="top" wrapText="1"/>
    </xf>
    <xf numFmtId="0" fontId="11" fillId="7" borderId="0" xfId="0" applyFont="1" applyFill="1" applyAlignment="1">
      <alignment horizontal="left" vertical="top" wrapText="1"/>
    </xf>
    <xf numFmtId="0" fontId="10" fillId="7" borderId="5" xfId="0" applyFont="1" applyFill="1" applyBorder="1" applyAlignment="1">
      <alignment horizontal="left" vertical="top" wrapText="1"/>
    </xf>
    <xf numFmtId="0" fontId="35" fillId="7" borderId="5" xfId="0" applyFont="1" applyFill="1" applyBorder="1" applyAlignment="1">
      <alignment vertical="top" wrapText="1"/>
    </xf>
    <xf numFmtId="0" fontId="11" fillId="7" borderId="5" xfId="0" applyFont="1" applyFill="1" applyBorder="1" applyAlignment="1">
      <alignment horizontal="left" vertical="top" wrapText="1"/>
    </xf>
    <xf numFmtId="10" fontId="1" fillId="17" borderId="5" xfId="0" applyNumberFormat="1" applyFont="1" applyFill="1" applyBorder="1" applyAlignment="1">
      <alignment horizontal="center" vertical="top" wrapText="1"/>
    </xf>
    <xf numFmtId="9" fontId="1" fillId="17" borderId="1" xfId="0" applyNumberFormat="1" applyFont="1" applyFill="1" applyBorder="1" applyAlignment="1">
      <alignment horizontal="center" vertical="top" wrapText="1"/>
    </xf>
    <xf numFmtId="10" fontId="1" fillId="7" borderId="1" xfId="0" applyNumberFormat="1" applyFont="1" applyFill="1" applyBorder="1" applyAlignment="1">
      <alignment vertical="top" wrapText="1"/>
    </xf>
    <xf numFmtId="0" fontId="18" fillId="7" borderId="6" xfId="0" applyFont="1" applyFill="1" applyBorder="1" applyAlignment="1">
      <alignment horizontal="left" vertical="top" wrapText="1"/>
    </xf>
    <xf numFmtId="0" fontId="9" fillId="7" borderId="9" xfId="0" applyFont="1" applyFill="1" applyBorder="1" applyAlignment="1">
      <alignment horizontal="left" vertical="top" wrapText="1"/>
    </xf>
    <xf numFmtId="0" fontId="1" fillId="7" borderId="9" xfId="0" applyFont="1" applyFill="1" applyBorder="1" applyAlignment="1">
      <alignment vertical="top"/>
    </xf>
    <xf numFmtId="0" fontId="1" fillId="7" borderId="9" xfId="0" applyFont="1" applyFill="1" applyBorder="1" applyAlignment="1">
      <alignment horizontal="left" vertical="top" wrapText="1"/>
    </xf>
    <xf numFmtId="0" fontId="1" fillId="19" borderId="6" xfId="0" applyFont="1" applyFill="1" applyBorder="1" applyAlignment="1">
      <alignment horizontal="left" vertical="top" wrapText="1"/>
    </xf>
    <xf numFmtId="0" fontId="9" fillId="19" borderId="6" xfId="0" applyFont="1" applyFill="1" applyBorder="1" applyAlignment="1">
      <alignment horizontal="left" vertical="top" wrapText="1"/>
    </xf>
    <xf numFmtId="0" fontId="8" fillId="19" borderId="6" xfId="0" applyFont="1" applyFill="1" applyBorder="1" applyAlignment="1">
      <alignment horizontal="left" vertical="top" wrapText="1"/>
    </xf>
    <xf numFmtId="0" fontId="8" fillId="7" borderId="8" xfId="0" applyFont="1" applyFill="1" applyBorder="1" applyAlignment="1">
      <alignment horizontal="left" vertical="top" wrapText="1"/>
    </xf>
    <xf numFmtId="0" fontId="9" fillId="7" borderId="3" xfId="0" applyFont="1" applyFill="1" applyBorder="1" applyAlignment="1">
      <alignment horizontal="left" wrapText="1"/>
    </xf>
    <xf numFmtId="0" fontId="9" fillId="7" borderId="15" xfId="0" applyFont="1" applyFill="1" applyBorder="1" applyAlignment="1">
      <alignment horizontal="left" wrapText="1"/>
    </xf>
    <xf numFmtId="0" fontId="9" fillId="5" borderId="3" xfId="0" applyFont="1" applyFill="1" applyBorder="1" applyAlignment="1">
      <alignment wrapText="1"/>
    </xf>
    <xf numFmtId="0" fontId="9" fillId="5" borderId="15" xfId="0" applyFont="1" applyFill="1" applyBorder="1" applyAlignment="1">
      <alignment wrapText="1"/>
    </xf>
    <xf numFmtId="0" fontId="9" fillId="17" borderId="16" xfId="0" applyFont="1" applyFill="1" applyBorder="1" applyAlignment="1">
      <alignment wrapText="1"/>
    </xf>
    <xf numFmtId="0" fontId="9" fillId="0" borderId="8" xfId="0" applyFont="1" applyBorder="1" applyAlignment="1">
      <alignment horizontal="left" vertical="top" wrapText="1"/>
    </xf>
    <xf numFmtId="0" fontId="36" fillId="7" borderId="6" xfId="0" applyFont="1" applyFill="1" applyBorder="1" applyAlignment="1">
      <alignment horizontal="left" vertical="top" wrapText="1"/>
    </xf>
    <xf numFmtId="0" fontId="36" fillId="7" borderId="6" xfId="0" applyFont="1" applyFill="1" applyBorder="1" applyAlignment="1">
      <alignment vertical="top" wrapText="1"/>
    </xf>
    <xf numFmtId="0" fontId="36" fillId="17" borderId="6" xfId="0" applyFont="1" applyFill="1" applyBorder="1" applyAlignment="1">
      <alignment horizontal="center" vertical="top" wrapText="1"/>
    </xf>
    <xf numFmtId="0" fontId="38" fillId="7" borderId="6" xfId="0" applyFont="1" applyFill="1" applyBorder="1" applyAlignment="1">
      <alignment horizontal="left" wrapText="1"/>
    </xf>
    <xf numFmtId="0" fontId="38" fillId="7" borderId="6" xfId="0" applyFont="1" applyFill="1" applyBorder="1" applyAlignment="1">
      <alignment wrapText="1"/>
    </xf>
    <xf numFmtId="0" fontId="38" fillId="0" borderId="6" xfId="0" applyFont="1" applyBorder="1" applyAlignment="1">
      <alignment horizontal="left" vertical="top" wrapText="1"/>
    </xf>
    <xf numFmtId="0" fontId="18" fillId="7" borderId="8" xfId="0" applyFont="1" applyFill="1" applyBorder="1" applyAlignment="1">
      <alignment horizontal="left" vertical="top" wrapText="1"/>
    </xf>
    <xf numFmtId="0" fontId="18" fillId="7" borderId="8" xfId="0" applyFont="1" applyFill="1" applyBorder="1" applyAlignment="1">
      <alignment vertical="top" wrapText="1"/>
    </xf>
    <xf numFmtId="0" fontId="18" fillId="7" borderId="8" xfId="0" applyFont="1" applyFill="1" applyBorder="1" applyAlignment="1">
      <alignment horizontal="center" vertical="top" wrapText="1"/>
    </xf>
    <xf numFmtId="3" fontId="18" fillId="7" borderId="8" xfId="0" applyNumberFormat="1" applyFont="1" applyFill="1" applyBorder="1" applyAlignment="1">
      <alignment horizontal="left" vertical="top" wrapText="1"/>
    </xf>
    <xf numFmtId="0" fontId="18" fillId="17" borderId="8" xfId="0" applyFont="1" applyFill="1" applyBorder="1" applyAlignment="1">
      <alignment horizontal="center" vertical="top" wrapText="1"/>
    </xf>
    <xf numFmtId="0" fontId="18" fillId="4" borderId="8" xfId="0" applyFont="1" applyFill="1" applyBorder="1" applyAlignment="1">
      <alignment horizontal="left" vertical="top" wrapText="1"/>
    </xf>
    <xf numFmtId="0" fontId="36" fillId="7" borderId="17" xfId="0" applyFont="1" applyFill="1" applyBorder="1" applyAlignment="1">
      <alignment horizontal="left" vertical="top" wrapText="1"/>
    </xf>
    <xf numFmtId="0" fontId="38" fillId="0" borderId="17" xfId="0" applyFont="1" applyBorder="1" applyAlignment="1">
      <alignment horizontal="left" vertical="top" wrapText="1"/>
    </xf>
    <xf numFmtId="0" fontId="36" fillId="17" borderId="17" xfId="0" applyFont="1" applyFill="1" applyBorder="1" applyAlignment="1">
      <alignment horizontal="center" vertical="top" wrapText="1"/>
    </xf>
    <xf numFmtId="0" fontId="36" fillId="7" borderId="17" xfId="0" applyFont="1" applyFill="1" applyBorder="1" applyAlignment="1">
      <alignment vertical="top" wrapText="1"/>
    </xf>
    <xf numFmtId="0" fontId="37" fillId="0" borderId="0" xfId="0" applyFont="1" applyAlignment="1">
      <alignment horizontal="left" wrapText="1"/>
    </xf>
    <xf numFmtId="0" fontId="38" fillId="7" borderId="0" xfId="0" applyFont="1" applyFill="1" applyAlignment="1">
      <alignment horizontal="left" wrapText="1"/>
    </xf>
    <xf numFmtId="0" fontId="38" fillId="7" borderId="0" xfId="0" applyFont="1" applyFill="1" applyAlignment="1">
      <alignment wrapText="1"/>
    </xf>
    <xf numFmtId="0" fontId="0" fillId="0" borderId="17" xfId="0" applyBorder="1" applyAlignment="1">
      <alignment wrapText="1"/>
    </xf>
    <xf numFmtId="0" fontId="0" fillId="7" borderId="17" xfId="0" applyFill="1" applyBorder="1" applyAlignment="1">
      <alignment wrapText="1"/>
    </xf>
    <xf numFmtId="0" fontId="1" fillId="0" borderId="17" xfId="0" applyFont="1" applyBorder="1" applyAlignment="1">
      <alignment wrapText="1"/>
    </xf>
    <xf numFmtId="0" fontId="1" fillId="7" borderId="17" xfId="0" applyFont="1" applyFill="1" applyBorder="1" applyAlignment="1">
      <alignment horizontal="center" wrapText="1"/>
    </xf>
    <xf numFmtId="0" fontId="38" fillId="7" borderId="17" xfId="0" applyFont="1" applyFill="1" applyBorder="1" applyAlignment="1">
      <alignment vertical="top" wrapText="1"/>
    </xf>
    <xf numFmtId="0" fontId="38" fillId="7" borderId="17" xfId="0" applyFont="1" applyFill="1" applyBorder="1" applyAlignment="1">
      <alignment horizontal="left" vertical="top" wrapText="1"/>
    </xf>
    <xf numFmtId="0" fontId="1" fillId="7" borderId="17" xfId="0" applyFont="1" applyFill="1" applyBorder="1" applyAlignment="1">
      <alignment horizontal="center" vertical="top" wrapText="1"/>
    </xf>
    <xf numFmtId="0" fontId="37" fillId="0" borderId="17" xfId="0" applyFont="1" applyBorder="1" applyAlignment="1">
      <alignment vertical="top" wrapText="1"/>
    </xf>
    <xf numFmtId="0" fontId="36" fillId="0" borderId="17" xfId="0" applyFont="1" applyBorder="1" applyAlignment="1">
      <alignment horizontal="left" vertical="top" wrapText="1"/>
    </xf>
    <xf numFmtId="0" fontId="36" fillId="0" borderId="17" xfId="0" applyFont="1" applyBorder="1" applyAlignment="1">
      <alignment vertical="top" wrapText="1"/>
    </xf>
    <xf numFmtId="0" fontId="1" fillId="7" borderId="17" xfId="0" applyFont="1" applyFill="1" applyBorder="1" applyAlignment="1">
      <alignment horizontal="left" vertical="top" wrapText="1"/>
    </xf>
    <xf numFmtId="0" fontId="1" fillId="0" borderId="17" xfId="0" applyFont="1" applyBorder="1" applyAlignment="1">
      <alignment horizontal="left" vertical="top" wrapText="1"/>
    </xf>
    <xf numFmtId="0" fontId="1" fillId="7" borderId="17" xfId="0" applyFont="1" applyFill="1" applyBorder="1" applyAlignment="1">
      <alignment vertical="top" wrapText="1"/>
    </xf>
    <xf numFmtId="0" fontId="1" fillId="0" borderId="17" xfId="0" applyFont="1" applyBorder="1" applyAlignment="1">
      <alignment vertical="top" wrapText="1"/>
    </xf>
    <xf numFmtId="0" fontId="1" fillId="7" borderId="17" xfId="0" applyFont="1" applyFill="1" applyBorder="1" applyAlignment="1">
      <alignment horizontal="right" vertical="top" wrapText="1"/>
    </xf>
    <xf numFmtId="3" fontId="1" fillId="7" borderId="6" xfId="0" applyNumberFormat="1" applyFont="1" applyFill="1" applyBorder="1" applyAlignment="1">
      <alignment horizontal="left" vertical="top" wrapText="1"/>
    </xf>
    <xf numFmtId="0" fontId="1" fillId="8" borderId="11" xfId="0" applyFont="1" applyFill="1" applyBorder="1" applyAlignment="1">
      <alignment wrapText="1"/>
    </xf>
    <xf numFmtId="0" fontId="1" fillId="8" borderId="13" xfId="0" applyFont="1" applyFill="1" applyBorder="1" applyAlignment="1">
      <alignment wrapText="1"/>
    </xf>
    <xf numFmtId="0" fontId="1" fillId="5" borderId="13" xfId="0" applyFont="1" applyFill="1" applyBorder="1" applyAlignment="1">
      <alignment wrapText="1"/>
    </xf>
    <xf numFmtId="0" fontId="1" fillId="5" borderId="6" xfId="0" applyFont="1" applyFill="1" applyBorder="1" applyAlignment="1">
      <alignment wrapText="1"/>
    </xf>
    <xf numFmtId="0" fontId="1" fillId="15" borderId="13" xfId="0" applyFont="1" applyFill="1" applyBorder="1" applyAlignment="1">
      <alignment wrapText="1"/>
    </xf>
    <xf numFmtId="0" fontId="1" fillId="0" borderId="6" xfId="0" applyFont="1" applyBorder="1" applyAlignment="1">
      <alignment wrapText="1"/>
    </xf>
    <xf numFmtId="0" fontId="1" fillId="8" borderId="3" xfId="0" applyFont="1" applyFill="1" applyBorder="1" applyAlignment="1">
      <alignment wrapText="1"/>
    </xf>
    <xf numFmtId="0" fontId="1" fillId="8" borderId="15" xfId="0" applyFont="1" applyFill="1" applyBorder="1" applyAlignment="1">
      <alignment wrapText="1"/>
    </xf>
    <xf numFmtId="0" fontId="1" fillId="7" borderId="18" xfId="0" applyFont="1" applyFill="1" applyBorder="1" applyAlignment="1">
      <alignment horizontal="left" vertical="top" wrapText="1"/>
    </xf>
    <xf numFmtId="0" fontId="1" fillId="8" borderId="6" xfId="0" applyFont="1" applyFill="1" applyBorder="1" applyAlignment="1">
      <alignment wrapText="1"/>
    </xf>
    <xf numFmtId="0" fontId="1" fillId="5" borderId="19" xfId="0" applyFont="1" applyFill="1" applyBorder="1" applyAlignment="1">
      <alignment wrapText="1"/>
    </xf>
    <xf numFmtId="0" fontId="1" fillId="5" borderId="17" xfId="0" applyFont="1" applyFill="1" applyBorder="1" applyAlignment="1">
      <alignment wrapText="1"/>
    </xf>
    <xf numFmtId="0" fontId="1" fillId="15" borderId="15" xfId="0" applyFont="1" applyFill="1" applyBorder="1" applyAlignment="1">
      <alignment wrapText="1"/>
    </xf>
    <xf numFmtId="0" fontId="1" fillId="4" borderId="17" xfId="0" applyFont="1" applyFill="1" applyBorder="1" applyAlignment="1">
      <alignment horizontal="left" vertical="top" wrapText="1"/>
    </xf>
    <xf numFmtId="0" fontId="8" fillId="21" borderId="6" xfId="0" applyFont="1" applyFill="1" applyBorder="1" applyAlignment="1">
      <alignment horizontal="left" vertical="top" wrapText="1"/>
    </xf>
    <xf numFmtId="0" fontId="8" fillId="18" borderId="6" xfId="0" applyFont="1" applyFill="1" applyBorder="1" applyAlignment="1">
      <alignment horizontal="left" vertical="top" wrapText="1"/>
    </xf>
    <xf numFmtId="0" fontId="1" fillId="21" borderId="6" xfId="0" applyFont="1" applyFill="1" applyBorder="1" applyAlignment="1">
      <alignment horizontal="left" vertical="top" wrapText="1"/>
    </xf>
    <xf numFmtId="0" fontId="1" fillId="21" borderId="17" xfId="0" applyFont="1" applyFill="1" applyBorder="1" applyAlignment="1">
      <alignment horizontal="left" vertical="top" wrapText="1"/>
    </xf>
    <xf numFmtId="0" fontId="1" fillId="21" borderId="1" xfId="0" applyFont="1" applyFill="1" applyBorder="1" applyAlignment="1">
      <alignment horizontal="left" vertical="top" wrapText="1"/>
    </xf>
    <xf numFmtId="0" fontId="39" fillId="0" borderId="6" xfId="0" applyFont="1" applyBorder="1" applyAlignment="1">
      <alignment wrapText="1"/>
    </xf>
    <xf numFmtId="0" fontId="39" fillId="5" borderId="6" xfId="0" applyFont="1" applyFill="1" applyBorder="1" applyAlignment="1">
      <alignment wrapText="1"/>
    </xf>
    <xf numFmtId="0" fontId="39" fillId="0" borderId="6" xfId="0" applyFont="1" applyBorder="1"/>
    <xf numFmtId="2" fontId="39" fillId="5" borderId="6" xfId="0" applyNumberFormat="1" applyFont="1" applyFill="1" applyBorder="1" applyAlignment="1">
      <alignment wrapText="1"/>
    </xf>
    <xf numFmtId="2" fontId="39" fillId="0" borderId="6" xfId="0" applyNumberFormat="1" applyFont="1" applyBorder="1"/>
    <xf numFmtId="0" fontId="40" fillId="0" borderId="6" xfId="0" applyFont="1" applyBorder="1"/>
    <xf numFmtId="0" fontId="40" fillId="5" borderId="6" xfId="0" applyFont="1" applyFill="1" applyBorder="1" applyAlignment="1">
      <alignment wrapText="1"/>
    </xf>
    <xf numFmtId="0" fontId="40" fillId="0" borderId="0" xfId="0" applyFont="1"/>
    <xf numFmtId="0" fontId="40" fillId="7" borderId="17" xfId="0" applyFont="1" applyFill="1" applyBorder="1" applyAlignment="1">
      <alignment horizontal="right" vertical="top" wrapText="1"/>
    </xf>
    <xf numFmtId="0" fontId="40" fillId="0" borderId="6" xfId="0" applyFont="1" applyBorder="1" applyAlignment="1">
      <alignment horizontal="right"/>
    </xf>
    <xf numFmtId="0" fontId="41" fillId="0" borderId="6" xfId="0" applyFont="1" applyBorder="1"/>
    <xf numFmtId="0" fontId="41" fillId="5" borderId="6" xfId="0" applyFont="1" applyFill="1" applyBorder="1" applyAlignment="1">
      <alignment wrapText="1"/>
    </xf>
    <xf numFmtId="0" fontId="41" fillId="0" borderId="6" xfId="0" applyFont="1" applyBorder="1" applyAlignment="1">
      <alignment horizontal="right"/>
    </xf>
    <xf numFmtId="0" fontId="41" fillId="0" borderId="6" xfId="0" applyFont="1" applyBorder="1" applyAlignment="1">
      <alignment horizontal="right" wrapText="1"/>
    </xf>
    <xf numFmtId="2" fontId="41" fillId="5" borderId="6" xfId="0" applyNumberFormat="1" applyFont="1" applyFill="1" applyBorder="1" applyAlignment="1">
      <alignment horizontal="right" wrapText="1"/>
    </xf>
    <xf numFmtId="0" fontId="41" fillId="0" borderId="0" xfId="0" applyFont="1"/>
    <xf numFmtId="0" fontId="39" fillId="5" borderId="0" xfId="0" applyFont="1" applyFill="1" applyAlignment="1">
      <alignment wrapText="1"/>
    </xf>
    <xf numFmtId="0" fontId="39" fillId="20" borderId="6" xfId="0" applyFont="1" applyFill="1" applyBorder="1" applyAlignment="1">
      <alignment wrapText="1"/>
    </xf>
    <xf numFmtId="2" fontId="39" fillId="5" borderId="6" xfId="0" applyNumberFormat="1" applyFont="1" applyFill="1" applyBorder="1" applyAlignment="1">
      <alignment horizontal="right" wrapText="1"/>
    </xf>
    <xf numFmtId="2" fontId="39" fillId="12" borderId="6" xfId="0" applyNumberFormat="1" applyFont="1" applyFill="1" applyBorder="1" applyAlignment="1">
      <alignment wrapText="1"/>
    </xf>
    <xf numFmtId="0" fontId="40" fillId="21" borderId="6" xfId="0" applyFont="1" applyFill="1" applyBorder="1"/>
    <xf numFmtId="2" fontId="41" fillId="5" borderId="6" xfId="0" applyNumberFormat="1" applyFont="1" applyFill="1" applyBorder="1" applyAlignment="1">
      <alignment wrapText="1"/>
    </xf>
    <xf numFmtId="0" fontId="39" fillId="0" borderId="6" xfId="0" applyFont="1" applyBorder="1" applyAlignment="1">
      <alignment horizontal="right"/>
    </xf>
    <xf numFmtId="2" fontId="39" fillId="0" borderId="6" xfId="0" applyNumberFormat="1" applyFont="1" applyBorder="1" applyAlignment="1">
      <alignment horizontal="right"/>
    </xf>
    <xf numFmtId="0" fontId="42" fillId="0" borderId="6" xfId="0" applyFont="1" applyBorder="1"/>
    <xf numFmtId="0" fontId="41" fillId="21" borderId="6" xfId="0" applyFont="1" applyFill="1" applyBorder="1"/>
    <xf numFmtId="2" fontId="39" fillId="16" borderId="6" xfId="0" applyNumberFormat="1" applyFont="1" applyFill="1" applyBorder="1"/>
    <xf numFmtId="0" fontId="43" fillId="0" borderId="6" xfId="0" applyFont="1" applyBorder="1"/>
    <xf numFmtId="0" fontId="43" fillId="5" borderId="6" xfId="0" applyFont="1" applyFill="1" applyBorder="1" applyAlignment="1">
      <alignment wrapText="1"/>
    </xf>
    <xf numFmtId="0" fontId="43" fillId="0" borderId="6" xfId="0" applyFont="1" applyBorder="1" applyAlignment="1">
      <alignment horizontal="right"/>
    </xf>
    <xf numFmtId="2" fontId="40" fillId="0" borderId="6" xfId="0" applyNumberFormat="1" applyFont="1" applyBorder="1"/>
    <xf numFmtId="2" fontId="41" fillId="0" borderId="6" xfId="0" applyNumberFormat="1" applyFont="1" applyBorder="1"/>
    <xf numFmtId="2" fontId="41" fillId="0" borderId="6" xfId="0" applyNumberFormat="1" applyFont="1" applyBorder="1" applyAlignment="1">
      <alignment horizontal="right"/>
    </xf>
    <xf numFmtId="0" fontId="8" fillId="22" borderId="6" xfId="0" applyFont="1" applyFill="1" applyBorder="1" applyAlignment="1">
      <alignment horizontal="left" vertical="top" wrapText="1"/>
    </xf>
    <xf numFmtId="0" fontId="1" fillId="22" borderId="6" xfId="0" applyFont="1" applyFill="1" applyBorder="1" applyAlignment="1">
      <alignment horizontal="left" vertical="top" wrapText="1"/>
    </xf>
    <xf numFmtId="0" fontId="9" fillId="22" borderId="6" xfId="0" applyFont="1" applyFill="1" applyBorder="1" applyAlignment="1">
      <alignment horizontal="left" vertical="top" wrapText="1"/>
    </xf>
    <xf numFmtId="0" fontId="1" fillId="22" borderId="6" xfId="0" applyFont="1" applyFill="1" applyBorder="1" applyAlignment="1">
      <alignment horizontal="center" vertical="top" wrapText="1"/>
    </xf>
    <xf numFmtId="0" fontId="16" fillId="22" borderId="6" xfId="0" applyFont="1" applyFill="1" applyBorder="1" applyAlignment="1">
      <alignment vertical="top" wrapText="1"/>
    </xf>
    <xf numFmtId="0" fontId="9" fillId="23" borderId="11" xfId="0" applyFont="1" applyFill="1" applyBorder="1" applyAlignment="1">
      <alignment wrapText="1"/>
    </xf>
    <xf numFmtId="0" fontId="9" fillId="23" borderId="13" xfId="0" applyFont="1" applyFill="1" applyBorder="1" applyAlignment="1">
      <alignment wrapText="1"/>
    </xf>
    <xf numFmtId="0" fontId="9" fillId="23" borderId="14" xfId="0" applyFont="1" applyFill="1" applyBorder="1" applyAlignment="1">
      <alignment wrapText="1"/>
    </xf>
    <xf numFmtId="0" fontId="24" fillId="22" borderId="6" xfId="0" applyFont="1" applyFill="1" applyBorder="1"/>
    <xf numFmtId="0" fontId="14" fillId="22" borderId="6" xfId="0" applyFont="1" applyFill="1" applyBorder="1" applyAlignment="1">
      <alignment horizontal="left" vertical="top" wrapText="1"/>
    </xf>
    <xf numFmtId="0" fontId="9" fillId="23" borderId="7" xfId="0" applyFont="1" applyFill="1" applyBorder="1" applyAlignment="1">
      <alignment wrapText="1"/>
    </xf>
    <xf numFmtId="0" fontId="1" fillId="22" borderId="6" xfId="0" applyFont="1" applyFill="1" applyBorder="1" applyAlignment="1">
      <alignment vertical="top" wrapText="1"/>
    </xf>
    <xf numFmtId="0" fontId="44" fillId="0" borderId="0" xfId="0" applyFont="1" applyAlignment="1">
      <alignment horizontal="left" vertical="top" wrapText="1"/>
    </xf>
    <xf numFmtId="0" fontId="44" fillId="7" borderId="0" xfId="0" applyFont="1" applyFill="1" applyAlignment="1">
      <alignment horizontal="left" vertical="top" wrapText="1"/>
    </xf>
    <xf numFmtId="0" fontId="44" fillId="0" borderId="0" xfId="0" applyFont="1" applyAlignment="1">
      <alignment vertical="top" wrapText="1"/>
    </xf>
    <xf numFmtId="0" fontId="44" fillId="17" borderId="0" xfId="0" applyFont="1" applyFill="1" applyAlignment="1">
      <alignment horizontal="center" vertical="top" wrapText="1"/>
    </xf>
    <xf numFmtId="0" fontId="44" fillId="7" borderId="0" xfId="0" applyFont="1" applyFill="1" applyAlignment="1">
      <alignment vertical="top" wrapText="1"/>
    </xf>
    <xf numFmtId="0" fontId="44" fillId="0" borderId="0" xfId="0" applyFont="1" applyAlignment="1">
      <alignment horizontal="center" wrapText="1"/>
    </xf>
    <xf numFmtId="0" fontId="44" fillId="0" borderId="0" xfId="0" applyFont="1" applyAlignment="1">
      <alignment wrapText="1"/>
    </xf>
    <xf numFmtId="0" fontId="45" fillId="0" borderId="0" xfId="0" applyFont="1" applyAlignment="1">
      <alignment wrapText="1"/>
    </xf>
    <xf numFmtId="0" fontId="45" fillId="7" borderId="0" xfId="0" applyFont="1" applyFill="1" applyAlignment="1">
      <alignment wrapText="1"/>
    </xf>
    <xf numFmtId="0" fontId="44" fillId="21" borderId="1" xfId="0" applyFont="1" applyFill="1" applyBorder="1" applyAlignment="1">
      <alignment vertical="top" wrapText="1"/>
    </xf>
    <xf numFmtId="0" fontId="44" fillId="7" borderId="1" xfId="0" applyFont="1" applyFill="1" applyBorder="1" applyAlignment="1">
      <alignment vertical="top" wrapText="1"/>
    </xf>
    <xf numFmtId="0" fontId="44" fillId="7" borderId="1" xfId="0" applyFont="1" applyFill="1" applyBorder="1" applyAlignment="1">
      <alignment horizontal="center" vertical="top" wrapText="1"/>
    </xf>
    <xf numFmtId="0" fontId="44" fillId="7" borderId="1" xfId="0" applyFont="1" applyFill="1" applyBorder="1" applyAlignment="1">
      <alignment horizontal="left" vertical="top" wrapText="1"/>
    </xf>
    <xf numFmtId="0" fontId="1" fillId="16" borderId="9" xfId="0" applyFont="1" applyFill="1" applyBorder="1" applyAlignment="1">
      <alignment vertical="top" wrapText="1"/>
    </xf>
    <xf numFmtId="0" fontId="1" fillId="16" borderId="6" xfId="0" applyFont="1" applyFill="1" applyBorder="1" applyAlignment="1">
      <alignment vertical="top" wrapText="1"/>
    </xf>
    <xf numFmtId="0" fontId="1" fillId="16" borderId="0" xfId="0" applyFont="1" applyFill="1" applyAlignment="1">
      <alignment vertical="top" wrapText="1"/>
    </xf>
    <xf numFmtId="0" fontId="1" fillId="16" borderId="0" xfId="0" applyFont="1" applyFill="1" applyAlignment="1">
      <alignment horizontal="center" vertical="top" wrapText="1"/>
    </xf>
    <xf numFmtId="0" fontId="8" fillId="16" borderId="1" xfId="0" applyFont="1" applyFill="1" applyBorder="1" applyAlignment="1">
      <alignment vertical="top" wrapText="1"/>
    </xf>
    <xf numFmtId="0" fontId="10" fillId="16" borderId="0" xfId="0" applyFont="1" applyFill="1" applyAlignment="1">
      <alignment vertical="top" wrapText="1"/>
    </xf>
    <xf numFmtId="0" fontId="1" fillId="16" borderId="1" xfId="0" applyFont="1" applyFill="1" applyBorder="1" applyAlignment="1">
      <alignment horizontal="center" vertical="top" wrapText="1"/>
    </xf>
    <xf numFmtId="0" fontId="9" fillId="16" borderId="11" xfId="0" applyFont="1" applyFill="1" applyBorder="1" applyAlignment="1">
      <alignment wrapText="1"/>
    </xf>
    <xf numFmtId="0" fontId="9" fillId="16" borderId="13" xfId="0" applyFont="1" applyFill="1" applyBorder="1" applyAlignment="1">
      <alignment wrapText="1"/>
    </xf>
    <xf numFmtId="0" fontId="24" fillId="16" borderId="0" xfId="0" applyFont="1" applyFill="1"/>
    <xf numFmtId="0" fontId="1" fillId="16" borderId="11" xfId="0" applyFont="1" applyFill="1" applyBorder="1" applyAlignment="1">
      <alignment vertical="top" wrapText="1"/>
    </xf>
    <xf numFmtId="0" fontId="14" fillId="16" borderId="0" xfId="0" applyFont="1" applyFill="1" applyAlignment="1">
      <alignment vertical="top" wrapText="1"/>
    </xf>
    <xf numFmtId="0" fontId="9" fillId="16" borderId="0" xfId="0" applyFont="1" applyFill="1" applyAlignment="1">
      <alignment wrapText="1"/>
    </xf>
    <xf numFmtId="0" fontId="9" fillId="16" borderId="5" xfId="0" applyFont="1" applyFill="1" applyBorder="1" applyAlignment="1">
      <alignment wrapText="1"/>
    </xf>
    <xf numFmtId="0" fontId="31" fillId="16" borderId="0" xfId="0" applyFont="1" applyFill="1" applyAlignment="1">
      <alignment wrapText="1"/>
    </xf>
    <xf numFmtId="0" fontId="1" fillId="16" borderId="1" xfId="0" applyFont="1" applyFill="1" applyBorder="1" applyAlignment="1">
      <alignment horizontal="left" vertical="top" wrapText="1"/>
    </xf>
    <xf numFmtId="0" fontId="21" fillId="16" borderId="0" xfId="0" applyFont="1" applyFill="1"/>
    <xf numFmtId="0" fontId="44" fillId="24" borderId="17" xfId="0" applyFont="1" applyFill="1" applyBorder="1" applyAlignment="1">
      <alignment horizontal="left" vertical="top" wrapText="1"/>
    </xf>
    <xf numFmtId="0" fontId="44" fillId="24" borderId="1" xfId="0" applyFont="1" applyFill="1" applyBorder="1" applyAlignment="1">
      <alignment vertical="top" wrapText="1"/>
    </xf>
    <xf numFmtId="0" fontId="44" fillId="24" borderId="17" xfId="0" applyFont="1" applyFill="1" applyBorder="1" applyAlignment="1">
      <alignment vertical="top" wrapText="1"/>
    </xf>
    <xf numFmtId="0" fontId="44" fillId="24" borderId="17" xfId="0" applyFont="1" applyFill="1" applyBorder="1" applyAlignment="1">
      <alignment horizontal="center" vertical="top" wrapText="1"/>
    </xf>
    <xf numFmtId="0" fontId="44" fillId="24" borderId="17" xfId="0" applyFont="1" applyFill="1" applyBorder="1" applyAlignment="1">
      <alignment horizontal="center" wrapText="1"/>
    </xf>
    <xf numFmtId="0" fontId="44" fillId="24" borderId="17" xfId="0" applyFont="1" applyFill="1" applyBorder="1" applyAlignment="1">
      <alignment wrapText="1"/>
    </xf>
    <xf numFmtId="0" fontId="44" fillId="24" borderId="20" xfId="0" applyFont="1" applyFill="1" applyBorder="1" applyAlignment="1">
      <alignment wrapText="1"/>
    </xf>
    <xf numFmtId="0" fontId="45" fillId="24" borderId="20" xfId="0" applyFont="1" applyFill="1" applyBorder="1" applyAlignment="1">
      <alignment wrapText="1"/>
    </xf>
    <xf numFmtId="0" fontId="45" fillId="24" borderId="17" xfId="0" applyFont="1" applyFill="1" applyBorder="1" applyAlignment="1">
      <alignment wrapText="1"/>
    </xf>
    <xf numFmtId="0" fontId="1" fillId="16" borderId="1" xfId="0" applyFont="1" applyFill="1" applyBorder="1" applyAlignment="1">
      <alignment horizontal="left" vertical="top"/>
    </xf>
    <xf numFmtId="0" fontId="1" fillId="16" borderId="1" xfId="0" applyFont="1" applyFill="1" applyBorder="1" applyAlignment="1">
      <alignment vertical="top"/>
    </xf>
    <xf numFmtId="0" fontId="1" fillId="16" borderId="1" xfId="0" applyFont="1" applyFill="1" applyBorder="1" applyAlignment="1">
      <alignment horizontal="center" vertical="top"/>
    </xf>
    <xf numFmtId="3" fontId="1" fillId="16" borderId="1" xfId="0" applyNumberFormat="1" applyFont="1" applyFill="1" applyBorder="1" applyAlignment="1">
      <alignment horizontal="left" vertical="top" wrapText="1"/>
    </xf>
    <xf numFmtId="0" fontId="10" fillId="16" borderId="1" xfId="0" applyFont="1" applyFill="1" applyBorder="1" applyAlignment="1">
      <alignment vertical="top"/>
    </xf>
    <xf numFmtId="0" fontId="1" fillId="16" borderId="1" xfId="0" applyFont="1" applyFill="1" applyBorder="1" applyAlignment="1">
      <alignment wrapText="1"/>
    </xf>
    <xf numFmtId="0" fontId="14" fillId="16" borderId="1" xfId="0" applyFont="1" applyFill="1" applyBorder="1" applyAlignment="1">
      <alignment horizontal="left" vertical="top" wrapText="1"/>
    </xf>
    <xf numFmtId="0" fontId="9" fillId="16" borderId="1" xfId="0" applyFont="1" applyFill="1" applyBorder="1" applyAlignment="1">
      <alignment wrapText="1"/>
    </xf>
    <xf numFmtId="0" fontId="9" fillId="16" borderId="5" xfId="0" applyFont="1" applyFill="1" applyBorder="1"/>
    <xf numFmtId="0" fontId="22" fillId="25" borderId="8" xfId="0" applyFont="1" applyFill="1" applyBorder="1" applyAlignment="1">
      <alignment wrapText="1"/>
    </xf>
    <xf numFmtId="0" fontId="22" fillId="25" borderId="10" xfId="0" applyFont="1" applyFill="1" applyBorder="1" applyAlignment="1">
      <alignment wrapText="1"/>
    </xf>
    <xf numFmtId="0" fontId="23" fillId="25" borderId="10" xfId="0" applyFont="1" applyFill="1" applyBorder="1" applyAlignment="1">
      <alignment wrapText="1"/>
    </xf>
    <xf numFmtId="0" fontId="44" fillId="24" borderId="0" xfId="0" applyFont="1" applyFill="1" applyAlignment="1">
      <alignment horizontal="left" vertical="top" wrapText="1"/>
    </xf>
    <xf numFmtId="0" fontId="47" fillId="24" borderId="0" xfId="1" applyFill="1" applyAlignment="1">
      <alignment horizontal="left" vertical="top" wrapText="1"/>
    </xf>
    <xf numFmtId="0" fontId="44" fillId="24" borderId="0" xfId="0" applyFont="1" applyFill="1" applyAlignment="1">
      <alignment vertical="top" wrapText="1"/>
    </xf>
    <xf numFmtId="0" fontId="44" fillId="24" borderId="0" xfId="0" applyFont="1" applyFill="1" applyAlignment="1">
      <alignment horizontal="center" vertical="top" wrapText="1"/>
    </xf>
    <xf numFmtId="0" fontId="44" fillId="24" borderId="0" xfId="0" applyFont="1" applyFill="1" applyAlignment="1">
      <alignment horizontal="center" wrapText="1"/>
    </xf>
    <xf numFmtId="0" fontId="44" fillId="24" borderId="0" xfId="0" applyFont="1" applyFill="1" applyAlignment="1">
      <alignment wrapText="1"/>
    </xf>
    <xf numFmtId="0" fontId="45" fillId="24" borderId="0" xfId="0" applyFont="1" applyFill="1" applyAlignment="1">
      <alignment wrapText="1"/>
    </xf>
    <xf numFmtId="0" fontId="1" fillId="16" borderId="6" xfId="0" applyFont="1" applyFill="1" applyBorder="1" applyAlignment="1">
      <alignment horizontal="left" vertical="top" wrapText="1"/>
    </xf>
    <xf numFmtId="0" fontId="5" fillId="16" borderId="6" xfId="0" applyFont="1" applyFill="1" applyBorder="1" applyAlignment="1">
      <alignment vertical="top" wrapText="1"/>
    </xf>
    <xf numFmtId="0" fontId="1" fillId="16" borderId="6" xfId="0" applyFont="1" applyFill="1" applyBorder="1" applyAlignment="1">
      <alignment horizontal="center" vertical="top" wrapText="1"/>
    </xf>
    <xf numFmtId="0" fontId="14" fillId="16" borderId="6" xfId="0" applyFont="1" applyFill="1" applyBorder="1" applyAlignment="1">
      <alignment horizontal="left" vertical="top" wrapText="1"/>
    </xf>
    <xf numFmtId="0" fontId="11" fillId="16" borderId="6" xfId="0" applyFont="1" applyFill="1" applyBorder="1" applyAlignment="1">
      <alignment vertical="top" wrapText="1"/>
    </xf>
    <xf numFmtId="9" fontId="1" fillId="16" borderId="6" xfId="0" applyNumberFormat="1" applyFont="1" applyFill="1" applyBorder="1" applyAlignment="1">
      <alignment horizontal="center" vertical="top" wrapText="1"/>
    </xf>
    <xf numFmtId="0" fontId="9" fillId="16" borderId="7" xfId="0" applyFont="1" applyFill="1" applyBorder="1" applyAlignment="1">
      <alignment horizontal="left" wrapText="1"/>
    </xf>
    <xf numFmtId="0" fontId="9" fillId="16" borderId="14" xfId="0" applyFont="1" applyFill="1" applyBorder="1" applyAlignment="1">
      <alignment horizontal="left" wrapText="1"/>
    </xf>
    <xf numFmtId="0" fontId="9" fillId="16" borderId="14" xfId="0" applyFont="1" applyFill="1" applyBorder="1" applyAlignment="1">
      <alignment wrapText="1"/>
    </xf>
    <xf numFmtId="0" fontId="24" fillId="16" borderId="6" xfId="0" applyFont="1" applyFill="1" applyBorder="1" applyAlignment="1">
      <alignment wrapText="1"/>
    </xf>
    <xf numFmtId="0" fontId="14" fillId="16" borderId="6" xfId="0" applyFont="1" applyFill="1" applyBorder="1" applyAlignment="1">
      <alignment vertical="top" wrapText="1"/>
    </xf>
    <xf numFmtId="0" fontId="9" fillId="25" borderId="7" xfId="0" applyFont="1" applyFill="1" applyBorder="1" applyAlignment="1">
      <alignment wrapText="1"/>
    </xf>
    <xf numFmtId="0" fontId="8" fillId="25" borderId="14" xfId="0" applyFont="1" applyFill="1" applyBorder="1" applyAlignment="1">
      <alignment wrapText="1"/>
    </xf>
    <xf numFmtId="0" fontId="9" fillId="25" borderId="14" xfId="0" applyFont="1" applyFill="1" applyBorder="1" applyAlignment="1">
      <alignment wrapText="1"/>
    </xf>
    <xf numFmtId="0" fontId="10" fillId="16" borderId="1" xfId="0" applyFont="1" applyFill="1" applyBorder="1" applyAlignment="1">
      <alignment horizontal="left" vertical="top" wrapText="1"/>
    </xf>
    <xf numFmtId="0" fontId="9" fillId="16" borderId="1" xfId="0" applyFont="1" applyFill="1" applyBorder="1" applyAlignment="1">
      <alignment horizontal="left" wrapText="1"/>
    </xf>
    <xf numFmtId="0" fontId="9" fillId="16" borderId="5" xfId="0" applyFont="1" applyFill="1" applyBorder="1" applyAlignment="1">
      <alignment horizontal="left" wrapText="1"/>
    </xf>
    <xf numFmtId="0" fontId="18" fillId="16" borderId="1" xfId="0" applyFont="1" applyFill="1" applyBorder="1" applyAlignment="1">
      <alignment horizontal="left" vertical="top" wrapText="1"/>
    </xf>
    <xf numFmtId="0" fontId="9" fillId="25" borderId="11" xfId="0" applyFont="1" applyFill="1" applyBorder="1" applyAlignment="1">
      <alignment wrapText="1"/>
    </xf>
    <xf numFmtId="0" fontId="9" fillId="25" borderId="13" xfId="0" applyFont="1" applyFill="1" applyBorder="1" applyAlignment="1">
      <alignment wrapText="1"/>
    </xf>
    <xf numFmtId="0" fontId="9" fillId="16" borderId="1" xfId="0" applyFont="1" applyFill="1" applyBorder="1" applyAlignment="1">
      <alignment horizontal="left" vertical="top" wrapText="1"/>
    </xf>
    <xf numFmtId="0" fontId="8" fillId="16" borderId="6" xfId="0" applyFont="1" applyFill="1" applyBorder="1" applyAlignment="1">
      <alignment horizontal="left" vertical="top" wrapText="1"/>
    </xf>
    <xf numFmtId="0" fontId="9" fillId="16" borderId="6" xfId="0" applyFont="1" applyFill="1" applyBorder="1" applyAlignment="1">
      <alignment horizontal="left" vertical="top" wrapText="1"/>
    </xf>
    <xf numFmtId="0" fontId="1" fillId="16" borderId="6" xfId="0" applyFont="1" applyFill="1" applyBorder="1" applyAlignment="1">
      <alignment horizontal="left" vertical="top"/>
    </xf>
    <xf numFmtId="0" fontId="9" fillId="16" borderId="6" xfId="0" applyFont="1" applyFill="1" applyBorder="1" applyAlignment="1">
      <alignment horizontal="center" vertical="top" wrapText="1"/>
    </xf>
    <xf numFmtId="3" fontId="9" fillId="16" borderId="6" xfId="0" applyNumberFormat="1" applyFont="1" applyFill="1" applyBorder="1" applyAlignment="1">
      <alignment horizontal="left" vertical="top" wrapText="1"/>
    </xf>
    <xf numFmtId="3" fontId="8" fillId="16" borderId="6" xfId="0" applyNumberFormat="1" applyFont="1" applyFill="1" applyBorder="1" applyAlignment="1">
      <alignment horizontal="center" vertical="top" wrapText="1"/>
    </xf>
    <xf numFmtId="3" fontId="9" fillId="16" borderId="6" xfId="0" applyNumberFormat="1" applyFont="1" applyFill="1" applyBorder="1" applyAlignment="1">
      <alignment horizontal="center" vertical="top" wrapText="1"/>
    </xf>
    <xf numFmtId="3" fontId="9" fillId="16" borderId="7" xfId="0" applyNumberFormat="1" applyFont="1" applyFill="1" applyBorder="1" applyAlignment="1">
      <alignment horizontal="left" wrapText="1"/>
    </xf>
    <xf numFmtId="3" fontId="9" fillId="16" borderId="14" xfId="0" applyNumberFormat="1" applyFont="1" applyFill="1" applyBorder="1" applyAlignment="1">
      <alignment horizontal="left" wrapText="1"/>
    </xf>
    <xf numFmtId="0" fontId="1" fillId="16" borderId="5" xfId="0" applyFont="1" applyFill="1" applyBorder="1" applyAlignment="1">
      <alignment horizontal="left" vertical="top" wrapText="1"/>
    </xf>
    <xf numFmtId="0" fontId="9" fillId="16" borderId="7" xfId="0" applyFont="1" applyFill="1" applyBorder="1" applyAlignment="1">
      <alignment wrapText="1"/>
    </xf>
    <xf numFmtId="0" fontId="11" fillId="16" borderId="6" xfId="0" applyFont="1" applyFill="1" applyBorder="1" applyAlignment="1">
      <alignment horizontal="left" vertical="top" wrapText="1"/>
    </xf>
    <xf numFmtId="3" fontId="1" fillId="16" borderId="6" xfId="0" applyNumberFormat="1"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colors>
    <mruColors>
      <color rgb="FFEF2383"/>
      <color rgb="FF0091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Garamond"/>
                <a:ea typeface="Garamond"/>
                <a:cs typeface="Garamond"/>
              </a:defRPr>
            </a:pPr>
            <a:r>
              <a:rPr lang="en-US"/>
              <a:t>Overview of Risk of Bias by Domain (N = 34 Studies)</a:t>
            </a:r>
          </a:p>
        </c:rich>
      </c:tx>
      <c:overlay val="0"/>
      <c:spPr>
        <a:solidFill>
          <a:srgbClr val="FFFF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Garamond"/>
              <a:ea typeface="Garamond"/>
              <a:cs typeface="Garamond"/>
            </a:defRPr>
          </a:pPr>
          <a:endParaRPr lang="en-US"/>
        </a:p>
      </c:txPr>
    </c:title>
    <c:autoTitleDeleted val="0"/>
    <c:plotArea>
      <c:layout/>
      <c:barChart>
        <c:barDir val="bar"/>
        <c:grouping val="percentStacked"/>
        <c:varyColors val="0"/>
        <c:ser>
          <c:idx val="0"/>
          <c:order val="0"/>
          <c:tx>
            <c:strRef>
              <c:f>Figures!$B$14</c:f>
              <c:strCache>
                <c:ptCount val="1"/>
                <c:pt idx="0">
                  <c:v>Low-risk</c:v>
                </c:pt>
              </c:strCache>
            </c:strRef>
          </c:tx>
          <c:spPr>
            <a:solidFill>
              <a:srgbClr val="002060"/>
            </a:solidFill>
            <a:ln>
              <a:noFill/>
            </a:ln>
            <a:effectLst/>
          </c:spPr>
          <c:invertIfNegative val="0"/>
          <c:cat>
            <c:strRef>
              <c:f>Figures!$A$15:$A$20</c:f>
              <c:strCache>
                <c:ptCount val="6"/>
                <c:pt idx="0">
                  <c:v>Elegibility criteria</c:v>
                </c:pt>
                <c:pt idx="1">
                  <c:v>Collection exposures</c:v>
                </c:pt>
                <c:pt idx="2">
                  <c:v>Adjusments by potential bias</c:v>
                </c:pt>
                <c:pt idx="3">
                  <c:v>Missing outcome data</c:v>
                </c:pt>
                <c:pt idx="4">
                  <c:v>Measurement outcome data</c:v>
                </c:pt>
                <c:pt idx="5">
                  <c:v>Reporting bias</c:v>
                </c:pt>
              </c:strCache>
            </c:strRef>
          </c:cat>
          <c:val>
            <c:numRef>
              <c:f>Figures!$B$15:$B$20</c:f>
              <c:numCache>
                <c:formatCode>0%</c:formatCode>
                <c:ptCount val="6"/>
                <c:pt idx="0">
                  <c:v>0.97</c:v>
                </c:pt>
                <c:pt idx="1">
                  <c:v>0.94</c:v>
                </c:pt>
                <c:pt idx="2">
                  <c:v>0.76</c:v>
                </c:pt>
                <c:pt idx="3">
                  <c:v>0.85</c:v>
                </c:pt>
                <c:pt idx="4">
                  <c:v>1</c:v>
                </c:pt>
                <c:pt idx="5">
                  <c:v>0.28999999999999998</c:v>
                </c:pt>
              </c:numCache>
            </c:numRef>
          </c:val>
          <c:extLst>
            <c:ext xmlns:c16="http://schemas.microsoft.com/office/drawing/2014/chart" uri="{C3380CC4-5D6E-409C-BE32-E72D297353CC}">
              <c16:uniqueId val="{00000001-062C-41B0-AE21-354CDE091EFD}"/>
            </c:ext>
          </c:extLst>
        </c:ser>
        <c:ser>
          <c:idx val="1"/>
          <c:order val="1"/>
          <c:tx>
            <c:strRef>
              <c:f>Figures!$C$14</c:f>
              <c:strCache>
                <c:ptCount val="1"/>
                <c:pt idx="0">
                  <c:v>High-risk</c:v>
                </c:pt>
              </c:strCache>
            </c:strRef>
          </c:tx>
          <c:spPr>
            <a:solidFill>
              <a:srgbClr val="C00000"/>
            </a:solidFill>
            <a:ln>
              <a:noFill/>
            </a:ln>
            <a:effectLst/>
          </c:spPr>
          <c:invertIfNegative val="0"/>
          <c:cat>
            <c:strRef>
              <c:f>Figures!$A$15:$A$20</c:f>
              <c:strCache>
                <c:ptCount val="6"/>
                <c:pt idx="0">
                  <c:v>Elegibility criteria</c:v>
                </c:pt>
                <c:pt idx="1">
                  <c:v>Collection exposures</c:v>
                </c:pt>
                <c:pt idx="2">
                  <c:v>Adjusments by potential bias</c:v>
                </c:pt>
                <c:pt idx="3">
                  <c:v>Missing outcome data</c:v>
                </c:pt>
                <c:pt idx="4">
                  <c:v>Measurement outcome data</c:v>
                </c:pt>
                <c:pt idx="5">
                  <c:v>Reporting bias</c:v>
                </c:pt>
              </c:strCache>
            </c:strRef>
          </c:cat>
          <c:val>
            <c:numRef>
              <c:f>Figures!$C$15:$C$20</c:f>
              <c:numCache>
                <c:formatCode>0%</c:formatCode>
                <c:ptCount val="6"/>
                <c:pt idx="0">
                  <c:v>0.03</c:v>
                </c:pt>
                <c:pt idx="1">
                  <c:v>0.06</c:v>
                </c:pt>
                <c:pt idx="2">
                  <c:v>0.03</c:v>
                </c:pt>
                <c:pt idx="3">
                  <c:v>0.06</c:v>
                </c:pt>
                <c:pt idx="4">
                  <c:v>0</c:v>
                </c:pt>
                <c:pt idx="5">
                  <c:v>0.09</c:v>
                </c:pt>
              </c:numCache>
            </c:numRef>
          </c:val>
          <c:extLst>
            <c:ext xmlns:c16="http://schemas.microsoft.com/office/drawing/2014/chart" uri="{C3380CC4-5D6E-409C-BE32-E72D297353CC}">
              <c16:uniqueId val="{00000003-062C-41B0-AE21-354CDE091EFD}"/>
            </c:ext>
          </c:extLst>
        </c:ser>
        <c:ser>
          <c:idx val="2"/>
          <c:order val="2"/>
          <c:tx>
            <c:strRef>
              <c:f>Figures!$D$14</c:f>
              <c:strCache>
                <c:ptCount val="1"/>
                <c:pt idx="0">
                  <c:v>Some concerns</c:v>
                </c:pt>
              </c:strCache>
            </c:strRef>
          </c:tx>
          <c:spPr>
            <a:solidFill>
              <a:srgbClr val="FFC000"/>
            </a:solidFill>
            <a:ln>
              <a:noFill/>
            </a:ln>
            <a:effectLst/>
          </c:spPr>
          <c:invertIfNegative val="0"/>
          <c:cat>
            <c:strRef>
              <c:f>Figures!$A$15:$A$20</c:f>
              <c:strCache>
                <c:ptCount val="6"/>
                <c:pt idx="0">
                  <c:v>Elegibility criteria</c:v>
                </c:pt>
                <c:pt idx="1">
                  <c:v>Collection exposures</c:v>
                </c:pt>
                <c:pt idx="2">
                  <c:v>Adjusments by potential bias</c:v>
                </c:pt>
                <c:pt idx="3">
                  <c:v>Missing outcome data</c:v>
                </c:pt>
                <c:pt idx="4">
                  <c:v>Measurement outcome data</c:v>
                </c:pt>
                <c:pt idx="5">
                  <c:v>Reporting bias</c:v>
                </c:pt>
              </c:strCache>
            </c:strRef>
          </c:cat>
          <c:val>
            <c:numRef>
              <c:f>Figures!$D$15:$D$20</c:f>
              <c:numCache>
                <c:formatCode>0%</c:formatCode>
                <c:ptCount val="6"/>
                <c:pt idx="0">
                  <c:v>0</c:v>
                </c:pt>
                <c:pt idx="1">
                  <c:v>0</c:v>
                </c:pt>
                <c:pt idx="2">
                  <c:v>0.21</c:v>
                </c:pt>
                <c:pt idx="3">
                  <c:v>0.09</c:v>
                </c:pt>
                <c:pt idx="4">
                  <c:v>0</c:v>
                </c:pt>
                <c:pt idx="5">
                  <c:v>0.62</c:v>
                </c:pt>
              </c:numCache>
            </c:numRef>
          </c:val>
          <c:extLst>
            <c:ext xmlns:c16="http://schemas.microsoft.com/office/drawing/2014/chart" uri="{C3380CC4-5D6E-409C-BE32-E72D297353CC}">
              <c16:uniqueId val="{00000005-062C-41B0-AE21-354CDE091EFD}"/>
            </c:ext>
          </c:extLst>
        </c:ser>
        <c:dLbls>
          <c:showLegendKey val="0"/>
          <c:showVal val="0"/>
          <c:showCatName val="0"/>
          <c:showSerName val="0"/>
          <c:showPercent val="0"/>
          <c:showBubbleSize val="0"/>
        </c:dLbls>
        <c:gapWidth val="111"/>
        <c:overlap val="100"/>
        <c:axId val="559077928"/>
        <c:axId val="1925452904"/>
      </c:barChart>
      <c:catAx>
        <c:axId val="559077928"/>
        <c:scaling>
          <c:orientation val="minMax"/>
        </c:scaling>
        <c:delete val="0"/>
        <c:axPos val="l"/>
        <c:numFmt formatCode="General" sourceLinked="1"/>
        <c:majorTickMark val="none"/>
        <c:minorTickMark val="in"/>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Garamond"/>
                <a:ea typeface="Garamond"/>
                <a:cs typeface="Garamond"/>
              </a:defRPr>
            </a:pPr>
            <a:endParaRPr lang="en-US"/>
          </a:p>
        </c:txPr>
        <c:crossAx val="1925452904"/>
        <c:crosses val="autoZero"/>
        <c:auto val="1"/>
        <c:lblAlgn val="ctr"/>
        <c:lblOffset val="100"/>
        <c:noMultiLvlLbl val="0"/>
      </c:catAx>
      <c:valAx>
        <c:axId val="1925452904"/>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77928"/>
        <c:crosses val="max"/>
        <c:crossBetween val="between"/>
      </c:valAx>
      <c:spPr>
        <a:noFill/>
        <a:ln>
          <a:noFill/>
        </a:ln>
        <a:effectLst/>
      </c:spPr>
    </c:plotArea>
    <c:legend>
      <c:legendPos val="b"/>
      <c:overlay val="0"/>
      <c:spPr>
        <a:noFill/>
        <a:ln>
          <a:solidFill>
            <a:srgbClr val="FFFFFF"/>
          </a:solidFill>
          <a:prstDash val="solid"/>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Garamond"/>
              <a:ea typeface="Garamond"/>
              <a:cs typeface="Garamond"/>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Figures!$B$53</c:f>
              <c:strCache>
                <c:ptCount val="1"/>
                <c:pt idx="0">
                  <c:v>Effects</c:v>
                </c:pt>
              </c:strCache>
            </c:strRef>
          </c:tx>
          <c:spPr>
            <a:solidFill>
              <a:srgbClr val="002060"/>
            </a:solidFill>
            <a:ln>
              <a:noFill/>
            </a:ln>
            <a:effectLst/>
          </c:spPr>
          <c:invertIfNegative val="0"/>
          <c:cat>
            <c:strRef>
              <c:f>Figures!$A$54:$A$59</c:f>
              <c:strCache>
                <c:ptCount val="6"/>
                <c:pt idx="0">
                  <c:v>Cardiometabolic system</c:v>
                </c:pt>
                <c:pt idx="1">
                  <c:v>Metabolic system</c:v>
                </c:pt>
                <c:pt idx="2">
                  <c:v>Cardiovascular system</c:v>
                </c:pt>
                <c:pt idx="3">
                  <c:v>Inflammatory system</c:v>
                </c:pt>
                <c:pt idx="4">
                  <c:v>Neuroendocrine, immune &amp; inflammatory,  metabolic and cardiovascular systems</c:v>
                </c:pt>
                <c:pt idx="5">
                  <c:v>Cardiometabolic and inflammatory systems</c:v>
                </c:pt>
              </c:strCache>
            </c:strRef>
          </c:cat>
          <c:val>
            <c:numRef>
              <c:f>Figures!$B$54:$B$59</c:f>
              <c:numCache>
                <c:formatCode>General</c:formatCode>
                <c:ptCount val="6"/>
                <c:pt idx="0">
                  <c:v>9</c:v>
                </c:pt>
                <c:pt idx="1">
                  <c:v>5</c:v>
                </c:pt>
                <c:pt idx="2">
                  <c:v>3</c:v>
                </c:pt>
                <c:pt idx="3">
                  <c:v>7</c:v>
                </c:pt>
                <c:pt idx="4">
                  <c:v>4</c:v>
                </c:pt>
                <c:pt idx="5">
                  <c:v>6</c:v>
                </c:pt>
              </c:numCache>
            </c:numRef>
          </c:val>
          <c:extLst>
            <c:ext xmlns:c16="http://schemas.microsoft.com/office/drawing/2014/chart" uri="{C3380CC4-5D6E-409C-BE32-E72D297353CC}">
              <c16:uniqueId val="{00000016-3DAA-4A4A-8BE4-FDF40D1D547A}"/>
            </c:ext>
          </c:extLst>
        </c:ser>
        <c:ser>
          <c:idx val="1"/>
          <c:order val="1"/>
          <c:tx>
            <c:strRef>
              <c:f>Figures!$C$53</c:f>
              <c:strCache>
                <c:ptCount val="1"/>
                <c:pt idx="0">
                  <c:v>No effect</c:v>
                </c:pt>
              </c:strCache>
            </c:strRef>
          </c:tx>
          <c:spPr>
            <a:solidFill>
              <a:srgbClr val="C00000"/>
            </a:solidFill>
            <a:ln>
              <a:noFill/>
            </a:ln>
            <a:effectLst/>
          </c:spPr>
          <c:invertIfNegative val="0"/>
          <c:cat>
            <c:strRef>
              <c:f>Figures!$A$54:$A$59</c:f>
              <c:strCache>
                <c:ptCount val="6"/>
                <c:pt idx="0">
                  <c:v>Cardiometabolic system</c:v>
                </c:pt>
                <c:pt idx="1">
                  <c:v>Metabolic system</c:v>
                </c:pt>
                <c:pt idx="2">
                  <c:v>Cardiovascular system</c:v>
                </c:pt>
                <c:pt idx="3">
                  <c:v>Inflammatory system</c:v>
                </c:pt>
                <c:pt idx="4">
                  <c:v>Neuroendocrine, immune &amp; inflammatory,  metabolic and cardiovascular systems</c:v>
                </c:pt>
                <c:pt idx="5">
                  <c:v>Cardiometabolic and inflammatory systems</c:v>
                </c:pt>
              </c:strCache>
            </c:strRef>
          </c:cat>
          <c:val>
            <c:numRef>
              <c:f>Figures!$C$54:$C$59</c:f>
              <c:numCache>
                <c:formatCode>General</c:formatCode>
                <c:ptCount val="6"/>
                <c:pt idx="0">
                  <c:v>1</c:v>
                </c:pt>
                <c:pt idx="2">
                  <c:v>3</c:v>
                </c:pt>
              </c:numCache>
            </c:numRef>
          </c:val>
          <c:extLst>
            <c:ext xmlns:c16="http://schemas.microsoft.com/office/drawing/2014/chart" uri="{C3380CC4-5D6E-409C-BE32-E72D297353CC}">
              <c16:uniqueId val="{00000018-3DAA-4A4A-8BE4-FDF40D1D547A}"/>
            </c:ext>
          </c:extLst>
        </c:ser>
        <c:dLbls>
          <c:showLegendKey val="0"/>
          <c:showVal val="0"/>
          <c:showCatName val="0"/>
          <c:showSerName val="0"/>
          <c:showPercent val="0"/>
          <c:showBubbleSize val="0"/>
        </c:dLbls>
        <c:gapWidth val="116"/>
        <c:axId val="583056887"/>
        <c:axId val="143877224"/>
      </c:barChart>
      <c:catAx>
        <c:axId val="583056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Physiological system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aramond"/>
                <a:ea typeface="Garamond"/>
                <a:cs typeface="Garamond"/>
              </a:defRPr>
            </a:pPr>
            <a:endParaRPr lang="en-US"/>
          </a:p>
        </c:txPr>
        <c:crossAx val="143877224"/>
        <c:crosses val="autoZero"/>
        <c:auto val="1"/>
        <c:lblAlgn val="ctr"/>
        <c:lblOffset val="100"/>
        <c:noMultiLvlLbl val="0"/>
      </c:catAx>
      <c:valAx>
        <c:axId val="143877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studies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aramond"/>
                <a:ea typeface="Garamond"/>
                <a:cs typeface="Garamond"/>
              </a:defRPr>
            </a:pPr>
            <a:endParaRPr lang="en-US"/>
          </a:p>
        </c:txPr>
        <c:crossAx val="583056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Garamond"/>
              <a:ea typeface="Garamond"/>
              <a:cs typeface="Garamond"/>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Figures!$B$86:$B$87</c:f>
              <c:strCache>
                <c:ptCount val="2"/>
                <c:pt idx="0">
                  <c:v>FIGURE 2 | Frequency (number of studies*) by biological mechanism, published per year. *Some papers evaluated more than one biomarker, within or not the same biological mechanism. Year 2019 includes papers published online until July 2019.</c:v>
                </c:pt>
                <c:pt idx="1">
                  <c:v>Cardiometabolic system</c:v>
                </c:pt>
              </c:strCache>
            </c:strRef>
          </c:tx>
          <c:spPr>
            <a:solidFill>
              <a:schemeClr val="accent1"/>
            </a:solidFill>
            <a:ln>
              <a:noFill/>
            </a:ln>
            <a:effectLst/>
          </c:spPr>
          <c:invertIfNegative val="0"/>
          <c:cat>
            <c:strRef>
              <c:f>Figures!$A$88:$A$93</c:f>
              <c:strCache>
                <c:ptCount val="6"/>
                <c:pt idx="1">
                  <c:v>1996-2000</c:v>
                </c:pt>
                <c:pt idx="2">
                  <c:v>2001-2005</c:v>
                </c:pt>
                <c:pt idx="3">
                  <c:v>2006-2010</c:v>
                </c:pt>
                <c:pt idx="4">
                  <c:v>2011-2015</c:v>
                </c:pt>
                <c:pt idx="5">
                  <c:v>2016-2020</c:v>
                </c:pt>
              </c:strCache>
            </c:strRef>
          </c:cat>
          <c:val>
            <c:numRef>
              <c:f>Figures!$B$88:$B$93</c:f>
              <c:numCache>
                <c:formatCode>General</c:formatCode>
                <c:ptCount val="6"/>
                <c:pt idx="1">
                  <c:v>1</c:v>
                </c:pt>
                <c:pt idx="2">
                  <c:v>2</c:v>
                </c:pt>
                <c:pt idx="3">
                  <c:v>3</c:v>
                </c:pt>
                <c:pt idx="4">
                  <c:v>3</c:v>
                </c:pt>
                <c:pt idx="5">
                  <c:v>2</c:v>
                </c:pt>
              </c:numCache>
            </c:numRef>
          </c:val>
          <c:extLst>
            <c:ext xmlns:c16="http://schemas.microsoft.com/office/drawing/2014/chart" uri="{C3380CC4-5D6E-409C-BE32-E72D297353CC}">
              <c16:uniqueId val="{0000000E-FD1D-4AA4-870F-768B07997EA4}"/>
            </c:ext>
          </c:extLst>
        </c:ser>
        <c:ser>
          <c:idx val="1"/>
          <c:order val="1"/>
          <c:tx>
            <c:strRef>
              <c:f>Figures!$C$86:$C$87</c:f>
              <c:strCache>
                <c:ptCount val="2"/>
                <c:pt idx="0">
                  <c:v>FIGURE 2 | Frequency (number of studies*) by biological mechanism, published per year. *Some papers evaluated more than one biomarker, within or not the same biological mechanism. Year 2019 includes papers published online until July 2019.</c:v>
                </c:pt>
                <c:pt idx="1">
                  <c:v>Metabolic system</c:v>
                </c:pt>
              </c:strCache>
            </c:strRef>
          </c:tx>
          <c:spPr>
            <a:solidFill>
              <a:schemeClr val="accent2"/>
            </a:solidFill>
            <a:ln>
              <a:noFill/>
            </a:ln>
            <a:effectLst/>
          </c:spPr>
          <c:invertIfNegative val="0"/>
          <c:cat>
            <c:strRef>
              <c:f>Figures!$A$88:$A$93</c:f>
              <c:strCache>
                <c:ptCount val="6"/>
                <c:pt idx="1">
                  <c:v>1996-2000</c:v>
                </c:pt>
                <c:pt idx="2">
                  <c:v>2001-2005</c:v>
                </c:pt>
                <c:pt idx="3">
                  <c:v>2006-2010</c:v>
                </c:pt>
                <c:pt idx="4">
                  <c:v>2011-2015</c:v>
                </c:pt>
                <c:pt idx="5">
                  <c:v>2016-2020</c:v>
                </c:pt>
              </c:strCache>
            </c:strRef>
          </c:cat>
          <c:val>
            <c:numRef>
              <c:f>Figures!$C$88:$C$93</c:f>
              <c:numCache>
                <c:formatCode>General</c:formatCode>
                <c:ptCount val="6"/>
                <c:pt idx="1">
                  <c:v>1</c:v>
                </c:pt>
                <c:pt idx="4">
                  <c:v>3</c:v>
                </c:pt>
              </c:numCache>
            </c:numRef>
          </c:val>
          <c:extLst>
            <c:ext xmlns:c16="http://schemas.microsoft.com/office/drawing/2014/chart" uri="{C3380CC4-5D6E-409C-BE32-E72D297353CC}">
              <c16:uniqueId val="{00000010-FD1D-4AA4-870F-768B07997EA4}"/>
            </c:ext>
          </c:extLst>
        </c:ser>
        <c:ser>
          <c:idx val="2"/>
          <c:order val="2"/>
          <c:tx>
            <c:strRef>
              <c:f>Figures!$D$86:$D$87</c:f>
              <c:strCache>
                <c:ptCount val="2"/>
                <c:pt idx="0">
                  <c:v>FIGURE 2 | Frequency (number of studies*) by biological mechanism, published per year. *Some papers evaluated more than one biomarker, within or not the same biological mechanism. Year 2019 includes papers published online until July 2019.</c:v>
                </c:pt>
                <c:pt idx="1">
                  <c:v>Cardiovascular system</c:v>
                </c:pt>
              </c:strCache>
            </c:strRef>
          </c:tx>
          <c:spPr>
            <a:solidFill>
              <a:schemeClr val="accent3"/>
            </a:solidFill>
            <a:ln>
              <a:noFill/>
            </a:ln>
            <a:effectLst/>
          </c:spPr>
          <c:invertIfNegative val="0"/>
          <c:cat>
            <c:strRef>
              <c:f>Figures!$A$88:$A$93</c:f>
              <c:strCache>
                <c:ptCount val="6"/>
                <c:pt idx="1">
                  <c:v>1996-2000</c:v>
                </c:pt>
                <c:pt idx="2">
                  <c:v>2001-2005</c:v>
                </c:pt>
                <c:pt idx="3">
                  <c:v>2006-2010</c:v>
                </c:pt>
                <c:pt idx="4">
                  <c:v>2011-2015</c:v>
                </c:pt>
                <c:pt idx="5">
                  <c:v>2016-2020</c:v>
                </c:pt>
              </c:strCache>
            </c:strRef>
          </c:cat>
          <c:val>
            <c:numRef>
              <c:f>Figures!$D$88:$D$93</c:f>
              <c:numCache>
                <c:formatCode>General</c:formatCode>
                <c:ptCount val="6"/>
                <c:pt idx="1">
                  <c:v>1</c:v>
                </c:pt>
                <c:pt idx="2">
                  <c:v>1</c:v>
                </c:pt>
                <c:pt idx="3">
                  <c:v>3</c:v>
                </c:pt>
                <c:pt idx="4">
                  <c:v>1</c:v>
                </c:pt>
                <c:pt idx="5">
                  <c:v>1</c:v>
                </c:pt>
              </c:numCache>
            </c:numRef>
          </c:val>
          <c:extLst>
            <c:ext xmlns:c16="http://schemas.microsoft.com/office/drawing/2014/chart" uri="{C3380CC4-5D6E-409C-BE32-E72D297353CC}">
              <c16:uniqueId val="{00000012-FD1D-4AA4-870F-768B07997EA4}"/>
            </c:ext>
          </c:extLst>
        </c:ser>
        <c:ser>
          <c:idx val="3"/>
          <c:order val="3"/>
          <c:tx>
            <c:strRef>
              <c:f>Figures!$E$86:$E$87</c:f>
              <c:strCache>
                <c:ptCount val="2"/>
                <c:pt idx="0">
                  <c:v>FIGURE 2 | Frequency (number of studies*) by biological mechanism, published per year. *Some papers evaluated more than one biomarker, within or not the same biological mechanism. Year 2019 includes papers published online until July 2019.</c:v>
                </c:pt>
                <c:pt idx="1">
                  <c:v>Inflammatory system</c:v>
                </c:pt>
              </c:strCache>
            </c:strRef>
          </c:tx>
          <c:spPr>
            <a:solidFill>
              <a:schemeClr val="accent4"/>
            </a:solidFill>
            <a:ln>
              <a:noFill/>
            </a:ln>
            <a:effectLst/>
          </c:spPr>
          <c:invertIfNegative val="0"/>
          <c:cat>
            <c:strRef>
              <c:f>Figures!$A$88:$A$93</c:f>
              <c:strCache>
                <c:ptCount val="6"/>
                <c:pt idx="1">
                  <c:v>1996-2000</c:v>
                </c:pt>
                <c:pt idx="2">
                  <c:v>2001-2005</c:v>
                </c:pt>
                <c:pt idx="3">
                  <c:v>2006-2010</c:v>
                </c:pt>
                <c:pt idx="4">
                  <c:v>2011-2015</c:v>
                </c:pt>
                <c:pt idx="5">
                  <c:v>2016-2020</c:v>
                </c:pt>
              </c:strCache>
            </c:strRef>
          </c:cat>
          <c:val>
            <c:numRef>
              <c:f>Figures!$E$88:$E$93</c:f>
              <c:numCache>
                <c:formatCode>General</c:formatCode>
                <c:ptCount val="6"/>
                <c:pt idx="4">
                  <c:v>1</c:v>
                </c:pt>
                <c:pt idx="5">
                  <c:v>3</c:v>
                </c:pt>
              </c:numCache>
            </c:numRef>
          </c:val>
          <c:extLst>
            <c:ext xmlns:c16="http://schemas.microsoft.com/office/drawing/2014/chart" uri="{C3380CC4-5D6E-409C-BE32-E72D297353CC}">
              <c16:uniqueId val="{00000014-FD1D-4AA4-870F-768B07997EA4}"/>
            </c:ext>
          </c:extLst>
        </c:ser>
        <c:ser>
          <c:idx val="4"/>
          <c:order val="4"/>
          <c:tx>
            <c:strRef>
              <c:f>Figures!$F$86:$F$87</c:f>
              <c:strCache>
                <c:ptCount val="2"/>
                <c:pt idx="0">
                  <c:v>FIGURE 2 | Frequency (number of studies*) by biological mechanism, published per year. *Some papers evaluated more than one biomarker, within or not the same biological mechanism. Year 2019 includes papers published online until July 2019.</c:v>
                </c:pt>
                <c:pt idx="1">
                  <c:v>Cardiometabolic and inflammatory systems</c:v>
                </c:pt>
              </c:strCache>
            </c:strRef>
          </c:tx>
          <c:spPr>
            <a:solidFill>
              <a:schemeClr val="accent5"/>
            </a:solidFill>
            <a:ln>
              <a:noFill/>
            </a:ln>
            <a:effectLst/>
          </c:spPr>
          <c:invertIfNegative val="0"/>
          <c:cat>
            <c:strRef>
              <c:f>Figures!$A$88:$A$93</c:f>
              <c:strCache>
                <c:ptCount val="6"/>
                <c:pt idx="1">
                  <c:v>1996-2000</c:v>
                </c:pt>
                <c:pt idx="2">
                  <c:v>2001-2005</c:v>
                </c:pt>
                <c:pt idx="3">
                  <c:v>2006-2010</c:v>
                </c:pt>
                <c:pt idx="4">
                  <c:v>2011-2015</c:v>
                </c:pt>
                <c:pt idx="5">
                  <c:v>2016-2020</c:v>
                </c:pt>
              </c:strCache>
            </c:strRef>
          </c:cat>
          <c:val>
            <c:numRef>
              <c:f>Figures!$F$88:$F$93</c:f>
              <c:numCache>
                <c:formatCode>General</c:formatCode>
                <c:ptCount val="6"/>
                <c:pt idx="3">
                  <c:v>1</c:v>
                </c:pt>
                <c:pt idx="4">
                  <c:v>6</c:v>
                </c:pt>
                <c:pt idx="5">
                  <c:v>4</c:v>
                </c:pt>
              </c:numCache>
            </c:numRef>
          </c:val>
          <c:extLst>
            <c:ext xmlns:c16="http://schemas.microsoft.com/office/drawing/2014/chart" uri="{C3380CC4-5D6E-409C-BE32-E72D297353CC}">
              <c16:uniqueId val="{00000016-FD1D-4AA4-870F-768B07997EA4}"/>
            </c:ext>
          </c:extLst>
        </c:ser>
        <c:ser>
          <c:idx val="5"/>
          <c:order val="5"/>
          <c:tx>
            <c:strRef>
              <c:f>Figures!$G$86:$G$87</c:f>
              <c:strCache>
                <c:ptCount val="2"/>
                <c:pt idx="0">
                  <c:v>FIGURE 2 | Frequency (number of studies*) by biological mechanism, published per year. *Some papers evaluated more than one biomarker, within or not the same biological mechanism. Year 2019 includes papers published online until July 2019.</c:v>
                </c:pt>
                <c:pt idx="1">
                  <c:v>Neuroendocrine, immune &amp; inflammatory,  metabolic and cardiovascular systems</c:v>
                </c:pt>
              </c:strCache>
            </c:strRef>
          </c:tx>
          <c:spPr>
            <a:solidFill>
              <a:schemeClr val="accent6"/>
            </a:solidFill>
            <a:ln>
              <a:noFill/>
            </a:ln>
            <a:effectLst/>
          </c:spPr>
          <c:invertIfNegative val="0"/>
          <c:cat>
            <c:strRef>
              <c:f>Figures!$A$88:$A$93</c:f>
              <c:strCache>
                <c:ptCount val="6"/>
                <c:pt idx="1">
                  <c:v>1996-2000</c:v>
                </c:pt>
                <c:pt idx="2">
                  <c:v>2001-2005</c:v>
                </c:pt>
                <c:pt idx="3">
                  <c:v>2006-2010</c:v>
                </c:pt>
                <c:pt idx="4">
                  <c:v>2011-2015</c:v>
                </c:pt>
                <c:pt idx="5">
                  <c:v>2016-2020</c:v>
                </c:pt>
              </c:strCache>
            </c:strRef>
          </c:cat>
          <c:val>
            <c:numRef>
              <c:f>Figures!$G$88:$G$93</c:f>
              <c:numCache>
                <c:formatCode>General</c:formatCode>
                <c:ptCount val="6"/>
                <c:pt idx="4">
                  <c:v>1</c:v>
                </c:pt>
              </c:numCache>
            </c:numRef>
          </c:val>
          <c:extLst>
            <c:ext xmlns:c16="http://schemas.microsoft.com/office/drawing/2014/chart" uri="{C3380CC4-5D6E-409C-BE32-E72D297353CC}">
              <c16:uniqueId val="{00000018-FD1D-4AA4-870F-768B07997EA4}"/>
            </c:ext>
          </c:extLst>
        </c:ser>
        <c:dLbls>
          <c:showLegendKey val="0"/>
          <c:showVal val="0"/>
          <c:showCatName val="0"/>
          <c:showSerName val="0"/>
          <c:showPercent val="0"/>
          <c:showBubbleSize val="0"/>
        </c:dLbls>
        <c:gapWidth val="219"/>
        <c:overlap val="100"/>
        <c:axId val="2042853575"/>
        <c:axId val="2042833895"/>
      </c:barChart>
      <c:catAx>
        <c:axId val="2042853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mbria"/>
                <a:ea typeface="Cambria"/>
                <a:cs typeface="Cambria"/>
              </a:defRPr>
            </a:pPr>
            <a:endParaRPr lang="en-US"/>
          </a:p>
        </c:txPr>
        <c:crossAx val="2042833895"/>
        <c:crosses val="autoZero"/>
        <c:auto val="1"/>
        <c:lblAlgn val="ctr"/>
        <c:lblOffset val="100"/>
        <c:noMultiLvlLbl val="0"/>
      </c:catAx>
      <c:valAx>
        <c:axId val="2042833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studies (n)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mbria"/>
                <a:ea typeface="Cambria"/>
                <a:cs typeface="Cambria"/>
              </a:defRPr>
            </a:pPr>
            <a:endParaRPr lang="en-US"/>
          </a:p>
        </c:txPr>
        <c:crossAx val="2042853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mbria"/>
              <a:ea typeface="Cambria"/>
              <a:cs typeface="Cambria"/>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Figures!$B$26</c:f>
              <c:strCache>
                <c:ptCount val="1"/>
                <c:pt idx="0">
                  <c:v>Effects</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Garamond" panose="02020404030301010803" pitchFamily="18"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Figures!$A$27:$A$32</c:f>
              <c:strCache>
                <c:ptCount val="6"/>
                <c:pt idx="1">
                  <c:v>Father's occupation </c:v>
                </c:pt>
                <c:pt idx="2">
                  <c:v>Mother's education </c:v>
                </c:pt>
                <c:pt idx="3">
                  <c:v>Parental education </c:v>
                </c:pt>
                <c:pt idx="4">
                  <c:v>Parental occupation</c:v>
                </c:pt>
                <c:pt idx="5">
                  <c:v>Family SEP</c:v>
                </c:pt>
              </c:strCache>
            </c:strRef>
          </c:cat>
          <c:val>
            <c:numRef>
              <c:f>Figures!$B$27:$B$32</c:f>
              <c:numCache>
                <c:formatCode>0%</c:formatCode>
                <c:ptCount val="6"/>
                <c:pt idx="1">
                  <c:v>1</c:v>
                </c:pt>
                <c:pt idx="2">
                  <c:v>1</c:v>
                </c:pt>
                <c:pt idx="3">
                  <c:v>0.92</c:v>
                </c:pt>
                <c:pt idx="4">
                  <c:v>0.9</c:v>
                </c:pt>
                <c:pt idx="5">
                  <c:v>0.66</c:v>
                </c:pt>
              </c:numCache>
            </c:numRef>
          </c:val>
          <c:extLst>
            <c:ext xmlns:c16="http://schemas.microsoft.com/office/drawing/2014/chart" uri="{C3380CC4-5D6E-409C-BE32-E72D297353CC}">
              <c16:uniqueId val="{00000016-702A-4865-BB85-FCBE92B02593}"/>
            </c:ext>
          </c:extLst>
        </c:ser>
        <c:ser>
          <c:idx val="1"/>
          <c:order val="1"/>
          <c:tx>
            <c:strRef>
              <c:f>Figures!$C$26</c:f>
              <c:strCache>
                <c:ptCount val="1"/>
                <c:pt idx="0">
                  <c:v>No effect</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Garamond" panose="02020404030301010803" pitchFamily="18"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Figures!$A$27:$A$32</c:f>
              <c:strCache>
                <c:ptCount val="6"/>
                <c:pt idx="1">
                  <c:v>Father's occupation </c:v>
                </c:pt>
                <c:pt idx="2">
                  <c:v>Mother's education </c:v>
                </c:pt>
                <c:pt idx="3">
                  <c:v>Parental education </c:v>
                </c:pt>
                <c:pt idx="4">
                  <c:v>Parental occupation</c:v>
                </c:pt>
                <c:pt idx="5">
                  <c:v>Family SEP</c:v>
                </c:pt>
              </c:strCache>
            </c:strRef>
          </c:cat>
          <c:val>
            <c:numRef>
              <c:f>Figures!$C$27:$C$33</c:f>
              <c:numCache>
                <c:formatCode>General</c:formatCode>
                <c:ptCount val="7"/>
                <c:pt idx="3" formatCode="0%">
                  <c:v>0.08</c:v>
                </c:pt>
                <c:pt idx="4" formatCode="0%">
                  <c:v>0.1</c:v>
                </c:pt>
                <c:pt idx="5" formatCode="0%">
                  <c:v>0.34</c:v>
                </c:pt>
              </c:numCache>
            </c:numRef>
          </c:val>
          <c:extLst>
            <c:ext xmlns:c16="http://schemas.microsoft.com/office/drawing/2014/chart" uri="{C3380CC4-5D6E-409C-BE32-E72D297353CC}">
              <c16:uniqueId val="{00000018-702A-4865-BB85-FCBE92B02593}"/>
            </c:ext>
          </c:extLst>
        </c:ser>
        <c:dLbls>
          <c:dLblPos val="ctr"/>
          <c:showLegendKey val="0"/>
          <c:showVal val="1"/>
          <c:showCatName val="0"/>
          <c:showSerName val="0"/>
          <c:showPercent val="0"/>
          <c:showBubbleSize val="0"/>
        </c:dLbls>
        <c:gapWidth val="65"/>
        <c:overlap val="100"/>
        <c:axId val="242217160"/>
        <c:axId val="716973352"/>
      </c:barChart>
      <c:catAx>
        <c:axId val="242217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Garamond" panose="02020404030301010803" pitchFamily="18" charset="0"/>
                <a:ea typeface="+mn-ea"/>
                <a:cs typeface="+mn-cs"/>
              </a:defRPr>
            </a:pPr>
            <a:endParaRPr lang="en-US"/>
          </a:p>
        </c:txPr>
        <c:crossAx val="716973352"/>
        <c:crosses val="autoZero"/>
        <c:auto val="1"/>
        <c:lblAlgn val="ctr"/>
        <c:lblOffset val="100"/>
        <c:noMultiLvlLbl val="0"/>
      </c:catAx>
      <c:valAx>
        <c:axId val="7169733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42217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Garamond" panose="02020404030301010803"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ocumenttasks/documenttask1.xml><?xml version="1.0" encoding="utf-8"?>
<Tasks xmlns="http://schemas.microsoft.com/office/tasks/2019/documenttasks">
  <Task id="{ED8B5C0A-1F69-43D0-B651-57444B90239B}">
    <Anchor>
      <Comment id="{46CD0706-F4A8-496C-9012-86AC4A1218EC}"/>
    </Anchor>
    <History>
      <Event time="2023-03-02T17:34:06.03" id="{3AA3D603-7BE8-455C-A319-45A4D87CF3E3}">
        <Attribution userId="S::jr1520@ic.ac.uk::015d9667-934c-4883-a74b-494afaede42f" userName="Rivillas-Garcia, Juan" userProvider="AD"/>
        <Anchor>
          <Comment id="{46CD0706-F4A8-496C-9012-86AC4A1218EC}"/>
        </Anchor>
        <Create/>
      </Event>
      <Event time="2023-03-02T17:34:06.03" id="{CD068444-6789-4547-99EF-5DDBDB2BC2FD}">
        <Attribution userId="S::jr1520@ic.ac.uk::015d9667-934c-4883-a74b-494afaede42f" userName="Rivillas-Garcia, Juan" userProvider="AD"/>
        <Anchor>
          <Comment id="{46CD0706-F4A8-496C-9012-86AC4A1218EC}"/>
        </Anchor>
        <Assign userId="S::caa322@ic.ac.uk::8a54ec80-d9a7-496d-b3e9-1fa57e6cb62e" userName="Adebayo-Clement, Olaide" userProvider="AD"/>
      </Event>
      <Event time="2023-03-02T17:34:06.03" id="{E5330CA8-BC2A-47F1-86B6-E95A1E6C6074}">
        <Attribution userId="S::jr1520@ic.ac.uk::015d9667-934c-4883-a74b-494afaede42f" userName="Rivillas-Garcia, Juan" userProvider="AD"/>
        <Anchor>
          <Comment id="{46CD0706-F4A8-496C-9012-86AC4A1218EC}"/>
        </Anchor>
        <SetTitle title="@Adebayo-Clement, Olaide Hi Olaide, I just added three new selected studies and extracted data for meta-analysis in the &quot;meta-analysis&quot; spreadheet. Please add your two papers and the we may close this task as discussed. Thank you very much."/>
      </Event>
      <Event time="2023-03-05T08:20:46.96" id="{BD1B9C19-0678-42A1-89E1-EC465959C7C4}">
        <Attribution userId="S::caa322@ic.ac.uk::8a54ec80-d9a7-496d-b3e9-1fa57e6cb62e" userName="Adebayo-Clement, Olaide" userProvider="AD"/>
        <Progress percentComplete="100"/>
      </Event>
    </History>
  </Task>
  <Task id="{D3EA132B-6CAF-42F6-9840-1FF3FBBB4F82}">
    <Anchor>
      <Comment id="{20DE9C10-375F-4ACF-AF75-D637826CD55C}"/>
    </Anchor>
    <History>
      <Event time="2023-01-24T11:19:28.66" id="{851F8942-0073-40D3-84BC-1F7A90FD4C1F}">
        <Attribution userId="S::jr1520@ic.ac.uk::015d9667-934c-4883-a74b-494afaede42f" userName="Rivillas-Garcia, Juan" userProvider="AD"/>
        <Anchor>
          <Comment id="{20DE9C10-375F-4ACF-AF75-D637826CD55C}"/>
        </Anchor>
        <Create/>
      </Event>
      <Event time="2023-01-24T11:19:28.66" id="{889A9FE3-2371-4EC3-93AD-793639B522E8}">
        <Attribution userId="S::jr1520@ic.ac.uk::015d9667-934c-4883-a74b-494afaede42f" userName="Rivillas-Garcia, Juan" userProvider="AD"/>
        <Anchor>
          <Comment id="{20DE9C10-375F-4ACF-AF75-D637826CD55C}"/>
        </Anchor>
        <Assign userId="S::caa322@ic.ac.uk::8a54ec80-d9a7-496d-b3e9-1fa57e6cb62e" userName="Adebayo-Clement, Olaide" userProvider="AD"/>
      </Event>
      <Event time="2023-01-24T11:19:28.66" id="{A8972851-247A-4ED2-870E-52E0B0994DBB}">
        <Attribution userId="S::jr1520@ic.ac.uk::015d9667-934c-4883-a74b-494afaede42f" userName="Rivillas-Garcia, Juan" userProvider="AD"/>
        <Anchor>
          <Comment id="{20DE9C10-375F-4ACF-AF75-D637826CD55C}"/>
        </Anchor>
        <SetTitle title="@Adebayo-Clement, Olaide After our second revision of means, samples, and sd of selected studies I updated this criteria as needed. This was nice as we were biased in this assessment, now it is much accurate after our revision. Great. Thank you!"/>
      </Event>
    </History>
  </Task>
  <Task id="{9B7C47B8-B63E-4279-9C01-16C6E2391260}">
    <Anchor>
      <Comment id="{CE7633BD-1E9D-4DE5-82C9-4FC124A97BA6}"/>
    </Anchor>
    <History>
      <Event time="2023-01-24T11:10:35.10" id="{460D47CB-A8D0-4091-8A13-840A23F84D77}">
        <Attribution userId="S::jr1520@ic.ac.uk::015d9667-934c-4883-a74b-494afaede42f" userName="Rivillas-Garcia, Juan" userProvider="AD"/>
        <Anchor>
          <Comment id="{CE7633BD-1E9D-4DE5-82C9-4FC124A97BA6}"/>
        </Anchor>
        <Create/>
      </Event>
      <Event time="2023-01-24T11:10:35.10" id="{A3D05CAD-A23F-4117-82F9-128AA5358730}">
        <Attribution userId="S::jr1520@ic.ac.uk::015d9667-934c-4883-a74b-494afaede42f" userName="Rivillas-Garcia, Juan" userProvider="AD"/>
        <Anchor>
          <Comment id="{CE7633BD-1E9D-4DE5-82C9-4FC124A97BA6}"/>
        </Anchor>
        <Assign userId="S::caa322@ic.ac.uk::8a54ec80-d9a7-496d-b3e9-1fa57e6cb62e" userName="Adebayo-Clement, Olaide" userProvider="AD"/>
      </Event>
      <Event time="2023-01-24T11:10:35.10" id="{D8D0EEFF-B724-4B43-ADFE-DB40B378969E}">
        <Attribution userId="S::jr1520@ic.ac.uk::015d9667-934c-4883-a74b-494afaede42f" userName="Rivillas-Garcia, Juan" userProvider="AD"/>
        <Anchor>
          <Comment id="{CE7633BD-1E9D-4DE5-82C9-4FC124A97BA6}"/>
        </Anchor>
        <SetTitle title="@Adebayo-Clement, Olaide We need to contact study authors for clarification and in cases of missing data (For instance, to help us to complete Columns O and P and also require them overall means and sd exposed ved non-exposed). I'll contact High-risk …"/>
      </Event>
      <Event time="2023-01-25T17:50:45.14" id="{119A7D0C-EE64-49CB-AAA9-F07198311A12}">
        <Attribution userId="S::caa322@ic.ac.uk::8a54ec80-d9a7-496d-b3e9-1fa57e6cb62e" userName="Adebayo-Clement, Olaide" userProvider="AD"/>
        <Progress percentComplete="100"/>
      </Event>
    </History>
  </Task>
</Tasks>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485775</xdr:colOff>
      <xdr:row>3</xdr:row>
      <xdr:rowOff>161925</xdr:rowOff>
    </xdr:from>
    <xdr:to>
      <xdr:col>11</xdr:col>
      <xdr:colOff>476250</xdr:colOff>
      <xdr:row>18</xdr:row>
      <xdr:rowOff>104775</xdr:rowOff>
    </xdr:to>
    <xdr:graphicFrame macro="">
      <xdr:nvGraphicFramePr>
        <xdr:cNvPr id="2" name="Chart 1">
          <a:extLst>
            <a:ext uri="{FF2B5EF4-FFF2-40B4-BE49-F238E27FC236}">
              <a16:creationId xmlns:a16="http://schemas.microsoft.com/office/drawing/2014/main" id="{8AF9BB8B-CA97-3695-C156-807D2A18E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3000375</xdr:colOff>
      <xdr:row>63</xdr:row>
      <xdr:rowOff>95250</xdr:rowOff>
    </xdr:from>
    <xdr:to>
      <xdr:col>10</xdr:col>
      <xdr:colOff>19050</xdr:colOff>
      <xdr:row>81</xdr:row>
      <xdr:rowOff>161925</xdr:rowOff>
    </xdr:to>
    <xdr:graphicFrame macro="">
      <xdr:nvGraphicFramePr>
        <xdr:cNvPr id="5" name="Chart 4">
          <a:extLst>
            <a:ext uri="{FF2B5EF4-FFF2-40B4-BE49-F238E27FC236}">
              <a16:creationId xmlns:a16="http://schemas.microsoft.com/office/drawing/2014/main" id="{B3CCEEF7-E482-2738-7C3A-AA792186BF8A}"/>
            </a:ext>
            <a:ext uri="{147F2762-F138-4A5C-976F-8EAC2B608ADB}">
              <a16:predDERef xmlns:a16="http://schemas.microsoft.com/office/drawing/2014/main" pred="{EED92FE9-C053-4EE8-EF93-DB9C3D1052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219075</xdr:colOff>
      <xdr:row>60</xdr:row>
      <xdr:rowOff>104775</xdr:rowOff>
    </xdr:from>
    <xdr:to>
      <xdr:col>26</xdr:col>
      <xdr:colOff>161925</xdr:colOff>
      <xdr:row>81</xdr:row>
      <xdr:rowOff>19050</xdr:rowOff>
    </xdr:to>
    <xdr:graphicFrame macro="">
      <xdr:nvGraphicFramePr>
        <xdr:cNvPr id="4" name="Chart 3">
          <a:extLst>
            <a:ext uri="{FF2B5EF4-FFF2-40B4-BE49-F238E27FC236}">
              <a16:creationId xmlns:a16="http://schemas.microsoft.com/office/drawing/2014/main" id="{29E1E91F-57BF-B609-B4A3-6638941AB08F}"/>
            </a:ext>
            <a:ext uri="{147F2762-F138-4A5C-976F-8EAC2B608ADB}">
              <a16:predDERef xmlns:a16="http://schemas.microsoft.com/office/drawing/2014/main" pred="{B3CCEEF7-E482-2738-7C3A-AA792186B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161925</xdr:colOff>
      <xdr:row>27</xdr:row>
      <xdr:rowOff>57150</xdr:rowOff>
    </xdr:from>
    <xdr:to>
      <xdr:col>11</xdr:col>
      <xdr:colOff>352425</xdr:colOff>
      <xdr:row>42</xdr:row>
      <xdr:rowOff>38100</xdr:rowOff>
    </xdr:to>
    <xdr:graphicFrame macro="">
      <xdr:nvGraphicFramePr>
        <xdr:cNvPr id="3" name="Chart 2">
          <a:extLst>
            <a:ext uri="{FF2B5EF4-FFF2-40B4-BE49-F238E27FC236}">
              <a16:creationId xmlns:a16="http://schemas.microsoft.com/office/drawing/2014/main" id="{EED92FE9-C053-4EE8-EF93-DB9C3D1052CE}"/>
            </a:ext>
            <a:ext uri="{147F2762-F138-4A5C-976F-8EAC2B608ADB}">
              <a16:predDERef xmlns:a16="http://schemas.microsoft.com/office/drawing/2014/main" pred="{29E1E91F-57BF-B609-B4A3-6638941AB0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debayo-Clement, Olaide" id="{0BED29F9-1573-4972-AC93-42687446D763}" userId="caa322@ic.ac.uk" providerId="PeoplePicker"/>
  <person displayName="Rivillas-Garcia, Juan" id="{CD02BA84-B1A7-41D7-8C43-B603ED7415C8}" userId="jr1520@ic.ac.uk" providerId="PeoplePicker"/>
  <person displayName="Adebayo-Clement, Olaide" id="{526DC2CD-1C50-4A4F-AF46-5D325288DF6A}" userId="S::caa322@ic.ac.uk::8a54ec80-d9a7-496d-b3e9-1fa57e6cb62e" providerId="AD"/>
  <person displayName="Rivillas-Garcia, Juan" id="{6D883981-7F92-4247-AC4C-380509EB1A95}" userId="S::jr1520@ic.ac.uk::015d9667-934c-4883-a74b-494afaede4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X1" dT="2023-01-24T11:19:28.75" personId="{6D883981-7F92-4247-AC4C-380509EB1A95}" id="{20DE9C10-375F-4ACF-AF75-D637826CD55C}">
    <text>@Adebayo-Clement, Olaide After our second revision of means, samples, and sd of selected studies I updated this criteria as needed. This was nice as we were biased in this assessment, now it is much accurate after our revision. Great. Thank you!</text>
    <mentions>
      <mention mentionpersonId="{0BED29F9-1573-4972-AC93-42687446D763}" mentionId="{D336F74C-F06E-40A7-A67D-AEEA2EDCC9C9}" startIndex="0" length="24"/>
    </mentions>
  </threadedComment>
  <threadedComment ref="BE1" dT="2023-01-24T11:10:35.19" personId="{6D883981-7F92-4247-AC4C-380509EB1A95}" id="{CE7633BD-1E9D-4DE5-82C9-4FC124A97BA6}" done="1">
    <text xml:space="preserve">@Adebayo-Clement, Olaide We need to contact study authors for clarification and in cases of missing data (For instance, to help us to complete Columns O and P and also require them overall means and sd exposed ved non-exposed). I'll contact High-risk studies (9) and I need your help contacting studies with concerns (20). My suggestion is to prepare a draft to require this information (columns O-T). I'll prepare and email and I'll cc-you. We can give them one week to reply. Once you have a response, you may forward it to me and you may please add them in the columns higglighted in color blue (I'll double check them as second reviewer). Many thanks. </text>
    <mentions>
      <mention mentionpersonId="{0BED29F9-1573-4972-AC93-42687446D763}" mentionId="{FB82BFD4-1280-4BE0-A84C-BC7A9685EFB1}" startIndex="0" length="24"/>
    </mentions>
  </threadedComment>
  <threadedComment ref="BE1" dT="2023-01-24T11:22:08.02" personId="{526DC2CD-1C50-4A4F-AF46-5D325288DF6A}" id="{BB2E1FF4-D959-47EA-A64D-3C9942D44434}" parentId="{CE7633BD-1E9D-4DE5-82C9-4FC124A97BA6}">
    <text>@Rivillas-Garcia, Juan Thanks for the update. I will cc you as well on the email send to them.</text>
    <mentions>
      <mention mentionpersonId="{CD02BA84-B1A7-41D7-8C43-B603ED7415C8}" mentionId="{C3931A7C-3AAE-4AA7-B7EA-147F511CA9F5}" startIndex="0" length="22"/>
    </mentions>
  </threadedComment>
  <threadedComment ref="B38" dT="2023-03-02T17:34:06.11" personId="{6D883981-7F92-4247-AC4C-380509EB1A95}" id="{46CD0706-F4A8-496C-9012-86AC4A1218EC}" done="1">
    <text>@Adebayo-Clement, Olaide Hi Olaide, I just added three new selected studies and extracted data for meta-analysis in the "meta-analysis" spreadheet. Please add your two papers and the we may close this task as discussed. Thank you very much.</text>
    <mentions>
      <mention mentionpersonId="{0BED29F9-1573-4972-AC93-42687446D763}" mentionId="{072688CE-0C44-47C8-89FA-34875A56EF4D}" startIndex="0" length="24"/>
    </mentions>
  </threadedComment>
  <threadedComment ref="A59" dT="2023-01-24T10:04:49.33" personId="{6D883981-7F92-4247-AC4C-380509EB1A95}" id="{9EA48EE8-321A-42B5-8C4C-78D6631CF5B4}">
    <text>@Adebayo-Clement, Olaide Quick update about exlcusion studies after this  revision: three studies excluded because i) no provided data biomarker (ony incidence data), ii) one used parental warmt relationship instead any parental SEP measure, and iii) one parental SEP as covariate and not as a main socioeconomic exposure. This means we have 34 selected studies.</text>
    <mentions>
      <mention mentionpersonId="{0BED29F9-1573-4972-AC93-42687446D763}" mentionId="{63DA1909-F6FD-4037-9F89-36587B887F5D}" startIndex="0" length="24"/>
    </mentions>
  </threadedComment>
  <threadedComment ref="A59" dT="2023-01-24T10:08:44.95" personId="{526DC2CD-1C50-4A4F-AF46-5D325288DF6A}" id="{0D67853F-E9FC-466E-8B2F-EAC497434D5A}" parentId="{9EA48EE8-321A-42B5-8C4C-78D6631CF5B4}">
    <text>@Rivillas-Garcia, Juan duly noted.</text>
    <mentions>
      <mention mentionpersonId="{CD02BA84-B1A7-41D7-8C43-B603ED7415C8}" mentionId="{BE8D3E45-462E-4456-A8F5-A4DA6713307F}" startIndex="0" length="22"/>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O1" dT="2023-01-25T11:18:11.43" personId="{526DC2CD-1C50-4A4F-AF46-5D325288DF6A}" id="{8294222E-1D00-4E7D-8C83-9A9C4C46F9E0}">
    <text>@Rivillas-Garcia, Juan I am contacting authors based on the quality assessment from here. I hope that is okay?</text>
    <mentions>
      <mention mentionpersonId="{CD02BA84-B1A7-41D7-8C43-B603ED7415C8}" mentionId="{9A839EE6-C7FB-4D8E-8F44-1582E4FA9DF1}" startIndex="0" length="22"/>
    </mentions>
  </threadedComment>
  <threadedComment ref="O1" dT="2023-01-25T11:25:40.13" personId="{6D883981-7F92-4247-AC4C-380509EB1A95}" id="{46F1C5FA-7E6B-48E9-BCBD-44FAFC8B54CD}" parentId="{8294222E-1D00-4E7D-8C83-9A9C4C46F9E0}">
    <text xml:space="preserve">We're contacting study author for clarification and n cases of missing data in the papers (most of them did not published mean and sd as expected in a peer-review publication). We split this task in two groups: Juan (contact High-risk bias studies n=9) and Olaide (contact studies with some concerns  n=20). Except with case of Kimivaki,s papers. </text>
  </threadedComment>
</ThreadedComments>
</file>

<file path=xl/threadedComments/threadedComment3.xml><?xml version="1.0" encoding="utf-8"?>
<ThreadedComments xmlns="http://schemas.microsoft.com/office/spreadsheetml/2018/threadedcomments" xmlns:x="http://schemas.openxmlformats.org/spreadsheetml/2006/main">
  <threadedComment ref="K1" dT="2023-02-02T11:41:58.30" personId="{6D883981-7F92-4247-AC4C-380509EB1A95}" id="{510025FE-A5B7-4857-BCC4-DCC7176C3461}">
    <text xml:space="preserve">@Adebayo-Clement, Olaide Hi Oliade, just a quick update: I've completed table to work on R studio already. This means you don't have to do so. As we received additional data from authors we can add it here. I'll be working in the meta-analysis today. Any question please let me know. </text>
    <mentions>
      <mention mentionpersonId="{0BED29F9-1573-4972-AC93-42687446D763}" mentionId="{D8D5F3F1-3E27-4CF4-832A-17BDCC31F699}" startIndex="0" length="24"/>
    </mentions>
  </threadedComment>
  <threadedComment ref="K1" dT="2023-02-02T11:49:56.99" personId="{526DC2CD-1C50-4A4F-AF46-5D325288DF6A}" id="{70FCFB8C-850E-4B15-87B4-3FDE5B961DA7}" parentId="{510025FE-A5B7-4857-BCC4-DCC7176C3461}">
    <text>@Rivillas-Garcia, Juan Okay Juan, thanks. 
I am still unable to access the manuscript. I requested for access, kindly confirm if you were notified.</text>
    <mentions>
      <mention mentionpersonId="{CD02BA84-B1A7-41D7-8C43-B603ED7415C8}" mentionId="{0361A6F1-C4B8-4AAC-BC0A-EA0BD250851D}" startIndex="0" length="22"/>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ncbi.nlm.nih.gov/pmc/articles/PMC8308019/" TargetMode="External"/><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44CFF-F7B6-E747-B424-22F06F2CC7AC}">
  <sheetPr>
    <tabColor rgb="FFEF2383"/>
  </sheetPr>
  <dimension ref="A1:BO85"/>
  <sheetViews>
    <sheetView zoomScale="120" zoomScaleNormal="120" workbookViewId="0">
      <pane ySplit="1" topLeftCell="A56" activePane="bottomLeft" state="frozen"/>
      <selection pane="bottomLeft" activeCell="A19" sqref="A19"/>
    </sheetView>
  </sheetViews>
  <sheetFormatPr baseColWidth="10" defaultColWidth="11" defaultRowHeight="15.75" customHeight="1" x14ac:dyDescent="0.2"/>
  <cols>
    <col min="1" max="1" width="31" style="101" customWidth="1"/>
    <col min="2" max="2" width="37.1640625" style="101" customWidth="1"/>
    <col min="3" max="3" width="10.83203125" style="101" customWidth="1"/>
    <col min="4" max="4" width="18.33203125" style="101" customWidth="1"/>
    <col min="5" max="5" width="12.83203125" style="101" customWidth="1"/>
    <col min="6" max="6" width="17.5" style="101" customWidth="1"/>
    <col min="7" max="7" width="10.1640625" style="255" customWidth="1"/>
    <col min="8" max="8" width="27" style="101" customWidth="1"/>
    <col min="9" max="9" width="11" style="101" customWidth="1"/>
    <col min="10" max="10" width="14.5" style="101" customWidth="1"/>
    <col min="11" max="11" width="11" style="101" customWidth="1"/>
    <col min="12" max="12" width="14.33203125" style="101" customWidth="1"/>
    <col min="13" max="14" width="14.33203125" style="255" customWidth="1"/>
    <col min="15" max="21" width="14.33203125" style="102" customWidth="1"/>
    <col min="22" max="22" width="15" style="101" customWidth="1"/>
    <col min="23" max="23" width="13.33203125" style="101" customWidth="1"/>
    <col min="24" max="24" width="27.83203125" style="101" customWidth="1"/>
    <col min="25" max="25" width="16.1640625" style="101" customWidth="1"/>
    <col min="26" max="26" width="21.1640625" style="101" customWidth="1"/>
    <col min="27" max="27" width="15.6640625" style="101" customWidth="1"/>
    <col min="28" max="28" width="21.5" style="101" hidden="1" customWidth="1"/>
    <col min="29" max="29" width="20" style="101" customWidth="1"/>
    <col min="30" max="30" width="17.1640625" style="101" hidden="1" customWidth="1"/>
    <col min="31" max="31" width="15.6640625" style="101" hidden="1" customWidth="1"/>
    <col min="32" max="32" width="17.1640625" style="101" hidden="1" customWidth="1"/>
    <col min="33" max="33" width="16.1640625" style="101" customWidth="1"/>
    <col min="34" max="34" width="16.33203125" style="101" customWidth="1"/>
    <col min="35" max="36" width="15.1640625" style="101" customWidth="1"/>
    <col min="37" max="37" width="15.1640625" style="101" hidden="1" customWidth="1"/>
    <col min="38" max="38" width="49.83203125" style="101" customWidth="1"/>
    <col min="39" max="39" width="18.6640625" style="101" customWidth="1"/>
    <col min="40" max="40" width="22.1640625" style="101" customWidth="1"/>
    <col min="41" max="41" width="7.33203125" style="101" customWidth="1"/>
    <col min="42" max="42" width="20.33203125" style="101" customWidth="1"/>
    <col min="43" max="43" width="8" style="101" customWidth="1"/>
    <col min="44" max="44" width="19.6640625" style="101" customWidth="1"/>
    <col min="45" max="45" width="8.6640625" style="101" customWidth="1"/>
    <col min="46" max="46" width="20.1640625" style="101" customWidth="1"/>
    <col min="47" max="47" width="9.1640625" style="101" customWidth="1"/>
    <col min="48" max="48" width="19.5" style="101" customWidth="1"/>
    <col min="49" max="49" width="9.1640625" style="101" customWidth="1"/>
    <col min="50" max="50" width="25.83203125" style="101" customWidth="1"/>
    <col min="51" max="51" width="9.1640625" style="101" customWidth="1"/>
    <col min="52" max="52" width="21.6640625" style="101" customWidth="1"/>
    <col min="53" max="53" width="9.33203125" style="101" customWidth="1"/>
    <col min="54" max="54" width="11" style="103"/>
    <col min="55" max="55" width="14.83203125" style="103" customWidth="1"/>
    <col min="56" max="56" width="11" style="101"/>
    <col min="57" max="57" width="39.1640625" style="101" customWidth="1"/>
    <col min="58" max="58" width="20.33203125" style="101" customWidth="1"/>
    <col min="59" max="59" width="11" style="101"/>
    <col min="60" max="60" width="46.6640625" style="101" bestFit="1" customWidth="1"/>
    <col min="61" max="16384" width="11" style="101"/>
  </cols>
  <sheetData>
    <row r="1" spans="1:67" s="3" customFormat="1" ht="52" customHeight="1" x14ac:dyDescent="0.2">
      <c r="A1" s="1" t="s">
        <v>0</v>
      </c>
      <c r="B1" s="1" t="s">
        <v>1</v>
      </c>
      <c r="C1" s="1" t="s">
        <v>2</v>
      </c>
      <c r="D1" s="1" t="s">
        <v>3</v>
      </c>
      <c r="E1" s="1" t="s">
        <v>4</v>
      </c>
      <c r="F1" s="1" t="s">
        <v>5</v>
      </c>
      <c r="G1" s="254" t="s">
        <v>6</v>
      </c>
      <c r="H1" s="1" t="s">
        <v>7</v>
      </c>
      <c r="I1" s="1" t="s">
        <v>8</v>
      </c>
      <c r="J1" s="1" t="s">
        <v>9</v>
      </c>
      <c r="K1" s="1" t="s">
        <v>10</v>
      </c>
      <c r="L1" s="1" t="s">
        <v>11</v>
      </c>
      <c r="M1" s="254" t="s">
        <v>12</v>
      </c>
      <c r="N1" s="254" t="s">
        <v>13</v>
      </c>
      <c r="O1" s="120" t="s">
        <v>14</v>
      </c>
      <c r="P1" s="120" t="s">
        <v>15</v>
      </c>
      <c r="Q1" s="120" t="s">
        <v>16</v>
      </c>
      <c r="R1" s="120" t="s">
        <v>17</v>
      </c>
      <c r="S1" s="120" t="s">
        <v>18</v>
      </c>
      <c r="T1" s="120" t="s">
        <v>19</v>
      </c>
      <c r="U1" s="120" t="s">
        <v>20</v>
      </c>
      <c r="V1" s="1" t="s">
        <v>21</v>
      </c>
      <c r="W1" s="1" t="s">
        <v>22</v>
      </c>
      <c r="X1" s="1" t="s">
        <v>23</v>
      </c>
      <c r="Y1" s="13" t="s">
        <v>24</v>
      </c>
      <c r="Z1" s="1" t="s">
        <v>25</v>
      </c>
      <c r="AA1" s="1" t="s">
        <v>26</v>
      </c>
      <c r="AB1" s="1" t="s">
        <v>27</v>
      </c>
      <c r="AC1" s="1" t="s">
        <v>28</v>
      </c>
      <c r="AD1" s="1" t="s">
        <v>29</v>
      </c>
      <c r="AE1" s="1" t="s">
        <v>30</v>
      </c>
      <c r="AF1" s="1" t="s">
        <v>31</v>
      </c>
      <c r="AG1" s="1" t="s">
        <v>32</v>
      </c>
      <c r="AH1" s="1" t="s">
        <v>33</v>
      </c>
      <c r="AI1" s="1" t="s">
        <v>34</v>
      </c>
      <c r="AJ1" s="1" t="s">
        <v>35</v>
      </c>
      <c r="AK1" s="1" t="s">
        <v>36</v>
      </c>
      <c r="AL1" s="1" t="s">
        <v>37</v>
      </c>
      <c r="AM1" s="13" t="s">
        <v>38</v>
      </c>
      <c r="AN1" s="2" t="s">
        <v>39</v>
      </c>
      <c r="AO1" s="2" t="s">
        <v>40</v>
      </c>
      <c r="AP1" s="2" t="s">
        <v>41</v>
      </c>
      <c r="AQ1" s="2" t="s">
        <v>40</v>
      </c>
      <c r="AR1" s="2" t="s">
        <v>42</v>
      </c>
      <c r="AS1" s="2" t="s">
        <v>40</v>
      </c>
      <c r="AT1" s="2" t="s">
        <v>43</v>
      </c>
      <c r="AU1" s="2" t="s">
        <v>40</v>
      </c>
      <c r="AV1" s="2" t="s">
        <v>44</v>
      </c>
      <c r="AW1" s="2" t="s">
        <v>40</v>
      </c>
      <c r="AX1" s="2" t="s">
        <v>45</v>
      </c>
      <c r="AY1" s="2" t="s">
        <v>40</v>
      </c>
      <c r="AZ1" s="4" t="s">
        <v>46</v>
      </c>
      <c r="BA1" s="2" t="s">
        <v>40</v>
      </c>
      <c r="BB1" s="83" t="s">
        <v>47</v>
      </c>
      <c r="BC1" s="83"/>
      <c r="BD1" s="43" t="s">
        <v>48</v>
      </c>
      <c r="BE1" s="3" t="s">
        <v>49</v>
      </c>
      <c r="BF1" s="3" t="s">
        <v>50</v>
      </c>
    </row>
    <row r="2" spans="1:67" s="441" customFormat="1" ht="74" customHeight="1" x14ac:dyDescent="0.2">
      <c r="A2" s="276" t="s">
        <v>51</v>
      </c>
      <c r="B2" s="276" t="s">
        <v>52</v>
      </c>
      <c r="C2" s="441">
        <v>1996</v>
      </c>
      <c r="D2" s="416" t="s">
        <v>53</v>
      </c>
      <c r="E2" s="441" t="s">
        <v>54</v>
      </c>
      <c r="F2" s="442" t="s">
        <v>55</v>
      </c>
      <c r="G2" s="443"/>
      <c r="H2" s="430" t="s">
        <v>56</v>
      </c>
      <c r="I2" s="444">
        <v>3297</v>
      </c>
      <c r="J2" s="445" t="s">
        <v>57</v>
      </c>
      <c r="K2" s="430" t="s">
        <v>58</v>
      </c>
      <c r="L2" s="430">
        <v>3297</v>
      </c>
      <c r="M2" s="421">
        <v>1202</v>
      </c>
      <c r="N2" s="421">
        <v>2095</v>
      </c>
      <c r="O2" s="421" t="s">
        <v>59</v>
      </c>
      <c r="P2" s="421" t="s">
        <v>59</v>
      </c>
      <c r="Q2" s="421" t="s">
        <v>60</v>
      </c>
      <c r="R2" s="421" t="s">
        <v>61</v>
      </c>
      <c r="S2" s="421" t="s">
        <v>62</v>
      </c>
      <c r="T2" s="421" t="s">
        <v>63</v>
      </c>
      <c r="U2" s="421" t="s">
        <v>64</v>
      </c>
      <c r="V2" s="276" t="s">
        <v>65</v>
      </c>
      <c r="W2" s="442" t="s">
        <v>64</v>
      </c>
      <c r="X2" s="430" t="s">
        <v>66</v>
      </c>
      <c r="Y2" s="430" t="s">
        <v>66</v>
      </c>
      <c r="Z2" s="442" t="s">
        <v>67</v>
      </c>
      <c r="AA2" s="276" t="s">
        <v>68</v>
      </c>
      <c r="AB2" s="276" t="s">
        <v>69</v>
      </c>
      <c r="AC2" s="276" t="s">
        <v>70</v>
      </c>
      <c r="AD2" s="430" t="s">
        <v>71</v>
      </c>
      <c r="AE2" s="442" t="s">
        <v>72</v>
      </c>
      <c r="AF2" s="446" t="s">
        <v>73</v>
      </c>
      <c r="AG2" s="430" t="s">
        <v>74</v>
      </c>
      <c r="AH2" s="430" t="s">
        <v>75</v>
      </c>
      <c r="AI2" s="441" t="s">
        <v>59</v>
      </c>
      <c r="AJ2" s="276" t="s">
        <v>76</v>
      </c>
      <c r="AK2" s="441" t="s">
        <v>59</v>
      </c>
      <c r="AL2" s="447" t="s">
        <v>77</v>
      </c>
      <c r="AM2" s="447" t="s">
        <v>78</v>
      </c>
      <c r="AN2" s="448" t="s">
        <v>79</v>
      </c>
      <c r="AO2" s="428" t="s">
        <v>80</v>
      </c>
      <c r="AP2" s="428" t="s">
        <v>81</v>
      </c>
      <c r="AQ2" s="428" t="s">
        <v>80</v>
      </c>
      <c r="AR2" s="428" t="s">
        <v>82</v>
      </c>
      <c r="AS2" s="449" t="s">
        <v>80</v>
      </c>
      <c r="AT2" s="428" t="s">
        <v>83</v>
      </c>
      <c r="AU2" s="428" t="s">
        <v>80</v>
      </c>
      <c r="AV2" s="428" t="s">
        <v>84</v>
      </c>
      <c r="AW2" s="428" t="s">
        <v>80</v>
      </c>
      <c r="AX2" s="428" t="s">
        <v>85</v>
      </c>
      <c r="AY2" s="428" t="s">
        <v>86</v>
      </c>
      <c r="AZ2" s="449" t="s">
        <v>87</v>
      </c>
      <c r="BA2" s="449" t="s">
        <v>87</v>
      </c>
      <c r="BB2" s="428" t="s">
        <v>88</v>
      </c>
      <c r="BC2" s="449" t="s">
        <v>89</v>
      </c>
      <c r="BD2" s="449" t="s">
        <v>90</v>
      </c>
      <c r="BE2" s="429" t="s">
        <v>91</v>
      </c>
      <c r="BF2" s="430" t="s">
        <v>92</v>
      </c>
      <c r="BH2" s="431"/>
      <c r="BI2" s="450" t="s">
        <v>39</v>
      </c>
      <c r="BJ2" s="451" t="s">
        <v>41</v>
      </c>
      <c r="BK2" s="451" t="s">
        <v>42</v>
      </c>
      <c r="BL2" s="451" t="s">
        <v>93</v>
      </c>
      <c r="BM2" s="451" t="s">
        <v>94</v>
      </c>
      <c r="BN2" s="451" t="s">
        <v>95</v>
      </c>
      <c r="BO2" s="452" t="s">
        <v>96</v>
      </c>
    </row>
    <row r="3" spans="1:67" s="6" customFormat="1" ht="53.25" customHeight="1" x14ac:dyDescent="0.2">
      <c r="A3" s="37" t="s">
        <v>97</v>
      </c>
      <c r="B3" s="37" t="s">
        <v>98</v>
      </c>
      <c r="C3" s="45">
        <v>1999</v>
      </c>
      <c r="D3" s="37" t="s">
        <v>99</v>
      </c>
      <c r="E3" s="37" t="s">
        <v>100</v>
      </c>
      <c r="F3" s="37" t="s">
        <v>101</v>
      </c>
      <c r="G3" s="37">
        <v>12</v>
      </c>
      <c r="H3" s="37" t="s">
        <v>102</v>
      </c>
      <c r="I3" s="37">
        <v>536</v>
      </c>
      <c r="J3" s="278" t="s">
        <v>103</v>
      </c>
      <c r="K3" s="27" t="s">
        <v>104</v>
      </c>
      <c r="L3" s="37">
        <v>3596</v>
      </c>
      <c r="M3" s="288">
        <v>0.55300000000000005</v>
      </c>
      <c r="N3" s="37" t="s">
        <v>105</v>
      </c>
      <c r="O3" s="37">
        <v>133</v>
      </c>
      <c r="P3" s="37">
        <v>169</v>
      </c>
      <c r="Q3" s="37" t="s">
        <v>106</v>
      </c>
      <c r="R3" s="37" t="s">
        <v>107</v>
      </c>
      <c r="S3" s="37" t="s">
        <v>108</v>
      </c>
      <c r="T3" s="37" t="s">
        <v>109</v>
      </c>
      <c r="U3" s="220" t="s">
        <v>110</v>
      </c>
      <c r="V3" s="37" t="s">
        <v>111</v>
      </c>
      <c r="W3" s="37" t="s">
        <v>64</v>
      </c>
      <c r="X3" s="37" t="s">
        <v>112</v>
      </c>
      <c r="Y3" s="168" t="s">
        <v>113</v>
      </c>
      <c r="Z3" s="37" t="s">
        <v>67</v>
      </c>
      <c r="AA3" s="37" t="s">
        <v>114</v>
      </c>
      <c r="AB3" s="37" t="s">
        <v>115</v>
      </c>
      <c r="AC3" s="37" t="s">
        <v>116</v>
      </c>
      <c r="AD3" s="37" t="s">
        <v>117</v>
      </c>
      <c r="AE3" s="37" t="s">
        <v>118</v>
      </c>
      <c r="AF3" s="37" t="s">
        <v>119</v>
      </c>
      <c r="AG3" s="37" t="s">
        <v>120</v>
      </c>
      <c r="AH3" s="37" t="s">
        <v>59</v>
      </c>
      <c r="AI3" s="37" t="s">
        <v>121</v>
      </c>
      <c r="AJ3" s="37" t="s">
        <v>122</v>
      </c>
      <c r="AK3" s="37" t="s">
        <v>59</v>
      </c>
      <c r="AL3" s="169" t="s">
        <v>123</v>
      </c>
      <c r="AM3" s="169" t="s">
        <v>78</v>
      </c>
      <c r="AN3" s="176" t="s">
        <v>124</v>
      </c>
      <c r="AO3" s="177" t="s">
        <v>80</v>
      </c>
      <c r="AP3" s="177" t="s">
        <v>125</v>
      </c>
      <c r="AQ3" s="177" t="s">
        <v>80</v>
      </c>
      <c r="AR3" s="177" t="s">
        <v>82</v>
      </c>
      <c r="AS3" s="177" t="s">
        <v>126</v>
      </c>
      <c r="AT3" s="178" t="s">
        <v>127</v>
      </c>
      <c r="AU3" s="176" t="s">
        <v>80</v>
      </c>
      <c r="AV3" s="177" t="s">
        <v>128</v>
      </c>
      <c r="AW3" s="177" t="s">
        <v>80</v>
      </c>
      <c r="AX3" s="177" t="s">
        <v>129</v>
      </c>
      <c r="AY3" s="177" t="s">
        <v>80</v>
      </c>
      <c r="AZ3" s="177" t="s">
        <v>87</v>
      </c>
      <c r="BA3" s="177" t="s">
        <v>87</v>
      </c>
      <c r="BB3" s="139" t="s">
        <v>87</v>
      </c>
      <c r="BC3" s="139" t="s">
        <v>87</v>
      </c>
      <c r="BD3" s="141" t="s">
        <v>80</v>
      </c>
      <c r="BH3" s="24" t="s">
        <v>130</v>
      </c>
      <c r="BI3" s="24"/>
      <c r="BJ3" s="24"/>
      <c r="BK3" s="24"/>
      <c r="BL3" s="24"/>
      <c r="BM3" s="24"/>
      <c r="BN3" s="24"/>
    </row>
    <row r="4" spans="1:67" s="6" customFormat="1" ht="41.25" customHeight="1" x14ac:dyDescent="0.2">
      <c r="A4" s="45" t="s">
        <v>131</v>
      </c>
      <c r="B4" s="45" t="s">
        <v>132</v>
      </c>
      <c r="C4" s="45">
        <v>2004</v>
      </c>
      <c r="D4" s="45" t="s">
        <v>133</v>
      </c>
      <c r="E4" s="45" t="s">
        <v>134</v>
      </c>
      <c r="F4" s="45" t="s">
        <v>135</v>
      </c>
      <c r="G4" s="38">
        <v>10</v>
      </c>
      <c r="H4" s="109" t="s">
        <v>136</v>
      </c>
      <c r="I4" s="45">
        <v>4149</v>
      </c>
      <c r="J4" s="277" t="s">
        <v>137</v>
      </c>
      <c r="K4" s="45" t="s">
        <v>58</v>
      </c>
      <c r="L4" s="45">
        <v>4149</v>
      </c>
      <c r="M4" s="38">
        <v>2258</v>
      </c>
      <c r="N4" s="38">
        <v>1891</v>
      </c>
      <c r="O4" s="45">
        <v>140</v>
      </c>
      <c r="P4" s="45">
        <v>107</v>
      </c>
      <c r="Q4" s="191" t="s">
        <v>138</v>
      </c>
      <c r="R4" s="191" t="s">
        <v>138</v>
      </c>
      <c r="S4" s="191" t="s">
        <v>138</v>
      </c>
      <c r="T4" s="191" t="s">
        <v>138</v>
      </c>
      <c r="U4" s="191"/>
      <c r="V4" s="37" t="s">
        <v>139</v>
      </c>
      <c r="W4" s="122" t="s">
        <v>64</v>
      </c>
      <c r="X4" s="208" t="s">
        <v>140</v>
      </c>
      <c r="Y4" s="168" t="s">
        <v>113</v>
      </c>
      <c r="Z4" s="208" t="s">
        <v>141</v>
      </c>
      <c r="AA4" s="208" t="s">
        <v>142</v>
      </c>
      <c r="AB4" s="45" t="s">
        <v>143</v>
      </c>
      <c r="AC4" s="37" t="s">
        <v>144</v>
      </c>
      <c r="AD4" s="45" t="s">
        <v>71</v>
      </c>
      <c r="AE4" s="45"/>
      <c r="AF4" s="45" t="s">
        <v>145</v>
      </c>
      <c r="AG4" s="45" t="s">
        <v>146</v>
      </c>
      <c r="AH4" s="127" t="s">
        <v>59</v>
      </c>
      <c r="AI4" s="127" t="s">
        <v>59</v>
      </c>
      <c r="AJ4" s="45" t="s">
        <v>147</v>
      </c>
      <c r="AK4" s="127" t="s">
        <v>59</v>
      </c>
      <c r="AL4" s="175" t="s">
        <v>148</v>
      </c>
      <c r="AM4" s="175" t="s">
        <v>78</v>
      </c>
      <c r="AN4" s="192" t="s">
        <v>149</v>
      </c>
      <c r="AO4" s="193" t="s">
        <v>80</v>
      </c>
      <c r="AP4" s="193" t="s">
        <v>150</v>
      </c>
      <c r="AQ4" s="193" t="s">
        <v>80</v>
      </c>
      <c r="AR4" s="193" t="s">
        <v>151</v>
      </c>
      <c r="AS4" s="194" t="s">
        <v>152</v>
      </c>
      <c r="AT4" s="191" t="s">
        <v>153</v>
      </c>
      <c r="AU4" s="193" t="s">
        <v>80</v>
      </c>
      <c r="AV4" s="193" t="s">
        <v>154</v>
      </c>
      <c r="AW4" s="193" t="s">
        <v>80</v>
      </c>
      <c r="AX4" s="195" t="s">
        <v>155</v>
      </c>
      <c r="AY4" s="193" t="s">
        <v>86</v>
      </c>
      <c r="AZ4" s="193" t="s">
        <v>87</v>
      </c>
      <c r="BA4" s="194" t="s">
        <v>87</v>
      </c>
      <c r="BB4" s="193" t="s">
        <v>156</v>
      </c>
      <c r="BC4" s="194"/>
      <c r="BD4" s="257" t="s">
        <v>90</v>
      </c>
      <c r="BE4" s="201" t="s">
        <v>91</v>
      </c>
      <c r="BF4" s="6" t="s">
        <v>157</v>
      </c>
      <c r="BH4" s="24" t="s">
        <v>158</v>
      </c>
      <c r="BI4" s="24"/>
      <c r="BJ4" s="24"/>
      <c r="BK4" s="24"/>
      <c r="BL4" s="24"/>
      <c r="BM4" s="24"/>
      <c r="BN4" s="24"/>
    </row>
    <row r="5" spans="1:67" s="7" customFormat="1" ht="27" customHeight="1" x14ac:dyDescent="0.2">
      <c r="A5" s="45" t="s">
        <v>159</v>
      </c>
      <c r="B5" s="45" t="s">
        <v>160</v>
      </c>
      <c r="C5" s="27">
        <v>2006</v>
      </c>
      <c r="D5" s="27" t="s">
        <v>161</v>
      </c>
      <c r="E5" s="185" t="s">
        <v>100</v>
      </c>
      <c r="F5" s="27" t="s">
        <v>162</v>
      </c>
      <c r="G5" s="39"/>
      <c r="H5" s="202" t="s">
        <v>163</v>
      </c>
      <c r="I5" s="27">
        <v>1807</v>
      </c>
      <c r="J5" s="282" t="s">
        <v>164</v>
      </c>
      <c r="K5" s="27" t="s">
        <v>104</v>
      </c>
      <c r="L5" s="185">
        <v>3596</v>
      </c>
      <c r="M5" s="269"/>
      <c r="N5" s="269"/>
      <c r="O5" s="185">
        <v>118</v>
      </c>
      <c r="P5" s="185">
        <v>223</v>
      </c>
      <c r="Q5" s="191" t="s">
        <v>138</v>
      </c>
      <c r="R5" s="191" t="s">
        <v>138</v>
      </c>
      <c r="S5" s="191" t="s">
        <v>138</v>
      </c>
      <c r="T5" s="191" t="s">
        <v>138</v>
      </c>
      <c r="U5" s="196"/>
      <c r="V5" s="185" t="s">
        <v>165</v>
      </c>
      <c r="W5" s="290" t="s">
        <v>64</v>
      </c>
      <c r="X5" s="48" t="s">
        <v>166</v>
      </c>
      <c r="Y5" s="48" t="s">
        <v>167</v>
      </c>
      <c r="Z5" s="48" t="s">
        <v>168</v>
      </c>
      <c r="AA5" s="48" t="s">
        <v>169</v>
      </c>
      <c r="AB5" s="185" t="s">
        <v>170</v>
      </c>
      <c r="AC5" s="27" t="s">
        <v>171</v>
      </c>
      <c r="AD5" s="27" t="s">
        <v>172</v>
      </c>
      <c r="AE5" s="185" t="s">
        <v>173</v>
      </c>
      <c r="AF5" s="27" t="s">
        <v>174</v>
      </c>
      <c r="AG5" s="185" t="s">
        <v>175</v>
      </c>
      <c r="AH5" s="185" t="s">
        <v>176</v>
      </c>
      <c r="AI5" s="27" t="s">
        <v>138</v>
      </c>
      <c r="AJ5" s="27" t="s">
        <v>177</v>
      </c>
      <c r="AK5" s="203">
        <v>0.32</v>
      </c>
      <c r="AL5" s="109" t="s">
        <v>178</v>
      </c>
      <c r="AM5" s="204" t="s">
        <v>78</v>
      </c>
      <c r="AN5" s="196" t="s">
        <v>179</v>
      </c>
      <c r="AO5" s="192" t="s">
        <v>80</v>
      </c>
      <c r="AP5" s="196" t="s">
        <v>180</v>
      </c>
      <c r="AQ5" s="196" t="s">
        <v>80</v>
      </c>
      <c r="AR5" s="196" t="s">
        <v>181</v>
      </c>
      <c r="AS5" s="197" t="s">
        <v>152</v>
      </c>
      <c r="AT5" s="196" t="s">
        <v>153</v>
      </c>
      <c r="AU5" s="196" t="s">
        <v>80</v>
      </c>
      <c r="AV5" s="196" t="s">
        <v>154</v>
      </c>
      <c r="AW5" s="196" t="s">
        <v>80</v>
      </c>
      <c r="AX5" s="196" t="s">
        <v>182</v>
      </c>
      <c r="AY5" s="196" t="s">
        <v>80</v>
      </c>
      <c r="AZ5" s="192" t="s">
        <v>183</v>
      </c>
      <c r="BA5" s="193" t="s">
        <v>80</v>
      </c>
      <c r="BB5" s="194" t="s">
        <v>59</v>
      </c>
      <c r="BC5" s="194"/>
      <c r="BD5" s="257" t="s">
        <v>90</v>
      </c>
      <c r="BE5" s="201" t="s">
        <v>91</v>
      </c>
      <c r="BF5" s="6" t="s">
        <v>184</v>
      </c>
      <c r="BH5" s="25" t="s">
        <v>185</v>
      </c>
      <c r="BI5" s="24"/>
      <c r="BJ5" s="24"/>
      <c r="BK5" s="24"/>
      <c r="BL5" s="24"/>
      <c r="BM5" s="24"/>
      <c r="BN5" s="24"/>
    </row>
    <row r="6" spans="1:67" s="5" customFormat="1" ht="36.75" customHeight="1" x14ac:dyDescent="0.2">
      <c r="A6" s="205" t="s">
        <v>186</v>
      </c>
      <c r="B6" s="205" t="s">
        <v>187</v>
      </c>
      <c r="C6" s="37">
        <v>2005</v>
      </c>
      <c r="D6" s="37" t="s">
        <v>188</v>
      </c>
      <c r="E6" s="37" t="s">
        <v>189</v>
      </c>
      <c r="F6" s="36" t="s">
        <v>190</v>
      </c>
      <c r="G6" s="40">
        <v>21</v>
      </c>
      <c r="H6" s="169" t="s">
        <v>191</v>
      </c>
      <c r="I6" s="36">
        <v>1922</v>
      </c>
      <c r="J6" s="278" t="s">
        <v>192</v>
      </c>
      <c r="K6" s="37" t="s">
        <v>104</v>
      </c>
      <c r="L6" s="37">
        <v>4320</v>
      </c>
      <c r="M6" s="38">
        <v>1066</v>
      </c>
      <c r="N6" s="38">
        <v>856</v>
      </c>
      <c r="O6" s="190">
        <v>175</v>
      </c>
      <c r="P6" s="191">
        <v>420</v>
      </c>
      <c r="Q6" s="191" t="s">
        <v>138</v>
      </c>
      <c r="R6" s="191" t="s">
        <v>138</v>
      </c>
      <c r="S6" s="191" t="s">
        <v>138</v>
      </c>
      <c r="T6" s="191" t="s">
        <v>138</v>
      </c>
      <c r="U6" s="191"/>
      <c r="V6" s="37" t="s">
        <v>193</v>
      </c>
      <c r="W6" s="36" t="s">
        <v>64</v>
      </c>
      <c r="X6" s="47" t="s">
        <v>194</v>
      </c>
      <c r="Y6" s="47" t="s">
        <v>66</v>
      </c>
      <c r="Z6" s="47" t="s">
        <v>195</v>
      </c>
      <c r="AA6" s="47" t="s">
        <v>142</v>
      </c>
      <c r="AB6" s="53" t="s">
        <v>196</v>
      </c>
      <c r="AC6" s="37" t="s">
        <v>197</v>
      </c>
      <c r="AD6" s="37" t="s">
        <v>71</v>
      </c>
      <c r="AE6" s="37"/>
      <c r="AF6" s="37" t="s">
        <v>198</v>
      </c>
      <c r="AG6" s="36" t="s">
        <v>199</v>
      </c>
      <c r="AH6" s="36" t="s">
        <v>200</v>
      </c>
      <c r="AI6" s="36" t="s">
        <v>138</v>
      </c>
      <c r="AJ6" s="36" t="s">
        <v>201</v>
      </c>
      <c r="AK6" s="36" t="s">
        <v>138</v>
      </c>
      <c r="AL6" s="171" t="s">
        <v>202</v>
      </c>
      <c r="AM6" s="171" t="s">
        <v>203</v>
      </c>
      <c r="AN6" s="140" t="s">
        <v>204</v>
      </c>
      <c r="AO6" s="138" t="s">
        <v>80</v>
      </c>
      <c r="AP6" s="145" t="s">
        <v>125</v>
      </c>
      <c r="AQ6" s="145" t="s">
        <v>80</v>
      </c>
      <c r="AR6" s="145" t="s">
        <v>82</v>
      </c>
      <c r="AS6" s="145" t="s">
        <v>80</v>
      </c>
      <c r="AT6" s="140" t="s">
        <v>205</v>
      </c>
      <c r="AU6" s="146" t="s">
        <v>152</v>
      </c>
      <c r="AV6" s="145" t="s">
        <v>206</v>
      </c>
      <c r="AW6" s="145" t="s">
        <v>80</v>
      </c>
      <c r="AX6" s="145" t="s">
        <v>207</v>
      </c>
      <c r="AY6" s="145" t="s">
        <v>208</v>
      </c>
      <c r="AZ6" s="139" t="s">
        <v>87</v>
      </c>
      <c r="BA6" s="139" t="s">
        <v>87</v>
      </c>
      <c r="BB6" s="139" t="s">
        <v>87</v>
      </c>
      <c r="BC6" s="139" t="s">
        <v>87</v>
      </c>
      <c r="BD6" s="134" t="s">
        <v>208</v>
      </c>
      <c r="BE6" s="201" t="s">
        <v>91</v>
      </c>
      <c r="BF6" s="6" t="s">
        <v>184</v>
      </c>
      <c r="BH6" s="26" t="s">
        <v>90</v>
      </c>
      <c r="BI6" s="24"/>
      <c r="BJ6" s="24"/>
      <c r="BK6" s="24"/>
      <c r="BL6" s="24"/>
      <c r="BM6" s="24"/>
      <c r="BN6" s="24"/>
    </row>
    <row r="7" spans="1:67" s="5" customFormat="1" ht="25.5" customHeight="1" x14ac:dyDescent="0.2">
      <c r="A7" s="45" t="s">
        <v>209</v>
      </c>
      <c r="B7" s="37" t="s">
        <v>210</v>
      </c>
      <c r="C7" s="45">
        <v>2006</v>
      </c>
      <c r="D7" s="47" t="s">
        <v>53</v>
      </c>
      <c r="E7" s="206" t="s">
        <v>100</v>
      </c>
      <c r="F7" s="36" t="s">
        <v>211</v>
      </c>
      <c r="G7" s="40"/>
      <c r="H7" s="207" t="s">
        <v>212</v>
      </c>
      <c r="I7" s="37" t="s">
        <v>213</v>
      </c>
      <c r="J7" s="278" t="s">
        <v>164</v>
      </c>
      <c r="K7" s="45" t="s">
        <v>58</v>
      </c>
      <c r="L7" s="122" t="s">
        <v>214</v>
      </c>
      <c r="M7" s="274" t="s">
        <v>215</v>
      </c>
      <c r="N7" s="274" t="s">
        <v>215</v>
      </c>
      <c r="O7" s="198">
        <v>147</v>
      </c>
      <c r="P7" s="194">
        <v>378</v>
      </c>
      <c r="Q7" s="194">
        <v>117.4</v>
      </c>
      <c r="R7" s="194">
        <v>123.2</v>
      </c>
      <c r="S7" s="194">
        <v>1</v>
      </c>
      <c r="T7" s="194">
        <v>0.6</v>
      </c>
      <c r="U7" s="220" t="s">
        <v>110</v>
      </c>
      <c r="V7" s="37" t="s">
        <v>216</v>
      </c>
      <c r="W7" s="291" t="s">
        <v>64</v>
      </c>
      <c r="X7" s="33" t="s">
        <v>217</v>
      </c>
      <c r="Y7" s="33" t="s">
        <v>218</v>
      </c>
      <c r="Z7" s="47" t="s">
        <v>219</v>
      </c>
      <c r="AA7" s="215" t="s">
        <v>169</v>
      </c>
      <c r="AB7" s="36" t="s">
        <v>220</v>
      </c>
      <c r="AC7" s="126" t="s">
        <v>221</v>
      </c>
      <c r="AD7" s="122" t="s">
        <v>172</v>
      </c>
      <c r="AE7" s="122" t="s">
        <v>222</v>
      </c>
      <c r="AF7" s="36" t="s">
        <v>223</v>
      </c>
      <c r="AG7" s="36" t="s">
        <v>224</v>
      </c>
      <c r="AH7" s="170" t="s">
        <v>59</v>
      </c>
      <c r="AI7" s="170" t="s">
        <v>59</v>
      </c>
      <c r="AJ7" s="126" t="s">
        <v>225</v>
      </c>
      <c r="AK7" s="127" t="s">
        <v>59</v>
      </c>
      <c r="AL7" s="169" t="s">
        <v>226</v>
      </c>
      <c r="AM7" s="171" t="s">
        <v>203</v>
      </c>
      <c r="AN7" s="178" t="s">
        <v>227</v>
      </c>
      <c r="AO7" s="179" t="s">
        <v>80</v>
      </c>
      <c r="AP7" s="178" t="s">
        <v>228</v>
      </c>
      <c r="AQ7" s="176" t="s">
        <v>80</v>
      </c>
      <c r="AR7" s="178" t="s">
        <v>229</v>
      </c>
      <c r="AS7" s="180" t="s">
        <v>80</v>
      </c>
      <c r="AT7" s="178" t="s">
        <v>230</v>
      </c>
      <c r="AU7" s="178" t="s">
        <v>80</v>
      </c>
      <c r="AV7" s="178" t="s">
        <v>231</v>
      </c>
      <c r="AW7" s="178" t="s">
        <v>80</v>
      </c>
      <c r="AX7" s="176" t="s">
        <v>232</v>
      </c>
      <c r="AY7" s="177" t="s">
        <v>80</v>
      </c>
      <c r="AZ7" s="177" t="s">
        <v>233</v>
      </c>
      <c r="BA7" s="181" t="s">
        <v>87</v>
      </c>
      <c r="BB7" s="142"/>
      <c r="BC7" s="142"/>
      <c r="BD7" s="141" t="s">
        <v>80</v>
      </c>
      <c r="BH7" s="26" t="s">
        <v>234</v>
      </c>
      <c r="BI7" s="24"/>
      <c r="BJ7" s="24"/>
      <c r="BK7" s="24"/>
      <c r="BL7" s="24"/>
      <c r="BM7" s="24"/>
      <c r="BN7" s="24"/>
    </row>
    <row r="8" spans="1:67" s="5" customFormat="1" ht="74.25" customHeight="1" x14ac:dyDescent="0.2">
      <c r="A8" s="45" t="s">
        <v>235</v>
      </c>
      <c r="B8" s="45" t="s">
        <v>236</v>
      </c>
      <c r="C8" s="45">
        <v>2007</v>
      </c>
      <c r="D8" s="45" t="s">
        <v>237</v>
      </c>
      <c r="E8" s="208" t="s">
        <v>238</v>
      </c>
      <c r="F8" s="45" t="s">
        <v>239</v>
      </c>
      <c r="G8" s="38">
        <v>19</v>
      </c>
      <c r="H8" s="109" t="s">
        <v>240</v>
      </c>
      <c r="I8" s="45">
        <v>271643</v>
      </c>
      <c r="J8" s="277" t="s">
        <v>241</v>
      </c>
      <c r="K8" s="45" t="s">
        <v>58</v>
      </c>
      <c r="L8" s="45">
        <v>271643</v>
      </c>
      <c r="M8" s="40">
        <v>139473</v>
      </c>
      <c r="N8" s="40">
        <v>132170</v>
      </c>
      <c r="O8" s="192" t="s">
        <v>59</v>
      </c>
      <c r="P8" s="193" t="s">
        <v>59</v>
      </c>
      <c r="Q8" s="193" t="s">
        <v>59</v>
      </c>
      <c r="R8" s="193" t="s">
        <v>59</v>
      </c>
      <c r="S8" s="193" t="s">
        <v>59</v>
      </c>
      <c r="T8" s="193" t="s">
        <v>59</v>
      </c>
      <c r="U8" s="196"/>
      <c r="V8" s="46" t="s">
        <v>242</v>
      </c>
      <c r="W8" s="292" t="s">
        <v>64</v>
      </c>
      <c r="X8" s="289" t="s">
        <v>243</v>
      </c>
      <c r="Y8" s="289" t="s">
        <v>218</v>
      </c>
      <c r="Z8" s="33"/>
      <c r="AA8" s="33" t="s">
        <v>142</v>
      </c>
      <c r="AB8" s="52" t="s">
        <v>244</v>
      </c>
      <c r="AC8" s="37" t="s">
        <v>245</v>
      </c>
      <c r="AD8" s="45" t="s">
        <v>71</v>
      </c>
      <c r="AE8" s="45"/>
      <c r="AF8" s="45" t="s">
        <v>246</v>
      </c>
      <c r="AG8" s="46" t="s">
        <v>247</v>
      </c>
      <c r="AH8" s="45" t="s">
        <v>248</v>
      </c>
      <c r="AI8" s="46"/>
      <c r="AJ8" s="46"/>
      <c r="AK8" s="46"/>
      <c r="AL8" s="45" t="s">
        <v>249</v>
      </c>
      <c r="AM8" s="46" t="s">
        <v>78</v>
      </c>
      <c r="AN8" s="196" t="s">
        <v>250</v>
      </c>
      <c r="AO8" s="190" t="s">
        <v>80</v>
      </c>
      <c r="AP8" s="196" t="s">
        <v>251</v>
      </c>
      <c r="AQ8" s="192" t="s">
        <v>80</v>
      </c>
      <c r="AR8" s="196" t="s">
        <v>151</v>
      </c>
      <c r="AS8" s="190" t="s">
        <v>152</v>
      </c>
      <c r="AT8" s="191" t="s">
        <v>153</v>
      </c>
      <c r="AU8" s="191" t="s">
        <v>80</v>
      </c>
      <c r="AV8" s="191" t="s">
        <v>154</v>
      </c>
      <c r="AW8" s="191" t="s">
        <v>80</v>
      </c>
      <c r="AX8" s="193" t="s">
        <v>252</v>
      </c>
      <c r="AY8" s="193" t="s">
        <v>86</v>
      </c>
      <c r="AZ8" s="196" t="s">
        <v>87</v>
      </c>
      <c r="BA8" s="198" t="s">
        <v>87</v>
      </c>
      <c r="BB8" s="194" t="s">
        <v>59</v>
      </c>
      <c r="BC8" s="194"/>
      <c r="BD8" s="258" t="s">
        <v>90</v>
      </c>
      <c r="BE8" s="201" t="s">
        <v>91</v>
      </c>
      <c r="BF8" s="260" t="s">
        <v>253</v>
      </c>
      <c r="BH8" s="24"/>
      <c r="BI8" s="24"/>
      <c r="BJ8" s="24"/>
      <c r="BK8" s="24"/>
      <c r="BL8" s="24"/>
      <c r="BM8" s="24"/>
      <c r="BN8" s="24"/>
    </row>
    <row r="9" spans="1:67" s="430" customFormat="1" ht="50.25" customHeight="1" x14ac:dyDescent="0.2">
      <c r="A9" s="276" t="s">
        <v>254</v>
      </c>
      <c r="B9" s="276" t="s">
        <v>255</v>
      </c>
      <c r="C9" s="276">
        <v>2008</v>
      </c>
      <c r="D9" s="415" t="s">
        <v>53</v>
      </c>
      <c r="E9" s="416" t="s">
        <v>256</v>
      </c>
      <c r="F9" s="417" t="s">
        <v>67</v>
      </c>
      <c r="G9" s="418" t="s">
        <v>67</v>
      </c>
      <c r="H9" s="419" t="s">
        <v>257</v>
      </c>
      <c r="I9" s="276">
        <v>174</v>
      </c>
      <c r="J9" s="420" t="s">
        <v>258</v>
      </c>
      <c r="K9" s="276" t="s">
        <v>104</v>
      </c>
      <c r="L9" s="276">
        <v>174</v>
      </c>
      <c r="M9" s="421">
        <v>84</v>
      </c>
      <c r="N9" s="421">
        <v>90</v>
      </c>
      <c r="O9" s="422" t="s">
        <v>59</v>
      </c>
      <c r="P9" s="423" t="s">
        <v>59</v>
      </c>
      <c r="Q9" s="423">
        <v>12.7</v>
      </c>
      <c r="R9" s="423" t="s">
        <v>59</v>
      </c>
      <c r="S9" s="423">
        <v>2.86</v>
      </c>
      <c r="T9" s="423" t="s">
        <v>59</v>
      </c>
      <c r="U9" s="423"/>
      <c r="V9" s="276" t="s">
        <v>259</v>
      </c>
      <c r="W9" s="276" t="s">
        <v>64</v>
      </c>
      <c r="X9" s="417" t="s">
        <v>260</v>
      </c>
      <c r="Y9" s="424" t="s">
        <v>113</v>
      </c>
      <c r="Z9" s="417" t="s">
        <v>261</v>
      </c>
      <c r="AA9" s="425" t="s">
        <v>169</v>
      </c>
      <c r="AB9" s="417" t="s">
        <v>262</v>
      </c>
      <c r="AC9" s="276" t="s">
        <v>263</v>
      </c>
      <c r="AD9" s="276" t="s">
        <v>172</v>
      </c>
      <c r="AE9" s="276" t="s">
        <v>264</v>
      </c>
      <c r="AF9" s="276" t="s">
        <v>265</v>
      </c>
      <c r="AG9" s="276" t="s">
        <v>266</v>
      </c>
      <c r="AH9" s="276" t="s">
        <v>267</v>
      </c>
      <c r="AI9" s="417" t="s">
        <v>267</v>
      </c>
      <c r="AJ9" s="417" t="s">
        <v>268</v>
      </c>
      <c r="AK9" s="276" t="s">
        <v>269</v>
      </c>
      <c r="AL9" s="426" t="s">
        <v>270</v>
      </c>
      <c r="AM9" s="426" t="s">
        <v>203</v>
      </c>
      <c r="AN9" s="427" t="s">
        <v>271</v>
      </c>
      <c r="AO9" s="427" t="s">
        <v>80</v>
      </c>
      <c r="AP9" s="427" t="s">
        <v>125</v>
      </c>
      <c r="AQ9" s="427" t="s">
        <v>80</v>
      </c>
      <c r="AR9" s="427" t="s">
        <v>272</v>
      </c>
      <c r="AS9" s="427" t="s">
        <v>80</v>
      </c>
      <c r="AT9" s="427" t="s">
        <v>273</v>
      </c>
      <c r="AU9" s="422" t="s">
        <v>208</v>
      </c>
      <c r="AV9" s="423" t="s">
        <v>128</v>
      </c>
      <c r="AW9" s="423" t="s">
        <v>80</v>
      </c>
      <c r="AX9" s="423" t="s">
        <v>274</v>
      </c>
      <c r="AY9" s="423" t="s">
        <v>90</v>
      </c>
      <c r="AZ9" s="428" t="s">
        <v>87</v>
      </c>
      <c r="BA9" s="423" t="s">
        <v>87</v>
      </c>
      <c r="BB9" s="427" t="s">
        <v>87</v>
      </c>
      <c r="BC9" s="422" t="s">
        <v>87</v>
      </c>
      <c r="BD9" s="423" t="s">
        <v>208</v>
      </c>
      <c r="BE9" s="429" t="s">
        <v>91</v>
      </c>
      <c r="BF9" s="430" t="s">
        <v>184</v>
      </c>
      <c r="BH9" s="431"/>
      <c r="BI9" s="431"/>
      <c r="BJ9" s="431"/>
      <c r="BK9" s="431"/>
      <c r="BL9" s="431"/>
      <c r="BM9" s="431"/>
      <c r="BN9" s="431"/>
    </row>
    <row r="10" spans="1:67" s="5" customFormat="1" ht="66" customHeight="1" x14ac:dyDescent="0.2">
      <c r="A10" s="277" t="s">
        <v>275</v>
      </c>
      <c r="B10" s="45" t="s">
        <v>276</v>
      </c>
      <c r="C10" s="45">
        <v>2008</v>
      </c>
      <c r="D10" s="45" t="s">
        <v>53</v>
      </c>
      <c r="E10" s="33" t="s">
        <v>238</v>
      </c>
      <c r="F10" s="126" t="s">
        <v>59</v>
      </c>
      <c r="G10" s="209"/>
      <c r="H10" s="45" t="s">
        <v>277</v>
      </c>
      <c r="I10" s="45">
        <v>750</v>
      </c>
      <c r="J10" s="277" t="s">
        <v>278</v>
      </c>
      <c r="K10" s="45" t="s">
        <v>279</v>
      </c>
      <c r="L10" s="45">
        <v>750</v>
      </c>
      <c r="M10" s="40" t="s">
        <v>280</v>
      </c>
      <c r="N10" s="46">
        <v>750</v>
      </c>
      <c r="O10" s="196">
        <v>202</v>
      </c>
      <c r="P10" s="196">
        <v>104</v>
      </c>
      <c r="Q10" s="190" t="s">
        <v>59</v>
      </c>
      <c r="R10" s="191" t="s">
        <v>59</v>
      </c>
      <c r="S10" s="191" t="s">
        <v>59</v>
      </c>
      <c r="T10" s="191" t="s">
        <v>59</v>
      </c>
      <c r="U10" s="191"/>
      <c r="V10" s="37" t="s">
        <v>281</v>
      </c>
      <c r="W10" s="122" t="s">
        <v>64</v>
      </c>
      <c r="X10" s="45" t="s">
        <v>282</v>
      </c>
      <c r="Y10" s="168" t="s">
        <v>113</v>
      </c>
      <c r="Z10" s="45" t="s">
        <v>283</v>
      </c>
      <c r="AA10" s="45" t="s">
        <v>284</v>
      </c>
      <c r="AB10" s="37" t="s">
        <v>285</v>
      </c>
      <c r="AC10" s="37" t="s">
        <v>286</v>
      </c>
      <c r="AD10" s="37" t="s">
        <v>71</v>
      </c>
      <c r="AE10" s="45" t="s">
        <v>287</v>
      </c>
      <c r="AF10" s="45" t="s">
        <v>288</v>
      </c>
      <c r="AG10" s="37" t="s">
        <v>289</v>
      </c>
      <c r="AH10" s="36" t="s">
        <v>290</v>
      </c>
      <c r="AI10" s="36" t="s">
        <v>59</v>
      </c>
      <c r="AJ10" s="36" t="s">
        <v>291</v>
      </c>
      <c r="AK10" s="37" t="s">
        <v>292</v>
      </c>
      <c r="AL10" s="175" t="s">
        <v>293</v>
      </c>
      <c r="AM10" s="207" t="s">
        <v>78</v>
      </c>
      <c r="AN10" s="144" t="s">
        <v>271</v>
      </c>
      <c r="AO10" s="144" t="s">
        <v>80</v>
      </c>
      <c r="AP10" s="144" t="s">
        <v>294</v>
      </c>
      <c r="AQ10" s="144" t="s">
        <v>80</v>
      </c>
      <c r="AR10" s="144" t="s">
        <v>295</v>
      </c>
      <c r="AS10" s="144" t="s">
        <v>80</v>
      </c>
      <c r="AT10" s="144" t="s">
        <v>296</v>
      </c>
      <c r="AU10" s="144" t="s">
        <v>234</v>
      </c>
      <c r="AV10" s="144" t="s">
        <v>297</v>
      </c>
      <c r="AW10" s="129" t="s">
        <v>80</v>
      </c>
      <c r="AX10" s="144" t="s">
        <v>298</v>
      </c>
      <c r="AY10" s="144" t="s">
        <v>80</v>
      </c>
      <c r="AZ10" s="147" t="s">
        <v>87</v>
      </c>
      <c r="BA10" s="142" t="s">
        <v>87</v>
      </c>
      <c r="BB10" s="143" t="s">
        <v>59</v>
      </c>
      <c r="BC10" s="143" t="s">
        <v>87</v>
      </c>
      <c r="BD10" s="133" t="s">
        <v>208</v>
      </c>
      <c r="BE10" s="201" t="s">
        <v>91</v>
      </c>
      <c r="BF10" s="5" t="s">
        <v>184</v>
      </c>
      <c r="BH10" s="25"/>
      <c r="BI10" s="24"/>
      <c r="BJ10" s="24"/>
      <c r="BK10" s="24"/>
      <c r="BL10" s="24"/>
      <c r="BM10" s="24"/>
      <c r="BN10" s="24"/>
    </row>
    <row r="11" spans="1:67" s="28" customFormat="1" ht="88" customHeight="1" x14ac:dyDescent="0.2">
      <c r="A11" s="210" t="s">
        <v>299</v>
      </c>
      <c r="B11" s="210" t="s">
        <v>300</v>
      </c>
      <c r="C11" s="210">
        <v>2009</v>
      </c>
      <c r="D11" s="210" t="s">
        <v>237</v>
      </c>
      <c r="E11" s="210" t="s">
        <v>100</v>
      </c>
      <c r="F11" s="36" t="s">
        <v>301</v>
      </c>
      <c r="G11" s="40"/>
      <c r="H11" s="171" t="s">
        <v>302</v>
      </c>
      <c r="I11" s="210">
        <v>238</v>
      </c>
      <c r="J11" s="279" t="s">
        <v>303</v>
      </c>
      <c r="K11" s="36" t="s">
        <v>58</v>
      </c>
      <c r="L11" s="210">
        <v>474</v>
      </c>
      <c r="M11" s="211">
        <v>141</v>
      </c>
      <c r="N11" s="211">
        <v>97</v>
      </c>
      <c r="O11" s="212">
        <v>98</v>
      </c>
      <c r="P11" s="213">
        <v>22</v>
      </c>
      <c r="Q11" s="214" t="s">
        <v>138</v>
      </c>
      <c r="R11" s="214" t="s">
        <v>138</v>
      </c>
      <c r="S11" s="214" t="s">
        <v>138</v>
      </c>
      <c r="T11" s="214" t="s">
        <v>138</v>
      </c>
      <c r="U11" s="214"/>
      <c r="V11" s="210"/>
      <c r="W11" s="210" t="s">
        <v>64</v>
      </c>
      <c r="X11" s="36" t="s">
        <v>113</v>
      </c>
      <c r="Y11" s="168" t="s">
        <v>113</v>
      </c>
      <c r="Z11" s="36" t="s">
        <v>304</v>
      </c>
      <c r="AA11" s="210" t="s">
        <v>169</v>
      </c>
      <c r="AB11" s="36" t="s">
        <v>305</v>
      </c>
      <c r="AC11" s="36" t="s">
        <v>306</v>
      </c>
      <c r="AD11" s="210" t="s">
        <v>172</v>
      </c>
      <c r="AE11" s="210" t="s">
        <v>118</v>
      </c>
      <c r="AF11" s="36" t="s">
        <v>307</v>
      </c>
      <c r="AG11" s="36" t="s">
        <v>308</v>
      </c>
      <c r="AH11" s="36" t="s">
        <v>309</v>
      </c>
      <c r="AI11" s="210" t="s">
        <v>59</v>
      </c>
      <c r="AJ11" s="36">
        <v>0.02</v>
      </c>
      <c r="AK11" s="36" t="s">
        <v>59</v>
      </c>
      <c r="AL11" s="36" t="s">
        <v>310</v>
      </c>
      <c r="AM11" s="36" t="s">
        <v>203</v>
      </c>
      <c r="AN11" s="140" t="s">
        <v>311</v>
      </c>
      <c r="AO11" s="148" t="s">
        <v>80</v>
      </c>
      <c r="AP11" s="140" t="s">
        <v>312</v>
      </c>
      <c r="AQ11" s="148" t="s">
        <v>208</v>
      </c>
      <c r="AR11" s="140" t="s">
        <v>313</v>
      </c>
      <c r="AS11" s="140" t="s">
        <v>152</v>
      </c>
      <c r="AT11" s="140" t="s">
        <v>314</v>
      </c>
      <c r="AU11" s="148" t="s">
        <v>80</v>
      </c>
      <c r="AV11" s="140" t="s">
        <v>154</v>
      </c>
      <c r="AW11" s="140" t="s">
        <v>80</v>
      </c>
      <c r="AX11" s="140" t="s">
        <v>315</v>
      </c>
      <c r="AY11" s="148" t="s">
        <v>86</v>
      </c>
      <c r="AZ11" s="149" t="s">
        <v>87</v>
      </c>
      <c r="BA11" s="149" t="s">
        <v>87</v>
      </c>
      <c r="BB11" s="140"/>
      <c r="BC11" s="140"/>
      <c r="BD11" s="150" t="s">
        <v>208</v>
      </c>
      <c r="BE11" s="201" t="s">
        <v>91</v>
      </c>
      <c r="BF11" s="5" t="s">
        <v>184</v>
      </c>
      <c r="BH11" s="125" t="s">
        <v>90</v>
      </c>
      <c r="BI11" s="24"/>
      <c r="BJ11" s="24"/>
      <c r="BK11" s="24"/>
      <c r="BL11" s="24"/>
      <c r="BM11" s="24"/>
      <c r="BN11" s="24"/>
    </row>
    <row r="12" spans="1:67" s="91" customFormat="1" ht="89.25" customHeight="1" x14ac:dyDescent="0.2">
      <c r="A12" s="354" t="s">
        <v>316</v>
      </c>
      <c r="B12" s="33" t="s">
        <v>317</v>
      </c>
      <c r="C12" s="33">
        <v>2009</v>
      </c>
      <c r="D12" s="47" t="s">
        <v>53</v>
      </c>
      <c r="E12" s="33" t="s">
        <v>134</v>
      </c>
      <c r="F12" s="215" t="s">
        <v>59</v>
      </c>
      <c r="G12" s="216"/>
      <c r="H12" s="33" t="s">
        <v>318</v>
      </c>
      <c r="I12" s="33">
        <v>811</v>
      </c>
      <c r="J12" s="280" t="s">
        <v>319</v>
      </c>
      <c r="K12" s="33" t="s">
        <v>58</v>
      </c>
      <c r="L12" s="33">
        <v>811</v>
      </c>
      <c r="M12" s="121">
        <v>417</v>
      </c>
      <c r="N12" s="121">
        <v>394</v>
      </c>
      <c r="O12" s="190" t="s">
        <v>59</v>
      </c>
      <c r="P12" s="191" t="s">
        <v>59</v>
      </c>
      <c r="Q12" s="191" t="s">
        <v>59</v>
      </c>
      <c r="R12" s="191" t="s">
        <v>59</v>
      </c>
      <c r="S12" s="191" t="s">
        <v>59</v>
      </c>
      <c r="T12" s="191" t="s">
        <v>59</v>
      </c>
      <c r="U12" s="196"/>
      <c r="V12" s="33" t="s">
        <v>320</v>
      </c>
      <c r="W12" s="215" t="s">
        <v>64</v>
      </c>
      <c r="X12" s="33" t="s">
        <v>321</v>
      </c>
      <c r="Y12" s="33" t="s">
        <v>66</v>
      </c>
      <c r="Z12" s="33" t="s">
        <v>322</v>
      </c>
      <c r="AA12" s="33" t="s">
        <v>323</v>
      </c>
      <c r="AB12" s="33" t="s">
        <v>324</v>
      </c>
      <c r="AC12" s="33" t="s">
        <v>325</v>
      </c>
      <c r="AD12" s="33" t="s">
        <v>326</v>
      </c>
      <c r="AE12" s="33" t="s">
        <v>327</v>
      </c>
      <c r="AF12" s="33" t="s">
        <v>328</v>
      </c>
      <c r="AG12" s="33"/>
      <c r="AH12" s="33"/>
      <c r="AI12" s="33" t="s">
        <v>329</v>
      </c>
      <c r="AJ12" s="33"/>
      <c r="AK12" s="206" t="s">
        <v>59</v>
      </c>
      <c r="AL12" s="124" t="s">
        <v>330</v>
      </c>
      <c r="AM12" s="124" t="s">
        <v>78</v>
      </c>
      <c r="AN12" s="62" t="s">
        <v>331</v>
      </c>
      <c r="AO12" s="128" t="s">
        <v>80</v>
      </c>
      <c r="AP12" s="128" t="s">
        <v>332</v>
      </c>
      <c r="AQ12" s="128" t="s">
        <v>80</v>
      </c>
      <c r="AR12" s="128" t="s">
        <v>151</v>
      </c>
      <c r="AS12" s="151" t="s">
        <v>152</v>
      </c>
      <c r="AT12" s="128" t="s">
        <v>153</v>
      </c>
      <c r="AU12" s="128" t="s">
        <v>80</v>
      </c>
      <c r="AV12" s="128" t="s">
        <v>154</v>
      </c>
      <c r="AW12" s="128" t="s">
        <v>80</v>
      </c>
      <c r="AX12" s="128" t="s">
        <v>155</v>
      </c>
      <c r="AY12" s="128" t="s">
        <v>208</v>
      </c>
      <c r="AZ12" s="128" t="s">
        <v>87</v>
      </c>
      <c r="BA12" s="151" t="s">
        <v>87</v>
      </c>
      <c r="BB12" s="152" t="s">
        <v>333</v>
      </c>
      <c r="BC12" s="153" t="s">
        <v>87</v>
      </c>
      <c r="BD12" s="154" t="s">
        <v>208</v>
      </c>
      <c r="BE12" s="201" t="s">
        <v>91</v>
      </c>
      <c r="BF12" s="5" t="s">
        <v>184</v>
      </c>
      <c r="BH12" s="123" t="s">
        <v>234</v>
      </c>
      <c r="BI12" s="123"/>
      <c r="BJ12" s="123"/>
      <c r="BK12" s="123"/>
      <c r="BL12" s="123"/>
      <c r="BM12" s="123"/>
      <c r="BN12" s="123"/>
    </row>
    <row r="13" spans="1:67" s="17" customFormat="1" ht="50.25" customHeight="1" x14ac:dyDescent="0.15">
      <c r="A13" s="352" t="s">
        <v>334</v>
      </c>
      <c r="B13" s="48" t="s">
        <v>335</v>
      </c>
      <c r="C13" s="48">
        <v>2009</v>
      </c>
      <c r="D13" s="48" t="s">
        <v>237</v>
      </c>
      <c r="E13" s="33" t="s">
        <v>134</v>
      </c>
      <c r="F13" s="48" t="s">
        <v>87</v>
      </c>
      <c r="G13" s="106"/>
      <c r="H13" s="217" t="s">
        <v>336</v>
      </c>
      <c r="I13" s="186">
        <v>2739</v>
      </c>
      <c r="J13" s="217" t="s">
        <v>337</v>
      </c>
      <c r="K13" s="48" t="s">
        <v>104</v>
      </c>
      <c r="L13" s="48">
        <v>2739</v>
      </c>
      <c r="M13" s="106">
        <v>1519</v>
      </c>
      <c r="N13" s="106">
        <v>1220</v>
      </c>
      <c r="O13" s="192" t="s">
        <v>59</v>
      </c>
      <c r="P13" s="193" t="s">
        <v>59</v>
      </c>
      <c r="Q13" s="193" t="s">
        <v>59</v>
      </c>
      <c r="R13" s="193" t="s">
        <v>59</v>
      </c>
      <c r="S13" s="193" t="s">
        <v>59</v>
      </c>
      <c r="T13" s="193" t="s">
        <v>59</v>
      </c>
      <c r="U13" s="196"/>
      <c r="V13" s="48" t="s">
        <v>338</v>
      </c>
      <c r="W13" s="48" t="s">
        <v>110</v>
      </c>
      <c r="X13" s="48" t="s">
        <v>339</v>
      </c>
      <c r="Y13" s="218" t="s">
        <v>113</v>
      </c>
      <c r="Z13" s="48" t="s">
        <v>340</v>
      </c>
      <c r="AA13" s="48" t="s">
        <v>169</v>
      </c>
      <c r="AB13" s="48" t="s">
        <v>10</v>
      </c>
      <c r="AC13" s="48" t="s">
        <v>341</v>
      </c>
      <c r="AD13" s="48" t="s">
        <v>71</v>
      </c>
      <c r="AE13" s="48" t="s">
        <v>342</v>
      </c>
      <c r="AF13" s="193" t="s">
        <v>59</v>
      </c>
      <c r="AG13" s="193" t="s">
        <v>59</v>
      </c>
      <c r="AH13" s="193" t="s">
        <v>59</v>
      </c>
      <c r="AI13" s="193" t="s">
        <v>59</v>
      </c>
      <c r="AJ13" s="193" t="s">
        <v>59</v>
      </c>
      <c r="AK13" s="48" t="s">
        <v>59</v>
      </c>
      <c r="AL13" s="110" t="s">
        <v>343</v>
      </c>
      <c r="AM13" s="110" t="s">
        <v>78</v>
      </c>
      <c r="AN13" s="199" t="s">
        <v>344</v>
      </c>
      <c r="AO13" s="195" t="s">
        <v>80</v>
      </c>
      <c r="AP13" s="195" t="s">
        <v>345</v>
      </c>
      <c r="AQ13" s="195" t="s">
        <v>80</v>
      </c>
      <c r="AR13" s="195" t="s">
        <v>181</v>
      </c>
      <c r="AS13" s="200" t="s">
        <v>208</v>
      </c>
      <c r="AT13" s="195" t="s">
        <v>153</v>
      </c>
      <c r="AU13" s="195" t="s">
        <v>80</v>
      </c>
      <c r="AV13" s="195" t="s">
        <v>154</v>
      </c>
      <c r="AW13" s="195" t="s">
        <v>80</v>
      </c>
      <c r="AX13" s="193" t="s">
        <v>274</v>
      </c>
      <c r="AY13" s="193" t="s">
        <v>90</v>
      </c>
      <c r="AZ13" s="195" t="s">
        <v>87</v>
      </c>
      <c r="BA13" s="195" t="s">
        <v>87</v>
      </c>
      <c r="BB13" s="195" t="s">
        <v>346</v>
      </c>
      <c r="BC13" s="195" t="s">
        <v>347</v>
      </c>
      <c r="BD13" s="188" t="s">
        <v>208</v>
      </c>
      <c r="BE13" s="201" t="s">
        <v>91</v>
      </c>
      <c r="BF13" s="5" t="s">
        <v>184</v>
      </c>
    </row>
    <row r="14" spans="1:67" s="17" customFormat="1" ht="57" customHeight="1" x14ac:dyDescent="0.15">
      <c r="A14" s="352" t="s">
        <v>348</v>
      </c>
      <c r="B14" s="48" t="s">
        <v>349</v>
      </c>
      <c r="C14" s="48">
        <v>2011</v>
      </c>
      <c r="D14" s="47" t="s">
        <v>53</v>
      </c>
      <c r="E14" s="33" t="s">
        <v>54</v>
      </c>
      <c r="F14" s="48" t="s">
        <v>350</v>
      </c>
      <c r="G14" s="106">
        <v>1</v>
      </c>
      <c r="H14" s="48" t="s">
        <v>351</v>
      </c>
      <c r="I14" s="48">
        <v>666</v>
      </c>
      <c r="J14" s="217" t="s">
        <v>352</v>
      </c>
      <c r="K14" s="48" t="s">
        <v>104</v>
      </c>
      <c r="L14" s="48">
        <v>666</v>
      </c>
      <c r="M14" s="274" t="s">
        <v>215</v>
      </c>
      <c r="N14" s="274" t="s">
        <v>215</v>
      </c>
      <c r="O14" s="219">
        <v>324</v>
      </c>
      <c r="P14" s="220">
        <v>342</v>
      </c>
      <c r="Q14" s="220" t="s">
        <v>353</v>
      </c>
      <c r="R14" s="220" t="s">
        <v>354</v>
      </c>
      <c r="S14" s="220" t="s">
        <v>355</v>
      </c>
      <c r="T14" s="220" t="s">
        <v>356</v>
      </c>
      <c r="U14" s="220" t="s">
        <v>110</v>
      </c>
      <c r="V14" s="48" t="s">
        <v>357</v>
      </c>
      <c r="W14" s="48" t="s">
        <v>64</v>
      </c>
      <c r="X14" s="48" t="s">
        <v>358</v>
      </c>
      <c r="Y14" s="48" t="s">
        <v>359</v>
      </c>
      <c r="Z14" s="48" t="s">
        <v>87</v>
      </c>
      <c r="AA14" s="48" t="s">
        <v>360</v>
      </c>
      <c r="AB14" s="48" t="s">
        <v>87</v>
      </c>
      <c r="AC14" s="48" t="s">
        <v>361</v>
      </c>
      <c r="AD14" s="48" t="s">
        <v>362</v>
      </c>
      <c r="AE14" s="48" t="s">
        <v>363</v>
      </c>
      <c r="AF14" s="48" t="s">
        <v>305</v>
      </c>
      <c r="AG14" s="48" t="s">
        <v>364</v>
      </c>
      <c r="AH14" s="48" t="s">
        <v>365</v>
      </c>
      <c r="AI14" s="48" t="s">
        <v>138</v>
      </c>
      <c r="AJ14" s="48" t="s">
        <v>366</v>
      </c>
      <c r="AK14" s="48" t="s">
        <v>367</v>
      </c>
      <c r="AL14" s="110" t="s">
        <v>368</v>
      </c>
      <c r="AM14" s="110" t="s">
        <v>78</v>
      </c>
      <c r="AN14" s="182" t="s">
        <v>369</v>
      </c>
      <c r="AO14" s="183" t="s">
        <v>80</v>
      </c>
      <c r="AP14" s="183" t="s">
        <v>370</v>
      </c>
      <c r="AQ14" s="183" t="s">
        <v>80</v>
      </c>
      <c r="AR14" s="183" t="s">
        <v>371</v>
      </c>
      <c r="AS14" s="183" t="s">
        <v>80</v>
      </c>
      <c r="AT14" s="183" t="s">
        <v>153</v>
      </c>
      <c r="AU14" s="183" t="s">
        <v>80</v>
      </c>
      <c r="AV14" s="183" t="s">
        <v>154</v>
      </c>
      <c r="AW14" s="183" t="s">
        <v>80</v>
      </c>
      <c r="AX14" s="183" t="s">
        <v>182</v>
      </c>
      <c r="AY14" s="183" t="s">
        <v>80</v>
      </c>
      <c r="AZ14" s="183" t="s">
        <v>372</v>
      </c>
      <c r="BA14" s="183" t="s">
        <v>80</v>
      </c>
      <c r="BB14" s="132" t="s">
        <v>87</v>
      </c>
      <c r="BC14" s="132" t="s">
        <v>87</v>
      </c>
      <c r="BD14" s="158" t="s">
        <v>80</v>
      </c>
    </row>
    <row r="15" spans="1:67" s="460" customFormat="1" ht="67.5" customHeight="1" x14ac:dyDescent="0.15">
      <c r="A15" s="460" t="s">
        <v>373</v>
      </c>
      <c r="B15" s="460" t="s">
        <v>374</v>
      </c>
      <c r="C15" s="460">
        <v>2011</v>
      </c>
      <c r="D15" s="460" t="s">
        <v>237</v>
      </c>
      <c r="E15" s="460" t="s">
        <v>54</v>
      </c>
      <c r="F15" s="460" t="s">
        <v>375</v>
      </c>
      <c r="G15" s="462" t="s">
        <v>376</v>
      </c>
      <c r="H15" s="481" t="s">
        <v>377</v>
      </c>
      <c r="I15" s="460">
        <v>8126</v>
      </c>
      <c r="J15" s="492">
        <v>50</v>
      </c>
      <c r="K15" s="460" t="s">
        <v>58</v>
      </c>
      <c r="L15" s="460">
        <v>9377</v>
      </c>
      <c r="M15" s="493">
        <v>4095</v>
      </c>
      <c r="N15" s="493">
        <v>4031</v>
      </c>
      <c r="O15" s="466">
        <v>207</v>
      </c>
      <c r="P15" s="467">
        <v>826</v>
      </c>
      <c r="Q15" s="468" t="s">
        <v>138</v>
      </c>
      <c r="R15" s="468" t="s">
        <v>138</v>
      </c>
      <c r="S15" s="468" t="s">
        <v>138</v>
      </c>
      <c r="T15" s="468" t="s">
        <v>138</v>
      </c>
      <c r="U15" s="468"/>
      <c r="V15" s="460" t="s">
        <v>378</v>
      </c>
      <c r="W15" s="416" t="s">
        <v>64</v>
      </c>
      <c r="X15" s="460" t="s">
        <v>379</v>
      </c>
      <c r="Y15" s="460" t="s">
        <v>66</v>
      </c>
      <c r="Z15" s="460" t="s">
        <v>380</v>
      </c>
      <c r="AA15" s="460" t="s">
        <v>381</v>
      </c>
      <c r="AB15" s="33" t="s">
        <v>382</v>
      </c>
      <c r="AC15" s="460" t="s">
        <v>383</v>
      </c>
      <c r="AD15" s="33" t="s">
        <v>384</v>
      </c>
      <c r="AE15" s="33" t="s">
        <v>385</v>
      </c>
      <c r="AF15" s="33" t="s">
        <v>386</v>
      </c>
      <c r="AG15" s="460" t="s">
        <v>387</v>
      </c>
      <c r="AH15" s="460" t="s">
        <v>388</v>
      </c>
      <c r="AI15" s="460" t="s">
        <v>138</v>
      </c>
      <c r="AJ15" s="460" t="s">
        <v>389</v>
      </c>
      <c r="AK15" s="33" t="s">
        <v>390</v>
      </c>
      <c r="AL15" s="460" t="s">
        <v>391</v>
      </c>
      <c r="AM15" s="460" t="s">
        <v>78</v>
      </c>
      <c r="AN15" s="471" t="s">
        <v>392</v>
      </c>
      <c r="AO15" s="473" t="s">
        <v>80</v>
      </c>
      <c r="AP15" s="473" t="s">
        <v>393</v>
      </c>
      <c r="AQ15" s="473" t="s">
        <v>80</v>
      </c>
      <c r="AR15" s="473" t="s">
        <v>394</v>
      </c>
      <c r="AS15" s="473" t="s">
        <v>80</v>
      </c>
      <c r="AT15" s="473" t="s">
        <v>153</v>
      </c>
      <c r="AU15" s="473" t="s">
        <v>80</v>
      </c>
      <c r="AV15" s="473" t="s">
        <v>154</v>
      </c>
      <c r="AW15" s="473" t="s">
        <v>80</v>
      </c>
      <c r="AX15" s="473" t="s">
        <v>155</v>
      </c>
      <c r="AY15" s="473" t="s">
        <v>90</v>
      </c>
      <c r="AZ15" s="473" t="s">
        <v>87</v>
      </c>
      <c r="BA15" s="473" t="s">
        <v>87</v>
      </c>
      <c r="BB15" s="473" t="s">
        <v>87</v>
      </c>
      <c r="BC15" s="473" t="s">
        <v>87</v>
      </c>
      <c r="BD15" s="468" t="s">
        <v>90</v>
      </c>
      <c r="BE15" s="429" t="s">
        <v>91</v>
      </c>
      <c r="BF15" s="430" t="s">
        <v>184</v>
      </c>
    </row>
    <row r="16" spans="1:67" s="88" customFormat="1" ht="96" x14ac:dyDescent="0.15">
      <c r="A16" s="234" t="s">
        <v>395</v>
      </c>
      <c r="B16" s="33" t="s">
        <v>396</v>
      </c>
      <c r="C16" s="48">
        <v>2012</v>
      </c>
      <c r="D16" s="47" t="s">
        <v>53</v>
      </c>
      <c r="E16" s="48" t="s">
        <v>397</v>
      </c>
      <c r="F16" s="48" t="s">
        <v>87</v>
      </c>
      <c r="G16" s="106"/>
      <c r="H16" s="110" t="s">
        <v>398</v>
      </c>
      <c r="I16" s="48">
        <v>3470</v>
      </c>
      <c r="J16" s="217" t="s">
        <v>399</v>
      </c>
      <c r="K16" s="48" t="s">
        <v>104</v>
      </c>
      <c r="L16" s="48">
        <v>4552</v>
      </c>
      <c r="M16" s="106">
        <v>1325</v>
      </c>
      <c r="N16" s="106">
        <v>2145</v>
      </c>
      <c r="O16" s="223">
        <v>2508</v>
      </c>
      <c r="P16" s="224">
        <v>2044</v>
      </c>
      <c r="Q16" s="195" t="s">
        <v>138</v>
      </c>
      <c r="R16" s="195" t="s">
        <v>138</v>
      </c>
      <c r="S16" s="195" t="s">
        <v>138</v>
      </c>
      <c r="T16" s="195" t="s">
        <v>138</v>
      </c>
      <c r="U16" s="195"/>
      <c r="V16" s="48" t="s">
        <v>400</v>
      </c>
      <c r="W16" s="48" t="s">
        <v>64</v>
      </c>
      <c r="X16" s="48" t="s">
        <v>401</v>
      </c>
      <c r="Y16" s="48" t="s">
        <v>167</v>
      </c>
      <c r="Z16" s="48" t="s">
        <v>87</v>
      </c>
      <c r="AA16" s="48" t="s">
        <v>402</v>
      </c>
      <c r="AB16" s="48" t="s">
        <v>403</v>
      </c>
      <c r="AC16" s="110" t="s">
        <v>404</v>
      </c>
      <c r="AD16" s="48" t="s">
        <v>117</v>
      </c>
      <c r="AE16" s="48" t="s">
        <v>342</v>
      </c>
      <c r="AF16" s="48" t="s">
        <v>405</v>
      </c>
      <c r="AG16" s="48" t="s">
        <v>406</v>
      </c>
      <c r="AH16" s="48" t="s">
        <v>407</v>
      </c>
      <c r="AI16" s="225" t="s">
        <v>59</v>
      </c>
      <c r="AJ16" s="48" t="s">
        <v>408</v>
      </c>
      <c r="AK16" s="48" t="s">
        <v>59</v>
      </c>
      <c r="AL16" s="110" t="s">
        <v>409</v>
      </c>
      <c r="AM16" s="48" t="s">
        <v>78</v>
      </c>
      <c r="AN16" s="155" t="s">
        <v>410</v>
      </c>
      <c r="AO16" s="132" t="s">
        <v>80</v>
      </c>
      <c r="AP16" s="132" t="s">
        <v>411</v>
      </c>
      <c r="AQ16" s="156" t="s">
        <v>80</v>
      </c>
      <c r="AR16" s="156" t="s">
        <v>181</v>
      </c>
      <c r="AS16" s="157" t="s">
        <v>152</v>
      </c>
      <c r="AT16" s="132" t="s">
        <v>153</v>
      </c>
      <c r="AU16" s="132" t="s">
        <v>80</v>
      </c>
      <c r="AV16" s="132" t="s">
        <v>154</v>
      </c>
      <c r="AW16" s="132" t="s">
        <v>80</v>
      </c>
      <c r="AX16" s="132" t="s">
        <v>182</v>
      </c>
      <c r="AY16" s="132" t="s">
        <v>80</v>
      </c>
      <c r="AZ16" s="156" t="s">
        <v>412</v>
      </c>
      <c r="BA16" s="156"/>
      <c r="BB16" s="157"/>
      <c r="BC16" s="157" t="s">
        <v>87</v>
      </c>
      <c r="BD16" s="256" t="s">
        <v>90</v>
      </c>
      <c r="BE16" s="201" t="s">
        <v>91</v>
      </c>
      <c r="BF16" s="5" t="s">
        <v>184</v>
      </c>
    </row>
    <row r="17" spans="1:58" s="88" customFormat="1" ht="87.75" customHeight="1" x14ac:dyDescent="0.15">
      <c r="A17" s="33" t="s">
        <v>413</v>
      </c>
      <c r="B17" s="33" t="s">
        <v>414</v>
      </c>
      <c r="C17" s="33">
        <v>2012</v>
      </c>
      <c r="D17" s="225" t="s">
        <v>415</v>
      </c>
      <c r="E17" s="33" t="s">
        <v>134</v>
      </c>
      <c r="F17" s="226" t="s">
        <v>416</v>
      </c>
      <c r="G17" s="226">
        <v>20</v>
      </c>
      <c r="H17" s="227" t="s">
        <v>417</v>
      </c>
      <c r="I17" s="33">
        <v>4077</v>
      </c>
      <c r="J17" s="280" t="s">
        <v>418</v>
      </c>
      <c r="K17" s="33" t="s">
        <v>58</v>
      </c>
      <c r="L17" s="33">
        <v>5115</v>
      </c>
      <c r="M17" s="121">
        <v>2239</v>
      </c>
      <c r="N17" s="121">
        <v>1838</v>
      </c>
      <c r="O17" s="223">
        <v>4004</v>
      </c>
      <c r="P17" s="228" t="s">
        <v>59</v>
      </c>
      <c r="Q17" s="193" t="s">
        <v>59</v>
      </c>
      <c r="R17" s="193" t="s">
        <v>59</v>
      </c>
      <c r="S17" s="193" t="s">
        <v>59</v>
      </c>
      <c r="T17" s="193" t="s">
        <v>59</v>
      </c>
      <c r="U17" s="196"/>
      <c r="V17" s="33" t="s">
        <v>419</v>
      </c>
      <c r="W17" s="33" t="s">
        <v>64</v>
      </c>
      <c r="X17" s="226" t="s">
        <v>420</v>
      </c>
      <c r="Y17" s="218" t="s">
        <v>113</v>
      </c>
      <c r="Z17" s="225" t="s">
        <v>67</v>
      </c>
      <c r="AA17" s="226" t="s">
        <v>169</v>
      </c>
      <c r="AB17" s="226" t="s">
        <v>421</v>
      </c>
      <c r="AC17" s="226" t="s">
        <v>422</v>
      </c>
      <c r="AD17" s="33" t="s">
        <v>71</v>
      </c>
      <c r="AE17" s="33" t="s">
        <v>423</v>
      </c>
      <c r="AF17" s="226" t="s">
        <v>424</v>
      </c>
      <c r="AG17" s="226" t="s">
        <v>425</v>
      </c>
      <c r="AH17" s="225" t="s">
        <v>59</v>
      </c>
      <c r="AI17" s="225" t="s">
        <v>59</v>
      </c>
      <c r="AJ17" s="229">
        <v>1E-3</v>
      </c>
      <c r="AK17" s="33" t="s">
        <v>426</v>
      </c>
      <c r="AL17" s="124" t="s">
        <v>427</v>
      </c>
      <c r="AM17" s="33" t="s">
        <v>78</v>
      </c>
      <c r="AN17" s="159" t="s">
        <v>428</v>
      </c>
      <c r="AO17" s="160" t="s">
        <v>208</v>
      </c>
      <c r="AP17" s="160" t="s">
        <v>429</v>
      </c>
      <c r="AQ17" s="132" t="s">
        <v>80</v>
      </c>
      <c r="AR17" s="160" t="s">
        <v>430</v>
      </c>
      <c r="AS17" s="161" t="s">
        <v>80</v>
      </c>
      <c r="AT17" s="160" t="s">
        <v>431</v>
      </c>
      <c r="AU17" s="161" t="s">
        <v>80</v>
      </c>
      <c r="AV17" s="160" t="s">
        <v>432</v>
      </c>
      <c r="AW17" s="161" t="s">
        <v>80</v>
      </c>
      <c r="AX17" s="132" t="s">
        <v>155</v>
      </c>
      <c r="AY17" s="132" t="s">
        <v>90</v>
      </c>
      <c r="AZ17" s="132" t="s">
        <v>433</v>
      </c>
      <c r="BA17" s="132" t="s">
        <v>80</v>
      </c>
      <c r="BB17" s="132" t="s">
        <v>346</v>
      </c>
      <c r="BC17" s="132" t="s">
        <v>434</v>
      </c>
      <c r="BD17" s="189" t="s">
        <v>208</v>
      </c>
      <c r="BE17" s="201" t="s">
        <v>91</v>
      </c>
      <c r="BF17" s="5" t="s">
        <v>435</v>
      </c>
    </row>
    <row r="18" spans="1:58" s="88" customFormat="1" ht="79.5" customHeight="1" x14ac:dyDescent="0.15">
      <c r="A18" s="47" t="s">
        <v>436</v>
      </c>
      <c r="B18" s="47" t="s">
        <v>437</v>
      </c>
      <c r="C18" s="47">
        <v>2012</v>
      </c>
      <c r="D18" s="47" t="s">
        <v>53</v>
      </c>
      <c r="E18" s="206" t="s">
        <v>54</v>
      </c>
      <c r="F18" s="47" t="s">
        <v>438</v>
      </c>
      <c r="G18" s="121"/>
      <c r="H18" s="47" t="s">
        <v>439</v>
      </c>
      <c r="I18" s="47">
        <v>1091</v>
      </c>
      <c r="J18" s="47" t="s">
        <v>440</v>
      </c>
      <c r="K18" s="47" t="s">
        <v>104</v>
      </c>
      <c r="L18" s="47">
        <v>70805</v>
      </c>
      <c r="M18" s="121">
        <v>543</v>
      </c>
      <c r="N18" s="121">
        <v>548</v>
      </c>
      <c r="O18" s="219">
        <v>260</v>
      </c>
      <c r="P18" s="220">
        <v>700</v>
      </c>
      <c r="Q18" s="220" t="s">
        <v>138</v>
      </c>
      <c r="R18" s="220" t="s">
        <v>138</v>
      </c>
      <c r="S18" s="220" t="s">
        <v>138</v>
      </c>
      <c r="T18" s="220" t="s">
        <v>138</v>
      </c>
      <c r="U18" s="220"/>
      <c r="V18" s="47" t="s">
        <v>441</v>
      </c>
      <c r="W18" s="47" t="s">
        <v>110</v>
      </c>
      <c r="X18" s="47" t="s">
        <v>442</v>
      </c>
      <c r="Y18" s="48" t="s">
        <v>359</v>
      </c>
      <c r="Z18" s="47" t="s">
        <v>443</v>
      </c>
      <c r="AA18" s="47" t="s">
        <v>444</v>
      </c>
      <c r="AB18" s="47" t="s">
        <v>445</v>
      </c>
      <c r="AC18" s="47" t="s">
        <v>446</v>
      </c>
      <c r="AD18" s="47" t="s">
        <v>384</v>
      </c>
      <c r="AE18" s="47" t="s">
        <v>447</v>
      </c>
      <c r="AF18" s="47" t="s">
        <v>448</v>
      </c>
      <c r="AG18" s="47" t="s">
        <v>449</v>
      </c>
      <c r="AH18" s="47" t="s">
        <v>59</v>
      </c>
      <c r="AI18" s="47" t="s">
        <v>138</v>
      </c>
      <c r="AJ18" s="47" t="s">
        <v>450</v>
      </c>
      <c r="AK18" s="47" t="s">
        <v>138</v>
      </c>
      <c r="AL18" s="230" t="s">
        <v>451</v>
      </c>
      <c r="AM18" s="47" t="s">
        <v>78</v>
      </c>
      <c r="AN18" s="155" t="s">
        <v>311</v>
      </c>
      <c r="AO18" s="156" t="s">
        <v>80</v>
      </c>
      <c r="AP18" s="156" t="s">
        <v>125</v>
      </c>
      <c r="AQ18" s="156" t="s">
        <v>80</v>
      </c>
      <c r="AR18" s="156" t="s">
        <v>452</v>
      </c>
      <c r="AS18" s="156" t="s">
        <v>80</v>
      </c>
      <c r="AT18" s="156" t="s">
        <v>453</v>
      </c>
      <c r="AU18" s="156" t="s">
        <v>152</v>
      </c>
      <c r="AV18" s="156" t="s">
        <v>128</v>
      </c>
      <c r="AW18" s="156" t="s">
        <v>80</v>
      </c>
      <c r="AX18" s="156" t="s">
        <v>454</v>
      </c>
      <c r="AY18" s="156" t="s">
        <v>208</v>
      </c>
      <c r="AZ18" s="156" t="s">
        <v>87</v>
      </c>
      <c r="BA18" s="156" t="s">
        <v>87</v>
      </c>
      <c r="BB18" s="156" t="s">
        <v>88</v>
      </c>
      <c r="BC18" s="156" t="s">
        <v>455</v>
      </c>
      <c r="BD18" s="135" t="s">
        <v>208</v>
      </c>
      <c r="BE18" s="201" t="s">
        <v>91</v>
      </c>
      <c r="BF18" s="5" t="s">
        <v>184</v>
      </c>
    </row>
    <row r="19" spans="1:58" s="460" customFormat="1" ht="71.25" customHeight="1" x14ac:dyDescent="0.15">
      <c r="A19" s="460" t="s">
        <v>456</v>
      </c>
      <c r="B19" s="460" t="s">
        <v>457</v>
      </c>
      <c r="C19" s="460">
        <v>2013</v>
      </c>
      <c r="D19" s="460" t="s">
        <v>237</v>
      </c>
      <c r="E19" s="461" t="s">
        <v>134</v>
      </c>
      <c r="F19" s="416">
        <v>2001</v>
      </c>
      <c r="G19" s="462" t="s">
        <v>458</v>
      </c>
      <c r="H19" s="463" t="s">
        <v>459</v>
      </c>
      <c r="I19" s="460">
        <v>185</v>
      </c>
      <c r="J19" s="464" t="s">
        <v>460</v>
      </c>
      <c r="K19" s="460" t="s">
        <v>58</v>
      </c>
      <c r="L19" s="460">
        <v>469</v>
      </c>
      <c r="M19" s="462"/>
      <c r="N19" s="465" t="s">
        <v>461</v>
      </c>
      <c r="O19" s="466">
        <v>104</v>
      </c>
      <c r="P19" s="467">
        <v>33</v>
      </c>
      <c r="Q19" s="468" t="s">
        <v>138</v>
      </c>
      <c r="R19" s="468" t="s">
        <v>138</v>
      </c>
      <c r="S19" s="468" t="s">
        <v>138</v>
      </c>
      <c r="T19" s="468" t="s">
        <v>138</v>
      </c>
      <c r="U19" s="468"/>
      <c r="V19" s="460" t="s">
        <v>462</v>
      </c>
      <c r="W19" s="460" t="s">
        <v>64</v>
      </c>
      <c r="X19" s="416" t="s">
        <v>463</v>
      </c>
      <c r="Y19" s="469" t="s">
        <v>113</v>
      </c>
      <c r="Z19" s="416" t="s">
        <v>67</v>
      </c>
      <c r="AA19" s="460" t="s">
        <v>464</v>
      </c>
      <c r="AB19" s="461" t="s">
        <v>465</v>
      </c>
      <c r="AC19" s="460" t="s">
        <v>466</v>
      </c>
      <c r="AD19" s="460" t="s">
        <v>117</v>
      </c>
      <c r="AE19" s="460" t="s">
        <v>466</v>
      </c>
      <c r="AF19" s="460" t="s">
        <v>467</v>
      </c>
      <c r="AG19" s="460" t="s">
        <v>468</v>
      </c>
      <c r="AH19" s="460" t="s">
        <v>469</v>
      </c>
      <c r="AI19" s="416" t="s">
        <v>59</v>
      </c>
      <c r="AJ19" s="416" t="s">
        <v>470</v>
      </c>
      <c r="AK19" s="460" t="s">
        <v>59</v>
      </c>
      <c r="AL19" s="470" t="s">
        <v>471</v>
      </c>
      <c r="AM19" s="416" t="s">
        <v>38</v>
      </c>
      <c r="AN19" s="471" t="s">
        <v>472</v>
      </c>
      <c r="AO19" s="472" t="s">
        <v>80</v>
      </c>
      <c r="AP19" s="473" t="s">
        <v>294</v>
      </c>
      <c r="AQ19" s="473" t="s">
        <v>80</v>
      </c>
      <c r="AR19" s="473" t="s">
        <v>473</v>
      </c>
      <c r="AS19" s="473" t="s">
        <v>80</v>
      </c>
      <c r="AT19" s="473" t="s">
        <v>474</v>
      </c>
      <c r="AU19" s="473" t="s">
        <v>80</v>
      </c>
      <c r="AV19" s="473" t="s">
        <v>154</v>
      </c>
      <c r="AW19" s="473" t="s">
        <v>80</v>
      </c>
      <c r="AX19" s="473" t="s">
        <v>155</v>
      </c>
      <c r="AY19" s="473" t="s">
        <v>90</v>
      </c>
      <c r="AZ19" s="473" t="s">
        <v>475</v>
      </c>
      <c r="BA19" s="473" t="s">
        <v>87</v>
      </c>
      <c r="BB19" s="473" t="s">
        <v>88</v>
      </c>
      <c r="BC19" s="473" t="s">
        <v>476</v>
      </c>
      <c r="BD19" s="468" t="s">
        <v>90</v>
      </c>
      <c r="BE19" s="429" t="s">
        <v>91</v>
      </c>
      <c r="BF19" s="430" t="s">
        <v>477</v>
      </c>
    </row>
    <row r="20" spans="1:58" s="11" customFormat="1" ht="90" customHeight="1" x14ac:dyDescent="0.15">
      <c r="A20" s="47" t="s">
        <v>478</v>
      </c>
      <c r="B20" s="47" t="s">
        <v>479</v>
      </c>
      <c r="C20" s="33">
        <v>2014</v>
      </c>
      <c r="D20" s="47" t="s">
        <v>53</v>
      </c>
      <c r="E20" s="215" t="s">
        <v>480</v>
      </c>
      <c r="F20" s="215" t="s">
        <v>481</v>
      </c>
      <c r="G20" s="216"/>
      <c r="H20" s="230" t="s">
        <v>482</v>
      </c>
      <c r="I20" s="206">
        <f>342+404</f>
        <v>746</v>
      </c>
      <c r="J20" s="281" t="s">
        <v>483</v>
      </c>
      <c r="K20" s="33" t="s">
        <v>58</v>
      </c>
      <c r="L20" s="47">
        <v>746</v>
      </c>
      <c r="M20" s="121">
        <v>404</v>
      </c>
      <c r="N20" s="121">
        <v>342</v>
      </c>
      <c r="O20" s="232">
        <v>187</v>
      </c>
      <c r="P20" s="233">
        <v>86</v>
      </c>
      <c r="Q20" s="220" t="s">
        <v>138</v>
      </c>
      <c r="R20" s="220" t="s">
        <v>138</v>
      </c>
      <c r="S20" s="220" t="s">
        <v>138</v>
      </c>
      <c r="T20" s="220" t="s">
        <v>138</v>
      </c>
      <c r="U20" s="220"/>
      <c r="V20" s="47" t="s">
        <v>484</v>
      </c>
      <c r="W20" s="215" t="s">
        <v>64</v>
      </c>
      <c r="X20" s="33" t="s">
        <v>485</v>
      </c>
      <c r="Y20" s="218" t="s">
        <v>113</v>
      </c>
      <c r="Z20" s="215" t="s">
        <v>67</v>
      </c>
      <c r="AA20" s="33" t="s">
        <v>486</v>
      </c>
      <c r="AB20" s="33" t="s">
        <v>487</v>
      </c>
      <c r="AC20" s="33" t="s">
        <v>488</v>
      </c>
      <c r="AD20" s="33" t="s">
        <v>71</v>
      </c>
      <c r="AE20" s="206" t="s">
        <v>489</v>
      </c>
      <c r="AF20" s="33" t="s">
        <v>490</v>
      </c>
      <c r="AG20" s="47" t="s">
        <v>491</v>
      </c>
      <c r="AH20" s="215" t="s">
        <v>492</v>
      </c>
      <c r="AI20" s="206" t="s">
        <v>59</v>
      </c>
      <c r="AJ20" s="215" t="s">
        <v>493</v>
      </c>
      <c r="AK20" s="206" t="s">
        <v>59</v>
      </c>
      <c r="AL20" s="230" t="s">
        <v>494</v>
      </c>
      <c r="AM20" s="47" t="s">
        <v>78</v>
      </c>
      <c r="AN20" s="131" t="s">
        <v>495</v>
      </c>
      <c r="AO20" s="132" t="s">
        <v>80</v>
      </c>
      <c r="AP20" s="132" t="s">
        <v>496</v>
      </c>
      <c r="AQ20" s="132" t="s">
        <v>80</v>
      </c>
      <c r="AR20" s="132" t="s">
        <v>497</v>
      </c>
      <c r="AS20" s="132" t="s">
        <v>80</v>
      </c>
      <c r="AT20" s="132" t="s">
        <v>498</v>
      </c>
      <c r="AU20" s="157" t="s">
        <v>80</v>
      </c>
      <c r="AV20" s="132" t="s">
        <v>154</v>
      </c>
      <c r="AW20" s="132" t="s">
        <v>80</v>
      </c>
      <c r="AX20" s="132" t="s">
        <v>499</v>
      </c>
      <c r="AY20" s="132" t="s">
        <v>90</v>
      </c>
      <c r="AZ20" s="157" t="s">
        <v>87</v>
      </c>
      <c r="BA20" s="157" t="s">
        <v>87</v>
      </c>
      <c r="BB20" s="164" t="s">
        <v>500</v>
      </c>
      <c r="BC20" s="165" t="s">
        <v>87</v>
      </c>
      <c r="BD20" s="256" t="s">
        <v>90</v>
      </c>
      <c r="BE20" s="201" t="s">
        <v>91</v>
      </c>
      <c r="BF20" s="5" t="s">
        <v>501</v>
      </c>
    </row>
    <row r="21" spans="1:58" s="11" customFormat="1" ht="84.75" customHeight="1" x14ac:dyDescent="0.15">
      <c r="A21" s="47" t="s">
        <v>502</v>
      </c>
      <c r="B21" s="47" t="s">
        <v>503</v>
      </c>
      <c r="C21" s="47">
        <v>2014</v>
      </c>
      <c r="D21" s="47" t="s">
        <v>99</v>
      </c>
      <c r="E21" s="47" t="s">
        <v>504</v>
      </c>
      <c r="F21" s="47" t="s">
        <v>505</v>
      </c>
      <c r="G21" s="121"/>
      <c r="H21" s="234" t="s">
        <v>506</v>
      </c>
      <c r="I21" s="47">
        <v>1087</v>
      </c>
      <c r="J21" s="281" t="s">
        <v>507</v>
      </c>
      <c r="K21" s="47" t="s">
        <v>104</v>
      </c>
      <c r="L21" s="47">
        <v>1132</v>
      </c>
      <c r="M21" s="121">
        <v>549</v>
      </c>
      <c r="N21" s="121">
        <v>538</v>
      </c>
      <c r="O21" s="221">
        <v>205</v>
      </c>
      <c r="P21" s="222">
        <v>104</v>
      </c>
      <c r="Q21" s="195" t="s">
        <v>138</v>
      </c>
      <c r="R21" s="195" t="s">
        <v>138</v>
      </c>
      <c r="S21" s="195" t="s">
        <v>138</v>
      </c>
      <c r="T21" s="195" t="s">
        <v>138</v>
      </c>
      <c r="U21" s="195"/>
      <c r="V21" s="47" t="s">
        <v>508</v>
      </c>
      <c r="W21" s="47" t="s">
        <v>64</v>
      </c>
      <c r="X21" s="47" t="s">
        <v>509</v>
      </c>
      <c r="Y21" s="47" t="s">
        <v>167</v>
      </c>
      <c r="Z21" s="47" t="s">
        <v>64</v>
      </c>
      <c r="AA21" s="47" t="s">
        <v>402</v>
      </c>
      <c r="AB21" s="47" t="s">
        <v>510</v>
      </c>
      <c r="AC21" s="47" t="s">
        <v>511</v>
      </c>
      <c r="AD21" s="47" t="s">
        <v>71</v>
      </c>
      <c r="AE21" s="47"/>
      <c r="AF21" s="47" t="s">
        <v>512</v>
      </c>
      <c r="AG21" s="47" t="s">
        <v>513</v>
      </c>
      <c r="AH21" s="47" t="s">
        <v>514</v>
      </c>
      <c r="AI21" s="47" t="s">
        <v>138</v>
      </c>
      <c r="AJ21" s="47" t="s">
        <v>515</v>
      </c>
      <c r="AK21" s="47" t="s">
        <v>59</v>
      </c>
      <c r="AL21" s="230" t="s">
        <v>516</v>
      </c>
      <c r="AM21" s="47" t="s">
        <v>78</v>
      </c>
      <c r="AN21" s="155" t="s">
        <v>311</v>
      </c>
      <c r="AO21" s="156" t="s">
        <v>80</v>
      </c>
      <c r="AP21" s="156" t="s">
        <v>125</v>
      </c>
      <c r="AQ21" s="156" t="s">
        <v>80</v>
      </c>
      <c r="AR21" s="156" t="s">
        <v>517</v>
      </c>
      <c r="AS21" s="156" t="s">
        <v>80</v>
      </c>
      <c r="AT21" s="156" t="s">
        <v>518</v>
      </c>
      <c r="AU21" s="156" t="s">
        <v>80</v>
      </c>
      <c r="AV21" s="156" t="s">
        <v>128</v>
      </c>
      <c r="AW21" s="156" t="s">
        <v>80</v>
      </c>
      <c r="AX21" s="132" t="s">
        <v>155</v>
      </c>
      <c r="AY21" s="156" t="s">
        <v>90</v>
      </c>
      <c r="AZ21" s="156" t="s">
        <v>87</v>
      </c>
      <c r="BA21" s="156" t="s">
        <v>87</v>
      </c>
      <c r="BB21" s="156" t="s">
        <v>87</v>
      </c>
      <c r="BC21" s="156" t="s">
        <v>87</v>
      </c>
      <c r="BD21" s="256" t="s">
        <v>90</v>
      </c>
      <c r="BE21" s="201" t="s">
        <v>91</v>
      </c>
      <c r="BF21" s="5" t="s">
        <v>184</v>
      </c>
    </row>
    <row r="22" spans="1:58" s="416" customFormat="1" ht="67.5" customHeight="1" x14ac:dyDescent="0.15">
      <c r="A22" s="481" t="s">
        <v>519</v>
      </c>
      <c r="B22" s="482" t="s">
        <v>520</v>
      </c>
      <c r="C22" s="482">
        <v>2014</v>
      </c>
      <c r="D22" s="482" t="s">
        <v>53</v>
      </c>
      <c r="E22" s="483" t="s">
        <v>54</v>
      </c>
      <c r="F22" s="482" t="s">
        <v>64</v>
      </c>
      <c r="G22" s="484"/>
      <c r="H22" s="481" t="s">
        <v>521</v>
      </c>
      <c r="I22" s="485">
        <v>7015</v>
      </c>
      <c r="J22" s="482" t="s">
        <v>522</v>
      </c>
      <c r="K22" s="482" t="s">
        <v>104</v>
      </c>
      <c r="L22" s="482">
        <v>11392</v>
      </c>
      <c r="M22" s="486">
        <v>4021</v>
      </c>
      <c r="N22" s="487">
        <v>2994</v>
      </c>
      <c r="O22" s="488">
        <v>2223</v>
      </c>
      <c r="P22" s="489">
        <v>4350</v>
      </c>
      <c r="Q22" s="468" t="s">
        <v>138</v>
      </c>
      <c r="R22" s="468" t="s">
        <v>138</v>
      </c>
      <c r="S22" s="468" t="s">
        <v>138</v>
      </c>
      <c r="T22" s="468" t="s">
        <v>138</v>
      </c>
      <c r="U22" s="468"/>
      <c r="V22" s="482" t="s">
        <v>523</v>
      </c>
      <c r="W22" s="482" t="s">
        <v>64</v>
      </c>
      <c r="X22" s="482" t="s">
        <v>524</v>
      </c>
      <c r="Y22" s="482" t="s">
        <v>359</v>
      </c>
      <c r="Z22" s="482" t="s">
        <v>525</v>
      </c>
      <c r="AA22" s="482" t="s">
        <v>526</v>
      </c>
      <c r="AB22" s="482" t="s">
        <v>527</v>
      </c>
      <c r="AC22" s="482" t="s">
        <v>528</v>
      </c>
      <c r="AD22" s="490" t="s">
        <v>529</v>
      </c>
      <c r="AE22" s="482"/>
      <c r="AF22" s="482" t="s">
        <v>530</v>
      </c>
      <c r="AG22" s="482" t="s">
        <v>531</v>
      </c>
      <c r="AH22" s="482" t="s">
        <v>532</v>
      </c>
      <c r="AI22" s="482" t="s">
        <v>533</v>
      </c>
      <c r="AJ22" s="482" t="s">
        <v>534</v>
      </c>
      <c r="AK22" s="482" t="s">
        <v>535</v>
      </c>
      <c r="AL22" s="481" t="s">
        <v>536</v>
      </c>
      <c r="AM22" s="482" t="s">
        <v>78</v>
      </c>
      <c r="AN22" s="491" t="s">
        <v>311</v>
      </c>
      <c r="AO22" s="468" t="s">
        <v>80</v>
      </c>
      <c r="AP22" s="468" t="s">
        <v>125</v>
      </c>
      <c r="AQ22" s="468" t="s">
        <v>80</v>
      </c>
      <c r="AR22" s="468" t="s">
        <v>537</v>
      </c>
      <c r="AS22" s="468" t="s">
        <v>80</v>
      </c>
      <c r="AT22" s="468" t="s">
        <v>538</v>
      </c>
      <c r="AU22" s="468" t="s">
        <v>152</v>
      </c>
      <c r="AV22" s="468" t="s">
        <v>539</v>
      </c>
      <c r="AW22" s="468" t="s">
        <v>80</v>
      </c>
      <c r="AX22" s="473" t="s">
        <v>155</v>
      </c>
      <c r="AY22" s="468" t="s">
        <v>90</v>
      </c>
      <c r="AZ22" s="468" t="s">
        <v>87</v>
      </c>
      <c r="BA22" s="468" t="s">
        <v>87</v>
      </c>
      <c r="BB22" s="468" t="s">
        <v>87</v>
      </c>
      <c r="BC22" s="468" t="s">
        <v>87</v>
      </c>
      <c r="BD22" s="468" t="s">
        <v>90</v>
      </c>
      <c r="BE22" s="429" t="s">
        <v>91</v>
      </c>
      <c r="BF22" s="430" t="s">
        <v>184</v>
      </c>
    </row>
    <row r="23" spans="1:58" s="11" customFormat="1" ht="77.25" customHeight="1" x14ac:dyDescent="0.15">
      <c r="A23" s="48" t="s">
        <v>540</v>
      </c>
      <c r="B23" s="48" t="s">
        <v>541</v>
      </c>
      <c r="C23" s="48">
        <v>2015</v>
      </c>
      <c r="D23" s="48" t="s">
        <v>237</v>
      </c>
      <c r="E23" s="33" t="s">
        <v>134</v>
      </c>
      <c r="F23" s="48" t="s">
        <v>542</v>
      </c>
      <c r="G23" s="106" t="s">
        <v>543</v>
      </c>
      <c r="H23" s="110" t="s">
        <v>544</v>
      </c>
      <c r="I23" s="48">
        <v>457</v>
      </c>
      <c r="J23" s="217" t="s">
        <v>545</v>
      </c>
      <c r="K23" s="48" t="s">
        <v>104</v>
      </c>
      <c r="L23" s="48">
        <v>457</v>
      </c>
      <c r="M23" s="106" t="s">
        <v>546</v>
      </c>
      <c r="N23" s="106" t="s">
        <v>547</v>
      </c>
      <c r="O23" s="261">
        <v>75</v>
      </c>
      <c r="P23" s="228">
        <v>86</v>
      </c>
      <c r="Q23" s="195" t="s">
        <v>548</v>
      </c>
      <c r="R23" s="195" t="s">
        <v>549</v>
      </c>
      <c r="S23" s="195">
        <v>0.79</v>
      </c>
      <c r="T23" s="195">
        <v>1.32</v>
      </c>
      <c r="U23" s="220" t="s">
        <v>110</v>
      </c>
      <c r="V23" s="48" t="s">
        <v>550</v>
      </c>
      <c r="W23" s="48" t="s">
        <v>64</v>
      </c>
      <c r="X23" s="48" t="s">
        <v>551</v>
      </c>
      <c r="Y23" s="231" t="s">
        <v>113</v>
      </c>
      <c r="Z23" s="48" t="s">
        <v>87</v>
      </c>
      <c r="AA23" s="48" t="s">
        <v>552</v>
      </c>
      <c r="AB23" s="48" t="s">
        <v>10</v>
      </c>
      <c r="AC23" s="48" t="s">
        <v>553</v>
      </c>
      <c r="AD23" s="48" t="s">
        <v>362</v>
      </c>
      <c r="AE23" s="48" t="s">
        <v>554</v>
      </c>
      <c r="AF23" s="48" t="s">
        <v>555</v>
      </c>
      <c r="AG23" s="48" t="s">
        <v>556</v>
      </c>
      <c r="AH23" s="48" t="s">
        <v>557</v>
      </c>
      <c r="AI23" s="48" t="s">
        <v>558</v>
      </c>
      <c r="AJ23" s="48" t="s">
        <v>559</v>
      </c>
      <c r="AK23" s="48">
        <v>0.12</v>
      </c>
      <c r="AL23" s="48" t="s">
        <v>560</v>
      </c>
      <c r="AM23" s="48" t="s">
        <v>78</v>
      </c>
      <c r="AN23" s="131" t="s">
        <v>561</v>
      </c>
      <c r="AO23" s="132" t="s">
        <v>80</v>
      </c>
      <c r="AP23" s="132" t="s">
        <v>562</v>
      </c>
      <c r="AQ23" s="132" t="s">
        <v>80</v>
      </c>
      <c r="AR23" s="132" t="s">
        <v>563</v>
      </c>
      <c r="AS23" s="132" t="s">
        <v>80</v>
      </c>
      <c r="AT23" s="132" t="s">
        <v>153</v>
      </c>
      <c r="AU23" s="132" t="s">
        <v>80</v>
      </c>
      <c r="AV23" s="132" t="s">
        <v>154</v>
      </c>
      <c r="AW23" s="132" t="s">
        <v>80</v>
      </c>
      <c r="AX23" s="132" t="s">
        <v>155</v>
      </c>
      <c r="AY23" s="132" t="s">
        <v>90</v>
      </c>
      <c r="AZ23" s="132" t="s">
        <v>564</v>
      </c>
      <c r="BA23" s="132" t="s">
        <v>80</v>
      </c>
      <c r="BB23" s="132" t="s">
        <v>565</v>
      </c>
      <c r="BC23" s="132" t="s">
        <v>152</v>
      </c>
      <c r="BD23" s="256" t="s">
        <v>90</v>
      </c>
      <c r="BE23" s="201" t="s">
        <v>91</v>
      </c>
      <c r="BF23" s="5" t="s">
        <v>566</v>
      </c>
    </row>
    <row r="24" spans="1:58" s="11" customFormat="1" ht="54" customHeight="1" x14ac:dyDescent="0.15">
      <c r="A24" s="47" t="s">
        <v>567</v>
      </c>
      <c r="B24" s="47" t="s">
        <v>568</v>
      </c>
      <c r="C24" s="47">
        <v>2015</v>
      </c>
      <c r="D24" s="47" t="s">
        <v>53</v>
      </c>
      <c r="E24" s="47" t="s">
        <v>134</v>
      </c>
      <c r="F24" s="47" t="s">
        <v>569</v>
      </c>
      <c r="G24" s="121"/>
      <c r="H24" s="230" t="s">
        <v>570</v>
      </c>
      <c r="I24" s="47">
        <v>1789</v>
      </c>
      <c r="J24" s="47" t="s">
        <v>571</v>
      </c>
      <c r="K24" s="47" t="s">
        <v>58</v>
      </c>
      <c r="L24" s="47">
        <v>1789</v>
      </c>
      <c r="M24" s="273"/>
      <c r="N24" s="273"/>
      <c r="O24" s="232">
        <v>220</v>
      </c>
      <c r="P24" s="233">
        <v>274</v>
      </c>
      <c r="Q24" s="220" t="s">
        <v>138</v>
      </c>
      <c r="R24" s="220" t="s">
        <v>138</v>
      </c>
      <c r="S24" s="220" t="s">
        <v>138</v>
      </c>
      <c r="T24" s="220" t="s">
        <v>138</v>
      </c>
      <c r="U24" s="220"/>
      <c r="V24" s="47" t="s">
        <v>572</v>
      </c>
      <c r="W24" s="47" t="s">
        <v>64</v>
      </c>
      <c r="X24" s="47" t="s">
        <v>573</v>
      </c>
      <c r="Y24" s="218" t="s">
        <v>113</v>
      </c>
      <c r="Z24" s="47" t="s">
        <v>64</v>
      </c>
      <c r="AA24" s="235" t="s">
        <v>402</v>
      </c>
      <c r="AB24" s="47" t="s">
        <v>574</v>
      </c>
      <c r="AC24" s="47" t="s">
        <v>575</v>
      </c>
      <c r="AD24" s="47" t="s">
        <v>117</v>
      </c>
      <c r="AE24" s="47" t="s">
        <v>576</v>
      </c>
      <c r="AF24" s="47" t="s">
        <v>577</v>
      </c>
      <c r="AG24" s="47" t="s">
        <v>578</v>
      </c>
      <c r="AH24" s="47" t="s">
        <v>579</v>
      </c>
      <c r="AI24" s="47" t="s">
        <v>138</v>
      </c>
      <c r="AJ24" s="47" t="s">
        <v>138</v>
      </c>
      <c r="AK24" s="47" t="s">
        <v>138</v>
      </c>
      <c r="AL24" s="230" t="s">
        <v>580</v>
      </c>
      <c r="AM24" s="47" t="s">
        <v>78</v>
      </c>
      <c r="AN24" s="155" t="s">
        <v>311</v>
      </c>
      <c r="AO24" s="156" t="s">
        <v>80</v>
      </c>
      <c r="AP24" s="156" t="s">
        <v>581</v>
      </c>
      <c r="AQ24" s="156" t="s">
        <v>80</v>
      </c>
      <c r="AR24" s="156" t="s">
        <v>582</v>
      </c>
      <c r="AS24" s="156" t="s">
        <v>152</v>
      </c>
      <c r="AT24" s="156" t="s">
        <v>583</v>
      </c>
      <c r="AU24" s="156" t="s">
        <v>80</v>
      </c>
      <c r="AV24" s="156" t="s">
        <v>154</v>
      </c>
      <c r="AW24" s="156" t="s">
        <v>80</v>
      </c>
      <c r="AX24" s="132" t="s">
        <v>155</v>
      </c>
      <c r="AY24" s="156" t="s">
        <v>90</v>
      </c>
      <c r="AZ24" s="156" t="s">
        <v>87</v>
      </c>
      <c r="BA24" s="156" t="s">
        <v>87</v>
      </c>
      <c r="BB24" s="156" t="s">
        <v>88</v>
      </c>
      <c r="BC24" s="156" t="s">
        <v>584</v>
      </c>
      <c r="BD24" s="256" t="s">
        <v>90</v>
      </c>
      <c r="BE24" s="201" t="s">
        <v>91</v>
      </c>
      <c r="BF24" s="5" t="s">
        <v>184</v>
      </c>
    </row>
    <row r="25" spans="1:58" s="10" customFormat="1" ht="96" customHeight="1" x14ac:dyDescent="0.15">
      <c r="A25" s="84" t="s">
        <v>585</v>
      </c>
      <c r="B25" s="84" t="s">
        <v>586</v>
      </c>
      <c r="C25" s="84">
        <v>2015</v>
      </c>
      <c r="D25" s="84" t="s">
        <v>237</v>
      </c>
      <c r="E25" s="84" t="s">
        <v>134</v>
      </c>
      <c r="F25" s="84" t="s">
        <v>587</v>
      </c>
      <c r="G25" s="111"/>
      <c r="H25" s="112" t="s">
        <v>588</v>
      </c>
      <c r="I25" s="84">
        <v>1180</v>
      </c>
      <c r="J25" s="84" t="s">
        <v>589</v>
      </c>
      <c r="K25" s="84" t="s">
        <v>58</v>
      </c>
      <c r="L25" s="84" t="s">
        <v>590</v>
      </c>
      <c r="M25" s="272"/>
      <c r="N25" s="272"/>
      <c r="O25" s="190" t="s">
        <v>59</v>
      </c>
      <c r="P25" s="191" t="s">
        <v>59</v>
      </c>
      <c r="Q25" s="191" t="s">
        <v>59</v>
      </c>
      <c r="R25" s="191" t="s">
        <v>59</v>
      </c>
      <c r="S25" s="191" t="s">
        <v>59</v>
      </c>
      <c r="T25" s="191" t="s">
        <v>59</v>
      </c>
      <c r="U25" s="196"/>
      <c r="V25" s="84" t="s">
        <v>591</v>
      </c>
      <c r="W25" s="84" t="s">
        <v>64</v>
      </c>
      <c r="X25" s="236" t="s">
        <v>592</v>
      </c>
      <c r="Y25" s="236" t="s">
        <v>167</v>
      </c>
      <c r="Z25" s="84" t="s">
        <v>593</v>
      </c>
      <c r="AA25" s="84" t="s">
        <v>594</v>
      </c>
      <c r="AB25" s="84" t="s">
        <v>595</v>
      </c>
      <c r="AC25" s="84" t="s">
        <v>596</v>
      </c>
      <c r="AD25" s="237" t="s">
        <v>597</v>
      </c>
      <c r="AE25" s="84" t="s">
        <v>598</v>
      </c>
      <c r="AF25" s="84" t="s">
        <v>599</v>
      </c>
      <c r="AG25" s="84">
        <v>9.4E-2</v>
      </c>
      <c r="AH25" s="84" t="s">
        <v>59</v>
      </c>
      <c r="AI25" s="84" t="s">
        <v>600</v>
      </c>
      <c r="AJ25" s="84" t="s">
        <v>601</v>
      </c>
      <c r="AK25" s="238">
        <v>0.4</v>
      </c>
      <c r="AL25" s="239" t="s">
        <v>602</v>
      </c>
      <c r="AM25" s="84" t="s">
        <v>78</v>
      </c>
      <c r="AN25" s="131" t="s">
        <v>603</v>
      </c>
      <c r="AO25" s="132" t="s">
        <v>80</v>
      </c>
      <c r="AP25" s="132" t="s">
        <v>294</v>
      </c>
      <c r="AQ25" s="132" t="s">
        <v>80</v>
      </c>
      <c r="AR25" s="132" t="s">
        <v>604</v>
      </c>
      <c r="AS25" s="132" t="s">
        <v>80</v>
      </c>
      <c r="AT25" s="132" t="s">
        <v>605</v>
      </c>
      <c r="AU25" s="132" t="s">
        <v>80</v>
      </c>
      <c r="AV25" s="132" t="s">
        <v>154</v>
      </c>
      <c r="AW25" s="132" t="s">
        <v>80</v>
      </c>
      <c r="AX25" s="132" t="s">
        <v>155</v>
      </c>
      <c r="AY25" s="132" t="s">
        <v>90</v>
      </c>
      <c r="AZ25" s="132" t="s">
        <v>606</v>
      </c>
      <c r="BA25" s="132" t="s">
        <v>80</v>
      </c>
      <c r="BB25" s="132" t="s">
        <v>607</v>
      </c>
      <c r="BC25" s="132" t="s">
        <v>80</v>
      </c>
      <c r="BD25" s="256" t="s">
        <v>90</v>
      </c>
      <c r="BE25" s="201" t="s">
        <v>91</v>
      </c>
      <c r="BF25" s="5" t="s">
        <v>184</v>
      </c>
    </row>
    <row r="26" spans="1:58" s="9" customFormat="1" ht="75.75" customHeight="1" x14ac:dyDescent="0.15">
      <c r="A26" s="45" t="s">
        <v>608</v>
      </c>
      <c r="B26" s="33" t="s">
        <v>609</v>
      </c>
      <c r="C26" s="45">
        <v>2016</v>
      </c>
      <c r="D26" s="52" t="s">
        <v>99</v>
      </c>
      <c r="E26" s="52" t="s">
        <v>134</v>
      </c>
      <c r="F26" s="53" t="s">
        <v>610</v>
      </c>
      <c r="G26" s="107">
        <v>2</v>
      </c>
      <c r="H26" s="240" t="s">
        <v>611</v>
      </c>
      <c r="I26" s="52">
        <v>246</v>
      </c>
      <c r="J26" s="283" t="s">
        <v>612</v>
      </c>
      <c r="K26" s="52" t="s">
        <v>279</v>
      </c>
      <c r="L26" s="53">
        <v>503</v>
      </c>
      <c r="M26" s="271"/>
      <c r="N26" s="271"/>
      <c r="O26" s="192" t="s">
        <v>59</v>
      </c>
      <c r="P26" s="193" t="s">
        <v>59</v>
      </c>
      <c r="Q26" s="193" t="s">
        <v>59</v>
      </c>
      <c r="R26" s="193" t="s">
        <v>59</v>
      </c>
      <c r="S26" s="193" t="s">
        <v>59</v>
      </c>
      <c r="T26" s="193" t="s">
        <v>59</v>
      </c>
      <c r="U26" s="193"/>
      <c r="V26" s="52" t="s">
        <v>613</v>
      </c>
      <c r="W26" s="241" t="s">
        <v>64</v>
      </c>
      <c r="X26" s="52" t="s">
        <v>592</v>
      </c>
      <c r="Y26" s="52" t="s">
        <v>167</v>
      </c>
      <c r="Z26" s="52" t="s">
        <v>614</v>
      </c>
      <c r="AA26" s="52" t="s">
        <v>169</v>
      </c>
      <c r="AB26" s="52" t="s">
        <v>615</v>
      </c>
      <c r="AC26" s="53" t="s">
        <v>616</v>
      </c>
      <c r="AD26" s="52" t="s">
        <v>172</v>
      </c>
      <c r="AE26" s="52" t="s">
        <v>222</v>
      </c>
      <c r="AF26" s="52" t="s">
        <v>617</v>
      </c>
      <c r="AG26" s="52" t="s">
        <v>618</v>
      </c>
      <c r="AH26" s="53" t="s">
        <v>59</v>
      </c>
      <c r="AI26" s="53">
        <v>1</v>
      </c>
      <c r="AJ26" s="53">
        <v>2.8000000000000001E-2</v>
      </c>
      <c r="AK26" s="52"/>
      <c r="AL26" s="242" t="s">
        <v>619</v>
      </c>
      <c r="AM26" s="52" t="s">
        <v>78</v>
      </c>
      <c r="AN26" s="130" t="s">
        <v>620</v>
      </c>
      <c r="AO26" s="130" t="s">
        <v>80</v>
      </c>
      <c r="AP26" s="130" t="s">
        <v>621</v>
      </c>
      <c r="AQ26" s="130" t="s">
        <v>80</v>
      </c>
      <c r="AR26" s="130" t="s">
        <v>622</v>
      </c>
      <c r="AS26" s="130" t="s">
        <v>80</v>
      </c>
      <c r="AT26" s="130" t="s">
        <v>623</v>
      </c>
      <c r="AU26" s="130" t="s">
        <v>80</v>
      </c>
      <c r="AV26" s="130" t="s">
        <v>624</v>
      </c>
      <c r="AW26" s="130" t="s">
        <v>80</v>
      </c>
      <c r="AX26" s="132" t="s">
        <v>155</v>
      </c>
      <c r="AY26" s="132" t="s">
        <v>90</v>
      </c>
      <c r="AZ26" s="130" t="s">
        <v>87</v>
      </c>
      <c r="BA26" s="142" t="s">
        <v>87</v>
      </c>
      <c r="BB26" s="130" t="s">
        <v>88</v>
      </c>
      <c r="BC26" s="130" t="s">
        <v>625</v>
      </c>
      <c r="BD26" s="256" t="s">
        <v>90</v>
      </c>
      <c r="BE26" s="201" t="s">
        <v>91</v>
      </c>
      <c r="BF26" s="5" t="s">
        <v>184</v>
      </c>
    </row>
    <row r="27" spans="1:58" s="9" customFormat="1" ht="72" customHeight="1" x14ac:dyDescent="0.15">
      <c r="A27" s="45" t="s">
        <v>626</v>
      </c>
      <c r="B27" s="33" t="s">
        <v>627</v>
      </c>
      <c r="C27" s="45">
        <v>2016</v>
      </c>
      <c r="D27" s="52" t="s">
        <v>628</v>
      </c>
      <c r="E27" s="45" t="s">
        <v>54</v>
      </c>
      <c r="F27" s="52" t="s">
        <v>629</v>
      </c>
      <c r="G27" s="107" t="s">
        <v>630</v>
      </c>
      <c r="H27" s="113" t="s">
        <v>631</v>
      </c>
      <c r="I27" s="52" t="s">
        <v>632</v>
      </c>
      <c r="J27" s="283">
        <v>44</v>
      </c>
      <c r="K27" s="52" t="s">
        <v>58</v>
      </c>
      <c r="L27" s="114">
        <v>18558</v>
      </c>
      <c r="M27" s="243">
        <v>3791</v>
      </c>
      <c r="N27" s="243">
        <v>3782</v>
      </c>
      <c r="O27" s="244">
        <v>2034</v>
      </c>
      <c r="P27" s="244">
        <v>8304</v>
      </c>
      <c r="Q27" s="193" t="s">
        <v>138</v>
      </c>
      <c r="R27" s="193" t="s">
        <v>138</v>
      </c>
      <c r="S27" s="193" t="s">
        <v>138</v>
      </c>
      <c r="T27" s="193" t="s">
        <v>138</v>
      </c>
      <c r="U27" s="193"/>
      <c r="V27" s="52" t="s">
        <v>633</v>
      </c>
      <c r="W27" s="52" t="s">
        <v>634</v>
      </c>
      <c r="X27" s="52" t="s">
        <v>635</v>
      </c>
      <c r="Y27" s="52" t="s">
        <v>636</v>
      </c>
      <c r="Z27" s="52" t="s">
        <v>637</v>
      </c>
      <c r="AA27" s="52" t="s">
        <v>594</v>
      </c>
      <c r="AB27" s="52" t="s">
        <v>10</v>
      </c>
      <c r="AC27" s="52" t="s">
        <v>638</v>
      </c>
      <c r="AD27" s="52" t="s">
        <v>597</v>
      </c>
      <c r="AE27" s="52" t="s">
        <v>639</v>
      </c>
      <c r="AF27" s="52" t="s">
        <v>640</v>
      </c>
      <c r="AG27" s="52" t="s">
        <v>641</v>
      </c>
      <c r="AH27" s="52" t="s">
        <v>642</v>
      </c>
      <c r="AI27" s="52" t="s">
        <v>59</v>
      </c>
      <c r="AJ27" s="52" t="s">
        <v>643</v>
      </c>
      <c r="AK27" s="52" t="s">
        <v>644</v>
      </c>
      <c r="AL27" s="242" t="s">
        <v>645</v>
      </c>
      <c r="AM27" s="52" t="s">
        <v>78</v>
      </c>
      <c r="AN27" s="130" t="s">
        <v>646</v>
      </c>
      <c r="AO27" s="130" t="s">
        <v>80</v>
      </c>
      <c r="AP27" s="130" t="s">
        <v>647</v>
      </c>
      <c r="AQ27" s="130" t="s">
        <v>80</v>
      </c>
      <c r="AR27" s="130" t="s">
        <v>648</v>
      </c>
      <c r="AS27" s="130" t="s">
        <v>80</v>
      </c>
      <c r="AT27" s="130" t="s">
        <v>153</v>
      </c>
      <c r="AU27" s="130" t="s">
        <v>80</v>
      </c>
      <c r="AV27" s="130" t="s">
        <v>154</v>
      </c>
      <c r="AW27" s="130" t="s">
        <v>80</v>
      </c>
      <c r="AX27" s="130" t="s">
        <v>649</v>
      </c>
      <c r="AY27" s="130" t="s">
        <v>90</v>
      </c>
      <c r="AZ27" s="130" t="s">
        <v>650</v>
      </c>
      <c r="BA27" s="130" t="s">
        <v>80</v>
      </c>
      <c r="BB27" s="130" t="s">
        <v>59</v>
      </c>
      <c r="BC27" s="130" t="s">
        <v>152</v>
      </c>
      <c r="BD27" s="256" t="s">
        <v>90</v>
      </c>
      <c r="BE27" s="201" t="s">
        <v>91</v>
      </c>
      <c r="BF27" s="259" t="s">
        <v>477</v>
      </c>
    </row>
    <row r="28" spans="1:58" s="9" customFormat="1" ht="83.25" customHeight="1" x14ac:dyDescent="0.15">
      <c r="A28" s="47" t="s">
        <v>651</v>
      </c>
      <c r="B28" s="47" t="s">
        <v>652</v>
      </c>
      <c r="C28" s="45">
        <v>2017</v>
      </c>
      <c r="D28" s="115" t="s">
        <v>99</v>
      </c>
      <c r="E28" s="116" t="s">
        <v>134</v>
      </c>
      <c r="F28" s="115" t="s">
        <v>59</v>
      </c>
      <c r="G28" s="108" t="s">
        <v>653</v>
      </c>
      <c r="H28" s="117" t="s">
        <v>654</v>
      </c>
      <c r="I28" s="114">
        <v>14493</v>
      </c>
      <c r="J28" s="284" t="s">
        <v>655</v>
      </c>
      <c r="K28" s="52" t="s">
        <v>58</v>
      </c>
      <c r="L28" s="116">
        <v>14493</v>
      </c>
      <c r="M28" s="270"/>
      <c r="N28" s="270"/>
      <c r="O28" s="245">
        <v>3188</v>
      </c>
      <c r="P28" s="245">
        <v>2406</v>
      </c>
      <c r="Q28" s="246" t="s">
        <v>138</v>
      </c>
      <c r="R28" s="246" t="s">
        <v>138</v>
      </c>
      <c r="S28" s="246" t="s">
        <v>138</v>
      </c>
      <c r="T28" s="246" t="s">
        <v>138</v>
      </c>
      <c r="U28" s="246"/>
      <c r="V28" s="116" t="s">
        <v>656</v>
      </c>
      <c r="W28" s="52" t="s">
        <v>657</v>
      </c>
      <c r="X28" s="116" t="s">
        <v>658</v>
      </c>
      <c r="Y28" s="116" t="s">
        <v>218</v>
      </c>
      <c r="Z28" s="52" t="s">
        <v>659</v>
      </c>
      <c r="AA28" s="53" t="s">
        <v>142</v>
      </c>
      <c r="AB28" s="116" t="s">
        <v>660</v>
      </c>
      <c r="AC28" s="52" t="s">
        <v>661</v>
      </c>
      <c r="AD28" s="52" t="s">
        <v>71</v>
      </c>
      <c r="AE28" s="116" t="s">
        <v>662</v>
      </c>
      <c r="AF28" s="115" t="s">
        <v>663</v>
      </c>
      <c r="AG28" s="116" t="s">
        <v>664</v>
      </c>
      <c r="AH28" s="116" t="s">
        <v>665</v>
      </c>
      <c r="AI28" s="118" t="s">
        <v>59</v>
      </c>
      <c r="AJ28" s="116" t="s">
        <v>601</v>
      </c>
      <c r="AK28" s="116" t="s">
        <v>666</v>
      </c>
      <c r="AL28" s="242" t="s">
        <v>667</v>
      </c>
      <c r="AM28" s="52" t="s">
        <v>78</v>
      </c>
      <c r="AN28" s="166" t="s">
        <v>668</v>
      </c>
      <c r="AO28" s="166" t="s">
        <v>80</v>
      </c>
      <c r="AP28" s="166" t="s">
        <v>669</v>
      </c>
      <c r="AQ28" s="166" t="s">
        <v>80</v>
      </c>
      <c r="AR28" s="166" t="s">
        <v>670</v>
      </c>
      <c r="AS28" s="166" t="s">
        <v>80</v>
      </c>
      <c r="AT28" s="166" t="s">
        <v>671</v>
      </c>
      <c r="AU28" s="166" t="s">
        <v>80</v>
      </c>
      <c r="AV28" s="166" t="s">
        <v>672</v>
      </c>
      <c r="AW28" s="166" t="s">
        <v>80</v>
      </c>
      <c r="AX28" s="130" t="s">
        <v>649</v>
      </c>
      <c r="AY28" s="130" t="s">
        <v>90</v>
      </c>
      <c r="AZ28" s="130" t="s">
        <v>87</v>
      </c>
      <c r="BA28" s="130" t="s">
        <v>87</v>
      </c>
      <c r="BB28" s="130" t="s">
        <v>88</v>
      </c>
      <c r="BC28" s="130" t="s">
        <v>89</v>
      </c>
      <c r="BD28" s="256" t="s">
        <v>90</v>
      </c>
      <c r="BE28" s="201" t="s">
        <v>91</v>
      </c>
      <c r="BF28" s="259" t="s">
        <v>477</v>
      </c>
    </row>
    <row r="29" spans="1:58" s="9" customFormat="1" ht="77.25" customHeight="1" x14ac:dyDescent="0.15">
      <c r="A29" s="356" t="s">
        <v>673</v>
      </c>
      <c r="B29" s="52" t="s">
        <v>674</v>
      </c>
      <c r="C29" s="52">
        <v>2018</v>
      </c>
      <c r="D29" s="52" t="s">
        <v>237</v>
      </c>
      <c r="E29" s="45" t="s">
        <v>675</v>
      </c>
      <c r="F29" s="118" t="s">
        <v>676</v>
      </c>
      <c r="G29" s="119">
        <v>50</v>
      </c>
      <c r="H29" s="113" t="s">
        <v>677</v>
      </c>
      <c r="I29" s="118">
        <v>391</v>
      </c>
      <c r="J29" s="283" t="s">
        <v>678</v>
      </c>
      <c r="K29" s="52" t="s">
        <v>58</v>
      </c>
      <c r="L29" s="52">
        <v>9125</v>
      </c>
      <c r="M29" s="286">
        <v>0.53500000000000003</v>
      </c>
      <c r="N29" s="286">
        <v>0.46500000000000002</v>
      </c>
      <c r="O29" s="193">
        <v>123</v>
      </c>
      <c r="P29" s="193">
        <v>208</v>
      </c>
      <c r="Q29" s="193" t="s">
        <v>679</v>
      </c>
      <c r="R29" s="193" t="s">
        <v>680</v>
      </c>
      <c r="S29" s="193">
        <v>2.33</v>
      </c>
      <c r="T29" s="193">
        <v>2.73</v>
      </c>
      <c r="U29" s="220" t="s">
        <v>110</v>
      </c>
      <c r="V29" s="52" t="s">
        <v>681</v>
      </c>
      <c r="W29" s="118" t="s">
        <v>682</v>
      </c>
      <c r="X29" s="118" t="s">
        <v>683</v>
      </c>
      <c r="Y29" s="118" t="s">
        <v>684</v>
      </c>
      <c r="Z29" s="118" t="s">
        <v>685</v>
      </c>
      <c r="AA29" s="52" t="s">
        <v>594</v>
      </c>
      <c r="AB29" s="52" t="s">
        <v>686</v>
      </c>
      <c r="AC29" s="52" t="s">
        <v>687</v>
      </c>
      <c r="AD29" s="52" t="s">
        <v>529</v>
      </c>
      <c r="AE29" s="52" t="s">
        <v>688</v>
      </c>
      <c r="AF29" s="52" t="s">
        <v>689</v>
      </c>
      <c r="AG29" s="118" t="s">
        <v>690</v>
      </c>
      <c r="AH29" s="118" t="s">
        <v>691</v>
      </c>
      <c r="AI29" s="118" t="s">
        <v>59</v>
      </c>
      <c r="AJ29" s="118" t="s">
        <v>692</v>
      </c>
      <c r="AK29" s="172" t="s">
        <v>693</v>
      </c>
      <c r="AL29" s="118" t="s">
        <v>694</v>
      </c>
      <c r="AM29" s="118" t="s">
        <v>78</v>
      </c>
      <c r="AN29" s="184" t="s">
        <v>695</v>
      </c>
      <c r="AO29" s="177" t="s">
        <v>80</v>
      </c>
      <c r="AP29" s="177" t="s">
        <v>696</v>
      </c>
      <c r="AQ29" s="177" t="s">
        <v>80</v>
      </c>
      <c r="AR29" s="177" t="s">
        <v>697</v>
      </c>
      <c r="AS29" s="177" t="s">
        <v>80</v>
      </c>
      <c r="AT29" s="184" t="s">
        <v>698</v>
      </c>
      <c r="AU29" s="177" t="s">
        <v>80</v>
      </c>
      <c r="AV29" s="177" t="s">
        <v>699</v>
      </c>
      <c r="AW29" s="177" t="s">
        <v>80</v>
      </c>
      <c r="AX29" s="177" t="s">
        <v>182</v>
      </c>
      <c r="AY29" s="177" t="s">
        <v>80</v>
      </c>
      <c r="AZ29" s="177" t="s">
        <v>700</v>
      </c>
      <c r="BA29" s="177" t="s">
        <v>87</v>
      </c>
      <c r="BB29" s="130"/>
      <c r="BC29" s="130"/>
      <c r="BD29" s="158" t="s">
        <v>80</v>
      </c>
    </row>
    <row r="30" spans="1:58" s="9" customFormat="1" ht="78.75" customHeight="1" x14ac:dyDescent="0.15">
      <c r="A30" s="109" t="s">
        <v>701</v>
      </c>
      <c r="B30" s="34" t="s">
        <v>702</v>
      </c>
      <c r="C30" s="34">
        <v>2018</v>
      </c>
      <c r="D30" s="34" t="s">
        <v>237</v>
      </c>
      <c r="E30" s="48" t="s">
        <v>675</v>
      </c>
      <c r="F30" s="34" t="s">
        <v>703</v>
      </c>
      <c r="G30" s="247"/>
      <c r="H30" s="113" t="s">
        <v>704</v>
      </c>
      <c r="I30" s="248">
        <v>1648</v>
      </c>
      <c r="J30" s="285" t="s">
        <v>705</v>
      </c>
      <c r="K30" s="34" t="s">
        <v>104</v>
      </c>
      <c r="L30" s="248">
        <v>9125</v>
      </c>
      <c r="M30" s="249">
        <v>922</v>
      </c>
      <c r="N30" s="249">
        <v>726</v>
      </c>
      <c r="O30" s="193" t="s">
        <v>59</v>
      </c>
      <c r="P30" s="193" t="s">
        <v>59</v>
      </c>
      <c r="Q30" s="193" t="s">
        <v>59</v>
      </c>
      <c r="R30" s="193" t="s">
        <v>59</v>
      </c>
      <c r="S30" s="193" t="s">
        <v>59</v>
      </c>
      <c r="T30" s="193" t="s">
        <v>59</v>
      </c>
      <c r="U30" s="193"/>
      <c r="V30" s="34" t="s">
        <v>706</v>
      </c>
      <c r="W30" s="34" t="s">
        <v>64</v>
      </c>
      <c r="X30" s="34" t="s">
        <v>707</v>
      </c>
      <c r="Y30" s="34" t="s">
        <v>684</v>
      </c>
      <c r="Z30" s="34"/>
      <c r="AA30" s="34" t="s">
        <v>708</v>
      </c>
      <c r="AB30" s="34"/>
      <c r="AC30" s="34" t="s">
        <v>709</v>
      </c>
      <c r="AD30" s="52" t="s">
        <v>529</v>
      </c>
      <c r="AE30" s="34" t="s">
        <v>710</v>
      </c>
      <c r="AF30" s="34" t="s">
        <v>711</v>
      </c>
      <c r="AG30" s="34" t="s">
        <v>712</v>
      </c>
      <c r="AH30" s="34" t="s">
        <v>713</v>
      </c>
      <c r="AI30" s="34" t="s">
        <v>138</v>
      </c>
      <c r="AJ30" s="34" t="s">
        <v>714</v>
      </c>
      <c r="AK30" s="34" t="s">
        <v>715</v>
      </c>
      <c r="AL30" s="250" t="s">
        <v>716</v>
      </c>
      <c r="AM30" s="34" t="s">
        <v>78</v>
      </c>
      <c r="AN30" s="139" t="s">
        <v>717</v>
      </c>
      <c r="AO30" s="139" t="s">
        <v>80</v>
      </c>
      <c r="AP30" s="139" t="s">
        <v>718</v>
      </c>
      <c r="AQ30" s="139" t="s">
        <v>208</v>
      </c>
      <c r="AR30" s="139" t="s">
        <v>82</v>
      </c>
      <c r="AS30" s="139" t="s">
        <v>80</v>
      </c>
      <c r="AT30" s="139" t="s">
        <v>719</v>
      </c>
      <c r="AU30" s="139" t="s">
        <v>80</v>
      </c>
      <c r="AV30" s="139" t="s">
        <v>720</v>
      </c>
      <c r="AW30" s="139" t="s">
        <v>80</v>
      </c>
      <c r="AX30" s="130" t="s">
        <v>649</v>
      </c>
      <c r="AY30" s="130" t="s">
        <v>90</v>
      </c>
      <c r="AZ30" s="139" t="s">
        <v>87</v>
      </c>
      <c r="BA30" s="139" t="s">
        <v>87</v>
      </c>
      <c r="BB30" s="139" t="s">
        <v>87</v>
      </c>
      <c r="BC30" s="139" t="s">
        <v>87</v>
      </c>
      <c r="BD30" s="189" t="s">
        <v>208</v>
      </c>
      <c r="BE30" s="201" t="s">
        <v>91</v>
      </c>
      <c r="BF30" s="5" t="s">
        <v>184</v>
      </c>
    </row>
    <row r="31" spans="1:58" s="9" customFormat="1" ht="75" customHeight="1" x14ac:dyDescent="0.15">
      <c r="A31" s="356" t="s">
        <v>721</v>
      </c>
      <c r="B31" s="52" t="s">
        <v>722</v>
      </c>
      <c r="C31" s="52">
        <v>2019</v>
      </c>
      <c r="D31" s="47" t="s">
        <v>53</v>
      </c>
      <c r="E31" s="33" t="s">
        <v>54</v>
      </c>
      <c r="F31" s="53" t="s">
        <v>723</v>
      </c>
      <c r="G31" s="107"/>
      <c r="H31" s="53" t="s">
        <v>724</v>
      </c>
      <c r="I31" s="52">
        <v>9851</v>
      </c>
      <c r="J31" s="53" t="s">
        <v>725</v>
      </c>
      <c r="K31" s="53" t="s">
        <v>58</v>
      </c>
      <c r="L31" s="52">
        <v>9851</v>
      </c>
      <c r="M31" s="271"/>
      <c r="N31" s="271"/>
      <c r="O31" s="221">
        <v>2580</v>
      </c>
      <c r="P31" s="228">
        <v>4574</v>
      </c>
      <c r="Q31" s="193" t="s">
        <v>59</v>
      </c>
      <c r="R31" s="193" t="s">
        <v>59</v>
      </c>
      <c r="S31" s="193" t="s">
        <v>59</v>
      </c>
      <c r="T31" s="193" t="s">
        <v>59</v>
      </c>
      <c r="U31" s="193"/>
      <c r="V31" s="52" t="s">
        <v>726</v>
      </c>
      <c r="W31" s="53" t="s">
        <v>64</v>
      </c>
      <c r="X31" s="53" t="s">
        <v>66</v>
      </c>
      <c r="Y31" s="53" t="s">
        <v>66</v>
      </c>
      <c r="Z31" s="53" t="s">
        <v>67</v>
      </c>
      <c r="AA31" s="52" t="s">
        <v>708</v>
      </c>
      <c r="AB31" s="53" t="s">
        <v>727</v>
      </c>
      <c r="AC31" s="53" t="s">
        <v>728</v>
      </c>
      <c r="AD31" s="52" t="s">
        <v>529</v>
      </c>
      <c r="AE31" s="52" t="s">
        <v>598</v>
      </c>
      <c r="AF31" s="53" t="s">
        <v>729</v>
      </c>
      <c r="AG31" s="53">
        <v>0.22</v>
      </c>
      <c r="AH31" s="53" t="s">
        <v>730</v>
      </c>
      <c r="AI31" s="52" t="s">
        <v>731</v>
      </c>
      <c r="AJ31" s="53">
        <v>1E-3</v>
      </c>
      <c r="AK31" s="53" t="s">
        <v>732</v>
      </c>
      <c r="AL31" s="251" t="s">
        <v>733</v>
      </c>
      <c r="AM31" s="53" t="s">
        <v>78</v>
      </c>
      <c r="AN31" s="130" t="s">
        <v>734</v>
      </c>
      <c r="AO31" s="130" t="s">
        <v>80</v>
      </c>
      <c r="AP31" s="130" t="s">
        <v>294</v>
      </c>
      <c r="AQ31" s="130" t="s">
        <v>80</v>
      </c>
      <c r="AR31" s="130" t="s">
        <v>735</v>
      </c>
      <c r="AS31" s="130" t="s">
        <v>80</v>
      </c>
      <c r="AT31" s="130" t="s">
        <v>736</v>
      </c>
      <c r="AU31" s="130" t="s">
        <v>80</v>
      </c>
      <c r="AV31" s="130" t="s">
        <v>737</v>
      </c>
      <c r="AW31" s="130" t="s">
        <v>80</v>
      </c>
      <c r="AX31" s="130" t="s">
        <v>649</v>
      </c>
      <c r="AY31" s="130" t="s">
        <v>90</v>
      </c>
      <c r="AZ31" s="130" t="s">
        <v>87</v>
      </c>
      <c r="BA31" s="130" t="s">
        <v>87</v>
      </c>
      <c r="BB31" s="130" t="s">
        <v>88</v>
      </c>
      <c r="BC31" s="130" t="s">
        <v>738</v>
      </c>
      <c r="BD31" s="256" t="s">
        <v>90</v>
      </c>
      <c r="BE31" s="201" t="s">
        <v>91</v>
      </c>
      <c r="BF31" s="259" t="s">
        <v>477</v>
      </c>
    </row>
    <row r="32" spans="1:58" s="9" customFormat="1" ht="71.25" customHeight="1" x14ac:dyDescent="0.15">
      <c r="A32" s="48" t="s">
        <v>739</v>
      </c>
      <c r="B32" s="48" t="s">
        <v>740</v>
      </c>
      <c r="C32" s="48">
        <v>2019</v>
      </c>
      <c r="D32" s="48" t="s">
        <v>237</v>
      </c>
      <c r="E32" s="48" t="s">
        <v>741</v>
      </c>
      <c r="F32" s="48" t="s">
        <v>742</v>
      </c>
      <c r="G32" s="106"/>
      <c r="H32" s="110" t="s">
        <v>743</v>
      </c>
      <c r="I32" s="186">
        <v>13078</v>
      </c>
      <c r="J32" s="48" t="s">
        <v>744</v>
      </c>
      <c r="K32" s="27" t="s">
        <v>104</v>
      </c>
      <c r="L32" s="48">
        <v>23008</v>
      </c>
      <c r="M32" s="252">
        <v>0.40400000000000003</v>
      </c>
      <c r="N32" s="252">
        <v>0.59599999999999997</v>
      </c>
      <c r="O32" s="187">
        <v>1052</v>
      </c>
      <c r="P32" s="187">
        <v>8542</v>
      </c>
      <c r="Q32" s="219" t="s">
        <v>59</v>
      </c>
      <c r="R32" s="220" t="s">
        <v>59</v>
      </c>
      <c r="S32" s="220" t="s">
        <v>59</v>
      </c>
      <c r="T32" s="220" t="s">
        <v>59</v>
      </c>
      <c r="U32" s="220" t="s">
        <v>110</v>
      </c>
      <c r="V32" s="48" t="s">
        <v>745</v>
      </c>
      <c r="W32" s="48" t="s">
        <v>64</v>
      </c>
      <c r="X32" s="48" t="s">
        <v>746</v>
      </c>
      <c r="Y32" s="48" t="s">
        <v>359</v>
      </c>
      <c r="Z32" s="48"/>
      <c r="AA32" s="48" t="s">
        <v>747</v>
      </c>
      <c r="AB32" s="48" t="s">
        <v>748</v>
      </c>
      <c r="AC32" s="48" t="s">
        <v>749</v>
      </c>
      <c r="AD32" s="48" t="s">
        <v>362</v>
      </c>
      <c r="AE32" s="48" t="s">
        <v>327</v>
      </c>
      <c r="AF32" s="48" t="s">
        <v>750</v>
      </c>
      <c r="AG32" s="48" t="s">
        <v>751</v>
      </c>
      <c r="AH32" s="48" t="s">
        <v>752</v>
      </c>
      <c r="AI32" s="48" t="s">
        <v>138</v>
      </c>
      <c r="AJ32" s="48" t="s">
        <v>753</v>
      </c>
      <c r="AK32" s="253">
        <v>1.2999999999999999E-2</v>
      </c>
      <c r="AL32" s="110" t="s">
        <v>754</v>
      </c>
      <c r="AM32" s="48" t="s">
        <v>78</v>
      </c>
      <c r="AN32" s="155" t="s">
        <v>717</v>
      </c>
      <c r="AO32" s="156" t="s">
        <v>80</v>
      </c>
      <c r="AP32" s="156" t="s">
        <v>755</v>
      </c>
      <c r="AQ32" s="156" t="s">
        <v>80</v>
      </c>
      <c r="AR32" s="156" t="s">
        <v>537</v>
      </c>
      <c r="AS32" s="156" t="s">
        <v>80</v>
      </c>
      <c r="AT32" s="139" t="s">
        <v>756</v>
      </c>
      <c r="AU32" s="139" t="s">
        <v>80</v>
      </c>
      <c r="AV32" s="156" t="s">
        <v>128</v>
      </c>
      <c r="AW32" s="156" t="s">
        <v>80</v>
      </c>
      <c r="AX32" s="130" t="s">
        <v>649</v>
      </c>
      <c r="AY32" s="130" t="s">
        <v>80</v>
      </c>
      <c r="AZ32" s="156" t="s">
        <v>87</v>
      </c>
      <c r="BA32" s="156" t="s">
        <v>87</v>
      </c>
      <c r="BB32" s="156" t="s">
        <v>87</v>
      </c>
      <c r="BC32" s="156" t="s">
        <v>87</v>
      </c>
      <c r="BD32" s="141" t="s">
        <v>80</v>
      </c>
      <c r="BE32" s="201" t="s">
        <v>91</v>
      </c>
      <c r="BF32" s="5" t="s">
        <v>757</v>
      </c>
    </row>
    <row r="33" spans="1:58" s="480" customFormat="1" ht="54.75" customHeight="1" x14ac:dyDescent="0.15">
      <c r="A33" s="430" t="s">
        <v>758</v>
      </c>
      <c r="B33" s="430" t="s">
        <v>759</v>
      </c>
      <c r="C33" s="430">
        <v>2020</v>
      </c>
      <c r="D33" s="416" t="s">
        <v>53</v>
      </c>
      <c r="E33" s="430" t="s">
        <v>100</v>
      </c>
      <c r="F33" s="430" t="s">
        <v>760</v>
      </c>
      <c r="G33" s="421"/>
      <c r="H33" s="430" t="s">
        <v>761</v>
      </c>
      <c r="I33" s="444">
        <v>2042</v>
      </c>
      <c r="J33" s="474" t="s">
        <v>762</v>
      </c>
      <c r="K33" s="430" t="s">
        <v>58</v>
      </c>
      <c r="L33" s="430">
        <v>2042</v>
      </c>
      <c r="M33" s="421"/>
      <c r="N33" s="421"/>
      <c r="O33" s="475" t="s">
        <v>763</v>
      </c>
      <c r="P33" s="476" t="s">
        <v>764</v>
      </c>
      <c r="Q33" s="428" t="s">
        <v>138</v>
      </c>
      <c r="R33" s="428" t="s">
        <v>138</v>
      </c>
      <c r="S33" s="428" t="s">
        <v>138</v>
      </c>
      <c r="T33" s="428" t="s">
        <v>138</v>
      </c>
      <c r="U33" s="428"/>
      <c r="V33" s="430" t="s">
        <v>165</v>
      </c>
      <c r="W33" s="430" t="s">
        <v>64</v>
      </c>
      <c r="X33" s="477" t="s">
        <v>765</v>
      </c>
      <c r="Y33" s="477" t="s">
        <v>684</v>
      </c>
      <c r="Z33" s="430" t="s">
        <v>766</v>
      </c>
      <c r="AA33" s="430" t="s">
        <v>402</v>
      </c>
      <c r="AB33" s="430" t="s">
        <v>10</v>
      </c>
      <c r="AC33" s="276" t="s">
        <v>767</v>
      </c>
      <c r="AD33" s="430" t="s">
        <v>71</v>
      </c>
      <c r="AE33" s="430"/>
      <c r="AF33" s="430" t="s">
        <v>599</v>
      </c>
      <c r="AG33" s="430" t="s">
        <v>768</v>
      </c>
      <c r="AH33" s="430" t="s">
        <v>769</v>
      </c>
      <c r="AI33" s="430" t="s">
        <v>138</v>
      </c>
      <c r="AJ33" s="430" t="s">
        <v>770</v>
      </c>
      <c r="AK33" s="430" t="s">
        <v>59</v>
      </c>
      <c r="AL33" s="430" t="s">
        <v>771</v>
      </c>
      <c r="AM33" s="430" t="s">
        <v>78</v>
      </c>
      <c r="AN33" s="478" t="s">
        <v>772</v>
      </c>
      <c r="AO33" s="479" t="s">
        <v>80</v>
      </c>
      <c r="AP33" s="479" t="s">
        <v>773</v>
      </c>
      <c r="AQ33" s="479" t="s">
        <v>80</v>
      </c>
      <c r="AR33" s="479" t="s">
        <v>774</v>
      </c>
      <c r="AS33" s="479" t="s">
        <v>80</v>
      </c>
      <c r="AT33" s="479" t="s">
        <v>153</v>
      </c>
      <c r="AU33" s="479" t="s">
        <v>80</v>
      </c>
      <c r="AV33" s="479" t="s">
        <v>154</v>
      </c>
      <c r="AW33" s="479" t="s">
        <v>80</v>
      </c>
      <c r="AX33" s="479" t="s">
        <v>155</v>
      </c>
      <c r="AY33" s="479" t="s">
        <v>90</v>
      </c>
      <c r="AZ33" s="479" t="s">
        <v>87</v>
      </c>
      <c r="BA33" s="479" t="s">
        <v>87</v>
      </c>
      <c r="BB33" s="479"/>
      <c r="BC33" s="479" t="s">
        <v>80</v>
      </c>
      <c r="BD33" s="468" t="s">
        <v>90</v>
      </c>
      <c r="BE33" s="429" t="s">
        <v>91</v>
      </c>
      <c r="BF33" s="430" t="s">
        <v>184</v>
      </c>
    </row>
    <row r="34" spans="1:58" s="8" customFormat="1" ht="58.5" customHeight="1" x14ac:dyDescent="0.15">
      <c r="A34" s="174" t="s">
        <v>775</v>
      </c>
      <c r="B34" s="45" t="s">
        <v>776</v>
      </c>
      <c r="C34" s="45">
        <v>2020</v>
      </c>
      <c r="D34" s="45" t="s">
        <v>188</v>
      </c>
      <c r="E34" s="45" t="s">
        <v>134</v>
      </c>
      <c r="F34" s="45" t="s">
        <v>777</v>
      </c>
      <c r="G34" s="38"/>
      <c r="H34" s="109" t="s">
        <v>778</v>
      </c>
      <c r="I34" s="45">
        <v>3421</v>
      </c>
      <c r="J34" s="45" t="s">
        <v>779</v>
      </c>
      <c r="K34" s="27" t="s">
        <v>104</v>
      </c>
      <c r="L34" s="45">
        <v>5306</v>
      </c>
      <c r="M34" s="287" t="s">
        <v>780</v>
      </c>
      <c r="N34" s="287" t="s">
        <v>781</v>
      </c>
      <c r="O34" s="192" t="s">
        <v>782</v>
      </c>
      <c r="P34" s="193" t="s">
        <v>783</v>
      </c>
      <c r="Q34" s="193" t="s">
        <v>784</v>
      </c>
      <c r="R34" s="193" t="s">
        <v>785</v>
      </c>
      <c r="S34" s="193" t="s">
        <v>786</v>
      </c>
      <c r="T34" s="193" t="s">
        <v>787</v>
      </c>
      <c r="U34" s="193" t="s">
        <v>110</v>
      </c>
      <c r="V34" s="45" t="s">
        <v>788</v>
      </c>
      <c r="W34" s="45" t="s">
        <v>64</v>
      </c>
      <c r="X34" s="45" t="s">
        <v>789</v>
      </c>
      <c r="Y34" s="173" t="s">
        <v>113</v>
      </c>
      <c r="Z34" s="45" t="s">
        <v>790</v>
      </c>
      <c r="AA34" s="174" t="s">
        <v>791</v>
      </c>
      <c r="AB34" s="45" t="s">
        <v>792</v>
      </c>
      <c r="AC34" s="45" t="s">
        <v>793</v>
      </c>
      <c r="AD34" s="45" t="s">
        <v>597</v>
      </c>
      <c r="AE34" s="45"/>
      <c r="AF34" s="45" t="s">
        <v>794</v>
      </c>
      <c r="AG34" s="45" t="s">
        <v>795</v>
      </c>
      <c r="AH34" s="45" t="s">
        <v>796</v>
      </c>
      <c r="AI34" s="45">
        <v>1</v>
      </c>
      <c r="AJ34" s="45"/>
      <c r="AK34" s="45" t="s">
        <v>138</v>
      </c>
      <c r="AL34" s="175" t="s">
        <v>797</v>
      </c>
      <c r="AM34" s="45" t="s">
        <v>78</v>
      </c>
      <c r="AN34" s="176" t="s">
        <v>311</v>
      </c>
      <c r="AO34" s="177" t="s">
        <v>80</v>
      </c>
      <c r="AP34" s="177" t="s">
        <v>125</v>
      </c>
      <c r="AQ34" s="177" t="s">
        <v>80</v>
      </c>
      <c r="AR34" s="177" t="s">
        <v>42</v>
      </c>
      <c r="AS34" s="177" t="s">
        <v>80</v>
      </c>
      <c r="AT34" s="177" t="s">
        <v>719</v>
      </c>
      <c r="AU34" s="177" t="s">
        <v>80</v>
      </c>
      <c r="AV34" s="177" t="s">
        <v>798</v>
      </c>
      <c r="AW34" s="177" t="s">
        <v>80</v>
      </c>
      <c r="AX34" s="177" t="s">
        <v>799</v>
      </c>
      <c r="AY34" s="177" t="s">
        <v>80</v>
      </c>
      <c r="AZ34" s="177" t="s">
        <v>87</v>
      </c>
      <c r="BA34" s="177" t="s">
        <v>87</v>
      </c>
      <c r="BB34" s="130" t="s">
        <v>88</v>
      </c>
      <c r="BC34" s="130" t="s">
        <v>87</v>
      </c>
      <c r="BD34" s="141" t="s">
        <v>80</v>
      </c>
    </row>
    <row r="35" spans="1:58" s="302" customFormat="1" ht="85.5" customHeight="1" x14ac:dyDescent="0.15">
      <c r="A35" s="309" t="s">
        <v>800</v>
      </c>
      <c r="B35" s="309" t="s">
        <v>801</v>
      </c>
      <c r="C35" s="309">
        <v>2020</v>
      </c>
      <c r="D35" s="309" t="s">
        <v>237</v>
      </c>
      <c r="E35" s="310" t="s">
        <v>134</v>
      </c>
      <c r="F35" s="310" t="s">
        <v>67</v>
      </c>
      <c r="G35" s="311"/>
      <c r="H35" s="296" t="s">
        <v>802</v>
      </c>
      <c r="I35" s="312">
        <v>1578</v>
      </c>
      <c r="J35" s="309" t="s">
        <v>803</v>
      </c>
      <c r="K35" s="309" t="s">
        <v>58</v>
      </c>
      <c r="L35" s="310" t="s">
        <v>804</v>
      </c>
      <c r="M35" s="313"/>
      <c r="N35" s="313"/>
      <c r="O35" s="297">
        <v>760</v>
      </c>
      <c r="P35" s="298">
        <v>622</v>
      </c>
      <c r="Q35" s="214" t="s">
        <v>805</v>
      </c>
      <c r="R35" s="214" t="s">
        <v>806</v>
      </c>
      <c r="S35" s="214" t="s">
        <v>807</v>
      </c>
      <c r="T35" s="214" t="s">
        <v>808</v>
      </c>
      <c r="U35" s="214" t="s">
        <v>110</v>
      </c>
      <c r="V35" s="309" t="s">
        <v>809</v>
      </c>
      <c r="W35" s="309" t="s">
        <v>64</v>
      </c>
      <c r="X35" s="310" t="s">
        <v>810</v>
      </c>
      <c r="Y35" s="310" t="s">
        <v>684</v>
      </c>
      <c r="Z35" s="309" t="s">
        <v>811</v>
      </c>
      <c r="AA35" s="310" t="s">
        <v>812</v>
      </c>
      <c r="AB35" s="309" t="s">
        <v>813</v>
      </c>
      <c r="AC35" s="309" t="s">
        <v>814</v>
      </c>
      <c r="AD35" s="309" t="s">
        <v>362</v>
      </c>
      <c r="AE35" s="309" t="s">
        <v>327</v>
      </c>
      <c r="AF35" s="310" t="s">
        <v>815</v>
      </c>
      <c r="AG35" s="310" t="s">
        <v>816</v>
      </c>
      <c r="AH35" s="310" t="s">
        <v>59</v>
      </c>
      <c r="AI35" s="310" t="s">
        <v>59</v>
      </c>
      <c r="AJ35" s="310" t="s">
        <v>817</v>
      </c>
      <c r="AK35" s="310">
        <v>0.27</v>
      </c>
      <c r="AL35" s="296" t="s">
        <v>818</v>
      </c>
      <c r="AM35" s="309" t="s">
        <v>78</v>
      </c>
      <c r="AN35" s="299" t="s">
        <v>819</v>
      </c>
      <c r="AO35" s="300" t="s">
        <v>80</v>
      </c>
      <c r="AP35" s="300" t="s">
        <v>820</v>
      </c>
      <c r="AQ35" s="300" t="s">
        <v>80</v>
      </c>
      <c r="AR35" s="300" t="s">
        <v>295</v>
      </c>
      <c r="AS35" s="300" t="s">
        <v>80</v>
      </c>
      <c r="AT35" s="300" t="s">
        <v>821</v>
      </c>
      <c r="AU35" s="300" t="s">
        <v>80</v>
      </c>
      <c r="AV35" s="300" t="s">
        <v>822</v>
      </c>
      <c r="AW35" s="300" t="s">
        <v>80</v>
      </c>
      <c r="AX35" s="300" t="s">
        <v>823</v>
      </c>
      <c r="AY35" s="300" t="s">
        <v>86</v>
      </c>
      <c r="AZ35" s="300" t="s">
        <v>87</v>
      </c>
      <c r="BA35" s="300" t="s">
        <v>87</v>
      </c>
      <c r="BB35" s="300" t="s">
        <v>824</v>
      </c>
      <c r="BC35" s="300" t="s">
        <v>825</v>
      </c>
      <c r="BD35" s="301" t="s">
        <v>90</v>
      </c>
      <c r="BE35" s="201" t="s">
        <v>91</v>
      </c>
      <c r="BF35" s="314" t="s">
        <v>826</v>
      </c>
    </row>
    <row r="36" spans="1:58" s="9" customFormat="1" ht="45.75" customHeight="1" x14ac:dyDescent="0.15">
      <c r="A36" s="33" t="s">
        <v>827</v>
      </c>
      <c r="B36" s="33" t="s">
        <v>828</v>
      </c>
      <c r="C36" s="33">
        <v>2017</v>
      </c>
      <c r="D36" s="303" t="s">
        <v>188</v>
      </c>
      <c r="E36" s="303" t="s">
        <v>397</v>
      </c>
      <c r="F36" s="303" t="s">
        <v>829</v>
      </c>
      <c r="G36" s="303" t="s">
        <v>830</v>
      </c>
      <c r="H36" s="303" t="s">
        <v>163</v>
      </c>
      <c r="I36" s="303">
        <v>1036</v>
      </c>
      <c r="J36" s="303" t="s">
        <v>831</v>
      </c>
      <c r="K36" s="303" t="s">
        <v>58</v>
      </c>
      <c r="L36" s="303">
        <v>1036</v>
      </c>
      <c r="M36" s="305">
        <v>479</v>
      </c>
      <c r="N36" s="305">
        <v>557</v>
      </c>
      <c r="O36" s="306"/>
      <c r="P36" s="306"/>
      <c r="Q36" s="307"/>
      <c r="R36" s="307"/>
      <c r="S36" s="307"/>
      <c r="T36" s="307"/>
      <c r="U36" s="214" t="s">
        <v>110</v>
      </c>
      <c r="V36" s="303" t="s">
        <v>832</v>
      </c>
      <c r="W36" s="303" t="s">
        <v>64</v>
      </c>
      <c r="X36" s="304" t="s">
        <v>833</v>
      </c>
      <c r="Y36" s="47" t="s">
        <v>834</v>
      </c>
      <c r="Z36" s="303"/>
      <c r="AA36" s="47" t="s">
        <v>835</v>
      </c>
      <c r="AB36" s="303" t="s">
        <v>836</v>
      </c>
      <c r="AC36" s="33"/>
      <c r="AD36" s="303" t="s">
        <v>326</v>
      </c>
      <c r="AE36" s="303"/>
      <c r="AF36" s="304"/>
      <c r="AG36" s="47"/>
      <c r="AH36" s="47"/>
      <c r="AI36" s="47"/>
      <c r="AJ36" s="47">
        <v>1E-3</v>
      </c>
      <c r="AK36" s="304"/>
      <c r="AL36" s="33" t="s">
        <v>837</v>
      </c>
      <c r="AM36" s="337" t="s">
        <v>838</v>
      </c>
      <c r="AN36" s="338" t="s">
        <v>311</v>
      </c>
      <c r="AO36" s="339" t="s">
        <v>80</v>
      </c>
      <c r="AP36" s="339" t="s">
        <v>125</v>
      </c>
      <c r="AQ36" s="339" t="s">
        <v>80</v>
      </c>
      <c r="AR36" s="339" t="s">
        <v>42</v>
      </c>
      <c r="AS36" s="339" t="s">
        <v>80</v>
      </c>
      <c r="AT36" s="339" t="s">
        <v>719</v>
      </c>
      <c r="AU36" s="339" t="s">
        <v>80</v>
      </c>
      <c r="AV36" s="339" t="s">
        <v>798</v>
      </c>
      <c r="AW36" s="339" t="s">
        <v>80</v>
      </c>
      <c r="AX36" s="339" t="s">
        <v>799</v>
      </c>
      <c r="AY36" s="339" t="s">
        <v>80</v>
      </c>
      <c r="AZ36" s="339" t="s">
        <v>87</v>
      </c>
      <c r="BA36" s="339" t="s">
        <v>87</v>
      </c>
      <c r="BB36" s="340" t="s">
        <v>88</v>
      </c>
      <c r="BC36" s="341"/>
      <c r="BD36" s="342" t="s">
        <v>80</v>
      </c>
      <c r="BE36" s="343"/>
      <c r="BF36" s="17"/>
    </row>
    <row r="37" spans="1:58" s="9" customFormat="1" ht="39" customHeight="1" x14ac:dyDescent="0.15">
      <c r="A37" s="33" t="s">
        <v>839</v>
      </c>
      <c r="B37" s="33" t="s">
        <v>840</v>
      </c>
      <c r="C37" s="33">
        <v>2012</v>
      </c>
      <c r="D37" s="308" t="s">
        <v>237</v>
      </c>
      <c r="E37" s="303" t="s">
        <v>134</v>
      </c>
      <c r="F37" s="303" t="s">
        <v>841</v>
      </c>
      <c r="G37" s="303" t="s">
        <v>842</v>
      </c>
      <c r="H37" s="303" t="s">
        <v>843</v>
      </c>
      <c r="I37" s="303">
        <v>1207</v>
      </c>
      <c r="J37" s="303" t="s">
        <v>844</v>
      </c>
      <c r="K37" s="303" t="s">
        <v>58</v>
      </c>
      <c r="L37" s="303">
        <v>1207</v>
      </c>
      <c r="M37" s="305">
        <v>681</v>
      </c>
      <c r="N37" s="305">
        <v>526</v>
      </c>
      <c r="O37" s="306"/>
      <c r="P37" s="306"/>
      <c r="Q37" s="307"/>
      <c r="R37" s="307"/>
      <c r="S37" s="307"/>
      <c r="T37" s="307"/>
      <c r="U37" s="214" t="s">
        <v>110</v>
      </c>
      <c r="V37" s="303" t="s">
        <v>845</v>
      </c>
      <c r="W37" s="303" t="s">
        <v>64</v>
      </c>
      <c r="X37" s="304" t="s">
        <v>846</v>
      </c>
      <c r="Y37" s="47" t="s">
        <v>847</v>
      </c>
      <c r="Z37" s="303"/>
      <c r="AA37" s="47" t="s">
        <v>594</v>
      </c>
      <c r="AB37" s="303" t="s">
        <v>848</v>
      </c>
      <c r="AC37" s="33"/>
      <c r="AD37" s="303" t="s">
        <v>529</v>
      </c>
      <c r="AE37" s="303"/>
      <c r="AF37" s="304"/>
      <c r="AG37" s="47"/>
      <c r="AH37" s="47"/>
      <c r="AI37" s="47"/>
      <c r="AJ37" s="47">
        <v>1E-3</v>
      </c>
      <c r="AK37" s="304"/>
      <c r="AL37" s="33" t="s">
        <v>849</v>
      </c>
      <c r="AM37" s="33" t="s">
        <v>838</v>
      </c>
      <c r="AN37" s="344" t="s">
        <v>311</v>
      </c>
      <c r="AO37" s="345" t="s">
        <v>80</v>
      </c>
      <c r="AP37" s="345" t="s">
        <v>125</v>
      </c>
      <c r="AQ37" s="345" t="s">
        <v>80</v>
      </c>
      <c r="AR37" s="345" t="s">
        <v>42</v>
      </c>
      <c r="AS37" s="345" t="s">
        <v>80</v>
      </c>
      <c r="AT37" s="345" t="s">
        <v>719</v>
      </c>
      <c r="AU37" s="345" t="s">
        <v>80</v>
      </c>
      <c r="AV37" s="345" t="s">
        <v>798</v>
      </c>
      <c r="AW37" s="345" t="s">
        <v>80</v>
      </c>
      <c r="AX37" s="345" t="s">
        <v>799</v>
      </c>
      <c r="AY37" s="345" t="s">
        <v>80</v>
      </c>
      <c r="AZ37" s="345" t="s">
        <v>87</v>
      </c>
      <c r="BA37" s="345" t="s">
        <v>87</v>
      </c>
      <c r="BB37" s="340" t="s">
        <v>88</v>
      </c>
      <c r="BC37" s="341"/>
      <c r="BD37" s="342" t="s">
        <v>80</v>
      </c>
      <c r="BE37" s="343"/>
      <c r="BF37" s="17"/>
    </row>
    <row r="38" spans="1:58" s="333" customFormat="1" ht="44.25" customHeight="1" x14ac:dyDescent="0.15">
      <c r="A38" s="332" t="s">
        <v>850</v>
      </c>
      <c r="B38" s="332" t="s">
        <v>851</v>
      </c>
      <c r="C38" s="332">
        <v>2008</v>
      </c>
      <c r="D38" s="315" t="s">
        <v>237</v>
      </c>
      <c r="E38" s="315" t="s">
        <v>54</v>
      </c>
      <c r="F38" s="315">
        <v>1958</v>
      </c>
      <c r="G38" s="315" t="s">
        <v>852</v>
      </c>
      <c r="H38" s="315" t="s">
        <v>853</v>
      </c>
      <c r="I38" s="316">
        <v>5951</v>
      </c>
      <c r="J38" s="315" t="s">
        <v>854</v>
      </c>
      <c r="K38" s="315" t="s">
        <v>58</v>
      </c>
      <c r="L38" s="315">
        <v>17638</v>
      </c>
      <c r="M38" s="317">
        <v>2817</v>
      </c>
      <c r="N38" s="317">
        <v>3134</v>
      </c>
      <c r="O38" s="316"/>
      <c r="P38" s="316"/>
      <c r="Q38" s="316"/>
      <c r="R38" s="316"/>
      <c r="S38" s="316"/>
      <c r="T38" s="316"/>
      <c r="U38" s="214" t="s">
        <v>110</v>
      </c>
      <c r="V38" s="315" t="s">
        <v>855</v>
      </c>
      <c r="W38" s="315" t="s">
        <v>64</v>
      </c>
      <c r="X38" s="318" t="s">
        <v>856</v>
      </c>
      <c r="Y38" s="334" t="s">
        <v>66</v>
      </c>
      <c r="Z38" s="315"/>
      <c r="AA38" s="334" t="s">
        <v>857</v>
      </c>
      <c r="AB38" s="315" t="s">
        <v>855</v>
      </c>
      <c r="AC38" s="332"/>
      <c r="AD38" s="303" t="s">
        <v>326</v>
      </c>
      <c r="AE38" s="315"/>
      <c r="AF38" s="318"/>
      <c r="AG38" s="334"/>
      <c r="AH38" s="334"/>
      <c r="AI38" s="334"/>
      <c r="AJ38" s="336" t="s">
        <v>858</v>
      </c>
      <c r="AK38" s="318"/>
      <c r="AL38" s="332" t="s">
        <v>859</v>
      </c>
      <c r="AM38" s="346" t="s">
        <v>838</v>
      </c>
      <c r="AN38" s="347" t="s">
        <v>311</v>
      </c>
      <c r="AO38" s="347" t="s">
        <v>80</v>
      </c>
      <c r="AP38" s="347" t="s">
        <v>125</v>
      </c>
      <c r="AQ38" s="347" t="s">
        <v>80</v>
      </c>
      <c r="AR38" s="347" t="s">
        <v>42</v>
      </c>
      <c r="AS38" s="347" t="s">
        <v>80</v>
      </c>
      <c r="AT38" s="347" t="s">
        <v>719</v>
      </c>
      <c r="AU38" s="347" t="s">
        <v>80</v>
      </c>
      <c r="AV38" s="347" t="s">
        <v>798</v>
      </c>
      <c r="AW38" s="347" t="s">
        <v>80</v>
      </c>
      <c r="AX38" s="347" t="s">
        <v>799</v>
      </c>
      <c r="AY38" s="347" t="s">
        <v>80</v>
      </c>
      <c r="AZ38" s="347" t="s">
        <v>87</v>
      </c>
      <c r="BA38" s="347" t="s">
        <v>87</v>
      </c>
      <c r="BB38" s="348" t="s">
        <v>88</v>
      </c>
      <c r="BC38" s="349" t="s">
        <v>860</v>
      </c>
      <c r="BD38" s="350" t="s">
        <v>80</v>
      </c>
      <c r="BE38" s="324"/>
      <c r="BF38" s="351"/>
    </row>
    <row r="39" spans="1:58" s="322" customFormat="1" ht="48" x14ac:dyDescent="0.2">
      <c r="A39" s="355" t="s">
        <v>861</v>
      </c>
      <c r="B39" s="333" t="s">
        <v>862</v>
      </c>
      <c r="C39" s="332">
        <v>1996</v>
      </c>
      <c r="D39" s="303" t="s">
        <v>863</v>
      </c>
      <c r="E39" s="315" t="s">
        <v>54</v>
      </c>
      <c r="F39" s="329" t="s">
        <v>864</v>
      </c>
      <c r="G39" s="328"/>
      <c r="H39" s="329" t="s">
        <v>865</v>
      </c>
      <c r="I39" s="316">
        <v>5934</v>
      </c>
      <c r="J39" s="329" t="s">
        <v>866</v>
      </c>
      <c r="K39" s="315" t="s">
        <v>867</v>
      </c>
      <c r="L39" s="315">
        <v>7735</v>
      </c>
      <c r="M39" s="325"/>
      <c r="N39" s="315">
        <v>5934</v>
      </c>
      <c r="O39" s="327">
        <v>1510</v>
      </c>
      <c r="P39" s="327">
        <v>4006</v>
      </c>
      <c r="Q39" s="326" t="s">
        <v>868</v>
      </c>
      <c r="R39" s="326" t="s">
        <v>869</v>
      </c>
      <c r="S39" s="326" t="s">
        <v>870</v>
      </c>
      <c r="T39" s="326" t="s">
        <v>871</v>
      </c>
      <c r="U39" s="214" t="s">
        <v>110</v>
      </c>
      <c r="V39" s="329" t="s">
        <v>872</v>
      </c>
      <c r="W39" s="315" t="s">
        <v>64</v>
      </c>
      <c r="X39" s="329" t="s">
        <v>873</v>
      </c>
      <c r="Y39" s="47" t="s">
        <v>359</v>
      </c>
      <c r="Z39" s="324"/>
      <c r="AA39" s="335" t="s">
        <v>874</v>
      </c>
      <c r="AB39" s="330" t="s">
        <v>875</v>
      </c>
      <c r="AC39" s="335" t="s">
        <v>876</v>
      </c>
      <c r="AD39" s="315" t="s">
        <v>172</v>
      </c>
      <c r="AE39" s="331" t="s">
        <v>877</v>
      </c>
      <c r="AF39" s="331" t="s">
        <v>878</v>
      </c>
      <c r="AG39" s="324"/>
      <c r="AH39" s="324"/>
      <c r="AI39" s="324"/>
      <c r="AJ39" s="324"/>
      <c r="AK39" s="324"/>
      <c r="AL39" s="335" t="s">
        <v>879</v>
      </c>
      <c r="AM39" s="346" t="s">
        <v>838</v>
      </c>
      <c r="AN39" s="347" t="s">
        <v>311</v>
      </c>
      <c r="AO39" s="347" t="s">
        <v>80</v>
      </c>
      <c r="AP39" s="347" t="s">
        <v>880</v>
      </c>
      <c r="AQ39" s="347" t="s">
        <v>80</v>
      </c>
      <c r="AR39" s="347" t="s">
        <v>42</v>
      </c>
      <c r="AS39" s="347" t="s">
        <v>80</v>
      </c>
      <c r="AT39" s="347" t="s">
        <v>719</v>
      </c>
      <c r="AU39" s="347" t="s">
        <v>80</v>
      </c>
      <c r="AV39" s="347" t="s">
        <v>154</v>
      </c>
      <c r="AW39" s="347" t="s">
        <v>80</v>
      </c>
      <c r="AX39" s="347" t="s">
        <v>799</v>
      </c>
      <c r="AY39" s="347" t="s">
        <v>80</v>
      </c>
      <c r="AZ39" s="347" t="s">
        <v>87</v>
      </c>
      <c r="BA39" s="347" t="s">
        <v>87</v>
      </c>
      <c r="BB39" s="348" t="s">
        <v>88</v>
      </c>
      <c r="BC39" s="323"/>
      <c r="BD39" s="350" t="s">
        <v>80</v>
      </c>
    </row>
    <row r="40" spans="1:58" s="414" customFormat="1" ht="63" customHeight="1" x14ac:dyDescent="0.2">
      <c r="A40" s="411" t="s">
        <v>886</v>
      </c>
      <c r="B40" s="412" t="s">
        <v>887</v>
      </c>
      <c r="C40" s="412">
        <v>2019</v>
      </c>
      <c r="D40" s="412" t="s">
        <v>99</v>
      </c>
      <c r="E40" s="412" t="s">
        <v>888</v>
      </c>
      <c r="F40" s="412" t="s">
        <v>889</v>
      </c>
      <c r="G40" s="413"/>
      <c r="H40" s="412" t="s">
        <v>1402</v>
      </c>
      <c r="I40" s="412" t="s">
        <v>890</v>
      </c>
      <c r="J40" s="412" t="s">
        <v>891</v>
      </c>
      <c r="K40" s="412" t="s">
        <v>104</v>
      </c>
      <c r="L40" s="412">
        <v>2786</v>
      </c>
      <c r="M40" s="413"/>
      <c r="N40" s="413"/>
      <c r="O40" s="413"/>
      <c r="P40" s="413"/>
      <c r="Q40" s="413"/>
      <c r="R40" s="413"/>
      <c r="S40" s="413"/>
      <c r="T40" s="413"/>
      <c r="U40" s="413"/>
      <c r="V40" s="412" t="s">
        <v>892</v>
      </c>
      <c r="W40" s="412" t="s">
        <v>64</v>
      </c>
      <c r="X40" s="412" t="s">
        <v>113</v>
      </c>
      <c r="Y40" s="412" t="s">
        <v>847</v>
      </c>
      <c r="Z40" s="412" t="s">
        <v>67</v>
      </c>
      <c r="AA40" s="412" t="s">
        <v>893</v>
      </c>
      <c r="AB40" s="412"/>
      <c r="AC40" s="412" t="s">
        <v>894</v>
      </c>
      <c r="AD40" s="412" t="s">
        <v>895</v>
      </c>
      <c r="AE40" s="412" t="s">
        <v>896</v>
      </c>
      <c r="AF40" s="412" t="s">
        <v>897</v>
      </c>
      <c r="AG40" s="412" t="s">
        <v>898</v>
      </c>
      <c r="AH40" s="412" t="s">
        <v>59</v>
      </c>
      <c r="AI40" s="412" t="s">
        <v>138</v>
      </c>
      <c r="AJ40" s="412" t="s">
        <v>899</v>
      </c>
      <c r="AK40" s="412" t="s">
        <v>138</v>
      </c>
      <c r="AL40" s="412" t="s">
        <v>900</v>
      </c>
      <c r="AM40" s="412"/>
      <c r="AN40" s="412" t="s">
        <v>901</v>
      </c>
      <c r="AO40" s="412" t="s">
        <v>80</v>
      </c>
      <c r="AP40" s="412" t="s">
        <v>902</v>
      </c>
      <c r="AQ40" s="412" t="s">
        <v>80</v>
      </c>
      <c r="AR40" s="412" t="s">
        <v>82</v>
      </c>
      <c r="AS40" s="412" t="s">
        <v>80</v>
      </c>
      <c r="AT40" s="412" t="s">
        <v>719</v>
      </c>
      <c r="AU40" s="412" t="s">
        <v>80</v>
      </c>
      <c r="AV40" s="412" t="s">
        <v>903</v>
      </c>
      <c r="AW40" s="412" t="s">
        <v>80</v>
      </c>
      <c r="AX40" s="412"/>
      <c r="AY40" s="412"/>
      <c r="AZ40" s="412"/>
      <c r="BA40" s="412"/>
      <c r="BB40" s="412" t="s">
        <v>88</v>
      </c>
      <c r="BC40" s="412"/>
    </row>
    <row r="41" spans="1:58" s="440" customFormat="1" ht="24" x14ac:dyDescent="0.2">
      <c r="A41" s="432" t="s">
        <v>1397</v>
      </c>
      <c r="B41" s="432" t="s">
        <v>1407</v>
      </c>
      <c r="C41" s="432">
        <v>2016</v>
      </c>
      <c r="D41" s="433" t="s">
        <v>99</v>
      </c>
      <c r="E41" s="432"/>
      <c r="F41" s="434"/>
      <c r="G41" s="434"/>
      <c r="H41" s="434"/>
      <c r="I41" s="432"/>
      <c r="J41" s="434"/>
      <c r="K41" s="432"/>
      <c r="L41" s="432"/>
      <c r="M41" s="435"/>
      <c r="N41" s="435"/>
      <c r="O41" s="432"/>
      <c r="P41" s="432"/>
      <c r="Q41" s="434"/>
      <c r="R41" s="434"/>
      <c r="S41" s="434"/>
      <c r="T41" s="434"/>
      <c r="U41" s="436"/>
      <c r="V41" s="434"/>
      <c r="W41" s="432"/>
      <c r="X41" s="434"/>
      <c r="Y41" s="437"/>
      <c r="Z41" s="437"/>
      <c r="AA41" s="434"/>
      <c r="AB41" s="432"/>
      <c r="AC41" s="437"/>
      <c r="AD41" s="437"/>
      <c r="AE41" s="437"/>
      <c r="AF41" s="437"/>
      <c r="AG41" s="437"/>
      <c r="AH41" s="437"/>
      <c r="AI41" s="437"/>
      <c r="AJ41" s="437"/>
      <c r="AK41" s="437"/>
      <c r="AL41" s="437"/>
      <c r="AM41" s="437"/>
      <c r="AN41" s="438"/>
      <c r="AO41" s="438"/>
      <c r="AP41" s="438"/>
      <c r="AQ41" s="438"/>
      <c r="AR41" s="438"/>
      <c r="AS41" s="439"/>
      <c r="AT41" s="439"/>
      <c r="AU41" s="439"/>
      <c r="AV41" s="439"/>
      <c r="AW41" s="439"/>
      <c r="AX41" s="439"/>
      <c r="AY41" s="439"/>
      <c r="AZ41" s="439"/>
      <c r="BA41" s="439"/>
    </row>
    <row r="42" spans="1:58" s="459" customFormat="1" ht="68" x14ac:dyDescent="0.2">
      <c r="A42" s="453" t="s">
        <v>1398</v>
      </c>
      <c r="B42" s="454" t="s">
        <v>1403</v>
      </c>
      <c r="C42" s="453">
        <v>2021</v>
      </c>
      <c r="D42" s="433" t="s">
        <v>99</v>
      </c>
      <c r="E42" s="453" t="s">
        <v>1404</v>
      </c>
      <c r="F42" s="455"/>
      <c r="G42" s="455"/>
      <c r="H42" s="455"/>
      <c r="I42" s="453"/>
      <c r="J42" s="455"/>
      <c r="K42" s="453"/>
      <c r="L42" s="453"/>
      <c r="M42" s="456"/>
      <c r="N42" s="456"/>
      <c r="O42" s="453"/>
      <c r="P42" s="453"/>
      <c r="Q42" s="455"/>
      <c r="R42" s="455"/>
      <c r="S42" s="455"/>
      <c r="T42" s="455"/>
      <c r="U42" s="457"/>
      <c r="V42" s="455"/>
      <c r="W42" s="453"/>
      <c r="X42" s="455"/>
      <c r="Y42" s="458"/>
      <c r="Z42" s="458"/>
      <c r="AA42" s="455"/>
      <c r="AB42" s="453"/>
      <c r="AC42" s="458"/>
      <c r="AD42" s="458"/>
      <c r="AE42" s="458"/>
      <c r="AF42" s="458"/>
      <c r="AG42" s="458"/>
      <c r="AH42" s="458"/>
      <c r="AI42" s="458"/>
      <c r="AJ42" s="458"/>
      <c r="AK42" s="458"/>
      <c r="AL42" s="458"/>
      <c r="AM42" s="458"/>
      <c r="AN42" s="458"/>
      <c r="AO42" s="458"/>
      <c r="AP42" s="458"/>
      <c r="AQ42" s="458"/>
      <c r="AR42" s="458"/>
    </row>
    <row r="43" spans="1:58" s="459" customFormat="1" ht="36" x14ac:dyDescent="0.2">
      <c r="A43" s="453" t="s">
        <v>1399</v>
      </c>
      <c r="B43" s="453" t="s">
        <v>1408</v>
      </c>
      <c r="C43" s="453">
        <v>2019</v>
      </c>
      <c r="D43" s="433" t="s">
        <v>99</v>
      </c>
      <c r="E43" s="453"/>
      <c r="F43" s="455"/>
      <c r="G43" s="455"/>
      <c r="H43" s="455"/>
      <c r="I43" s="453"/>
      <c r="J43" s="455"/>
      <c r="K43" s="453"/>
      <c r="L43" s="453"/>
      <c r="M43" s="456"/>
      <c r="N43" s="456"/>
      <c r="O43" s="453"/>
      <c r="P43" s="453"/>
      <c r="Q43" s="455"/>
      <c r="R43" s="455"/>
      <c r="S43" s="455"/>
      <c r="T43" s="455"/>
      <c r="U43" s="457"/>
      <c r="V43" s="455"/>
      <c r="W43" s="453"/>
      <c r="X43" s="455"/>
      <c r="Y43" s="458"/>
      <c r="Z43" s="458"/>
      <c r="AA43" s="455"/>
      <c r="AB43" s="453"/>
      <c r="AC43" s="458"/>
      <c r="AD43" s="458"/>
      <c r="AE43" s="458"/>
      <c r="AF43" s="458"/>
      <c r="AG43" s="458"/>
      <c r="AH43" s="458"/>
      <c r="AI43" s="458"/>
      <c r="AJ43" s="458"/>
      <c r="AK43" s="458"/>
      <c r="AL43" s="458"/>
      <c r="AM43" s="458"/>
      <c r="AN43" s="458"/>
      <c r="AO43" s="458"/>
      <c r="AP43" s="458"/>
      <c r="AQ43" s="458"/>
      <c r="AR43" s="458"/>
    </row>
    <row r="44" spans="1:58" s="459" customFormat="1" ht="24" x14ac:dyDescent="0.2">
      <c r="A44" s="453" t="s">
        <v>1400</v>
      </c>
      <c r="B44" s="453" t="s">
        <v>1406</v>
      </c>
      <c r="C44" s="453">
        <v>2011</v>
      </c>
      <c r="D44" s="433" t="s">
        <v>99</v>
      </c>
      <c r="E44" s="453"/>
      <c r="F44" s="455"/>
      <c r="G44" s="455"/>
      <c r="H44" s="455"/>
      <c r="I44" s="453"/>
      <c r="J44" s="455"/>
      <c r="K44" s="453"/>
      <c r="L44" s="453"/>
      <c r="M44" s="456"/>
      <c r="N44" s="456"/>
      <c r="O44" s="453"/>
      <c r="P44" s="453"/>
      <c r="Q44" s="455"/>
      <c r="R44" s="455"/>
      <c r="S44" s="455"/>
      <c r="T44" s="455"/>
      <c r="U44" s="457"/>
      <c r="V44" s="455"/>
      <c r="W44" s="453"/>
      <c r="X44" s="455"/>
      <c r="Y44" s="458"/>
      <c r="Z44" s="458"/>
      <c r="AA44" s="455"/>
      <c r="AB44" s="453"/>
      <c r="AC44" s="458"/>
      <c r="AD44" s="458"/>
      <c r="AE44" s="458"/>
      <c r="AF44" s="458"/>
      <c r="AG44" s="458"/>
      <c r="AH44" s="458"/>
      <c r="AI44" s="458"/>
      <c r="AJ44" s="458"/>
      <c r="AK44" s="458"/>
      <c r="AL44" s="458"/>
      <c r="AM44" s="458"/>
      <c r="AN44" s="458"/>
      <c r="AO44" s="458"/>
      <c r="AP44" s="458"/>
      <c r="AQ44" s="458"/>
      <c r="AR44" s="458"/>
    </row>
    <row r="45" spans="1:58" s="409" customFormat="1" ht="36" x14ac:dyDescent="0.2">
      <c r="A45" s="453" t="s">
        <v>1401</v>
      </c>
      <c r="B45" s="453" t="s">
        <v>1405</v>
      </c>
      <c r="C45" s="453"/>
      <c r="D45" s="433" t="s">
        <v>99</v>
      </c>
      <c r="E45" s="403"/>
      <c r="F45" s="404"/>
      <c r="G45" s="404"/>
      <c r="H45" s="404"/>
      <c r="I45" s="402"/>
      <c r="J45" s="404"/>
      <c r="K45" s="403"/>
      <c r="L45" s="403"/>
      <c r="M45" s="405"/>
      <c r="N45" s="405"/>
      <c r="O45" s="403"/>
      <c r="P45" s="403"/>
      <c r="Q45" s="406"/>
      <c r="R45" s="406"/>
      <c r="S45" s="406"/>
      <c r="T45" s="406"/>
      <c r="U45" s="407"/>
      <c r="V45" s="404"/>
      <c r="W45" s="403"/>
      <c r="X45" s="404"/>
      <c r="Y45" s="408"/>
      <c r="Z45" s="408"/>
      <c r="AA45" s="404"/>
      <c r="AB45" s="402"/>
      <c r="AC45" s="408"/>
      <c r="AD45" s="408"/>
      <c r="AE45" s="408"/>
      <c r="AF45" s="408"/>
      <c r="AG45" s="408"/>
      <c r="AH45" s="408"/>
      <c r="AI45" s="408"/>
      <c r="AJ45" s="408"/>
      <c r="AK45" s="408"/>
      <c r="AL45" s="408"/>
      <c r="AM45" s="408"/>
      <c r="AN45" s="408"/>
      <c r="AO45" s="408"/>
      <c r="AP45" s="408"/>
      <c r="AQ45" s="408"/>
      <c r="AR45" s="408"/>
      <c r="BB45" s="410"/>
      <c r="BC45" s="410"/>
    </row>
    <row r="46" spans="1:58" s="409" customFormat="1" ht="16" x14ac:dyDescent="0.2">
      <c r="A46" s="402"/>
      <c r="B46" s="402"/>
      <c r="C46" s="403"/>
      <c r="D46" s="403"/>
      <c r="E46" s="403"/>
      <c r="F46" s="404"/>
      <c r="G46" s="404"/>
      <c r="H46" s="404"/>
      <c r="I46" s="402"/>
      <c r="J46" s="404"/>
      <c r="K46" s="403"/>
      <c r="L46" s="403"/>
      <c r="M46" s="405"/>
      <c r="N46" s="405"/>
      <c r="O46" s="403"/>
      <c r="P46" s="403"/>
      <c r="Q46" s="406"/>
      <c r="R46" s="406"/>
      <c r="S46" s="406"/>
      <c r="T46" s="406"/>
      <c r="U46" s="407"/>
      <c r="V46" s="404"/>
      <c r="W46" s="403"/>
      <c r="X46" s="404"/>
      <c r="Y46" s="408"/>
      <c r="Z46" s="408"/>
      <c r="AA46" s="404"/>
      <c r="AB46" s="402"/>
      <c r="AC46" s="408"/>
      <c r="AD46" s="408"/>
      <c r="AE46" s="408"/>
      <c r="AF46" s="408"/>
      <c r="AG46" s="408"/>
      <c r="AH46" s="408"/>
      <c r="AI46" s="408"/>
      <c r="AJ46" s="408"/>
      <c r="AK46" s="408"/>
      <c r="AL46" s="408"/>
      <c r="AM46" s="408"/>
      <c r="AN46" s="408"/>
      <c r="AO46" s="408"/>
      <c r="AP46" s="408"/>
      <c r="AQ46" s="408"/>
      <c r="AR46" s="408"/>
      <c r="BB46" s="410"/>
      <c r="BC46" s="410"/>
    </row>
    <row r="47" spans="1:58" ht="16" x14ac:dyDescent="0.2">
      <c r="A47" s="319"/>
      <c r="B47" s="319"/>
      <c r="O47" s="320"/>
      <c r="P47" s="320"/>
      <c r="Q47" s="321"/>
      <c r="R47" s="321"/>
      <c r="S47" s="321"/>
      <c r="T47" s="321"/>
    </row>
    <row r="48" spans="1:58" ht="17" x14ac:dyDescent="0.2">
      <c r="A48" s="104" t="s">
        <v>881</v>
      </c>
    </row>
    <row r="49" spans="1:56" ht="17" x14ac:dyDescent="0.2">
      <c r="A49" s="101" t="s">
        <v>882</v>
      </c>
      <c r="B49" s="101">
        <v>38</v>
      </c>
    </row>
    <row r="50" spans="1:56" ht="17" x14ac:dyDescent="0.2">
      <c r="A50" s="101" t="s">
        <v>883</v>
      </c>
      <c r="B50" s="101">
        <v>0</v>
      </c>
    </row>
    <row r="51" spans="1:56" ht="17" x14ac:dyDescent="0.2">
      <c r="A51" s="101" t="s">
        <v>884</v>
      </c>
      <c r="B51" s="105"/>
    </row>
    <row r="52" spans="1:56" ht="16" x14ac:dyDescent="0.2"/>
    <row r="53" spans="1:56" ht="16" x14ac:dyDescent="0.2"/>
    <row r="54" spans="1:56" ht="17" x14ac:dyDescent="0.2">
      <c r="A54" s="266" t="s">
        <v>885</v>
      </c>
    </row>
    <row r="56" spans="1:56" s="45" customFormat="1" ht="65.25" customHeight="1" x14ac:dyDescent="0.2">
      <c r="A56" s="45" t="s">
        <v>904</v>
      </c>
      <c r="B56" s="45" t="s">
        <v>905</v>
      </c>
      <c r="C56" s="45">
        <v>2011</v>
      </c>
      <c r="D56" s="45" t="s">
        <v>237</v>
      </c>
      <c r="E56" s="45" t="s">
        <v>238</v>
      </c>
      <c r="F56" s="45" t="s">
        <v>906</v>
      </c>
      <c r="G56" s="40">
        <v>27</v>
      </c>
      <c r="H56" s="171" t="s">
        <v>907</v>
      </c>
      <c r="I56" s="262" t="s">
        <v>908</v>
      </c>
      <c r="J56" s="262" t="s">
        <v>909</v>
      </c>
      <c r="K56" s="45" t="s">
        <v>58</v>
      </c>
      <c r="L56" s="45">
        <v>1016</v>
      </c>
      <c r="M56" s="38"/>
      <c r="N56" s="38"/>
      <c r="O56" s="38"/>
      <c r="P56" s="38"/>
      <c r="Q56" s="38"/>
      <c r="R56" s="38"/>
      <c r="S56" s="38"/>
      <c r="T56" s="38"/>
      <c r="U56" s="38"/>
      <c r="V56" s="45" t="s">
        <v>910</v>
      </c>
      <c r="W56" s="45" t="s">
        <v>64</v>
      </c>
      <c r="X56" s="45" t="s">
        <v>911</v>
      </c>
      <c r="Y56" s="46" t="s">
        <v>847</v>
      </c>
      <c r="Z56" s="36" t="s">
        <v>304</v>
      </c>
      <c r="AA56" s="45" t="s">
        <v>142</v>
      </c>
      <c r="AB56" s="45" t="s">
        <v>487</v>
      </c>
      <c r="AC56" s="37" t="s">
        <v>912</v>
      </c>
      <c r="AD56" s="36" t="s">
        <v>71</v>
      </c>
      <c r="AE56" s="37" t="s">
        <v>913</v>
      </c>
      <c r="AF56" s="45" t="s">
        <v>914</v>
      </c>
      <c r="AG56" s="45" t="s">
        <v>915</v>
      </c>
      <c r="AH56" s="45" t="s">
        <v>916</v>
      </c>
      <c r="AI56" s="45" t="s">
        <v>59</v>
      </c>
      <c r="AJ56" s="45" t="s">
        <v>493</v>
      </c>
      <c r="AK56" s="45" t="s">
        <v>59</v>
      </c>
      <c r="AL56" s="175" t="s">
        <v>917</v>
      </c>
      <c r="AM56" s="207" t="s">
        <v>78</v>
      </c>
      <c r="AN56" s="36" t="s">
        <v>918</v>
      </c>
      <c r="AO56" s="36" t="s">
        <v>80</v>
      </c>
      <c r="AP56" s="36" t="s">
        <v>919</v>
      </c>
      <c r="AQ56" s="36" t="s">
        <v>80</v>
      </c>
      <c r="AR56" s="37" t="s">
        <v>920</v>
      </c>
      <c r="AS56" s="45" t="s">
        <v>80</v>
      </c>
      <c r="AT56" s="36" t="s">
        <v>921</v>
      </c>
      <c r="AU56" s="36" t="s">
        <v>80</v>
      </c>
      <c r="AV56" s="45" t="s">
        <v>154</v>
      </c>
      <c r="AW56" s="45" t="s">
        <v>80</v>
      </c>
      <c r="AX56" s="37" t="s">
        <v>182</v>
      </c>
      <c r="AY56" s="45" t="s">
        <v>80</v>
      </c>
      <c r="BA56" s="37" t="s">
        <v>152</v>
      </c>
      <c r="BC56" s="37"/>
    </row>
    <row r="57" spans="1:56" s="45" customFormat="1" ht="67.5" customHeight="1" x14ac:dyDescent="0.2">
      <c r="A57" s="259" t="s">
        <v>922</v>
      </c>
      <c r="B57" s="45" t="s">
        <v>923</v>
      </c>
      <c r="C57" s="45">
        <v>2009</v>
      </c>
      <c r="D57" s="45" t="s">
        <v>924</v>
      </c>
      <c r="E57" s="46" t="s">
        <v>925</v>
      </c>
      <c r="F57" s="46" t="s">
        <v>926</v>
      </c>
      <c r="G57" s="40">
        <v>25</v>
      </c>
      <c r="H57" s="204" t="s">
        <v>927</v>
      </c>
      <c r="I57" s="45" t="s">
        <v>928</v>
      </c>
      <c r="J57" s="46" t="s">
        <v>929</v>
      </c>
      <c r="K57" s="45" t="s">
        <v>58</v>
      </c>
      <c r="L57" s="46">
        <v>1083</v>
      </c>
      <c r="M57" s="40"/>
      <c r="N57" s="40"/>
      <c r="O57" s="40"/>
      <c r="P57" s="40"/>
      <c r="Q57" s="40"/>
      <c r="R57" s="40"/>
      <c r="S57" s="40"/>
      <c r="T57" s="40"/>
      <c r="U57" s="40"/>
      <c r="V57" s="263" t="s">
        <v>930</v>
      </c>
      <c r="W57" s="37" t="s">
        <v>64</v>
      </c>
      <c r="X57" s="45" t="s">
        <v>66</v>
      </c>
      <c r="Y57" s="45" t="s">
        <v>66</v>
      </c>
      <c r="Z57" s="264" t="s">
        <v>67</v>
      </c>
      <c r="AA57" s="263" t="s">
        <v>931</v>
      </c>
      <c r="AB57" s="46" t="s">
        <v>932</v>
      </c>
      <c r="AC57" s="37" t="s">
        <v>933</v>
      </c>
      <c r="AD57" s="45" t="s">
        <v>529</v>
      </c>
      <c r="AE57" s="45" t="s">
        <v>934</v>
      </c>
      <c r="AF57" s="45" t="s">
        <v>935</v>
      </c>
      <c r="AG57" s="265" t="s">
        <v>936</v>
      </c>
      <c r="AH57" s="46" t="s">
        <v>59</v>
      </c>
      <c r="AI57" s="263" t="s">
        <v>937</v>
      </c>
      <c r="AJ57" s="263" t="s">
        <v>899</v>
      </c>
      <c r="AK57" s="263" t="s">
        <v>938</v>
      </c>
      <c r="AL57" s="175" t="s">
        <v>939</v>
      </c>
      <c r="AM57" s="207" t="s">
        <v>203</v>
      </c>
      <c r="AN57" s="265" t="s">
        <v>940</v>
      </c>
      <c r="AO57" s="46" t="s">
        <v>80</v>
      </c>
      <c r="AP57" s="265" t="s">
        <v>941</v>
      </c>
      <c r="AQ57" s="46" t="s">
        <v>80</v>
      </c>
      <c r="AR57" s="265" t="s">
        <v>942</v>
      </c>
      <c r="AS57" s="46" t="s">
        <v>80</v>
      </c>
      <c r="AT57" s="46" t="s">
        <v>153</v>
      </c>
      <c r="AU57" s="45" t="s">
        <v>80</v>
      </c>
      <c r="AV57" s="45" t="s">
        <v>154</v>
      </c>
      <c r="AW57" s="45" t="s">
        <v>80</v>
      </c>
      <c r="AX57" s="37" t="s">
        <v>182</v>
      </c>
      <c r="AY57" s="45" t="s">
        <v>80</v>
      </c>
      <c r="AZ57" s="263" t="s">
        <v>943</v>
      </c>
      <c r="BA57" s="37" t="s">
        <v>152</v>
      </c>
      <c r="BB57" s="45" t="s">
        <v>59</v>
      </c>
      <c r="BC57" s="37" t="s">
        <v>152</v>
      </c>
    </row>
    <row r="58" spans="1:56" ht="16" x14ac:dyDescent="0.2"/>
    <row r="59" spans="1:56" ht="17" x14ac:dyDescent="0.2">
      <c r="A59" s="266" t="s">
        <v>944</v>
      </c>
    </row>
    <row r="60" spans="1:56" s="11" customFormat="1" ht="81" customHeight="1" x14ac:dyDescent="0.2">
      <c r="A60" s="353" t="s">
        <v>945</v>
      </c>
      <c r="B60" s="9" t="s">
        <v>946</v>
      </c>
      <c r="C60" s="15">
        <v>2013</v>
      </c>
      <c r="D60" s="15" t="s">
        <v>237</v>
      </c>
      <c r="E60" s="17" t="s">
        <v>54</v>
      </c>
      <c r="F60" s="15" t="s">
        <v>947</v>
      </c>
      <c r="G60" s="106" t="s">
        <v>948</v>
      </c>
      <c r="H60" s="12" t="s">
        <v>949</v>
      </c>
      <c r="I60" s="15">
        <v>9328</v>
      </c>
      <c r="J60" s="15" t="s">
        <v>950</v>
      </c>
      <c r="K60" s="21" t="s">
        <v>104</v>
      </c>
      <c r="L60" s="15">
        <v>9328</v>
      </c>
      <c r="M60" s="106">
        <v>4689</v>
      </c>
      <c r="N60" s="106">
        <v>4639</v>
      </c>
      <c r="O60" s="41"/>
      <c r="P60" s="41"/>
      <c r="Q60" s="41"/>
      <c r="R60" s="41"/>
      <c r="S60" s="41"/>
      <c r="T60" s="41"/>
      <c r="U60" s="41"/>
      <c r="V60" s="15" t="s">
        <v>951</v>
      </c>
      <c r="W60" s="15" t="s">
        <v>64</v>
      </c>
      <c r="X60" s="21" t="s">
        <v>952</v>
      </c>
      <c r="Y60" s="21" t="s">
        <v>953</v>
      </c>
      <c r="Z60" s="21" t="s">
        <v>954</v>
      </c>
      <c r="AA60" s="11" t="s">
        <v>142</v>
      </c>
      <c r="AB60" s="15" t="s">
        <v>955</v>
      </c>
      <c r="AC60" s="21" t="s">
        <v>956</v>
      </c>
      <c r="AD60" s="21" t="s">
        <v>529</v>
      </c>
      <c r="AE60" s="15" t="s">
        <v>342</v>
      </c>
      <c r="AF60" s="15" t="s">
        <v>957</v>
      </c>
      <c r="AG60" s="15" t="s">
        <v>87</v>
      </c>
      <c r="AH60" s="15" t="s">
        <v>958</v>
      </c>
      <c r="AI60" s="15" t="s">
        <v>87</v>
      </c>
      <c r="AJ60" s="15" t="s">
        <v>59</v>
      </c>
      <c r="AK60" s="15" t="s">
        <v>59</v>
      </c>
      <c r="AL60" s="12" t="s">
        <v>959</v>
      </c>
      <c r="AM60" s="15" t="s">
        <v>78</v>
      </c>
      <c r="AN60" s="15" t="s">
        <v>960</v>
      </c>
      <c r="AO60" s="21" t="s">
        <v>80</v>
      </c>
      <c r="AP60" s="15" t="s">
        <v>961</v>
      </c>
      <c r="AQ60" s="15" t="s">
        <v>80</v>
      </c>
      <c r="AR60" s="15" t="s">
        <v>962</v>
      </c>
      <c r="AS60" s="15" t="s">
        <v>80</v>
      </c>
      <c r="AT60" s="21" t="s">
        <v>153</v>
      </c>
      <c r="AU60" s="21" t="s">
        <v>80</v>
      </c>
      <c r="AV60" s="21" t="s">
        <v>154</v>
      </c>
      <c r="AW60" s="21" t="s">
        <v>80</v>
      </c>
      <c r="AX60" s="21" t="s">
        <v>182</v>
      </c>
      <c r="AY60" s="21" t="s">
        <v>80</v>
      </c>
      <c r="AZ60" s="15" t="s">
        <v>963</v>
      </c>
      <c r="BA60" s="15" t="s">
        <v>80</v>
      </c>
      <c r="BB60" s="48" t="s">
        <v>59</v>
      </c>
      <c r="BC60" s="48" t="s">
        <v>152</v>
      </c>
      <c r="BD60" s="42" t="s">
        <v>80</v>
      </c>
    </row>
    <row r="61" spans="1:56" ht="30" x14ac:dyDescent="0.2">
      <c r="A61" s="267" t="s">
        <v>964</v>
      </c>
    </row>
    <row r="62" spans="1:56" s="401" customFormat="1" ht="67.5" customHeight="1" x14ac:dyDescent="0.15">
      <c r="A62" s="390" t="s">
        <v>965</v>
      </c>
      <c r="B62" s="391" t="s">
        <v>966</v>
      </c>
      <c r="C62" s="392">
        <v>2013</v>
      </c>
      <c r="D62" s="390" t="s">
        <v>99</v>
      </c>
      <c r="E62" s="391" t="s">
        <v>134</v>
      </c>
      <c r="F62" s="391" t="s">
        <v>967</v>
      </c>
      <c r="G62" s="393"/>
      <c r="H62" s="394" t="s">
        <v>968</v>
      </c>
      <c r="I62" s="391">
        <v>756</v>
      </c>
      <c r="J62" s="391" t="s">
        <v>969</v>
      </c>
      <c r="K62" s="391" t="s">
        <v>58</v>
      </c>
      <c r="L62" s="391">
        <v>756</v>
      </c>
      <c r="M62" s="393" t="s">
        <v>970</v>
      </c>
      <c r="N62" s="393" t="s">
        <v>971</v>
      </c>
      <c r="O62" s="395" t="s">
        <v>59</v>
      </c>
      <c r="P62" s="396" t="s">
        <v>59</v>
      </c>
      <c r="Q62" s="397" t="s">
        <v>87</v>
      </c>
      <c r="R62" s="397" t="s">
        <v>87</v>
      </c>
      <c r="S62" s="397" t="s">
        <v>87</v>
      </c>
      <c r="T62" s="397" t="s">
        <v>87</v>
      </c>
      <c r="U62" s="397"/>
      <c r="V62" s="391" t="s">
        <v>972</v>
      </c>
      <c r="W62" s="391" t="s">
        <v>64</v>
      </c>
      <c r="X62" s="391" t="s">
        <v>973</v>
      </c>
      <c r="Y62" s="398" t="s">
        <v>113</v>
      </c>
      <c r="Z62" s="391" t="s">
        <v>59</v>
      </c>
      <c r="AA62" s="391" t="s">
        <v>594</v>
      </c>
      <c r="AB62" s="391"/>
      <c r="AC62" s="391" t="s">
        <v>974</v>
      </c>
      <c r="AD62" s="391" t="s">
        <v>597</v>
      </c>
      <c r="AE62" s="391" t="s">
        <v>598</v>
      </c>
      <c r="AF62" s="391" t="s">
        <v>975</v>
      </c>
      <c r="AG62" s="391">
        <v>0.68</v>
      </c>
      <c r="AH62" s="391"/>
      <c r="AI62" s="391">
        <v>0.16</v>
      </c>
      <c r="AJ62" s="391" t="s">
        <v>976</v>
      </c>
      <c r="AK62" s="391" t="s">
        <v>59</v>
      </c>
      <c r="AL62" s="399" t="s">
        <v>977</v>
      </c>
      <c r="AM62" s="391" t="s">
        <v>78</v>
      </c>
      <c r="AN62" s="400" t="s">
        <v>978</v>
      </c>
      <c r="AO62" s="397" t="s">
        <v>80</v>
      </c>
      <c r="AP62" s="397" t="s">
        <v>979</v>
      </c>
      <c r="AQ62" s="397" t="s">
        <v>80</v>
      </c>
      <c r="AR62" s="397" t="s">
        <v>181</v>
      </c>
      <c r="AS62" s="397" t="s">
        <v>152</v>
      </c>
      <c r="AT62" s="397" t="s">
        <v>153</v>
      </c>
      <c r="AU62" s="397" t="s">
        <v>80</v>
      </c>
      <c r="AV62" s="397" t="s">
        <v>154</v>
      </c>
      <c r="AW62" s="397" t="s">
        <v>80</v>
      </c>
      <c r="AX62" s="397" t="s">
        <v>182</v>
      </c>
      <c r="AY62" s="397" t="s">
        <v>80</v>
      </c>
      <c r="AZ62" s="397" t="s">
        <v>980</v>
      </c>
      <c r="BA62" s="397" t="s">
        <v>80</v>
      </c>
      <c r="BB62" s="397" t="s">
        <v>981</v>
      </c>
      <c r="BC62" s="397" t="s">
        <v>80</v>
      </c>
      <c r="BD62" s="397" t="s">
        <v>90</v>
      </c>
    </row>
    <row r="63" spans="1:56" s="11" customFormat="1" ht="30" x14ac:dyDescent="0.15">
      <c r="A63" s="268" t="s">
        <v>982</v>
      </c>
      <c r="B63" s="9"/>
      <c r="C63" s="15"/>
      <c r="D63" s="12"/>
      <c r="E63" s="9"/>
      <c r="F63" s="9"/>
      <c r="G63" s="121"/>
      <c r="H63" s="32"/>
      <c r="I63" s="9"/>
      <c r="J63" s="33"/>
      <c r="K63" s="9"/>
      <c r="L63" s="9"/>
      <c r="M63" s="121"/>
      <c r="N63" s="121"/>
      <c r="O63" s="167"/>
      <c r="P63" s="167"/>
      <c r="Q63" s="135"/>
      <c r="R63" s="135"/>
      <c r="S63" s="135"/>
      <c r="T63" s="135"/>
      <c r="U63" s="135"/>
      <c r="V63" s="9"/>
      <c r="W63" s="9"/>
      <c r="X63" s="9"/>
      <c r="Y63" s="49"/>
      <c r="Z63" s="9"/>
      <c r="AA63" s="9"/>
      <c r="AB63" s="9"/>
      <c r="AC63" s="9"/>
      <c r="AD63" s="17"/>
      <c r="AE63" s="9"/>
      <c r="AF63" s="9"/>
      <c r="AG63" s="9"/>
      <c r="AH63" s="9"/>
      <c r="AI63" s="9"/>
      <c r="AJ63" s="9"/>
      <c r="AK63" s="9"/>
      <c r="AL63" s="22"/>
      <c r="AM63" s="9"/>
      <c r="AN63" s="162"/>
      <c r="AO63" s="135"/>
      <c r="AP63" s="135"/>
      <c r="AQ63" s="135"/>
      <c r="AR63" s="135"/>
      <c r="AS63" s="135"/>
      <c r="AT63" s="135"/>
      <c r="AU63" s="135"/>
      <c r="AV63" s="135"/>
      <c r="AW63" s="135"/>
      <c r="AX63" s="135"/>
      <c r="AY63" s="135"/>
      <c r="AZ63" s="135"/>
      <c r="BA63" s="135"/>
      <c r="BB63" s="135"/>
      <c r="BC63" s="135"/>
      <c r="BD63" s="135"/>
    </row>
    <row r="64" spans="1:56" s="11" customFormat="1" ht="96" customHeight="1" x14ac:dyDescent="0.15">
      <c r="A64" s="17" t="s">
        <v>983</v>
      </c>
      <c r="B64" s="17" t="s">
        <v>984</v>
      </c>
      <c r="C64" s="17">
        <v>2013</v>
      </c>
      <c r="D64" s="17" t="s">
        <v>237</v>
      </c>
      <c r="E64" s="17" t="s">
        <v>925</v>
      </c>
      <c r="F64" s="16" t="s">
        <v>985</v>
      </c>
      <c r="G64" s="121">
        <v>26</v>
      </c>
      <c r="H64" s="31" t="s">
        <v>986</v>
      </c>
      <c r="I64" s="17">
        <v>9507</v>
      </c>
      <c r="J64" s="14" t="s">
        <v>987</v>
      </c>
      <c r="K64" s="17" t="s">
        <v>988</v>
      </c>
      <c r="L64" s="17">
        <v>24594</v>
      </c>
      <c r="M64" s="121"/>
      <c r="N64" s="121"/>
      <c r="O64" s="136">
        <v>2183</v>
      </c>
      <c r="P64" s="137">
        <v>2492</v>
      </c>
      <c r="Q64" s="135" t="s">
        <v>87</v>
      </c>
      <c r="R64" s="135" t="s">
        <v>87</v>
      </c>
      <c r="S64" s="135" t="s">
        <v>87</v>
      </c>
      <c r="T64" s="135" t="s">
        <v>87</v>
      </c>
      <c r="U64" s="135"/>
      <c r="V64" s="16" t="s">
        <v>989</v>
      </c>
      <c r="W64" s="19" t="s">
        <v>64</v>
      </c>
      <c r="X64" s="16" t="s">
        <v>990</v>
      </c>
      <c r="Y64" s="49" t="s">
        <v>113</v>
      </c>
      <c r="Z64" s="17" t="s">
        <v>991</v>
      </c>
      <c r="AA64" s="16" t="s">
        <v>169</v>
      </c>
      <c r="AB64" s="17" t="s">
        <v>992</v>
      </c>
      <c r="AC64" s="16" t="s">
        <v>993</v>
      </c>
      <c r="AD64" s="17" t="s">
        <v>172</v>
      </c>
      <c r="AE64" s="17"/>
      <c r="AF64" s="17" t="s">
        <v>994</v>
      </c>
      <c r="AG64" s="16" t="s">
        <v>995</v>
      </c>
      <c r="AH64" s="16" t="s">
        <v>996</v>
      </c>
      <c r="AI64" s="16" t="s">
        <v>138</v>
      </c>
      <c r="AJ64" s="16" t="s">
        <v>997</v>
      </c>
      <c r="AK64" s="16" t="s">
        <v>138</v>
      </c>
      <c r="AL64" s="23" t="s">
        <v>998</v>
      </c>
      <c r="AM64" s="17" t="s">
        <v>78</v>
      </c>
      <c r="AN64" s="162" t="s">
        <v>999</v>
      </c>
      <c r="AO64" s="135" t="s">
        <v>80</v>
      </c>
      <c r="AP64" s="135" t="s">
        <v>1000</v>
      </c>
      <c r="AQ64" s="135" t="s">
        <v>80</v>
      </c>
      <c r="AR64" s="135" t="s">
        <v>151</v>
      </c>
      <c r="AS64" s="163" t="s">
        <v>152</v>
      </c>
      <c r="AT64" s="135" t="s">
        <v>1001</v>
      </c>
      <c r="AU64" s="135" t="s">
        <v>80</v>
      </c>
      <c r="AV64" s="135" t="s">
        <v>1002</v>
      </c>
      <c r="AW64" s="135" t="s">
        <v>80</v>
      </c>
      <c r="AX64" s="135" t="s">
        <v>182</v>
      </c>
      <c r="AY64" s="135" t="s">
        <v>80</v>
      </c>
      <c r="AZ64" s="135" t="s">
        <v>1003</v>
      </c>
      <c r="BA64" s="135" t="s">
        <v>80</v>
      </c>
      <c r="BB64" s="163" t="s">
        <v>59</v>
      </c>
      <c r="BC64" s="163" t="s">
        <v>87</v>
      </c>
      <c r="BD64" s="135" t="s">
        <v>90</v>
      </c>
    </row>
    <row r="65" ht="16" x14ac:dyDescent="0.2"/>
    <row r="66" ht="16" x14ac:dyDescent="0.2"/>
    <row r="67" ht="16" x14ac:dyDescent="0.2"/>
    <row r="68" ht="16" x14ac:dyDescent="0.2"/>
    <row r="69" ht="16" x14ac:dyDescent="0.2"/>
    <row r="70" ht="16" x14ac:dyDescent="0.2"/>
    <row r="71" ht="16" x14ac:dyDescent="0.2"/>
    <row r="72" ht="16" x14ac:dyDescent="0.2"/>
    <row r="73" ht="16" x14ac:dyDescent="0.2"/>
    <row r="74" ht="16" x14ac:dyDescent="0.2"/>
    <row r="75" ht="16" x14ac:dyDescent="0.2"/>
    <row r="76" ht="16" x14ac:dyDescent="0.2"/>
    <row r="77" ht="16" x14ac:dyDescent="0.2"/>
    <row r="78" ht="16" x14ac:dyDescent="0.2"/>
    <row r="79" ht="16" x14ac:dyDescent="0.2"/>
    <row r="80" ht="16" x14ac:dyDescent="0.2"/>
    <row r="81" ht="16" x14ac:dyDescent="0.2"/>
    <row r="82" ht="16" x14ac:dyDescent="0.2"/>
    <row r="83" ht="16" x14ac:dyDescent="0.2"/>
    <row r="84" ht="16" x14ac:dyDescent="0.2"/>
    <row r="85" ht="16" x14ac:dyDescent="0.2"/>
  </sheetData>
  <autoFilter ref="A1:BD45" xr:uid="{FB444CFF-F7B6-E747-B424-22F06F2CC7AC}"/>
  <hyperlinks>
    <hyperlink ref="B42" r:id="rId1" display="https://www.ncbi.nlm.nih.gov/pmc/articles/PMC8308019/" xr:uid="{407714E5-0C1B-CC4A-9B07-C9A93A985406}"/>
  </hyperlinks>
  <pageMargins left="0.7" right="0.7" top="0.75" bottom="0.75" header="0.3" footer="0.3"/>
  <pageSetup paperSize="9" orientation="portrait" horizontalDpi="0" verticalDpi="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9291A-7323-42B3-8CB2-69140F7908C5}">
  <dimension ref="A1:H52"/>
  <sheetViews>
    <sheetView topLeftCell="A31" workbookViewId="0">
      <selection activeCell="C39" sqref="C39"/>
    </sheetView>
  </sheetViews>
  <sheetFormatPr baseColWidth="10" defaultColWidth="11" defaultRowHeight="16" x14ac:dyDescent="0.2"/>
  <cols>
    <col min="1" max="1" width="31" style="99" customWidth="1"/>
    <col min="2" max="2" width="16.1640625" style="99" customWidth="1"/>
    <col min="3" max="3" width="15.6640625" style="99" customWidth="1"/>
    <col min="4" max="4" width="20" style="99" customWidth="1"/>
    <col min="5" max="5" width="17.1640625" style="99" customWidth="1"/>
    <col min="6" max="6" width="32.83203125" style="99" customWidth="1"/>
    <col min="7" max="7" width="13.1640625" style="99" customWidth="1"/>
    <col min="8" max="8" width="13.6640625" style="99" customWidth="1"/>
    <col min="9" max="16384" width="11" style="99"/>
  </cols>
  <sheetData>
    <row r="1" spans="1:8" s="87" customFormat="1" ht="52" customHeight="1" x14ac:dyDescent="0.2">
      <c r="A1" s="85" t="s">
        <v>0</v>
      </c>
      <c r="B1" s="86" t="s">
        <v>23</v>
      </c>
      <c r="C1" s="85" t="s">
        <v>26</v>
      </c>
      <c r="D1" s="85" t="s">
        <v>28</v>
      </c>
      <c r="E1" s="85" t="s">
        <v>29</v>
      </c>
      <c r="F1" s="85" t="s">
        <v>37</v>
      </c>
      <c r="G1" s="86" t="s">
        <v>38</v>
      </c>
      <c r="H1" s="86" t="s">
        <v>1004</v>
      </c>
    </row>
    <row r="2" spans="1:8" s="18" customFormat="1" ht="74" customHeight="1" x14ac:dyDescent="0.2">
      <c r="A2" s="88" t="s">
        <v>316</v>
      </c>
      <c r="B2" s="88" t="s">
        <v>66</v>
      </c>
      <c r="C2" s="88" t="s">
        <v>323</v>
      </c>
      <c r="D2" s="88" t="s">
        <v>325</v>
      </c>
      <c r="E2" s="88" t="s">
        <v>326</v>
      </c>
      <c r="F2" s="89" t="s">
        <v>330</v>
      </c>
      <c r="G2" s="89" t="s">
        <v>78</v>
      </c>
      <c r="H2" s="89" t="s">
        <v>1005</v>
      </c>
    </row>
    <row r="3" spans="1:8" s="19" customFormat="1" ht="19.5" customHeight="1" x14ac:dyDescent="0.2">
      <c r="A3" s="16" t="s">
        <v>51</v>
      </c>
      <c r="B3" s="17" t="s">
        <v>66</v>
      </c>
      <c r="C3" s="16" t="s">
        <v>68</v>
      </c>
      <c r="D3" s="16" t="s">
        <v>70</v>
      </c>
      <c r="E3" s="17" t="s">
        <v>71</v>
      </c>
      <c r="F3" s="23" t="s">
        <v>77</v>
      </c>
      <c r="G3" s="23" t="s">
        <v>78</v>
      </c>
      <c r="H3" s="23" t="s">
        <v>1005</v>
      </c>
    </row>
    <row r="4" spans="1:8" s="19" customFormat="1" ht="17.25" customHeight="1" x14ac:dyDescent="0.15">
      <c r="A4" s="88" t="s">
        <v>131</v>
      </c>
      <c r="B4" s="49" t="s">
        <v>113</v>
      </c>
      <c r="C4" s="88" t="s">
        <v>142</v>
      </c>
      <c r="D4" s="90" t="s">
        <v>144</v>
      </c>
      <c r="E4" s="88" t="s">
        <v>71</v>
      </c>
      <c r="F4" s="89" t="s">
        <v>148</v>
      </c>
      <c r="G4" s="89" t="s">
        <v>78</v>
      </c>
      <c r="H4" s="89" t="s">
        <v>1005</v>
      </c>
    </row>
    <row r="5" spans="1:8" s="91" customFormat="1" ht="19.5" customHeight="1" x14ac:dyDescent="0.15">
      <c r="A5" s="35" t="s">
        <v>186</v>
      </c>
      <c r="B5" s="11" t="s">
        <v>66</v>
      </c>
      <c r="C5" s="11" t="s">
        <v>142</v>
      </c>
      <c r="D5" s="11" t="s">
        <v>197</v>
      </c>
      <c r="E5" s="11" t="s">
        <v>71</v>
      </c>
      <c r="F5" s="30" t="s">
        <v>202</v>
      </c>
      <c r="G5" s="30" t="s">
        <v>203</v>
      </c>
      <c r="H5" s="30" t="s">
        <v>1006</v>
      </c>
    </row>
    <row r="6" spans="1:8" s="17" customFormat="1" ht="20.25" customHeight="1" x14ac:dyDescent="0.2">
      <c r="A6" s="88" t="s">
        <v>235</v>
      </c>
      <c r="B6" s="92" t="s">
        <v>218</v>
      </c>
      <c r="C6" s="88" t="s">
        <v>142</v>
      </c>
      <c r="D6" s="90" t="s">
        <v>1007</v>
      </c>
      <c r="E6" s="88" t="s">
        <v>71</v>
      </c>
      <c r="F6" s="33" t="s">
        <v>249</v>
      </c>
      <c r="G6" s="33" t="s">
        <v>78</v>
      </c>
      <c r="H6" s="33" t="s">
        <v>1008</v>
      </c>
    </row>
    <row r="7" spans="1:8" s="17" customFormat="1" ht="25.5" customHeight="1" x14ac:dyDescent="0.15">
      <c r="A7" s="33" t="s">
        <v>1009</v>
      </c>
      <c r="B7" s="49" t="s">
        <v>113</v>
      </c>
      <c r="C7" s="17" t="s">
        <v>284</v>
      </c>
      <c r="D7" s="16" t="s">
        <v>286</v>
      </c>
      <c r="E7" s="16" t="s">
        <v>71</v>
      </c>
      <c r="F7" s="23" t="s">
        <v>293</v>
      </c>
      <c r="G7" s="23" t="s">
        <v>78</v>
      </c>
      <c r="H7" s="23" t="s">
        <v>1008</v>
      </c>
    </row>
    <row r="8" spans="1:8" s="17" customFormat="1" ht="74.25" customHeight="1" x14ac:dyDescent="0.15">
      <c r="A8" s="15" t="s">
        <v>334</v>
      </c>
      <c r="B8" s="49" t="s">
        <v>113</v>
      </c>
      <c r="C8" s="15" t="s">
        <v>169</v>
      </c>
      <c r="D8" s="15" t="s">
        <v>341</v>
      </c>
      <c r="E8" s="21" t="s">
        <v>71</v>
      </c>
      <c r="F8" s="12" t="s">
        <v>343</v>
      </c>
      <c r="G8" s="12" t="s">
        <v>78</v>
      </c>
      <c r="H8" s="12" t="s">
        <v>1005</v>
      </c>
    </row>
    <row r="9" spans="1:8" s="17" customFormat="1" ht="50.25" customHeight="1" x14ac:dyDescent="0.15">
      <c r="A9" s="33" t="s">
        <v>413</v>
      </c>
      <c r="B9" s="49" t="s">
        <v>113</v>
      </c>
      <c r="C9" s="93" t="s">
        <v>169</v>
      </c>
      <c r="D9" s="93" t="s">
        <v>422</v>
      </c>
      <c r="E9" s="17" t="s">
        <v>71</v>
      </c>
      <c r="F9" s="23" t="s">
        <v>427</v>
      </c>
      <c r="G9" s="17" t="s">
        <v>78</v>
      </c>
      <c r="H9" s="17" t="s">
        <v>1005</v>
      </c>
    </row>
    <row r="10" spans="1:8" s="17" customFormat="1" ht="66" customHeight="1" x14ac:dyDescent="0.15">
      <c r="A10" s="16" t="s">
        <v>478</v>
      </c>
      <c r="B10" s="49" t="s">
        <v>113</v>
      </c>
      <c r="C10" s="17" t="s">
        <v>486</v>
      </c>
      <c r="D10" s="17" t="s">
        <v>488</v>
      </c>
      <c r="E10" s="17" t="s">
        <v>71</v>
      </c>
      <c r="F10" s="20" t="s">
        <v>494</v>
      </c>
      <c r="G10" s="16" t="s">
        <v>78</v>
      </c>
      <c r="H10" s="16" t="s">
        <v>1005</v>
      </c>
    </row>
    <row r="11" spans="1:8" s="17" customFormat="1" ht="88" customHeight="1" x14ac:dyDescent="0.2">
      <c r="A11" s="11" t="s">
        <v>502</v>
      </c>
      <c r="B11" s="11" t="s">
        <v>167</v>
      </c>
      <c r="C11" s="11" t="s">
        <v>402</v>
      </c>
      <c r="D11" s="11" t="s">
        <v>511</v>
      </c>
      <c r="E11" s="11" t="s">
        <v>71</v>
      </c>
      <c r="F11" s="30" t="s">
        <v>516</v>
      </c>
      <c r="G11" s="11" t="s">
        <v>78</v>
      </c>
      <c r="H11" s="11" t="s">
        <v>1005</v>
      </c>
    </row>
    <row r="12" spans="1:8" s="91" customFormat="1" ht="89.25" customHeight="1" x14ac:dyDescent="0.15">
      <c r="A12" s="16" t="s">
        <v>651</v>
      </c>
      <c r="B12" s="93" t="s">
        <v>218</v>
      </c>
      <c r="C12" s="16" t="s">
        <v>142</v>
      </c>
      <c r="D12" s="18" t="s">
        <v>661</v>
      </c>
      <c r="E12" s="17" t="s">
        <v>71</v>
      </c>
      <c r="F12" s="23" t="s">
        <v>667</v>
      </c>
      <c r="G12" s="17" t="s">
        <v>78</v>
      </c>
      <c r="H12" s="17" t="s">
        <v>1005</v>
      </c>
    </row>
    <row r="13" spans="1:8" s="17" customFormat="1" ht="50.25" customHeight="1" x14ac:dyDescent="0.2">
      <c r="A13" s="88" t="s">
        <v>758</v>
      </c>
      <c r="B13" s="92" t="s">
        <v>684</v>
      </c>
      <c r="C13" s="88" t="s">
        <v>402</v>
      </c>
      <c r="D13" s="90" t="s">
        <v>767</v>
      </c>
      <c r="E13" s="88" t="s">
        <v>71</v>
      </c>
      <c r="F13" s="88" t="s">
        <v>771</v>
      </c>
      <c r="G13" s="88" t="s">
        <v>78</v>
      </c>
      <c r="H13" s="88" t="s">
        <v>1005</v>
      </c>
    </row>
    <row r="14" spans="1:8" s="17" customFormat="1" ht="57" customHeight="1" x14ac:dyDescent="0.2">
      <c r="A14" s="9" t="s">
        <v>159</v>
      </c>
      <c r="B14" s="21" t="s">
        <v>167</v>
      </c>
      <c r="C14" s="15" t="s">
        <v>169</v>
      </c>
      <c r="D14" s="15" t="s">
        <v>171</v>
      </c>
      <c r="E14" s="21" t="s">
        <v>172</v>
      </c>
      <c r="F14" s="12" t="s">
        <v>178</v>
      </c>
      <c r="G14" s="12" t="s">
        <v>78</v>
      </c>
      <c r="H14" s="12" t="s">
        <v>1005</v>
      </c>
    </row>
    <row r="15" spans="1:8" s="17" customFormat="1" ht="67.5" customHeight="1" x14ac:dyDescent="0.2">
      <c r="A15" s="17" t="s">
        <v>209</v>
      </c>
      <c r="B15" s="17" t="s">
        <v>218</v>
      </c>
      <c r="C15" s="19" t="s">
        <v>169</v>
      </c>
      <c r="D15" s="19" t="s">
        <v>221</v>
      </c>
      <c r="E15" s="19" t="s">
        <v>172</v>
      </c>
      <c r="F15" s="20" t="s">
        <v>226</v>
      </c>
      <c r="G15" s="20" t="s">
        <v>203</v>
      </c>
      <c r="H15" s="30" t="s">
        <v>1006</v>
      </c>
    </row>
    <row r="16" spans="1:8" s="88" customFormat="1" ht="192" x14ac:dyDescent="0.15">
      <c r="A16" s="11" t="s">
        <v>254</v>
      </c>
      <c r="B16" s="49" t="s">
        <v>113</v>
      </c>
      <c r="C16" s="11" t="s">
        <v>169</v>
      </c>
      <c r="D16" s="11" t="s">
        <v>263</v>
      </c>
      <c r="E16" s="11" t="s">
        <v>172</v>
      </c>
      <c r="F16" s="30" t="s">
        <v>270</v>
      </c>
      <c r="G16" s="30" t="s">
        <v>203</v>
      </c>
      <c r="H16" s="30" t="s">
        <v>1008</v>
      </c>
    </row>
    <row r="17" spans="1:8" s="88" customFormat="1" ht="87.75" customHeight="1" x14ac:dyDescent="0.15">
      <c r="A17" s="11" t="s">
        <v>299</v>
      </c>
      <c r="B17" s="49" t="s">
        <v>113</v>
      </c>
      <c r="C17" s="11" t="s">
        <v>169</v>
      </c>
      <c r="D17" s="11" t="s">
        <v>306</v>
      </c>
      <c r="E17" s="11" t="s">
        <v>172</v>
      </c>
      <c r="F17" s="11" t="s">
        <v>1010</v>
      </c>
      <c r="G17" s="47" t="s">
        <v>203</v>
      </c>
      <c r="H17" s="47" t="s">
        <v>1006</v>
      </c>
    </row>
    <row r="18" spans="1:8" s="88" customFormat="1" ht="79.5" customHeight="1" x14ac:dyDescent="0.15">
      <c r="A18" s="293" t="s">
        <v>983</v>
      </c>
      <c r="B18" s="49" t="s">
        <v>113</v>
      </c>
      <c r="C18" s="16" t="s">
        <v>169</v>
      </c>
      <c r="D18" s="16" t="s">
        <v>993</v>
      </c>
      <c r="E18" s="17" t="s">
        <v>172</v>
      </c>
      <c r="F18" s="23" t="s">
        <v>998</v>
      </c>
      <c r="G18" s="17" t="s">
        <v>78</v>
      </c>
      <c r="H18" s="17" t="s">
        <v>1005</v>
      </c>
    </row>
    <row r="19" spans="1:8" s="88" customFormat="1" ht="71.25" customHeight="1" x14ac:dyDescent="0.2">
      <c r="A19" s="17" t="s">
        <v>608</v>
      </c>
      <c r="B19" s="17" t="s">
        <v>167</v>
      </c>
      <c r="C19" s="17" t="s">
        <v>169</v>
      </c>
      <c r="D19" s="16" t="s">
        <v>616</v>
      </c>
      <c r="E19" s="17" t="s">
        <v>172</v>
      </c>
      <c r="F19" s="23" t="s">
        <v>619</v>
      </c>
      <c r="G19" s="17" t="s">
        <v>78</v>
      </c>
      <c r="H19" s="17" t="s">
        <v>1008</v>
      </c>
    </row>
    <row r="20" spans="1:8" s="11" customFormat="1" ht="67.5" customHeight="1" x14ac:dyDescent="0.2">
      <c r="A20" s="294" t="s">
        <v>945</v>
      </c>
      <c r="B20" s="21" t="s">
        <v>359</v>
      </c>
      <c r="C20" s="11" t="s">
        <v>142</v>
      </c>
      <c r="D20" s="21" t="s">
        <v>956</v>
      </c>
      <c r="E20" s="21" t="s">
        <v>529</v>
      </c>
      <c r="F20" s="12" t="s">
        <v>1011</v>
      </c>
      <c r="G20" s="15" t="s">
        <v>78</v>
      </c>
      <c r="H20" s="15" t="s">
        <v>1008</v>
      </c>
    </row>
    <row r="21" spans="1:8" s="11" customFormat="1" ht="81" customHeight="1" x14ac:dyDescent="0.2">
      <c r="A21" s="17" t="s">
        <v>673</v>
      </c>
      <c r="B21" s="50" t="s">
        <v>684</v>
      </c>
      <c r="C21" s="17" t="s">
        <v>594</v>
      </c>
      <c r="D21" s="17" t="s">
        <v>687</v>
      </c>
      <c r="E21" s="17" t="s">
        <v>529</v>
      </c>
      <c r="F21" s="50" t="s">
        <v>694</v>
      </c>
      <c r="G21" s="50" t="s">
        <v>78</v>
      </c>
      <c r="H21" s="50" t="s">
        <v>1005</v>
      </c>
    </row>
    <row r="22" spans="1:8" s="11" customFormat="1" ht="96" customHeight="1" x14ac:dyDescent="0.2">
      <c r="A22" s="15" t="s">
        <v>701</v>
      </c>
      <c r="B22" s="48" t="s">
        <v>684</v>
      </c>
      <c r="C22" s="15" t="s">
        <v>708</v>
      </c>
      <c r="D22" s="15" t="s">
        <v>709</v>
      </c>
      <c r="E22" s="15" t="s">
        <v>529</v>
      </c>
      <c r="F22" s="51" t="s">
        <v>716</v>
      </c>
      <c r="G22" s="15" t="s">
        <v>78</v>
      </c>
      <c r="H22" s="15" t="s">
        <v>1008</v>
      </c>
    </row>
    <row r="23" spans="1:8" s="11" customFormat="1" ht="90" customHeight="1" x14ac:dyDescent="0.2">
      <c r="A23" s="17" t="s">
        <v>721</v>
      </c>
      <c r="B23" s="16" t="s">
        <v>66</v>
      </c>
      <c r="C23" s="18" t="s">
        <v>708</v>
      </c>
      <c r="D23" s="16" t="s">
        <v>728</v>
      </c>
      <c r="E23" s="17" t="s">
        <v>529</v>
      </c>
      <c r="F23" s="20" t="s">
        <v>733</v>
      </c>
      <c r="G23" s="16" t="s">
        <v>78</v>
      </c>
      <c r="H23" s="16" t="s">
        <v>1008</v>
      </c>
    </row>
    <row r="24" spans="1:8" s="11" customFormat="1" ht="84.75" customHeight="1" x14ac:dyDescent="0.2">
      <c r="A24" s="15" t="s">
        <v>519</v>
      </c>
      <c r="B24" s="15" t="s">
        <v>359</v>
      </c>
      <c r="C24" s="15" t="s">
        <v>526</v>
      </c>
      <c r="D24" s="15" t="s">
        <v>528</v>
      </c>
      <c r="E24" s="15" t="s">
        <v>1012</v>
      </c>
      <c r="F24" s="12" t="s">
        <v>536</v>
      </c>
      <c r="G24" s="15" t="s">
        <v>78</v>
      </c>
      <c r="H24" s="15" t="s">
        <v>1005</v>
      </c>
    </row>
    <row r="25" spans="1:8" s="11" customFormat="1" ht="100.5" customHeight="1" x14ac:dyDescent="0.2">
      <c r="A25" s="15" t="s">
        <v>348</v>
      </c>
      <c r="B25" s="21" t="s">
        <v>359</v>
      </c>
      <c r="C25" s="15" t="s">
        <v>360</v>
      </c>
      <c r="D25" s="21" t="s">
        <v>361</v>
      </c>
      <c r="E25" s="21" t="s">
        <v>362</v>
      </c>
      <c r="F25" s="12" t="s">
        <v>368</v>
      </c>
      <c r="G25" s="12" t="s">
        <v>78</v>
      </c>
      <c r="H25" s="12" t="s">
        <v>1005</v>
      </c>
    </row>
    <row r="26" spans="1:8" s="11" customFormat="1" ht="77.25" customHeight="1" x14ac:dyDescent="0.15">
      <c r="A26" s="15" t="s">
        <v>540</v>
      </c>
      <c r="B26" s="49" t="s">
        <v>113</v>
      </c>
      <c r="C26" s="15" t="s">
        <v>552</v>
      </c>
      <c r="D26" s="15" t="s">
        <v>553</v>
      </c>
      <c r="E26" s="21" t="s">
        <v>362</v>
      </c>
      <c r="F26" s="15" t="s">
        <v>560</v>
      </c>
      <c r="G26" s="48" t="s">
        <v>78</v>
      </c>
      <c r="H26" s="48" t="s">
        <v>1008</v>
      </c>
    </row>
    <row r="27" spans="1:8" s="11" customFormat="1" ht="54" customHeight="1" x14ac:dyDescent="0.2">
      <c r="A27" s="15" t="s">
        <v>739</v>
      </c>
      <c r="B27" s="15" t="s">
        <v>359</v>
      </c>
      <c r="C27" s="15" t="s">
        <v>747</v>
      </c>
      <c r="D27" s="15" t="s">
        <v>749</v>
      </c>
      <c r="E27" s="15" t="s">
        <v>362</v>
      </c>
      <c r="F27" s="12" t="s">
        <v>754</v>
      </c>
      <c r="G27" s="15" t="s">
        <v>78</v>
      </c>
      <c r="H27" s="15" t="s">
        <v>1008</v>
      </c>
    </row>
    <row r="28" spans="1:8" s="9" customFormat="1" ht="96" customHeight="1" x14ac:dyDescent="0.2">
      <c r="A28" s="17" t="s">
        <v>800</v>
      </c>
      <c r="B28" s="16" t="s">
        <v>684</v>
      </c>
      <c r="C28" s="16" t="s">
        <v>812</v>
      </c>
      <c r="D28" s="17" t="s">
        <v>814</v>
      </c>
      <c r="E28" s="17" t="s">
        <v>362</v>
      </c>
      <c r="F28" s="23" t="s">
        <v>1013</v>
      </c>
      <c r="G28" s="17" t="s">
        <v>78</v>
      </c>
      <c r="H28" s="17" t="s">
        <v>1008</v>
      </c>
    </row>
    <row r="29" spans="1:8" s="9" customFormat="1" ht="108" x14ac:dyDescent="0.2">
      <c r="A29" s="88" t="s">
        <v>373</v>
      </c>
      <c r="B29" s="88" t="s">
        <v>66</v>
      </c>
      <c r="C29" s="88" t="s">
        <v>381</v>
      </c>
      <c r="D29" s="88" t="s">
        <v>383</v>
      </c>
      <c r="E29" s="88" t="s">
        <v>384</v>
      </c>
      <c r="F29" s="33" t="s">
        <v>391</v>
      </c>
      <c r="G29" s="33" t="s">
        <v>78</v>
      </c>
      <c r="H29" s="33" t="s">
        <v>1005</v>
      </c>
    </row>
    <row r="30" spans="1:8" s="9" customFormat="1" ht="89.25" customHeight="1" x14ac:dyDescent="0.2">
      <c r="A30" s="11" t="s">
        <v>436</v>
      </c>
      <c r="B30" s="21" t="s">
        <v>359</v>
      </c>
      <c r="C30" s="11" t="s">
        <v>444</v>
      </c>
      <c r="D30" s="11" t="s">
        <v>446</v>
      </c>
      <c r="E30" s="11" t="s">
        <v>384</v>
      </c>
      <c r="F30" s="30" t="s">
        <v>451</v>
      </c>
      <c r="G30" s="11" t="s">
        <v>78</v>
      </c>
      <c r="H30" s="11" t="s">
        <v>1005</v>
      </c>
    </row>
    <row r="31" spans="1:8" s="9" customFormat="1" ht="83.25" customHeight="1" x14ac:dyDescent="0.15">
      <c r="A31" s="11" t="s">
        <v>97</v>
      </c>
      <c r="B31" s="49" t="s">
        <v>113</v>
      </c>
      <c r="C31" s="11" t="s">
        <v>114</v>
      </c>
      <c r="D31" s="11" t="s">
        <v>116</v>
      </c>
      <c r="E31" s="11" t="s">
        <v>117</v>
      </c>
      <c r="F31" s="30" t="s">
        <v>123</v>
      </c>
      <c r="G31" s="30" t="s">
        <v>78</v>
      </c>
      <c r="H31" s="30" t="s">
        <v>1008</v>
      </c>
    </row>
    <row r="32" spans="1:8" s="9" customFormat="1" ht="77.25" customHeight="1" x14ac:dyDescent="0.2">
      <c r="A32" s="94" t="s">
        <v>395</v>
      </c>
      <c r="B32" s="21" t="s">
        <v>167</v>
      </c>
      <c r="C32" s="15" t="s">
        <v>402</v>
      </c>
      <c r="D32" s="15" t="s">
        <v>404</v>
      </c>
      <c r="E32" s="21" t="s">
        <v>117</v>
      </c>
      <c r="F32" s="12" t="s">
        <v>409</v>
      </c>
      <c r="G32" s="15" t="s">
        <v>78</v>
      </c>
      <c r="H32" s="15" t="s">
        <v>1008</v>
      </c>
    </row>
    <row r="33" spans="1:8" s="9" customFormat="1" ht="78.75" customHeight="1" x14ac:dyDescent="0.15">
      <c r="A33" s="17" t="s">
        <v>456</v>
      </c>
      <c r="B33" s="49" t="s">
        <v>113</v>
      </c>
      <c r="C33" s="17" t="s">
        <v>464</v>
      </c>
      <c r="D33" s="17" t="s">
        <v>466</v>
      </c>
      <c r="E33" s="17" t="s">
        <v>117</v>
      </c>
      <c r="F33" s="20" t="s">
        <v>1014</v>
      </c>
      <c r="G33" s="16" t="s">
        <v>38</v>
      </c>
      <c r="H33" s="16" t="s">
        <v>1008</v>
      </c>
    </row>
    <row r="34" spans="1:8" s="9" customFormat="1" ht="75" customHeight="1" x14ac:dyDescent="0.15">
      <c r="A34" s="11" t="s">
        <v>567</v>
      </c>
      <c r="B34" s="49" t="s">
        <v>113</v>
      </c>
      <c r="C34" s="35" t="s">
        <v>402</v>
      </c>
      <c r="D34" s="11" t="s">
        <v>575</v>
      </c>
      <c r="E34" s="11" t="s">
        <v>117</v>
      </c>
      <c r="F34" s="30" t="s">
        <v>1015</v>
      </c>
      <c r="G34" s="47" t="s">
        <v>78</v>
      </c>
      <c r="H34" s="47" t="s">
        <v>1005</v>
      </c>
    </row>
    <row r="35" spans="1:8" s="9" customFormat="1" ht="71.25" customHeight="1" x14ac:dyDescent="0.15">
      <c r="A35" s="295" t="s">
        <v>965</v>
      </c>
      <c r="B35" s="49" t="s">
        <v>113</v>
      </c>
      <c r="C35" s="9" t="s">
        <v>594</v>
      </c>
      <c r="D35" s="9" t="s">
        <v>974</v>
      </c>
      <c r="E35" s="17" t="s">
        <v>597</v>
      </c>
      <c r="F35" s="22" t="s">
        <v>977</v>
      </c>
      <c r="G35" s="9" t="s">
        <v>78</v>
      </c>
      <c r="H35" s="9" t="s">
        <v>1005</v>
      </c>
    </row>
    <row r="36" spans="1:8" s="15" customFormat="1" ht="54.75" customHeight="1" x14ac:dyDescent="0.2">
      <c r="A36" s="17" t="s">
        <v>1016</v>
      </c>
      <c r="B36" s="95" t="s">
        <v>167</v>
      </c>
      <c r="C36" s="18" t="s">
        <v>594</v>
      </c>
      <c r="D36" s="17" t="s">
        <v>596</v>
      </c>
      <c r="E36" s="17" t="s">
        <v>597</v>
      </c>
      <c r="F36" s="23" t="s">
        <v>602</v>
      </c>
      <c r="G36" s="17" t="s">
        <v>78</v>
      </c>
      <c r="H36" s="17" t="s">
        <v>1005</v>
      </c>
    </row>
    <row r="37" spans="1:8" s="15" customFormat="1" ht="58.5" customHeight="1" x14ac:dyDescent="0.2">
      <c r="A37" s="17" t="s">
        <v>626</v>
      </c>
      <c r="B37" s="17" t="s">
        <v>636</v>
      </c>
      <c r="C37" s="18" t="s">
        <v>594</v>
      </c>
      <c r="D37" s="17" t="s">
        <v>638</v>
      </c>
      <c r="E37" s="17" t="s">
        <v>597</v>
      </c>
      <c r="F37" s="23" t="s">
        <v>645</v>
      </c>
      <c r="G37" s="17" t="s">
        <v>78</v>
      </c>
      <c r="H37" s="17" t="s">
        <v>1005</v>
      </c>
    </row>
    <row r="38" spans="1:8" s="15" customFormat="1" ht="85.5" customHeight="1" x14ac:dyDescent="0.15">
      <c r="A38" s="96" t="s">
        <v>775</v>
      </c>
      <c r="B38" s="49" t="s">
        <v>113</v>
      </c>
      <c r="C38" s="97" t="s">
        <v>791</v>
      </c>
      <c r="D38" s="9" t="s">
        <v>793</v>
      </c>
      <c r="E38" s="9" t="s">
        <v>597</v>
      </c>
      <c r="F38" s="22" t="s">
        <v>1017</v>
      </c>
      <c r="G38" s="9" t="s">
        <v>78</v>
      </c>
      <c r="H38" s="9" t="s">
        <v>1005</v>
      </c>
    </row>
    <row r="39" spans="1:8" s="15" customFormat="1" ht="85.5" customHeight="1" x14ac:dyDescent="0.15">
      <c r="A39" s="96"/>
      <c r="B39" s="49"/>
      <c r="C39" s="97"/>
      <c r="D39" s="9"/>
      <c r="E39" s="9"/>
      <c r="F39" s="22"/>
      <c r="G39" s="9"/>
      <c r="H39" s="9"/>
    </row>
    <row r="40" spans="1:8" s="15" customFormat="1" ht="85.5" customHeight="1" x14ac:dyDescent="0.15">
      <c r="A40" s="96"/>
      <c r="B40" s="49"/>
      <c r="C40" s="97"/>
      <c r="D40" s="9"/>
      <c r="E40" s="9"/>
      <c r="F40" s="22"/>
      <c r="G40" s="9"/>
      <c r="H40" s="9"/>
    </row>
    <row r="41" spans="1:8" s="15" customFormat="1" ht="85.5" customHeight="1" x14ac:dyDescent="0.15">
      <c r="A41" s="96"/>
      <c r="B41" s="49"/>
      <c r="C41" s="97"/>
      <c r="D41" s="9"/>
      <c r="E41" s="9"/>
      <c r="F41" s="22"/>
      <c r="G41" s="9"/>
      <c r="H41" s="9"/>
    </row>
    <row r="43" spans="1:8" x14ac:dyDescent="0.2">
      <c r="A43" s="98" t="s">
        <v>1018</v>
      </c>
    </row>
    <row r="44" spans="1:8" x14ac:dyDescent="0.2">
      <c r="A44" s="99" t="s">
        <v>882</v>
      </c>
    </row>
    <row r="45" spans="1:8" x14ac:dyDescent="0.2">
      <c r="A45" s="99" t="s">
        <v>883</v>
      </c>
    </row>
    <row r="46" spans="1:8" x14ac:dyDescent="0.2">
      <c r="A46" s="99" t="s">
        <v>884</v>
      </c>
    </row>
    <row r="49" spans="1:8" x14ac:dyDescent="0.2">
      <c r="A49" s="99" t="s">
        <v>885</v>
      </c>
    </row>
    <row r="50" spans="1:8" s="88" customFormat="1" ht="63" customHeight="1" x14ac:dyDescent="0.2">
      <c r="A50" s="11" t="s">
        <v>886</v>
      </c>
      <c r="B50" s="11" t="s">
        <v>847</v>
      </c>
      <c r="C50" s="11" t="s">
        <v>893</v>
      </c>
      <c r="D50" s="11" t="s">
        <v>894</v>
      </c>
      <c r="E50" s="11" t="s">
        <v>895</v>
      </c>
      <c r="F50" s="100" t="s">
        <v>900</v>
      </c>
      <c r="G50" s="100" t="s">
        <v>38</v>
      </c>
      <c r="H50" s="100" t="s">
        <v>1008</v>
      </c>
    </row>
    <row r="51" spans="1:8" s="17" customFormat="1" ht="65.25" customHeight="1" x14ac:dyDescent="0.2">
      <c r="A51" s="17" t="s">
        <v>904</v>
      </c>
      <c r="B51" s="17" t="s">
        <v>847</v>
      </c>
      <c r="C51" s="17" t="s">
        <v>142</v>
      </c>
      <c r="D51" s="16" t="s">
        <v>912</v>
      </c>
      <c r="E51" s="16" t="s">
        <v>71</v>
      </c>
      <c r="F51" s="23" t="s">
        <v>917</v>
      </c>
      <c r="G51" s="23" t="s">
        <v>78</v>
      </c>
      <c r="H51" s="23" t="s">
        <v>1005</v>
      </c>
    </row>
    <row r="52" spans="1:8" s="17" customFormat="1" ht="67.5" customHeight="1" x14ac:dyDescent="0.2">
      <c r="A52" s="17" t="s">
        <v>922</v>
      </c>
      <c r="B52" s="17" t="s">
        <v>66</v>
      </c>
      <c r="C52" s="29" t="s">
        <v>931</v>
      </c>
      <c r="D52" s="16" t="s">
        <v>933</v>
      </c>
      <c r="E52" s="17" t="s">
        <v>529</v>
      </c>
      <c r="F52" s="23" t="s">
        <v>939</v>
      </c>
      <c r="G52" s="23" t="s">
        <v>203</v>
      </c>
      <c r="H52" s="23" t="s">
        <v>1006</v>
      </c>
    </row>
  </sheetData>
  <autoFilter ref="A1:H38" xr:uid="{DD79291A-7323-42B3-8CB2-69140F7908C5}">
    <sortState xmlns:xlrd2="http://schemas.microsoft.com/office/spreadsheetml/2017/richdata2" ref="A2:H38">
      <sortCondition ref="E2:E3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919B7-0B2F-DF41-B708-4192B0FA621A}">
  <sheetPr>
    <tabColor theme="0"/>
  </sheetPr>
  <dimension ref="A1:G103"/>
  <sheetViews>
    <sheetView topLeftCell="A53" zoomScale="140" zoomScaleNormal="140" workbookViewId="0">
      <selection activeCell="L39" sqref="L39"/>
    </sheetView>
  </sheetViews>
  <sheetFormatPr baseColWidth="10" defaultColWidth="11" defaultRowHeight="15.75" customHeight="1" x14ac:dyDescent="0.2"/>
  <cols>
    <col min="1" max="1" width="60.6640625" customWidth="1"/>
  </cols>
  <sheetData>
    <row r="1" spans="1:4" ht="16" x14ac:dyDescent="0.2">
      <c r="A1" t="s">
        <v>1019</v>
      </c>
    </row>
    <row r="13" spans="1:4" ht="16" x14ac:dyDescent="0.2">
      <c r="A13" t="s">
        <v>1020</v>
      </c>
    </row>
    <row r="14" spans="1:4" ht="16" x14ac:dyDescent="0.2">
      <c r="B14" t="s">
        <v>80</v>
      </c>
      <c r="C14" t="s">
        <v>208</v>
      </c>
      <c r="D14" t="s">
        <v>90</v>
      </c>
    </row>
    <row r="15" spans="1:4" ht="16" x14ac:dyDescent="0.2">
      <c r="A15" t="s">
        <v>1021</v>
      </c>
      <c r="B15" s="44">
        <v>0.97</v>
      </c>
      <c r="C15" s="44">
        <v>0.03</v>
      </c>
      <c r="D15" s="44">
        <v>0</v>
      </c>
    </row>
    <row r="16" spans="1:4" ht="16" x14ac:dyDescent="0.2">
      <c r="A16" t="s">
        <v>1022</v>
      </c>
      <c r="B16" s="44">
        <v>0.94</v>
      </c>
      <c r="C16" s="44">
        <v>0.06</v>
      </c>
      <c r="D16" s="44">
        <v>0</v>
      </c>
    </row>
    <row r="17" spans="1:4" ht="16" x14ac:dyDescent="0.2">
      <c r="A17" t="s">
        <v>1023</v>
      </c>
      <c r="B17" s="44">
        <v>0.76</v>
      </c>
      <c r="C17" s="44">
        <v>0.03</v>
      </c>
      <c r="D17" s="44">
        <v>0.21</v>
      </c>
    </row>
    <row r="18" spans="1:4" ht="16" x14ac:dyDescent="0.2">
      <c r="A18" t="s">
        <v>43</v>
      </c>
      <c r="B18" s="44">
        <v>0.85</v>
      </c>
      <c r="C18" s="44">
        <v>0.06</v>
      </c>
      <c r="D18" s="44">
        <v>0.09</v>
      </c>
    </row>
    <row r="19" spans="1:4" ht="16" x14ac:dyDescent="0.2">
      <c r="A19" t="s">
        <v>1024</v>
      </c>
      <c r="B19" s="44">
        <v>1</v>
      </c>
      <c r="C19" s="44">
        <v>0</v>
      </c>
      <c r="D19" s="44">
        <v>0</v>
      </c>
    </row>
    <row r="20" spans="1:4" ht="16" x14ac:dyDescent="0.2">
      <c r="A20" t="s">
        <v>1025</v>
      </c>
      <c r="B20" s="44">
        <v>0.28999999999999998</v>
      </c>
      <c r="C20" s="44">
        <v>0.09</v>
      </c>
      <c r="D20" s="44">
        <v>0.62</v>
      </c>
    </row>
    <row r="25" spans="1:4" ht="16" x14ac:dyDescent="0.2">
      <c r="A25" t="s">
        <v>1026</v>
      </c>
    </row>
    <row r="26" spans="1:4" ht="16" x14ac:dyDescent="0.2">
      <c r="B26" t="s">
        <v>1027</v>
      </c>
      <c r="C26" t="s">
        <v>1028</v>
      </c>
    </row>
    <row r="27" spans="1:4" ht="16" x14ac:dyDescent="0.2">
      <c r="B27" s="44"/>
    </row>
    <row r="28" spans="1:4" ht="16" x14ac:dyDescent="0.2">
      <c r="A28" t="s">
        <v>1029</v>
      </c>
      <c r="B28" s="44">
        <v>1</v>
      </c>
    </row>
    <row r="29" spans="1:4" ht="16" x14ac:dyDescent="0.2">
      <c r="A29" t="s">
        <v>1030</v>
      </c>
      <c r="B29" s="44">
        <v>1</v>
      </c>
    </row>
    <row r="30" spans="1:4" ht="16" x14ac:dyDescent="0.2">
      <c r="A30" s="275" t="s">
        <v>1031</v>
      </c>
      <c r="B30" s="44">
        <v>0.92</v>
      </c>
      <c r="C30" s="44">
        <v>0.08</v>
      </c>
    </row>
    <row r="31" spans="1:4" ht="16" x14ac:dyDescent="0.2">
      <c r="A31" s="275" t="s">
        <v>66</v>
      </c>
      <c r="B31" s="44">
        <v>0.9</v>
      </c>
      <c r="C31" s="44">
        <v>0.1</v>
      </c>
    </row>
    <row r="32" spans="1:4" ht="16" x14ac:dyDescent="0.2">
      <c r="A32" t="s">
        <v>1032</v>
      </c>
      <c r="B32" s="44">
        <v>0.66</v>
      </c>
      <c r="C32" s="44">
        <v>0.34</v>
      </c>
    </row>
    <row r="33" spans="1:7" ht="16" x14ac:dyDescent="0.2">
      <c r="C33" s="44"/>
    </row>
    <row r="36" spans="1:7" ht="16" x14ac:dyDescent="0.2">
      <c r="B36" t="s">
        <v>1027</v>
      </c>
      <c r="C36" t="s">
        <v>1028</v>
      </c>
    </row>
    <row r="37" spans="1:7" ht="16" x14ac:dyDescent="0.2">
      <c r="A37" t="s">
        <v>1032</v>
      </c>
      <c r="B37" s="44">
        <v>0.05</v>
      </c>
    </row>
    <row r="38" spans="1:7" ht="16" x14ac:dyDescent="0.2">
      <c r="A38" t="s">
        <v>359</v>
      </c>
      <c r="B38" s="44">
        <v>0.11</v>
      </c>
    </row>
    <row r="39" spans="1:7" ht="16" x14ac:dyDescent="0.2">
      <c r="A39" t="s">
        <v>1033</v>
      </c>
      <c r="B39" s="44">
        <v>0.03</v>
      </c>
    </row>
    <row r="40" spans="1:7" ht="16" x14ac:dyDescent="0.2">
      <c r="A40" t="s">
        <v>1031</v>
      </c>
      <c r="B40" s="44">
        <v>0.3</v>
      </c>
      <c r="C40" s="44">
        <v>0.05</v>
      </c>
    </row>
    <row r="41" spans="1:7" ht="16" x14ac:dyDescent="0.2">
      <c r="A41" t="s">
        <v>1034</v>
      </c>
      <c r="B41" s="44">
        <v>0.11</v>
      </c>
    </row>
    <row r="42" spans="1:7" ht="16" x14ac:dyDescent="0.2">
      <c r="A42" t="s">
        <v>66</v>
      </c>
      <c r="B42" s="44">
        <v>0.11</v>
      </c>
      <c r="C42" s="44">
        <v>0.03</v>
      </c>
    </row>
    <row r="43" spans="1:7" ht="16" x14ac:dyDescent="0.2">
      <c r="A43" t="s">
        <v>218</v>
      </c>
      <c r="B43" s="44">
        <v>0.03</v>
      </c>
      <c r="C43" s="44"/>
    </row>
    <row r="44" spans="1:7" ht="16" x14ac:dyDescent="0.2">
      <c r="A44" t="s">
        <v>1035</v>
      </c>
      <c r="B44" s="44">
        <v>0.11</v>
      </c>
    </row>
    <row r="47" spans="1:7" ht="16" x14ac:dyDescent="0.2">
      <c r="A47" t="s">
        <v>1036</v>
      </c>
    </row>
    <row r="48" spans="1:7" ht="16" x14ac:dyDescent="0.2">
      <c r="B48" t="s">
        <v>1037</v>
      </c>
      <c r="C48" t="s">
        <v>117</v>
      </c>
      <c r="D48" t="s">
        <v>172</v>
      </c>
      <c r="E48" t="s">
        <v>362</v>
      </c>
      <c r="F48" t="s">
        <v>1038</v>
      </c>
      <c r="G48" t="s">
        <v>597</v>
      </c>
    </row>
    <row r="53" spans="1:3" ht="16" x14ac:dyDescent="0.2">
      <c r="B53" t="s">
        <v>1027</v>
      </c>
      <c r="C53" t="s">
        <v>1028</v>
      </c>
    </row>
    <row r="54" spans="1:3" ht="16" x14ac:dyDescent="0.2">
      <c r="A54" t="s">
        <v>1037</v>
      </c>
      <c r="B54">
        <v>9</v>
      </c>
      <c r="C54">
        <v>1</v>
      </c>
    </row>
    <row r="55" spans="1:3" ht="16" x14ac:dyDescent="0.2">
      <c r="A55" t="s">
        <v>117</v>
      </c>
      <c r="B55">
        <v>5</v>
      </c>
    </row>
    <row r="56" spans="1:3" ht="16" x14ac:dyDescent="0.2">
      <c r="A56" t="s">
        <v>172</v>
      </c>
      <c r="B56">
        <v>3</v>
      </c>
      <c r="C56">
        <v>3</v>
      </c>
    </row>
    <row r="57" spans="1:3" ht="16" x14ac:dyDescent="0.2">
      <c r="A57" t="s">
        <v>362</v>
      </c>
      <c r="B57">
        <v>7</v>
      </c>
    </row>
    <row r="58" spans="1:3" ht="16" x14ac:dyDescent="0.2">
      <c r="A58" t="s">
        <v>597</v>
      </c>
      <c r="B58">
        <v>4</v>
      </c>
    </row>
    <row r="59" spans="1:3" ht="16" x14ac:dyDescent="0.2">
      <c r="A59" t="s">
        <v>1038</v>
      </c>
      <c r="B59">
        <v>6</v>
      </c>
    </row>
    <row r="86" spans="1:7" ht="15.75" customHeight="1" x14ac:dyDescent="0.2">
      <c r="A86" t="s">
        <v>1036</v>
      </c>
    </row>
    <row r="87" spans="1:7" ht="15.75" customHeight="1" x14ac:dyDescent="0.2">
      <c r="B87" t="s">
        <v>1037</v>
      </c>
      <c r="C87" t="s">
        <v>117</v>
      </c>
      <c r="D87" t="s">
        <v>172</v>
      </c>
      <c r="E87" t="s">
        <v>362</v>
      </c>
      <c r="F87" t="s">
        <v>1038</v>
      </c>
      <c r="G87" t="s">
        <v>597</v>
      </c>
    </row>
    <row r="89" spans="1:7" ht="15.75" customHeight="1" x14ac:dyDescent="0.2">
      <c r="A89" t="s">
        <v>1039</v>
      </c>
      <c r="B89">
        <v>1</v>
      </c>
      <c r="C89">
        <v>1</v>
      </c>
      <c r="D89">
        <v>1</v>
      </c>
    </row>
    <row r="90" spans="1:7" ht="15.75" customHeight="1" x14ac:dyDescent="0.2">
      <c r="A90" t="s">
        <v>1040</v>
      </c>
      <c r="B90">
        <v>2</v>
      </c>
      <c r="D90">
        <v>1</v>
      </c>
    </row>
    <row r="91" spans="1:7" ht="15.75" customHeight="1" x14ac:dyDescent="0.2">
      <c r="A91" t="s">
        <v>1041</v>
      </c>
      <c r="B91">
        <v>3</v>
      </c>
      <c r="D91">
        <v>3</v>
      </c>
      <c r="F91">
        <v>1</v>
      </c>
    </row>
    <row r="92" spans="1:7" ht="15.75" customHeight="1" x14ac:dyDescent="0.2">
      <c r="A92" t="s">
        <v>1042</v>
      </c>
      <c r="B92">
        <v>3</v>
      </c>
      <c r="C92">
        <v>3</v>
      </c>
      <c r="D92">
        <v>1</v>
      </c>
      <c r="E92">
        <v>1</v>
      </c>
      <c r="F92">
        <v>6</v>
      </c>
      <c r="G92">
        <v>1</v>
      </c>
    </row>
    <row r="93" spans="1:7" ht="15.75" customHeight="1" x14ac:dyDescent="0.2">
      <c r="A93" t="s">
        <v>1043</v>
      </c>
      <c r="B93">
        <v>2</v>
      </c>
      <c r="D93">
        <v>1</v>
      </c>
      <c r="E93">
        <v>3</v>
      </c>
      <c r="F93">
        <v>4</v>
      </c>
    </row>
    <row r="99" spans="1:1" ht="15.75" customHeight="1" x14ac:dyDescent="0.2">
      <c r="A99" t="s">
        <v>1044</v>
      </c>
    </row>
    <row r="100" spans="1:1" ht="15.75" customHeight="1" x14ac:dyDescent="0.2">
      <c r="A100" t="s">
        <v>1045</v>
      </c>
    </row>
    <row r="101" spans="1:1" ht="15.75" customHeight="1" x14ac:dyDescent="0.2">
      <c r="A101" s="275" t="s">
        <v>1046</v>
      </c>
    </row>
    <row r="102" spans="1:1" ht="15.75" customHeight="1" x14ac:dyDescent="0.2">
      <c r="A102" s="275" t="s">
        <v>1047</v>
      </c>
    </row>
    <row r="103" spans="1:1" ht="15.75" customHeight="1" x14ac:dyDescent="0.2">
      <c r="A103" t="s">
        <v>1048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CC5BD-81B4-4B4B-8030-4A4CF25262E6}">
  <dimension ref="A1:O49"/>
  <sheetViews>
    <sheetView topLeftCell="A24" workbookViewId="0">
      <selection activeCell="A22" sqref="A22"/>
    </sheetView>
  </sheetViews>
  <sheetFormatPr baseColWidth="10" defaultColWidth="9" defaultRowHeight="16" x14ac:dyDescent="0.2"/>
  <cols>
    <col min="1" max="16384" width="9" style="78"/>
  </cols>
  <sheetData>
    <row r="1" spans="1:15" ht="40" x14ac:dyDescent="0.2">
      <c r="A1" s="59" t="s">
        <v>0</v>
      </c>
      <c r="B1" s="59" t="s">
        <v>3</v>
      </c>
      <c r="C1" s="59" t="s">
        <v>4</v>
      </c>
      <c r="D1" s="59" t="s">
        <v>1049</v>
      </c>
      <c r="E1" s="59" t="s">
        <v>1050</v>
      </c>
      <c r="F1" s="59" t="s">
        <v>1051</v>
      </c>
      <c r="G1" s="60" t="s">
        <v>1052</v>
      </c>
      <c r="H1" s="60" t="s">
        <v>1053</v>
      </c>
      <c r="I1" s="59" t="s">
        <v>21</v>
      </c>
      <c r="J1" s="60" t="s">
        <v>23</v>
      </c>
      <c r="K1" s="59" t="s">
        <v>26</v>
      </c>
      <c r="L1" s="59" t="s">
        <v>1054</v>
      </c>
      <c r="M1" s="59" t="s">
        <v>37</v>
      </c>
      <c r="N1" s="60" t="s">
        <v>38</v>
      </c>
      <c r="O1" s="61" t="s">
        <v>48</v>
      </c>
    </row>
    <row r="2" spans="1:15" ht="157" x14ac:dyDescent="0.2">
      <c r="A2" s="56" t="s">
        <v>1055</v>
      </c>
      <c r="B2" s="56" t="s">
        <v>1056</v>
      </c>
      <c r="C2" s="56" t="s">
        <v>54</v>
      </c>
      <c r="D2" s="56" t="s">
        <v>1057</v>
      </c>
      <c r="E2" s="57">
        <v>10308</v>
      </c>
      <c r="F2" s="56" t="s">
        <v>57</v>
      </c>
      <c r="G2" s="55" t="s">
        <v>1058</v>
      </c>
      <c r="H2" s="55" t="s">
        <v>1059</v>
      </c>
      <c r="I2" s="56" t="s">
        <v>65</v>
      </c>
      <c r="J2" s="56" t="s">
        <v>66</v>
      </c>
      <c r="K2" s="56" t="s">
        <v>68</v>
      </c>
      <c r="L2" s="56" t="s">
        <v>1060</v>
      </c>
      <c r="M2" s="58" t="s">
        <v>1061</v>
      </c>
      <c r="N2" s="56" t="s">
        <v>78</v>
      </c>
      <c r="O2" s="67" t="s">
        <v>90</v>
      </c>
    </row>
    <row r="3" spans="1:15" ht="307" x14ac:dyDescent="0.2">
      <c r="A3" s="54" t="s">
        <v>1062</v>
      </c>
      <c r="B3" s="54" t="s">
        <v>99</v>
      </c>
      <c r="C3" s="54" t="s">
        <v>100</v>
      </c>
      <c r="D3" s="54" t="s">
        <v>1063</v>
      </c>
      <c r="E3" s="55">
        <v>536</v>
      </c>
      <c r="F3" s="54" t="s">
        <v>103</v>
      </c>
      <c r="G3" s="55" t="s">
        <v>105</v>
      </c>
      <c r="H3" s="62" t="s">
        <v>67</v>
      </c>
      <c r="I3" s="54" t="s">
        <v>111</v>
      </c>
      <c r="J3" s="79" t="s">
        <v>113</v>
      </c>
      <c r="K3" s="54" t="s">
        <v>114</v>
      </c>
      <c r="L3" s="54" t="s">
        <v>115</v>
      </c>
      <c r="M3" s="63" t="s">
        <v>1064</v>
      </c>
      <c r="N3" s="54" t="s">
        <v>78</v>
      </c>
      <c r="O3" s="69" t="s">
        <v>208</v>
      </c>
    </row>
    <row r="4" spans="1:15" ht="274" x14ac:dyDescent="0.2">
      <c r="A4" s="64" t="s">
        <v>1065</v>
      </c>
      <c r="B4" s="64" t="s">
        <v>133</v>
      </c>
      <c r="C4" s="54" t="s">
        <v>134</v>
      </c>
      <c r="D4" s="64" t="s">
        <v>1066</v>
      </c>
      <c r="E4" s="64">
        <v>4149</v>
      </c>
      <c r="F4" s="64" t="s">
        <v>137</v>
      </c>
      <c r="G4" s="55" t="s">
        <v>1067</v>
      </c>
      <c r="H4" s="62" t="s">
        <v>67</v>
      </c>
      <c r="I4" s="64" t="s">
        <v>1068</v>
      </c>
      <c r="J4" s="79" t="s">
        <v>113</v>
      </c>
      <c r="K4" s="64" t="s">
        <v>142</v>
      </c>
      <c r="L4" s="64" t="s">
        <v>1069</v>
      </c>
      <c r="M4" s="65" t="s">
        <v>1070</v>
      </c>
      <c r="N4" s="64" t="s">
        <v>78</v>
      </c>
      <c r="O4" s="67" t="s">
        <v>90</v>
      </c>
    </row>
    <row r="5" spans="1:15" ht="252" x14ac:dyDescent="0.2">
      <c r="A5" s="54" t="s">
        <v>1071</v>
      </c>
      <c r="B5" s="54" t="s">
        <v>161</v>
      </c>
      <c r="C5" s="54" t="s">
        <v>100</v>
      </c>
      <c r="D5" s="54" t="s">
        <v>1072</v>
      </c>
      <c r="E5" s="54">
        <v>1807</v>
      </c>
      <c r="F5" s="54" t="s">
        <v>164</v>
      </c>
      <c r="G5" s="55" t="s">
        <v>1073</v>
      </c>
      <c r="H5" s="62" t="s">
        <v>1074</v>
      </c>
      <c r="I5" s="54" t="s">
        <v>165</v>
      </c>
      <c r="J5" s="62" t="s">
        <v>167</v>
      </c>
      <c r="K5" s="54" t="s">
        <v>169</v>
      </c>
      <c r="L5" s="54" t="s">
        <v>170</v>
      </c>
      <c r="M5" s="66" t="s">
        <v>1075</v>
      </c>
      <c r="N5" s="54" t="s">
        <v>78</v>
      </c>
      <c r="O5" s="67" t="s">
        <v>90</v>
      </c>
    </row>
    <row r="6" spans="1:15" ht="274" x14ac:dyDescent="0.2">
      <c r="A6" s="54" t="s">
        <v>1076</v>
      </c>
      <c r="B6" s="54" t="s">
        <v>188</v>
      </c>
      <c r="C6" s="54" t="s">
        <v>189</v>
      </c>
      <c r="D6" s="54" t="s">
        <v>1077</v>
      </c>
      <c r="E6" s="54">
        <v>1922</v>
      </c>
      <c r="F6" s="54" t="s">
        <v>192</v>
      </c>
      <c r="G6" s="54" t="s">
        <v>1078</v>
      </c>
      <c r="H6" s="62" t="s">
        <v>1074</v>
      </c>
      <c r="I6" s="54" t="s">
        <v>193</v>
      </c>
      <c r="J6" s="54" t="s">
        <v>66</v>
      </c>
      <c r="K6" s="54" t="s">
        <v>142</v>
      </c>
      <c r="L6" s="54" t="s">
        <v>196</v>
      </c>
      <c r="M6" s="63" t="s">
        <v>1079</v>
      </c>
      <c r="N6" s="54" t="s">
        <v>203</v>
      </c>
      <c r="O6" s="67" t="s">
        <v>90</v>
      </c>
    </row>
    <row r="7" spans="1:15" ht="217" x14ac:dyDescent="0.2">
      <c r="A7" s="56" t="s">
        <v>1080</v>
      </c>
      <c r="B7" s="56" t="s">
        <v>1081</v>
      </c>
      <c r="C7" s="56" t="s">
        <v>100</v>
      </c>
      <c r="D7" s="56" t="s">
        <v>1082</v>
      </c>
      <c r="E7" s="56" t="s">
        <v>213</v>
      </c>
      <c r="F7" s="56" t="s">
        <v>164</v>
      </c>
      <c r="G7" s="55" t="s">
        <v>1083</v>
      </c>
      <c r="H7" s="62" t="s">
        <v>1074</v>
      </c>
      <c r="I7" s="56" t="s">
        <v>216</v>
      </c>
      <c r="J7" s="56" t="s">
        <v>218</v>
      </c>
      <c r="K7" s="56" t="s">
        <v>169</v>
      </c>
      <c r="L7" s="56" t="s">
        <v>1084</v>
      </c>
      <c r="M7" s="68" t="s">
        <v>1085</v>
      </c>
      <c r="N7" s="56" t="s">
        <v>203</v>
      </c>
      <c r="O7" s="69" t="s">
        <v>208</v>
      </c>
    </row>
    <row r="8" spans="1:15" ht="49" x14ac:dyDescent="0.2">
      <c r="A8" s="64" t="s">
        <v>1086</v>
      </c>
      <c r="B8" s="64" t="s">
        <v>237</v>
      </c>
      <c r="C8" s="64" t="s">
        <v>238</v>
      </c>
      <c r="D8" s="64" t="s">
        <v>239</v>
      </c>
      <c r="E8" s="64">
        <v>271643</v>
      </c>
      <c r="F8" s="64" t="s">
        <v>241</v>
      </c>
      <c r="G8" s="55" t="s">
        <v>1087</v>
      </c>
      <c r="H8" s="62" t="s">
        <v>1074</v>
      </c>
      <c r="I8" s="64" t="s">
        <v>242</v>
      </c>
      <c r="J8" s="64" t="s">
        <v>218</v>
      </c>
      <c r="K8" s="64" t="s">
        <v>142</v>
      </c>
      <c r="L8" s="64" t="s">
        <v>10</v>
      </c>
      <c r="M8" s="55" t="s">
        <v>87</v>
      </c>
      <c r="N8" s="62" t="s">
        <v>78</v>
      </c>
      <c r="O8" s="67" t="s">
        <v>90</v>
      </c>
    </row>
    <row r="9" spans="1:15" ht="145" x14ac:dyDescent="0.2">
      <c r="A9" s="54" t="s">
        <v>1088</v>
      </c>
      <c r="B9" s="54" t="s">
        <v>53</v>
      </c>
      <c r="C9" s="54" t="s">
        <v>256</v>
      </c>
      <c r="D9" s="62" t="s">
        <v>67</v>
      </c>
      <c r="E9" s="54">
        <v>174</v>
      </c>
      <c r="F9" s="54" t="s">
        <v>258</v>
      </c>
      <c r="G9" s="55" t="s">
        <v>1089</v>
      </c>
      <c r="H9" s="62" t="s">
        <v>1074</v>
      </c>
      <c r="I9" s="54" t="s">
        <v>259</v>
      </c>
      <c r="J9" s="79" t="s">
        <v>113</v>
      </c>
      <c r="K9" s="54" t="s">
        <v>169</v>
      </c>
      <c r="L9" s="54" t="s">
        <v>1090</v>
      </c>
      <c r="M9" s="70" t="s">
        <v>1091</v>
      </c>
      <c r="N9" s="54" t="s">
        <v>203</v>
      </c>
      <c r="O9" s="67" t="s">
        <v>90</v>
      </c>
    </row>
    <row r="10" spans="1:15" ht="121" x14ac:dyDescent="0.2">
      <c r="A10" s="56" t="s">
        <v>1092</v>
      </c>
      <c r="B10" s="56" t="s">
        <v>53</v>
      </c>
      <c r="C10" s="56" t="s">
        <v>238</v>
      </c>
      <c r="D10" s="56" t="s">
        <v>59</v>
      </c>
      <c r="E10" s="56">
        <v>750</v>
      </c>
      <c r="F10" s="56" t="s">
        <v>278</v>
      </c>
      <c r="G10" s="55" t="s">
        <v>1093</v>
      </c>
      <c r="H10" s="62" t="s">
        <v>1074</v>
      </c>
      <c r="I10" s="56" t="s">
        <v>281</v>
      </c>
      <c r="J10" s="79" t="s">
        <v>113</v>
      </c>
      <c r="K10" s="56" t="s">
        <v>284</v>
      </c>
      <c r="L10" s="56" t="s">
        <v>285</v>
      </c>
      <c r="M10" s="58" t="s">
        <v>1094</v>
      </c>
      <c r="N10" s="56" t="s">
        <v>78</v>
      </c>
      <c r="O10" s="69" t="s">
        <v>208</v>
      </c>
    </row>
    <row r="11" spans="1:15" ht="73" x14ac:dyDescent="0.2">
      <c r="A11" s="54" t="s">
        <v>1095</v>
      </c>
      <c r="B11" s="54" t="s">
        <v>237</v>
      </c>
      <c r="C11" s="54" t="s">
        <v>100</v>
      </c>
      <c r="D11" s="54" t="s">
        <v>301</v>
      </c>
      <c r="E11" s="54">
        <v>238</v>
      </c>
      <c r="F11" s="54" t="s">
        <v>303</v>
      </c>
      <c r="G11" s="55" t="s">
        <v>1096</v>
      </c>
      <c r="H11" s="62" t="s">
        <v>1074</v>
      </c>
      <c r="I11" s="54" t="s">
        <v>87</v>
      </c>
      <c r="J11" s="79" t="s">
        <v>113</v>
      </c>
      <c r="K11" s="54" t="s">
        <v>169</v>
      </c>
      <c r="L11" s="54" t="s">
        <v>305</v>
      </c>
      <c r="M11" s="54" t="s">
        <v>1097</v>
      </c>
      <c r="N11" s="62" t="s">
        <v>203</v>
      </c>
      <c r="O11" s="69" t="s">
        <v>208</v>
      </c>
    </row>
    <row r="12" spans="1:15" ht="157" x14ac:dyDescent="0.2">
      <c r="A12" s="64" t="s">
        <v>1098</v>
      </c>
      <c r="B12" s="64" t="s">
        <v>53</v>
      </c>
      <c r="C12" s="54" t="s">
        <v>134</v>
      </c>
      <c r="D12" s="64" t="s">
        <v>59</v>
      </c>
      <c r="E12" s="64">
        <v>811</v>
      </c>
      <c r="F12" s="64" t="s">
        <v>319</v>
      </c>
      <c r="G12" s="55" t="s">
        <v>1099</v>
      </c>
      <c r="H12" s="55" t="s">
        <v>1100</v>
      </c>
      <c r="I12" s="64" t="s">
        <v>1101</v>
      </c>
      <c r="J12" s="64" t="s">
        <v>66</v>
      </c>
      <c r="K12" s="64" t="s">
        <v>323</v>
      </c>
      <c r="L12" s="64" t="s">
        <v>1102</v>
      </c>
      <c r="M12" s="65" t="s">
        <v>1103</v>
      </c>
      <c r="N12" s="64" t="s">
        <v>78</v>
      </c>
      <c r="O12" s="67" t="s">
        <v>90</v>
      </c>
    </row>
    <row r="13" spans="1:15" ht="409.6" x14ac:dyDescent="0.2">
      <c r="A13" s="54" t="s">
        <v>1104</v>
      </c>
      <c r="B13" s="54" t="s">
        <v>237</v>
      </c>
      <c r="C13" s="54" t="s">
        <v>134</v>
      </c>
      <c r="D13" s="55" t="s">
        <v>87</v>
      </c>
      <c r="E13" s="71">
        <v>2739</v>
      </c>
      <c r="F13" s="62" t="s">
        <v>337</v>
      </c>
      <c r="G13" s="55" t="s">
        <v>1105</v>
      </c>
      <c r="H13" s="55" t="s">
        <v>1106</v>
      </c>
      <c r="I13" s="56" t="s">
        <v>419</v>
      </c>
      <c r="J13" s="79" t="s">
        <v>113</v>
      </c>
      <c r="K13" s="54" t="s">
        <v>169</v>
      </c>
      <c r="L13" s="54" t="s">
        <v>10</v>
      </c>
      <c r="M13" s="54" t="s">
        <v>1107</v>
      </c>
      <c r="N13" s="54" t="s">
        <v>78</v>
      </c>
      <c r="O13" s="67" t="s">
        <v>90</v>
      </c>
    </row>
    <row r="14" spans="1:15" ht="145" x14ac:dyDescent="0.2">
      <c r="A14" s="54" t="s">
        <v>1108</v>
      </c>
      <c r="B14" s="54" t="s">
        <v>1081</v>
      </c>
      <c r="C14" s="56" t="s">
        <v>54</v>
      </c>
      <c r="D14" s="55" t="s">
        <v>87</v>
      </c>
      <c r="E14" s="54">
        <v>666</v>
      </c>
      <c r="F14" s="54" t="s">
        <v>352</v>
      </c>
      <c r="G14" s="55" t="s">
        <v>1109</v>
      </c>
      <c r="H14" s="62" t="s">
        <v>1074</v>
      </c>
      <c r="I14" s="54" t="s">
        <v>357</v>
      </c>
      <c r="J14" s="62" t="s">
        <v>359</v>
      </c>
      <c r="K14" s="54" t="s">
        <v>360</v>
      </c>
      <c r="L14" s="54" t="s">
        <v>87</v>
      </c>
      <c r="M14" s="63" t="s">
        <v>1110</v>
      </c>
      <c r="N14" s="54" t="s">
        <v>78</v>
      </c>
      <c r="O14" s="72" t="s">
        <v>80</v>
      </c>
    </row>
    <row r="15" spans="1:15" ht="409.6" x14ac:dyDescent="0.2">
      <c r="A15" s="64" t="s">
        <v>1111</v>
      </c>
      <c r="B15" s="64" t="s">
        <v>237</v>
      </c>
      <c r="C15" s="56" t="s">
        <v>54</v>
      </c>
      <c r="D15" s="64" t="s">
        <v>1112</v>
      </c>
      <c r="E15" s="64">
        <v>8126</v>
      </c>
      <c r="F15" s="54">
        <v>50</v>
      </c>
      <c r="G15" s="73" t="s">
        <v>1113</v>
      </c>
      <c r="H15" s="62" t="s">
        <v>1074</v>
      </c>
      <c r="I15" s="64" t="s">
        <v>1114</v>
      </c>
      <c r="J15" s="64" t="s">
        <v>66</v>
      </c>
      <c r="K15" s="64" t="s">
        <v>1115</v>
      </c>
      <c r="L15" s="64" t="s">
        <v>1116</v>
      </c>
      <c r="M15" s="62" t="s">
        <v>1117</v>
      </c>
      <c r="N15" s="62" t="s">
        <v>78</v>
      </c>
      <c r="O15" s="72" t="s">
        <v>80</v>
      </c>
    </row>
    <row r="16" spans="1:15" ht="169" x14ac:dyDescent="0.2">
      <c r="A16" s="54" t="s">
        <v>1118</v>
      </c>
      <c r="B16" s="54" t="s">
        <v>1081</v>
      </c>
      <c r="C16" s="54" t="s">
        <v>397</v>
      </c>
      <c r="D16" s="55" t="s">
        <v>87</v>
      </c>
      <c r="E16" s="54" t="s">
        <v>1119</v>
      </c>
      <c r="F16" s="55" t="s">
        <v>399</v>
      </c>
      <c r="G16" s="55" t="s">
        <v>1120</v>
      </c>
      <c r="H16" s="62" t="s">
        <v>1074</v>
      </c>
      <c r="I16" s="54" t="s">
        <v>400</v>
      </c>
      <c r="J16" s="62" t="s">
        <v>167</v>
      </c>
      <c r="K16" s="54" t="s">
        <v>402</v>
      </c>
      <c r="L16" s="54" t="s">
        <v>403</v>
      </c>
      <c r="M16" s="63" t="s">
        <v>1121</v>
      </c>
      <c r="N16" s="54" t="s">
        <v>78</v>
      </c>
      <c r="O16" s="67" t="s">
        <v>90</v>
      </c>
    </row>
    <row r="17" spans="1:15" ht="285" x14ac:dyDescent="0.2">
      <c r="A17" s="56" t="s">
        <v>1122</v>
      </c>
      <c r="B17" s="56" t="s">
        <v>415</v>
      </c>
      <c r="C17" s="54" t="s">
        <v>134</v>
      </c>
      <c r="D17" s="56" t="s">
        <v>1123</v>
      </c>
      <c r="E17" s="56">
        <v>4077</v>
      </c>
      <c r="F17" s="56" t="s">
        <v>418</v>
      </c>
      <c r="G17" s="55" t="s">
        <v>1124</v>
      </c>
      <c r="H17" s="55" t="s">
        <v>1125</v>
      </c>
      <c r="I17" s="56" t="s">
        <v>419</v>
      </c>
      <c r="J17" s="79" t="s">
        <v>113</v>
      </c>
      <c r="K17" s="56" t="s">
        <v>169</v>
      </c>
      <c r="L17" s="74" t="s">
        <v>421</v>
      </c>
      <c r="M17" s="58" t="s">
        <v>1126</v>
      </c>
      <c r="N17" s="56" t="s">
        <v>78</v>
      </c>
      <c r="O17" s="69" t="s">
        <v>208</v>
      </c>
    </row>
    <row r="18" spans="1:15" ht="252" x14ac:dyDescent="0.2">
      <c r="A18" s="54" t="s">
        <v>1127</v>
      </c>
      <c r="B18" s="54" t="s">
        <v>1081</v>
      </c>
      <c r="C18" s="56" t="s">
        <v>54</v>
      </c>
      <c r="D18" s="54" t="s">
        <v>438</v>
      </c>
      <c r="E18" s="54" t="s">
        <v>1128</v>
      </c>
      <c r="F18" s="54" t="s">
        <v>440</v>
      </c>
      <c r="G18" s="55" t="s">
        <v>1129</v>
      </c>
      <c r="H18" s="62" t="s">
        <v>1074</v>
      </c>
      <c r="I18" s="54" t="s">
        <v>441</v>
      </c>
      <c r="J18" s="62" t="s">
        <v>359</v>
      </c>
      <c r="K18" s="54" t="s">
        <v>444</v>
      </c>
      <c r="L18" s="54" t="s">
        <v>445</v>
      </c>
      <c r="M18" s="63" t="s">
        <v>1130</v>
      </c>
      <c r="N18" s="54" t="s">
        <v>78</v>
      </c>
      <c r="O18" s="69" t="s">
        <v>208</v>
      </c>
    </row>
    <row r="19" spans="1:15" ht="157" x14ac:dyDescent="0.2">
      <c r="A19" s="56" t="s">
        <v>1131</v>
      </c>
      <c r="B19" s="56" t="s">
        <v>237</v>
      </c>
      <c r="C19" s="56" t="s">
        <v>134</v>
      </c>
      <c r="D19" s="56" t="s">
        <v>1132</v>
      </c>
      <c r="E19" s="56">
        <v>185</v>
      </c>
      <c r="F19" s="56" t="s">
        <v>460</v>
      </c>
      <c r="G19" s="82" t="s">
        <v>1133</v>
      </c>
      <c r="H19" s="55" t="s">
        <v>1134</v>
      </c>
      <c r="I19" s="56" t="s">
        <v>462</v>
      </c>
      <c r="J19" s="79" t="s">
        <v>113</v>
      </c>
      <c r="K19" s="56" t="s">
        <v>464</v>
      </c>
      <c r="L19" s="56" t="s">
        <v>1135</v>
      </c>
      <c r="M19" s="56" t="s">
        <v>1136</v>
      </c>
      <c r="N19" s="56" t="s">
        <v>38</v>
      </c>
      <c r="O19" s="72" t="s">
        <v>80</v>
      </c>
    </row>
    <row r="20" spans="1:15" ht="193" x14ac:dyDescent="0.2">
      <c r="A20" s="54" t="s">
        <v>1137</v>
      </c>
      <c r="B20" s="54" t="s">
        <v>99</v>
      </c>
      <c r="C20" s="54" t="s">
        <v>134</v>
      </c>
      <c r="D20" s="54" t="s">
        <v>967</v>
      </c>
      <c r="E20" s="54">
        <v>756</v>
      </c>
      <c r="F20" s="62" t="s">
        <v>969</v>
      </c>
      <c r="G20" s="55" t="s">
        <v>1138</v>
      </c>
      <c r="H20" s="55" t="s">
        <v>1139</v>
      </c>
      <c r="I20" s="56" t="s">
        <v>419</v>
      </c>
      <c r="J20" s="79" t="s">
        <v>113</v>
      </c>
      <c r="K20" s="54" t="s">
        <v>594</v>
      </c>
      <c r="L20" s="54" t="s">
        <v>87</v>
      </c>
      <c r="M20" s="63" t="s">
        <v>1140</v>
      </c>
      <c r="N20" s="54" t="s">
        <v>78</v>
      </c>
      <c r="O20" s="67" t="s">
        <v>90</v>
      </c>
    </row>
    <row r="21" spans="1:15" ht="61" x14ac:dyDescent="0.2">
      <c r="A21" s="54" t="s">
        <v>1141</v>
      </c>
      <c r="B21" s="54" t="s">
        <v>237</v>
      </c>
      <c r="C21" s="56" t="s">
        <v>54</v>
      </c>
      <c r="D21" s="54" t="s">
        <v>947</v>
      </c>
      <c r="E21" s="54">
        <v>9328</v>
      </c>
      <c r="F21" s="54" t="s">
        <v>950</v>
      </c>
      <c r="G21" s="55" t="s">
        <v>1142</v>
      </c>
      <c r="H21" s="62" t="s">
        <v>1074</v>
      </c>
      <c r="I21" s="54" t="s">
        <v>1143</v>
      </c>
      <c r="J21" s="62" t="s">
        <v>359</v>
      </c>
      <c r="K21" s="54" t="s">
        <v>142</v>
      </c>
      <c r="L21" s="54" t="s">
        <v>1144</v>
      </c>
      <c r="M21" s="75" t="s">
        <v>87</v>
      </c>
      <c r="N21" s="54" t="s">
        <v>78</v>
      </c>
      <c r="O21" s="72" t="s">
        <v>80</v>
      </c>
    </row>
    <row r="22" spans="1:15" ht="145" x14ac:dyDescent="0.2">
      <c r="A22" s="56" t="s">
        <v>1145</v>
      </c>
      <c r="B22" s="56" t="s">
        <v>237</v>
      </c>
      <c r="C22" s="56" t="s">
        <v>925</v>
      </c>
      <c r="D22" s="56" t="s">
        <v>1146</v>
      </c>
      <c r="E22" s="56">
        <v>9507</v>
      </c>
      <c r="F22" s="55" t="s">
        <v>987</v>
      </c>
      <c r="G22" s="55" t="s">
        <v>1096</v>
      </c>
      <c r="H22" s="62" t="s">
        <v>1074</v>
      </c>
      <c r="I22" s="56" t="s">
        <v>989</v>
      </c>
      <c r="J22" s="79" t="s">
        <v>113</v>
      </c>
      <c r="K22" s="56" t="s">
        <v>169</v>
      </c>
      <c r="L22" s="56" t="s">
        <v>1147</v>
      </c>
      <c r="M22" s="74" t="s">
        <v>1148</v>
      </c>
      <c r="N22" s="56" t="s">
        <v>78</v>
      </c>
      <c r="O22" s="67" t="s">
        <v>90</v>
      </c>
    </row>
    <row r="23" spans="1:15" ht="85" x14ac:dyDescent="0.2">
      <c r="A23" s="56" t="s">
        <v>1149</v>
      </c>
      <c r="B23" s="56" t="s">
        <v>1056</v>
      </c>
      <c r="C23" s="56" t="s">
        <v>480</v>
      </c>
      <c r="D23" s="56" t="s">
        <v>481</v>
      </c>
      <c r="E23" s="56">
        <v>746</v>
      </c>
      <c r="F23" s="56" t="s">
        <v>483</v>
      </c>
      <c r="G23" s="55" t="s">
        <v>1150</v>
      </c>
      <c r="H23" s="55" t="s">
        <v>1151</v>
      </c>
      <c r="I23" s="56" t="s">
        <v>484</v>
      </c>
      <c r="J23" s="79" t="s">
        <v>113</v>
      </c>
      <c r="K23" s="56" t="s">
        <v>486</v>
      </c>
      <c r="L23" s="56" t="s">
        <v>487</v>
      </c>
      <c r="M23" s="56" t="s">
        <v>1152</v>
      </c>
      <c r="N23" s="56" t="s">
        <v>78</v>
      </c>
      <c r="O23" s="67" t="s">
        <v>90</v>
      </c>
    </row>
    <row r="24" spans="1:15" ht="193" x14ac:dyDescent="0.2">
      <c r="A24" s="54" t="s">
        <v>1153</v>
      </c>
      <c r="B24" s="54" t="s">
        <v>99</v>
      </c>
      <c r="C24" s="54" t="s">
        <v>504</v>
      </c>
      <c r="D24" s="54" t="s">
        <v>505</v>
      </c>
      <c r="E24" s="54" t="s">
        <v>1154</v>
      </c>
      <c r="F24" s="54" t="s">
        <v>507</v>
      </c>
      <c r="G24" s="55" t="s">
        <v>1155</v>
      </c>
      <c r="H24" s="62" t="s">
        <v>1074</v>
      </c>
      <c r="I24" s="54" t="s">
        <v>508</v>
      </c>
      <c r="J24" s="54" t="s">
        <v>167</v>
      </c>
      <c r="K24" s="54" t="s">
        <v>402</v>
      </c>
      <c r="L24" s="54" t="s">
        <v>1156</v>
      </c>
      <c r="M24" s="63" t="s">
        <v>1157</v>
      </c>
      <c r="N24" s="54" t="s">
        <v>78</v>
      </c>
      <c r="O24" s="69" t="s">
        <v>208</v>
      </c>
    </row>
    <row r="25" spans="1:15" ht="241" x14ac:dyDescent="0.2">
      <c r="A25" s="54" t="s">
        <v>1158</v>
      </c>
      <c r="B25" s="54" t="s">
        <v>53</v>
      </c>
      <c r="C25" s="56" t="s">
        <v>54</v>
      </c>
      <c r="D25" s="54" t="s">
        <v>64</v>
      </c>
      <c r="E25" s="54" t="s">
        <v>1159</v>
      </c>
      <c r="F25" s="54" t="s">
        <v>522</v>
      </c>
      <c r="G25" s="55" t="s">
        <v>1160</v>
      </c>
      <c r="H25" s="62" t="s">
        <v>1074</v>
      </c>
      <c r="I25" s="54" t="s">
        <v>523</v>
      </c>
      <c r="J25" s="54" t="s">
        <v>359</v>
      </c>
      <c r="K25" s="54" t="s">
        <v>526</v>
      </c>
      <c r="L25" s="54" t="s">
        <v>9</v>
      </c>
      <c r="M25" s="63" t="s">
        <v>1161</v>
      </c>
      <c r="N25" s="54" t="s">
        <v>78</v>
      </c>
      <c r="O25" s="67" t="s">
        <v>90</v>
      </c>
    </row>
    <row r="26" spans="1:15" ht="263" x14ac:dyDescent="0.2">
      <c r="A26" s="54" t="s">
        <v>1162</v>
      </c>
      <c r="B26" s="54" t="s">
        <v>237</v>
      </c>
      <c r="C26" s="54" t="s">
        <v>134</v>
      </c>
      <c r="D26" s="82" t="s">
        <v>1163</v>
      </c>
      <c r="E26" s="54" t="s">
        <v>1164</v>
      </c>
      <c r="F26" s="55" t="s">
        <v>545</v>
      </c>
      <c r="G26" s="55" t="s">
        <v>1165</v>
      </c>
      <c r="H26" s="55" t="s">
        <v>1166</v>
      </c>
      <c r="I26" s="54" t="s">
        <v>1167</v>
      </c>
      <c r="J26" s="79" t="s">
        <v>113</v>
      </c>
      <c r="K26" s="54" t="s">
        <v>552</v>
      </c>
      <c r="L26" s="54" t="s">
        <v>10</v>
      </c>
      <c r="M26" s="54" t="s">
        <v>1168</v>
      </c>
      <c r="N26" s="62" t="s">
        <v>78</v>
      </c>
      <c r="O26" s="72" t="s">
        <v>80</v>
      </c>
    </row>
    <row r="27" spans="1:15" ht="409.6" x14ac:dyDescent="0.2">
      <c r="A27" s="54" t="s">
        <v>1169</v>
      </c>
      <c r="B27" s="54" t="s">
        <v>53</v>
      </c>
      <c r="C27" s="54" t="s">
        <v>134</v>
      </c>
      <c r="D27" s="54" t="s">
        <v>569</v>
      </c>
      <c r="E27" s="54">
        <v>1789</v>
      </c>
      <c r="F27" s="54" t="s">
        <v>571</v>
      </c>
      <c r="G27" s="55" t="s">
        <v>1109</v>
      </c>
      <c r="H27" s="55" t="s">
        <v>1170</v>
      </c>
      <c r="I27" s="54" t="s">
        <v>1171</v>
      </c>
      <c r="J27" s="79" t="s">
        <v>113</v>
      </c>
      <c r="K27" s="54" t="s">
        <v>402</v>
      </c>
      <c r="L27" s="54" t="s">
        <v>1172</v>
      </c>
      <c r="M27" s="54" t="s">
        <v>1173</v>
      </c>
      <c r="N27" s="62" t="s">
        <v>78</v>
      </c>
      <c r="O27" s="67" t="s">
        <v>90</v>
      </c>
    </row>
    <row r="28" spans="1:15" ht="181" x14ac:dyDescent="0.2">
      <c r="A28" s="56" t="s">
        <v>1174</v>
      </c>
      <c r="B28" s="56" t="s">
        <v>237</v>
      </c>
      <c r="C28" s="56" t="s">
        <v>134</v>
      </c>
      <c r="D28" s="56" t="s">
        <v>587</v>
      </c>
      <c r="E28" s="56">
        <v>1180</v>
      </c>
      <c r="F28" s="56" t="s">
        <v>589</v>
      </c>
      <c r="G28" s="55" t="s">
        <v>1109</v>
      </c>
      <c r="H28" s="55" t="s">
        <v>1175</v>
      </c>
      <c r="I28" s="56" t="s">
        <v>591</v>
      </c>
      <c r="J28" s="56" t="s">
        <v>167</v>
      </c>
      <c r="K28" s="56" t="s">
        <v>594</v>
      </c>
      <c r="L28" s="56" t="s">
        <v>595</v>
      </c>
      <c r="M28" s="58" t="s">
        <v>1176</v>
      </c>
      <c r="N28" s="56" t="s">
        <v>78</v>
      </c>
      <c r="O28" s="72" t="s">
        <v>80</v>
      </c>
    </row>
    <row r="29" spans="1:15" ht="252" x14ac:dyDescent="0.2">
      <c r="A29" s="56" t="s">
        <v>1177</v>
      </c>
      <c r="B29" s="56" t="s">
        <v>99</v>
      </c>
      <c r="C29" s="54" t="s">
        <v>134</v>
      </c>
      <c r="D29" s="56" t="s">
        <v>1178</v>
      </c>
      <c r="E29" s="56">
        <v>246</v>
      </c>
      <c r="F29" s="56" t="s">
        <v>612</v>
      </c>
      <c r="G29" s="82" t="s">
        <v>1109</v>
      </c>
      <c r="H29" s="55" t="s">
        <v>1179</v>
      </c>
      <c r="I29" s="55" t="s">
        <v>87</v>
      </c>
      <c r="J29" s="56" t="s">
        <v>167</v>
      </c>
      <c r="K29" s="56" t="s">
        <v>169</v>
      </c>
      <c r="L29" s="56" t="s">
        <v>615</v>
      </c>
      <c r="M29" s="58" t="s">
        <v>1180</v>
      </c>
      <c r="N29" s="56" t="s">
        <v>78</v>
      </c>
      <c r="O29" s="69" t="s">
        <v>208</v>
      </c>
    </row>
    <row r="30" spans="1:15" ht="384" x14ac:dyDescent="0.2">
      <c r="A30" s="56" t="s">
        <v>1181</v>
      </c>
      <c r="B30" s="56" t="s">
        <v>628</v>
      </c>
      <c r="C30" s="56" t="s">
        <v>54</v>
      </c>
      <c r="D30" s="56" t="s">
        <v>1182</v>
      </c>
      <c r="E30" s="56" t="s">
        <v>632</v>
      </c>
      <c r="F30" s="56">
        <v>44</v>
      </c>
      <c r="G30" s="55" t="s">
        <v>1183</v>
      </c>
      <c r="H30" s="62" t="s">
        <v>1074</v>
      </c>
      <c r="I30" s="56" t="s">
        <v>1184</v>
      </c>
      <c r="J30" s="56" t="s">
        <v>636</v>
      </c>
      <c r="K30" s="56" t="s">
        <v>594</v>
      </c>
      <c r="L30" s="56" t="s">
        <v>487</v>
      </c>
      <c r="M30" s="58" t="s">
        <v>1185</v>
      </c>
      <c r="N30" s="56" t="s">
        <v>78</v>
      </c>
      <c r="O30" s="72" t="s">
        <v>80</v>
      </c>
    </row>
    <row r="31" spans="1:15" ht="307" x14ac:dyDescent="0.2">
      <c r="A31" s="56" t="s">
        <v>1186</v>
      </c>
      <c r="B31" s="56" t="s">
        <v>99</v>
      </c>
      <c r="C31" s="56" t="s">
        <v>134</v>
      </c>
      <c r="D31" s="56" t="s">
        <v>59</v>
      </c>
      <c r="E31" s="57">
        <v>14493</v>
      </c>
      <c r="F31" s="56" t="s">
        <v>655</v>
      </c>
      <c r="G31" s="55" t="s">
        <v>1093</v>
      </c>
      <c r="H31" s="55" t="s">
        <v>1059</v>
      </c>
      <c r="I31" s="56" t="s">
        <v>1187</v>
      </c>
      <c r="J31" s="56" t="s">
        <v>218</v>
      </c>
      <c r="K31" s="56" t="s">
        <v>142</v>
      </c>
      <c r="L31" s="74" t="s">
        <v>1188</v>
      </c>
      <c r="M31" s="58" t="s">
        <v>1189</v>
      </c>
      <c r="N31" s="56" t="s">
        <v>78</v>
      </c>
      <c r="O31" s="72" t="s">
        <v>80</v>
      </c>
    </row>
    <row r="32" spans="1:15" ht="169" x14ac:dyDescent="0.2">
      <c r="A32" s="56" t="s">
        <v>1190</v>
      </c>
      <c r="B32" s="56" t="s">
        <v>237</v>
      </c>
      <c r="C32" s="56" t="s">
        <v>675</v>
      </c>
      <c r="D32" s="56" t="s">
        <v>1191</v>
      </c>
      <c r="E32" s="56">
        <v>361</v>
      </c>
      <c r="F32" s="55" t="s">
        <v>678</v>
      </c>
      <c r="G32" s="55" t="s">
        <v>1192</v>
      </c>
      <c r="H32" s="62" t="s">
        <v>1074</v>
      </c>
      <c r="I32" s="56" t="s">
        <v>681</v>
      </c>
      <c r="J32" s="56" t="s">
        <v>684</v>
      </c>
      <c r="K32" s="56" t="s">
        <v>594</v>
      </c>
      <c r="L32" s="56" t="s">
        <v>1193</v>
      </c>
      <c r="M32" s="56" t="s">
        <v>1194</v>
      </c>
      <c r="N32" s="56" t="s">
        <v>78</v>
      </c>
      <c r="O32" s="72" t="s">
        <v>80</v>
      </c>
    </row>
    <row r="33" spans="1:15" ht="133" x14ac:dyDescent="0.2">
      <c r="A33" s="54" t="s">
        <v>1195</v>
      </c>
      <c r="B33" s="54" t="s">
        <v>237</v>
      </c>
      <c r="C33" s="54" t="s">
        <v>675</v>
      </c>
      <c r="D33" s="54" t="s">
        <v>703</v>
      </c>
      <c r="E33" s="54" t="s">
        <v>1196</v>
      </c>
      <c r="F33" s="54" t="s">
        <v>705</v>
      </c>
      <c r="G33" s="55" t="s">
        <v>1093</v>
      </c>
      <c r="H33" s="62" t="s">
        <v>1074</v>
      </c>
      <c r="I33" s="54" t="s">
        <v>706</v>
      </c>
      <c r="J33" s="62" t="s">
        <v>684</v>
      </c>
      <c r="K33" s="54" t="s">
        <v>708</v>
      </c>
      <c r="L33" s="54" t="s">
        <v>87</v>
      </c>
      <c r="M33" s="63" t="s">
        <v>1197</v>
      </c>
      <c r="N33" s="54" t="s">
        <v>78</v>
      </c>
      <c r="O33" s="69" t="s">
        <v>208</v>
      </c>
    </row>
    <row r="34" spans="1:15" ht="193" x14ac:dyDescent="0.2">
      <c r="A34" s="56" t="s">
        <v>1198</v>
      </c>
      <c r="B34" s="56" t="s">
        <v>1081</v>
      </c>
      <c r="C34" s="56" t="s">
        <v>54</v>
      </c>
      <c r="D34" s="56" t="s">
        <v>723</v>
      </c>
      <c r="E34" s="56">
        <v>9851</v>
      </c>
      <c r="F34" s="55" t="s">
        <v>725</v>
      </c>
      <c r="G34" s="55" t="s">
        <v>1093</v>
      </c>
      <c r="H34" s="55" t="s">
        <v>1199</v>
      </c>
      <c r="I34" s="56" t="s">
        <v>726</v>
      </c>
      <c r="J34" s="56" t="s">
        <v>66</v>
      </c>
      <c r="K34" s="56" t="s">
        <v>708</v>
      </c>
      <c r="L34" s="56" t="s">
        <v>727</v>
      </c>
      <c r="M34" s="56" t="s">
        <v>1200</v>
      </c>
      <c r="N34" s="56" t="s">
        <v>78</v>
      </c>
      <c r="O34" s="72" t="s">
        <v>80</v>
      </c>
    </row>
    <row r="35" spans="1:15" ht="351" x14ac:dyDescent="0.2">
      <c r="A35" s="54" t="s">
        <v>1201</v>
      </c>
      <c r="B35" s="54" t="s">
        <v>237</v>
      </c>
      <c r="C35" s="54" t="s">
        <v>741</v>
      </c>
      <c r="D35" s="54" t="s">
        <v>742</v>
      </c>
      <c r="E35" s="71">
        <v>13078</v>
      </c>
      <c r="F35" s="54" t="s">
        <v>744</v>
      </c>
      <c r="G35" s="55" t="s">
        <v>1202</v>
      </c>
      <c r="H35" s="62" t="s">
        <v>1074</v>
      </c>
      <c r="I35" s="54" t="s">
        <v>745</v>
      </c>
      <c r="J35" s="54" t="s">
        <v>359</v>
      </c>
      <c r="K35" s="54" t="s">
        <v>747</v>
      </c>
      <c r="L35" s="54" t="s">
        <v>1203</v>
      </c>
      <c r="M35" s="54" t="s">
        <v>1204</v>
      </c>
      <c r="N35" s="54" t="s">
        <v>78</v>
      </c>
      <c r="O35" s="67" t="s">
        <v>90</v>
      </c>
    </row>
    <row r="36" spans="1:15" ht="121" x14ac:dyDescent="0.2">
      <c r="A36" s="64" t="s">
        <v>1205</v>
      </c>
      <c r="B36" s="64" t="s">
        <v>1056</v>
      </c>
      <c r="C36" s="64" t="s">
        <v>100</v>
      </c>
      <c r="D36" s="64" t="s">
        <v>760</v>
      </c>
      <c r="E36" s="76">
        <v>2042</v>
      </c>
      <c r="F36" s="64" t="s">
        <v>762</v>
      </c>
      <c r="G36" s="55" t="s">
        <v>1093</v>
      </c>
      <c r="H36" s="62" t="s">
        <v>1074</v>
      </c>
      <c r="I36" s="64" t="s">
        <v>165</v>
      </c>
      <c r="J36" s="64" t="s">
        <v>684</v>
      </c>
      <c r="K36" s="64" t="s">
        <v>402</v>
      </c>
      <c r="L36" s="64" t="s">
        <v>10</v>
      </c>
      <c r="M36" s="64" t="s">
        <v>1206</v>
      </c>
      <c r="N36" s="64" t="s">
        <v>78</v>
      </c>
      <c r="O36" s="72" t="s">
        <v>80</v>
      </c>
    </row>
    <row r="37" spans="1:15" ht="229" x14ac:dyDescent="0.2">
      <c r="A37" s="77" t="s">
        <v>1207</v>
      </c>
      <c r="B37" s="54" t="s">
        <v>188</v>
      </c>
      <c r="C37" s="54" t="s">
        <v>134</v>
      </c>
      <c r="D37" s="54" t="s">
        <v>777</v>
      </c>
      <c r="E37" s="54" t="s">
        <v>1208</v>
      </c>
      <c r="F37" s="54" t="s">
        <v>779</v>
      </c>
      <c r="G37" s="55" t="s">
        <v>1093</v>
      </c>
      <c r="H37" s="62" t="s">
        <v>1074</v>
      </c>
      <c r="I37" s="54" t="s">
        <v>788</v>
      </c>
      <c r="J37" s="79" t="s">
        <v>113</v>
      </c>
      <c r="K37" s="54" t="s">
        <v>791</v>
      </c>
      <c r="L37" s="54" t="s">
        <v>1209</v>
      </c>
      <c r="M37" s="63" t="s">
        <v>1210</v>
      </c>
      <c r="N37" s="54" t="s">
        <v>78</v>
      </c>
      <c r="O37" s="72" t="s">
        <v>80</v>
      </c>
    </row>
    <row r="38" spans="1:15" ht="252" x14ac:dyDescent="0.2">
      <c r="A38" s="56" t="s">
        <v>1211</v>
      </c>
      <c r="B38" s="56" t="s">
        <v>237</v>
      </c>
      <c r="C38" s="56" t="s">
        <v>134</v>
      </c>
      <c r="D38" s="56" t="s">
        <v>67</v>
      </c>
      <c r="E38" s="57">
        <v>1578</v>
      </c>
      <c r="F38" s="56" t="s">
        <v>803</v>
      </c>
      <c r="G38" s="55" t="s">
        <v>1093</v>
      </c>
      <c r="H38" s="55" t="s">
        <v>1212</v>
      </c>
      <c r="I38" s="56" t="s">
        <v>809</v>
      </c>
      <c r="J38" s="56" t="s">
        <v>684</v>
      </c>
      <c r="K38" s="56" t="s">
        <v>812</v>
      </c>
      <c r="L38" s="56" t="s">
        <v>813</v>
      </c>
      <c r="M38" s="58" t="s">
        <v>1213</v>
      </c>
      <c r="N38" s="56" t="s">
        <v>78</v>
      </c>
      <c r="O38" s="72" t="s">
        <v>80</v>
      </c>
    </row>
    <row r="39" spans="1:15" x14ac:dyDescent="0.2">
      <c r="A39" s="80"/>
      <c r="B39" s="80"/>
      <c r="C39" s="80"/>
      <c r="D39" s="80"/>
      <c r="E39" s="80"/>
      <c r="F39" s="80"/>
      <c r="G39" s="80"/>
      <c r="H39" s="80"/>
      <c r="I39" s="80"/>
      <c r="J39" s="80"/>
      <c r="K39" s="80"/>
      <c r="L39" s="80"/>
      <c r="M39" s="80"/>
      <c r="N39" s="80"/>
      <c r="O39" s="80"/>
    </row>
    <row r="40" spans="1:15" ht="34" x14ac:dyDescent="0.2">
      <c r="A40" s="81" t="s">
        <v>1018</v>
      </c>
      <c r="B40" s="81"/>
      <c r="C40" s="80"/>
      <c r="D40" s="80"/>
      <c r="E40" s="80"/>
      <c r="F40" s="80"/>
      <c r="G40" s="80"/>
      <c r="H40" s="80"/>
      <c r="I40" s="80"/>
      <c r="J40" s="80"/>
      <c r="K40" s="80"/>
      <c r="L40" s="80"/>
      <c r="M40" s="80"/>
      <c r="N40" s="80"/>
      <c r="O40" s="80"/>
    </row>
    <row r="41" spans="1:15" ht="68" x14ac:dyDescent="0.2">
      <c r="A41" s="80" t="s">
        <v>882</v>
      </c>
      <c r="B41" s="80"/>
      <c r="C41" s="80"/>
      <c r="D41" s="80"/>
      <c r="E41" s="80"/>
      <c r="F41" s="80"/>
      <c r="G41" s="80"/>
      <c r="H41" s="80"/>
      <c r="I41" s="80"/>
      <c r="J41" s="80"/>
      <c r="K41" s="80"/>
      <c r="L41" s="80"/>
      <c r="M41" s="80"/>
      <c r="N41" s="80"/>
      <c r="O41" s="80"/>
    </row>
    <row r="42" spans="1:15" ht="17" x14ac:dyDescent="0.2">
      <c r="A42" s="80" t="s">
        <v>883</v>
      </c>
      <c r="B42" s="80"/>
      <c r="C42" s="80"/>
      <c r="D42" s="80"/>
      <c r="E42" s="80"/>
      <c r="F42" s="80"/>
      <c r="G42" s="80"/>
      <c r="H42" s="80"/>
      <c r="I42" s="80"/>
      <c r="J42" s="80"/>
      <c r="K42" s="80"/>
      <c r="L42" s="80"/>
      <c r="M42" s="80"/>
      <c r="N42" s="80"/>
      <c r="O42" s="80"/>
    </row>
    <row r="43" spans="1:15" ht="68" x14ac:dyDescent="0.2">
      <c r="A43" s="80" t="s">
        <v>884</v>
      </c>
      <c r="B43" s="80"/>
      <c r="C43" s="80"/>
      <c r="D43" s="80"/>
      <c r="E43" s="80"/>
      <c r="F43" s="80"/>
      <c r="G43" s="80"/>
      <c r="H43" s="80"/>
      <c r="I43" s="80"/>
      <c r="J43" s="80"/>
      <c r="K43" s="80"/>
      <c r="L43" s="80"/>
      <c r="M43" s="80"/>
      <c r="N43" s="80"/>
      <c r="O43" s="80"/>
    </row>
    <row r="44" spans="1:15" x14ac:dyDescent="0.2">
      <c r="A44" s="80"/>
      <c r="B44" s="80"/>
      <c r="C44" s="80"/>
      <c r="D44" s="80"/>
      <c r="E44" s="80"/>
      <c r="F44" s="80"/>
      <c r="G44" s="80"/>
      <c r="H44" s="80"/>
      <c r="I44" s="80"/>
      <c r="J44" s="80"/>
      <c r="K44" s="80"/>
      <c r="L44" s="80"/>
      <c r="M44" s="80"/>
      <c r="N44" s="80"/>
      <c r="O44" s="80"/>
    </row>
    <row r="45" spans="1:15" x14ac:dyDescent="0.2">
      <c r="A45" s="80"/>
      <c r="B45" s="80"/>
      <c r="C45" s="80"/>
      <c r="D45" s="80"/>
      <c r="E45" s="80"/>
      <c r="F45" s="80"/>
      <c r="G45" s="80"/>
      <c r="H45" s="80"/>
      <c r="I45" s="80"/>
      <c r="J45" s="80"/>
      <c r="K45" s="80"/>
      <c r="L45" s="80"/>
      <c r="M45" s="80"/>
      <c r="N45" s="80"/>
      <c r="O45" s="80"/>
    </row>
    <row r="46" spans="1:15" ht="68" x14ac:dyDescent="0.2">
      <c r="A46" s="80" t="s">
        <v>885</v>
      </c>
      <c r="B46" s="80"/>
      <c r="C46" s="80"/>
      <c r="D46" s="80"/>
      <c r="E46" s="80"/>
      <c r="F46" s="80"/>
      <c r="G46" s="80"/>
      <c r="H46" s="80"/>
      <c r="I46" s="80"/>
      <c r="J46" s="80"/>
      <c r="K46" s="80"/>
      <c r="L46" s="80"/>
      <c r="M46" s="80"/>
      <c r="N46" s="80"/>
      <c r="O46" s="80"/>
    </row>
    <row r="47" spans="1:15" ht="384" x14ac:dyDescent="0.2">
      <c r="A47" s="54" t="s">
        <v>886</v>
      </c>
      <c r="B47" s="54" t="s">
        <v>99</v>
      </c>
      <c r="C47" s="54" t="s">
        <v>888</v>
      </c>
      <c r="D47" s="54" t="s">
        <v>889</v>
      </c>
      <c r="E47" s="54" t="s">
        <v>890</v>
      </c>
      <c r="F47" s="54" t="s">
        <v>891</v>
      </c>
      <c r="G47" s="55" t="s">
        <v>87</v>
      </c>
      <c r="H47" s="55" t="s">
        <v>87</v>
      </c>
      <c r="I47" s="54" t="s">
        <v>892</v>
      </c>
      <c r="J47" s="54" t="s">
        <v>113</v>
      </c>
      <c r="K47" s="54" t="s">
        <v>893</v>
      </c>
      <c r="L47" s="54" t="s">
        <v>87</v>
      </c>
      <c r="M47" s="55" t="s">
        <v>900</v>
      </c>
      <c r="N47" s="55" t="s">
        <v>87</v>
      </c>
      <c r="O47" s="64" t="s">
        <v>87</v>
      </c>
    </row>
    <row r="48" spans="1:15" ht="362" x14ac:dyDescent="0.2">
      <c r="A48" s="56" t="s">
        <v>904</v>
      </c>
      <c r="B48" s="56" t="s">
        <v>237</v>
      </c>
      <c r="C48" s="56" t="s">
        <v>238</v>
      </c>
      <c r="D48" s="56" t="s">
        <v>906</v>
      </c>
      <c r="E48" s="56" t="s">
        <v>908</v>
      </c>
      <c r="F48" s="56" t="s">
        <v>909</v>
      </c>
      <c r="G48" s="55" t="s">
        <v>87</v>
      </c>
      <c r="H48" s="55" t="s">
        <v>87</v>
      </c>
      <c r="I48" s="56" t="s">
        <v>910</v>
      </c>
      <c r="J48" s="56" t="s">
        <v>113</v>
      </c>
      <c r="K48" s="56" t="s">
        <v>142</v>
      </c>
      <c r="L48" s="56" t="s">
        <v>487</v>
      </c>
      <c r="M48" s="56" t="s">
        <v>1214</v>
      </c>
      <c r="N48" s="56" t="s">
        <v>78</v>
      </c>
      <c r="O48" s="56" t="s">
        <v>87</v>
      </c>
    </row>
    <row r="49" spans="1:15" ht="409.6" x14ac:dyDescent="0.2">
      <c r="A49" s="56" t="s">
        <v>922</v>
      </c>
      <c r="B49" s="56" t="s">
        <v>924</v>
      </c>
      <c r="C49" s="56" t="s">
        <v>925</v>
      </c>
      <c r="D49" s="56" t="s">
        <v>926</v>
      </c>
      <c r="E49" s="56" t="s">
        <v>928</v>
      </c>
      <c r="F49" s="55" t="s">
        <v>929</v>
      </c>
      <c r="G49" s="55" t="s">
        <v>87</v>
      </c>
      <c r="H49" s="55" t="s">
        <v>87</v>
      </c>
      <c r="I49" s="56" t="s">
        <v>930</v>
      </c>
      <c r="J49" s="56" t="s">
        <v>66</v>
      </c>
      <c r="K49" s="56" t="s">
        <v>931</v>
      </c>
      <c r="L49" s="56" t="s">
        <v>932</v>
      </c>
      <c r="M49" s="68" t="s">
        <v>1215</v>
      </c>
      <c r="N49" s="56" t="s">
        <v>203</v>
      </c>
      <c r="O49" s="56" t="s">
        <v>87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8F58D-DDEE-4E33-A9C6-FBD714E78885}">
  <dimension ref="A1:R102"/>
  <sheetViews>
    <sheetView tabSelected="1" zoomScale="130" zoomScaleNormal="130" workbookViewId="0">
      <selection activeCell="R106" sqref="R106"/>
    </sheetView>
  </sheetViews>
  <sheetFormatPr baseColWidth="10" defaultColWidth="9" defaultRowHeight="15" x14ac:dyDescent="0.2"/>
  <cols>
    <col min="1" max="1" width="20.33203125" style="359" customWidth="1"/>
    <col min="2" max="2" width="9.5" style="359" customWidth="1"/>
    <col min="3" max="3" width="19.33203125" style="359" customWidth="1"/>
    <col min="4" max="4" width="21.5" style="359" customWidth="1"/>
    <col min="5" max="5" width="11.83203125" style="359" customWidth="1"/>
    <col min="6" max="6" width="9" style="359"/>
    <col min="7" max="7" width="23.5" style="359" customWidth="1"/>
    <col min="8" max="8" width="14.83203125" style="359" customWidth="1"/>
    <col min="9" max="9" width="19.83203125" style="359" customWidth="1"/>
    <col min="10" max="10" width="20.5" style="359" customWidth="1"/>
    <col min="11" max="11" width="12.6640625" style="359" customWidth="1"/>
    <col min="12" max="12" width="11.1640625" style="359" customWidth="1"/>
    <col min="13" max="13" width="10.83203125" style="359" customWidth="1"/>
    <col min="14" max="14" width="10.5" style="359" customWidth="1"/>
    <col min="15" max="15" width="11.1640625" style="359" customWidth="1"/>
    <col min="16" max="16" width="9.83203125" style="359" customWidth="1"/>
    <col min="17" max="16384" width="9" style="359"/>
  </cols>
  <sheetData>
    <row r="1" spans="1:18" ht="32" x14ac:dyDescent="0.2">
      <c r="A1" s="357" t="s">
        <v>1216</v>
      </c>
      <c r="B1" s="357" t="s">
        <v>1217</v>
      </c>
      <c r="C1" s="357" t="s">
        <v>1218</v>
      </c>
      <c r="D1" s="357" t="s">
        <v>1219</v>
      </c>
      <c r="E1" s="357" t="s">
        <v>9</v>
      </c>
      <c r="F1" s="357" t="s">
        <v>10</v>
      </c>
      <c r="G1" s="357" t="s">
        <v>1220</v>
      </c>
      <c r="H1" s="357" t="s">
        <v>1258</v>
      </c>
      <c r="I1" s="357" t="s">
        <v>1221</v>
      </c>
      <c r="J1" s="357" t="s">
        <v>1305</v>
      </c>
      <c r="K1" s="358" t="s">
        <v>1222</v>
      </c>
      <c r="L1" s="358" t="s">
        <v>1223</v>
      </c>
      <c r="M1" s="358" t="s">
        <v>1224</v>
      </c>
      <c r="N1" s="358" t="s">
        <v>1225</v>
      </c>
      <c r="O1" s="358" t="s">
        <v>1226</v>
      </c>
      <c r="P1" s="358" t="s">
        <v>1227</v>
      </c>
    </row>
    <row r="2" spans="1:18" ht="16" x14ac:dyDescent="0.2">
      <c r="A2" s="358" t="s">
        <v>1371</v>
      </c>
      <c r="B2" s="358">
        <v>1999</v>
      </c>
      <c r="C2" s="358" t="s">
        <v>99</v>
      </c>
      <c r="D2" s="358" t="s">
        <v>1234</v>
      </c>
      <c r="E2" s="358" t="s">
        <v>103</v>
      </c>
      <c r="F2" s="358" t="s">
        <v>1229</v>
      </c>
      <c r="G2" s="358" t="s">
        <v>113</v>
      </c>
      <c r="H2" s="358" t="s">
        <v>707</v>
      </c>
      <c r="I2" s="358" t="s">
        <v>1230</v>
      </c>
      <c r="J2" s="358" t="s">
        <v>1391</v>
      </c>
      <c r="K2" s="360">
        <v>133</v>
      </c>
      <c r="L2" s="360">
        <v>169</v>
      </c>
      <c r="M2" s="360">
        <v>4.62</v>
      </c>
      <c r="N2" s="360">
        <v>4.91</v>
      </c>
      <c r="O2" s="360">
        <v>0.88</v>
      </c>
      <c r="P2" s="360">
        <v>0.75</v>
      </c>
    </row>
    <row r="3" spans="1:18" ht="16" x14ac:dyDescent="0.2">
      <c r="A3" s="358" t="s">
        <v>1228</v>
      </c>
      <c r="B3" s="358">
        <v>1999</v>
      </c>
      <c r="C3" s="358" t="s">
        <v>99</v>
      </c>
      <c r="D3" s="358" t="s">
        <v>1234</v>
      </c>
      <c r="E3" s="358" t="s">
        <v>103</v>
      </c>
      <c r="F3" s="358" t="s">
        <v>1229</v>
      </c>
      <c r="G3" s="358" t="s">
        <v>113</v>
      </c>
      <c r="H3" s="358" t="s">
        <v>707</v>
      </c>
      <c r="I3" s="381" t="s">
        <v>1328</v>
      </c>
      <c r="J3" s="358" t="s">
        <v>1391</v>
      </c>
      <c r="K3" s="360">
        <v>133</v>
      </c>
      <c r="L3" s="360">
        <v>169</v>
      </c>
      <c r="M3" s="360">
        <v>109.82</v>
      </c>
      <c r="N3" s="360">
        <v>119.88</v>
      </c>
      <c r="O3" s="360">
        <v>29</v>
      </c>
      <c r="P3" s="360">
        <v>27.46</v>
      </c>
    </row>
    <row r="4" spans="1:18" ht="16" x14ac:dyDescent="0.2">
      <c r="A4" s="358" t="s">
        <v>1228</v>
      </c>
      <c r="B4" s="358">
        <v>1999</v>
      </c>
      <c r="C4" s="358" t="s">
        <v>99</v>
      </c>
      <c r="D4" s="358" t="s">
        <v>1234</v>
      </c>
      <c r="E4" s="358" t="s">
        <v>103</v>
      </c>
      <c r="F4" s="358" t="s">
        <v>1229</v>
      </c>
      <c r="G4" s="358" t="s">
        <v>113</v>
      </c>
      <c r="H4" s="358" t="s">
        <v>707</v>
      </c>
      <c r="I4" s="381" t="s">
        <v>1327</v>
      </c>
      <c r="J4" s="358"/>
      <c r="K4" s="360">
        <v>133</v>
      </c>
      <c r="L4" s="360">
        <v>169</v>
      </c>
      <c r="M4" s="360">
        <v>51.43</v>
      </c>
      <c r="N4" s="360">
        <v>52.2</v>
      </c>
      <c r="O4" s="360">
        <v>9.2799999999999994</v>
      </c>
      <c r="P4" s="360">
        <v>8.51</v>
      </c>
    </row>
    <row r="5" spans="1:18" ht="16" x14ac:dyDescent="0.2">
      <c r="A5" s="358" t="s">
        <v>1371</v>
      </c>
      <c r="B5" s="358">
        <v>1999</v>
      </c>
      <c r="C5" s="358" t="s">
        <v>99</v>
      </c>
      <c r="D5" s="358" t="s">
        <v>1234</v>
      </c>
      <c r="E5" s="358" t="s">
        <v>103</v>
      </c>
      <c r="F5" s="358" t="s">
        <v>1229</v>
      </c>
      <c r="G5" s="358" t="s">
        <v>113</v>
      </c>
      <c r="H5" s="358" t="s">
        <v>707</v>
      </c>
      <c r="I5" s="358" t="s">
        <v>1377</v>
      </c>
      <c r="J5" s="358" t="s">
        <v>1391</v>
      </c>
      <c r="K5" s="360">
        <v>133</v>
      </c>
      <c r="L5" s="360">
        <v>169</v>
      </c>
      <c r="M5" s="360">
        <v>0.88</v>
      </c>
      <c r="N5" s="360">
        <v>0.98</v>
      </c>
      <c r="O5" s="360">
        <v>2.85</v>
      </c>
      <c r="P5" s="360">
        <v>3.96</v>
      </c>
    </row>
    <row r="6" spans="1:18" ht="16" x14ac:dyDescent="0.2">
      <c r="A6" s="358" t="s">
        <v>1371</v>
      </c>
      <c r="B6" s="358">
        <v>1999</v>
      </c>
      <c r="C6" s="358" t="s">
        <v>99</v>
      </c>
      <c r="D6" s="358" t="s">
        <v>1234</v>
      </c>
      <c r="E6" s="358" t="s">
        <v>103</v>
      </c>
      <c r="F6" s="358" t="s">
        <v>1229</v>
      </c>
      <c r="G6" s="358" t="s">
        <v>113</v>
      </c>
      <c r="H6" s="358" t="s">
        <v>707</v>
      </c>
      <c r="I6" s="381" t="s">
        <v>1322</v>
      </c>
      <c r="J6" s="358" t="s">
        <v>169</v>
      </c>
      <c r="K6" s="360">
        <v>133</v>
      </c>
      <c r="L6" s="360">
        <v>169</v>
      </c>
      <c r="M6" s="360">
        <v>108.8</v>
      </c>
      <c r="N6" s="360">
        <v>106.4</v>
      </c>
      <c r="O6" s="360">
        <v>7.34</v>
      </c>
      <c r="P6" s="360">
        <v>8.7899999999999991</v>
      </c>
      <c r="Q6" s="361">
        <f>M6-N6</f>
        <v>2.3999999999999915</v>
      </c>
      <c r="R6" s="359">
        <f>(Q6*100)/N6</f>
        <v>2.2556390977443526</v>
      </c>
    </row>
    <row r="7" spans="1:18" ht="23" customHeight="1" x14ac:dyDescent="0.2">
      <c r="A7" s="358" t="s">
        <v>1371</v>
      </c>
      <c r="B7" s="358">
        <v>1999</v>
      </c>
      <c r="C7" s="358" t="s">
        <v>99</v>
      </c>
      <c r="D7" s="358" t="s">
        <v>1234</v>
      </c>
      <c r="E7" s="358" t="s">
        <v>103</v>
      </c>
      <c r="F7" s="358" t="s">
        <v>1229</v>
      </c>
      <c r="G7" s="358" t="s">
        <v>113</v>
      </c>
      <c r="H7" s="358" t="s">
        <v>707</v>
      </c>
      <c r="I7" s="358" t="s">
        <v>1306</v>
      </c>
      <c r="J7" s="358" t="s">
        <v>169</v>
      </c>
      <c r="K7" s="360">
        <v>133</v>
      </c>
      <c r="L7" s="360">
        <v>169</v>
      </c>
      <c r="M7" s="360">
        <v>66.2</v>
      </c>
      <c r="N7" s="360">
        <v>64.2</v>
      </c>
      <c r="O7" s="360">
        <v>6.12</v>
      </c>
      <c r="P7" s="360">
        <v>8.8000000000000007</v>
      </c>
      <c r="Q7" s="361">
        <f>M7-N7</f>
        <v>2</v>
      </c>
      <c r="R7" s="359">
        <f>(Q7*100)/N7</f>
        <v>3.1152647975077881</v>
      </c>
    </row>
    <row r="8" spans="1:18" ht="16" x14ac:dyDescent="0.2">
      <c r="A8" s="358" t="s">
        <v>1371</v>
      </c>
      <c r="B8" s="358">
        <v>1999</v>
      </c>
      <c r="C8" s="358" t="s">
        <v>99</v>
      </c>
      <c r="D8" s="358" t="s">
        <v>1234</v>
      </c>
      <c r="E8" s="358" t="s">
        <v>103</v>
      </c>
      <c r="F8" s="358" t="s">
        <v>1229</v>
      </c>
      <c r="G8" s="358" t="s">
        <v>113</v>
      </c>
      <c r="H8" s="358" t="s">
        <v>707</v>
      </c>
      <c r="I8" s="381" t="s">
        <v>1353</v>
      </c>
      <c r="J8" s="358" t="s">
        <v>1382</v>
      </c>
      <c r="K8" s="360">
        <v>133</v>
      </c>
      <c r="L8" s="360">
        <v>169</v>
      </c>
      <c r="M8" s="360">
        <v>21.2</v>
      </c>
      <c r="N8" s="360">
        <v>23</v>
      </c>
      <c r="O8" s="360">
        <v>2.72</v>
      </c>
      <c r="P8" s="360">
        <v>3.45</v>
      </c>
      <c r="Q8" s="361">
        <f>N8-M8</f>
        <v>1.8000000000000007</v>
      </c>
      <c r="R8" s="359">
        <f>(Q8*100)/N8</f>
        <v>7.8260869565217419</v>
      </c>
    </row>
    <row r="9" spans="1:18" ht="16" x14ac:dyDescent="0.2">
      <c r="A9" s="358" t="s">
        <v>1371</v>
      </c>
      <c r="B9" s="358">
        <v>1999</v>
      </c>
      <c r="C9" s="358" t="s">
        <v>99</v>
      </c>
      <c r="D9" s="358" t="s">
        <v>1234</v>
      </c>
      <c r="E9" s="358" t="s">
        <v>103</v>
      </c>
      <c r="F9" s="358" t="s">
        <v>1229</v>
      </c>
      <c r="G9" s="358" t="s">
        <v>113</v>
      </c>
      <c r="H9" s="358" t="s">
        <v>707</v>
      </c>
      <c r="I9" s="381" t="s">
        <v>1354</v>
      </c>
      <c r="J9" s="358"/>
      <c r="K9" s="360">
        <v>133</v>
      </c>
      <c r="L9" s="360">
        <v>169</v>
      </c>
      <c r="M9" s="360">
        <v>68.2</v>
      </c>
      <c r="N9" s="360">
        <v>73</v>
      </c>
      <c r="O9" s="360">
        <v>6.31</v>
      </c>
      <c r="P9" s="360">
        <v>10.72</v>
      </c>
      <c r="Q9" s="361">
        <f>N9-M9</f>
        <v>4.7999999999999972</v>
      </c>
      <c r="R9" s="359">
        <f>(Q9*100)/N9</f>
        <v>6.5753424657534207</v>
      </c>
    </row>
    <row r="10" spans="1:18" ht="16" x14ac:dyDescent="0.2">
      <c r="A10" s="358" t="s">
        <v>1371</v>
      </c>
      <c r="B10" s="358">
        <v>1999</v>
      </c>
      <c r="C10" s="358" t="s">
        <v>99</v>
      </c>
      <c r="D10" s="358" t="s">
        <v>1234</v>
      </c>
      <c r="E10" s="358" t="s">
        <v>103</v>
      </c>
      <c r="F10" s="358" t="s">
        <v>1231</v>
      </c>
      <c r="G10" s="358" t="s">
        <v>113</v>
      </c>
      <c r="H10" s="358" t="s">
        <v>707</v>
      </c>
      <c r="I10" s="358" t="s">
        <v>1232</v>
      </c>
      <c r="J10" s="358" t="s">
        <v>1391</v>
      </c>
      <c r="K10" s="360">
        <v>133</v>
      </c>
      <c r="L10" s="360">
        <v>169</v>
      </c>
      <c r="M10" s="360">
        <v>4.6399999999999997</v>
      </c>
      <c r="N10" s="360">
        <v>4.84</v>
      </c>
      <c r="O10" s="360">
        <v>0.88</v>
      </c>
      <c r="P10" s="360">
        <v>0.75</v>
      </c>
    </row>
    <row r="11" spans="1:18" ht="16" x14ac:dyDescent="0.2">
      <c r="A11" s="358" t="s">
        <v>1228</v>
      </c>
      <c r="B11" s="358">
        <v>1999</v>
      </c>
      <c r="C11" s="358" t="s">
        <v>99</v>
      </c>
      <c r="D11" s="358" t="s">
        <v>1234</v>
      </c>
      <c r="E11" s="358" t="s">
        <v>103</v>
      </c>
      <c r="F11" s="358" t="s">
        <v>1231</v>
      </c>
      <c r="G11" s="358" t="s">
        <v>113</v>
      </c>
      <c r="H11" s="358" t="s">
        <v>707</v>
      </c>
      <c r="I11" s="381" t="s">
        <v>1328</v>
      </c>
      <c r="J11" s="358" t="s">
        <v>1391</v>
      </c>
      <c r="K11" s="360">
        <v>133</v>
      </c>
      <c r="L11" s="360">
        <v>169</v>
      </c>
      <c r="M11" s="360">
        <v>117.17</v>
      </c>
      <c r="N11" s="360">
        <v>124.13</v>
      </c>
      <c r="O11" s="360">
        <v>29</v>
      </c>
      <c r="P11" s="360">
        <v>27.46</v>
      </c>
    </row>
    <row r="12" spans="1:18" ht="16" x14ac:dyDescent="0.2">
      <c r="A12" s="358" t="s">
        <v>1228</v>
      </c>
      <c r="B12" s="358">
        <v>1999</v>
      </c>
      <c r="C12" s="358" t="s">
        <v>99</v>
      </c>
      <c r="D12" s="358" t="s">
        <v>1234</v>
      </c>
      <c r="E12" s="358" t="s">
        <v>103</v>
      </c>
      <c r="F12" s="358" t="s">
        <v>1231</v>
      </c>
      <c r="G12" s="358" t="s">
        <v>113</v>
      </c>
      <c r="H12" s="358" t="s">
        <v>707</v>
      </c>
      <c r="I12" s="381" t="s">
        <v>1327</v>
      </c>
      <c r="J12" s="358"/>
      <c r="K12" s="360">
        <v>133</v>
      </c>
      <c r="L12" s="360">
        <v>169</v>
      </c>
      <c r="M12" s="360">
        <v>42.54</v>
      </c>
      <c r="N12" s="360">
        <v>42.92</v>
      </c>
      <c r="O12" s="360">
        <v>9.2799999999999994</v>
      </c>
      <c r="P12" s="360">
        <v>8.51</v>
      </c>
    </row>
    <row r="13" spans="1:18" ht="1" customHeight="1" x14ac:dyDescent="0.2">
      <c r="A13" s="358" t="s">
        <v>1228</v>
      </c>
      <c r="B13" s="358">
        <v>1999</v>
      </c>
      <c r="C13" s="358" t="s">
        <v>99</v>
      </c>
      <c r="D13" s="358" t="s">
        <v>1234</v>
      </c>
      <c r="E13" s="358" t="s">
        <v>103</v>
      </c>
      <c r="F13" s="358" t="s">
        <v>1231</v>
      </c>
      <c r="G13" s="358" t="s">
        <v>113</v>
      </c>
      <c r="H13" s="358" t="s">
        <v>707</v>
      </c>
      <c r="I13" s="358" t="s">
        <v>1233</v>
      </c>
      <c r="J13" s="358" t="s">
        <v>1391</v>
      </c>
      <c r="K13" s="360">
        <v>133</v>
      </c>
      <c r="L13" s="360">
        <v>169</v>
      </c>
      <c r="M13" s="360">
        <v>0.88</v>
      </c>
      <c r="N13" s="360">
        <v>0.98</v>
      </c>
      <c r="O13" s="360">
        <v>2.85</v>
      </c>
      <c r="P13" s="360">
        <v>3.96</v>
      </c>
    </row>
    <row r="14" spans="1:18" ht="16" x14ac:dyDescent="0.2">
      <c r="A14" s="358" t="s">
        <v>1371</v>
      </c>
      <c r="B14" s="358">
        <v>1999</v>
      </c>
      <c r="C14" s="358" t="s">
        <v>99</v>
      </c>
      <c r="D14" s="358" t="s">
        <v>1234</v>
      </c>
      <c r="E14" s="358" t="s">
        <v>103</v>
      </c>
      <c r="F14" s="358" t="s">
        <v>1231</v>
      </c>
      <c r="G14" s="358" t="s">
        <v>113</v>
      </c>
      <c r="H14" s="358" t="s">
        <v>707</v>
      </c>
      <c r="I14" s="381" t="s">
        <v>1322</v>
      </c>
      <c r="J14" s="358" t="s">
        <v>169</v>
      </c>
      <c r="K14" s="360">
        <v>133</v>
      </c>
      <c r="L14" s="360">
        <v>169</v>
      </c>
      <c r="M14" s="360">
        <v>120.7</v>
      </c>
      <c r="N14" s="360">
        <v>125</v>
      </c>
      <c r="O14" s="360">
        <v>12.74</v>
      </c>
      <c r="P14" s="360">
        <v>10.58</v>
      </c>
      <c r="Q14" s="361">
        <f t="shared" ref="Q14:Q15" si="0">M14-N14</f>
        <v>-4.2999999999999972</v>
      </c>
      <c r="R14" s="359">
        <f t="shared" ref="R14:R17" si="1">(Q14*100)/N14</f>
        <v>-3.4399999999999977</v>
      </c>
    </row>
    <row r="15" spans="1:18" ht="22" customHeight="1" x14ac:dyDescent="0.2">
      <c r="A15" s="358" t="s">
        <v>1371</v>
      </c>
      <c r="B15" s="358">
        <v>1999</v>
      </c>
      <c r="C15" s="358" t="s">
        <v>99</v>
      </c>
      <c r="D15" s="358" t="s">
        <v>1234</v>
      </c>
      <c r="E15" s="358" t="s">
        <v>103</v>
      </c>
      <c r="F15" s="358" t="s">
        <v>1231</v>
      </c>
      <c r="G15" s="358" t="s">
        <v>113</v>
      </c>
      <c r="H15" s="358" t="s">
        <v>707</v>
      </c>
      <c r="I15" s="358" t="s">
        <v>1306</v>
      </c>
      <c r="J15" s="358" t="s">
        <v>169</v>
      </c>
      <c r="K15" s="360">
        <v>133</v>
      </c>
      <c r="L15" s="360">
        <v>169</v>
      </c>
      <c r="M15" s="360">
        <v>69.2</v>
      </c>
      <c r="N15" s="360">
        <v>72</v>
      </c>
      <c r="O15" s="360">
        <v>8</v>
      </c>
      <c r="P15" s="360">
        <v>7.74</v>
      </c>
      <c r="Q15" s="361">
        <f t="shared" si="0"/>
        <v>-2.7999999999999972</v>
      </c>
      <c r="R15" s="359">
        <f t="shared" si="1"/>
        <v>-3.8888888888888848</v>
      </c>
    </row>
    <row r="16" spans="1:18" ht="16" x14ac:dyDescent="0.2">
      <c r="A16" s="358" t="s">
        <v>1371</v>
      </c>
      <c r="B16" s="358">
        <v>1999</v>
      </c>
      <c r="C16" s="358" t="s">
        <v>99</v>
      </c>
      <c r="D16" s="358" t="s">
        <v>1234</v>
      </c>
      <c r="E16" s="358" t="s">
        <v>103</v>
      </c>
      <c r="F16" s="358" t="s">
        <v>1231</v>
      </c>
      <c r="G16" s="358" t="s">
        <v>113</v>
      </c>
      <c r="H16" s="358" t="s">
        <v>707</v>
      </c>
      <c r="I16" s="381" t="s">
        <v>1353</v>
      </c>
      <c r="J16" s="358" t="s">
        <v>1382</v>
      </c>
      <c r="K16" s="360">
        <v>133</v>
      </c>
      <c r="L16" s="360">
        <v>169</v>
      </c>
      <c r="M16" s="360">
        <v>24.3</v>
      </c>
      <c r="N16" s="360">
        <v>25</v>
      </c>
      <c r="O16" s="360">
        <v>4.9800000000000004</v>
      </c>
      <c r="P16" s="360">
        <v>3.2</v>
      </c>
      <c r="Q16" s="361">
        <f t="shared" ref="Q16:Q17" si="2">N16-M16</f>
        <v>0.69999999999999929</v>
      </c>
      <c r="R16" s="359">
        <f t="shared" si="1"/>
        <v>2.7999999999999972</v>
      </c>
    </row>
    <row r="17" spans="1:18" ht="16" x14ac:dyDescent="0.2">
      <c r="A17" s="358" t="s">
        <v>1371</v>
      </c>
      <c r="B17" s="358">
        <v>1999</v>
      </c>
      <c r="C17" s="358" t="s">
        <v>99</v>
      </c>
      <c r="D17" s="358" t="s">
        <v>1234</v>
      </c>
      <c r="E17" s="358" t="s">
        <v>103</v>
      </c>
      <c r="F17" s="358" t="s">
        <v>1231</v>
      </c>
      <c r="G17" s="358" t="s">
        <v>113</v>
      </c>
      <c r="H17" s="358" t="s">
        <v>707</v>
      </c>
      <c r="I17" s="381" t="s">
        <v>1354</v>
      </c>
      <c r="J17" s="358"/>
      <c r="K17" s="360">
        <v>133</v>
      </c>
      <c r="L17" s="360">
        <v>169</v>
      </c>
      <c r="M17" s="360">
        <v>83.8</v>
      </c>
      <c r="N17" s="360">
        <v>85.2</v>
      </c>
      <c r="O17" s="360">
        <v>13.06</v>
      </c>
      <c r="P17" s="360">
        <v>6.68</v>
      </c>
      <c r="Q17" s="361">
        <f t="shared" si="2"/>
        <v>1.4000000000000057</v>
      </c>
      <c r="R17" s="359">
        <f t="shared" si="1"/>
        <v>1.6431924882629174</v>
      </c>
    </row>
    <row r="18" spans="1:18" ht="16" x14ac:dyDescent="0.2">
      <c r="A18" s="358" t="s">
        <v>1384</v>
      </c>
      <c r="B18" s="358">
        <v>2006</v>
      </c>
      <c r="C18" s="358" t="s">
        <v>53</v>
      </c>
      <c r="D18" s="358" t="s">
        <v>1234</v>
      </c>
      <c r="E18" s="358" t="s">
        <v>164</v>
      </c>
      <c r="F18" s="358" t="s">
        <v>1235</v>
      </c>
      <c r="G18" s="358" t="s">
        <v>66</v>
      </c>
      <c r="H18" s="358" t="s">
        <v>707</v>
      </c>
      <c r="I18" s="358" t="s">
        <v>1283</v>
      </c>
      <c r="J18" s="358" t="s">
        <v>169</v>
      </c>
      <c r="K18" s="360">
        <v>147</v>
      </c>
      <c r="L18" s="360">
        <v>378</v>
      </c>
      <c r="M18" s="360">
        <v>117.4</v>
      </c>
      <c r="N18" s="360">
        <v>123.2</v>
      </c>
      <c r="O18" s="360">
        <v>1</v>
      </c>
      <c r="P18" s="360">
        <v>0.6</v>
      </c>
    </row>
    <row r="19" spans="1:18" ht="32" x14ac:dyDescent="0.2">
      <c r="A19" s="358" t="s">
        <v>1387</v>
      </c>
      <c r="B19" s="358">
        <v>2011</v>
      </c>
      <c r="C19" s="358" t="s">
        <v>53</v>
      </c>
      <c r="D19" s="358" t="s">
        <v>351</v>
      </c>
      <c r="E19" s="358" t="s">
        <v>352</v>
      </c>
      <c r="F19" s="358" t="s">
        <v>1235</v>
      </c>
      <c r="G19" s="358" t="s">
        <v>359</v>
      </c>
      <c r="H19" s="373" t="s">
        <v>707</v>
      </c>
      <c r="I19" s="358" t="s">
        <v>857</v>
      </c>
      <c r="J19" s="358" t="s">
        <v>1395</v>
      </c>
      <c r="K19" s="360">
        <v>342</v>
      </c>
      <c r="L19" s="360">
        <v>324</v>
      </c>
      <c r="M19" s="360">
        <v>2.1</v>
      </c>
      <c r="N19" s="360">
        <v>3.56</v>
      </c>
      <c r="O19" s="360">
        <v>2.73</v>
      </c>
      <c r="P19" s="360">
        <v>3.91</v>
      </c>
    </row>
    <row r="20" spans="1:18" ht="32" x14ac:dyDescent="0.2">
      <c r="A20" s="358" t="s">
        <v>1387</v>
      </c>
      <c r="B20" s="358">
        <v>2011</v>
      </c>
      <c r="C20" s="358" t="s">
        <v>53</v>
      </c>
      <c r="D20" s="358" t="s">
        <v>351</v>
      </c>
      <c r="E20" s="358" t="s">
        <v>352</v>
      </c>
      <c r="F20" s="358" t="s">
        <v>1235</v>
      </c>
      <c r="G20" s="358" t="s">
        <v>359</v>
      </c>
      <c r="H20" s="373" t="s">
        <v>707</v>
      </c>
      <c r="I20" s="358" t="s">
        <v>1236</v>
      </c>
      <c r="J20" s="358" t="s">
        <v>1395</v>
      </c>
      <c r="K20" s="360">
        <v>342</v>
      </c>
      <c r="L20" s="360">
        <v>324</v>
      </c>
      <c r="M20" s="360">
        <v>1.74</v>
      </c>
      <c r="N20" s="360">
        <v>2.5</v>
      </c>
      <c r="O20" s="360">
        <v>1.49</v>
      </c>
      <c r="P20" s="360">
        <v>1.6</v>
      </c>
    </row>
    <row r="21" spans="1:18" ht="32" x14ac:dyDescent="0.2">
      <c r="A21" s="358" t="s">
        <v>1392</v>
      </c>
      <c r="B21" s="358">
        <v>2015</v>
      </c>
      <c r="C21" s="358" t="s">
        <v>237</v>
      </c>
      <c r="D21" s="358" t="s">
        <v>1234</v>
      </c>
      <c r="E21" s="358" t="s">
        <v>1237</v>
      </c>
      <c r="F21" s="358" t="s">
        <v>1235</v>
      </c>
      <c r="G21" s="358" t="s">
        <v>113</v>
      </c>
      <c r="H21" s="373" t="s">
        <v>707</v>
      </c>
      <c r="I21" s="358" t="s">
        <v>1236</v>
      </c>
      <c r="J21" s="358"/>
      <c r="K21" s="360">
        <v>75</v>
      </c>
      <c r="L21" s="360">
        <v>86</v>
      </c>
      <c r="M21" s="360">
        <v>1.06</v>
      </c>
      <c r="N21" s="360">
        <v>1.39</v>
      </c>
      <c r="O21" s="360">
        <v>0.79</v>
      </c>
      <c r="P21" s="360">
        <v>1.32</v>
      </c>
      <c r="Q21" s="361">
        <f>N21-M21</f>
        <v>0.32999999999999985</v>
      </c>
      <c r="R21" s="359">
        <f>(Q21*100)/N21</f>
        <v>23.741007194244595</v>
      </c>
    </row>
    <row r="22" spans="1:18" ht="24.75" customHeight="1" x14ac:dyDescent="0.2">
      <c r="A22" s="358" t="s">
        <v>1383</v>
      </c>
      <c r="B22" s="358">
        <v>2018</v>
      </c>
      <c r="C22" s="358" t="s">
        <v>237</v>
      </c>
      <c r="D22" s="358" t="s">
        <v>1234</v>
      </c>
      <c r="E22" s="358" t="s">
        <v>1238</v>
      </c>
      <c r="F22" s="358" t="s">
        <v>1235</v>
      </c>
      <c r="G22" s="358" t="s">
        <v>113</v>
      </c>
      <c r="H22" s="373" t="s">
        <v>707</v>
      </c>
      <c r="I22" s="358" t="s">
        <v>594</v>
      </c>
      <c r="J22" s="358"/>
      <c r="K22" s="375">
        <v>123</v>
      </c>
      <c r="L22" s="375">
        <v>208</v>
      </c>
      <c r="M22" s="375" t="s">
        <v>679</v>
      </c>
      <c r="N22" s="375" t="s">
        <v>680</v>
      </c>
      <c r="O22" s="375">
        <v>2.33</v>
      </c>
      <c r="P22" s="375">
        <v>2.73</v>
      </c>
      <c r="Q22" s="361" t="e">
        <f>N22-M22</f>
        <v>#VALUE!</v>
      </c>
      <c r="R22" s="359" t="e">
        <f>(Q22*100)/N22</f>
        <v>#VALUE!</v>
      </c>
    </row>
    <row r="23" spans="1:18" ht="16" x14ac:dyDescent="0.2">
      <c r="A23" s="358" t="s">
        <v>1239</v>
      </c>
      <c r="B23" s="358">
        <v>2019</v>
      </c>
      <c r="C23" s="358" t="s">
        <v>1240</v>
      </c>
      <c r="D23" s="358" t="s">
        <v>277</v>
      </c>
      <c r="E23" s="358" t="s">
        <v>744</v>
      </c>
      <c r="F23" s="358" t="s">
        <v>1235</v>
      </c>
      <c r="G23" s="359" t="s">
        <v>359</v>
      </c>
      <c r="H23" s="373" t="s">
        <v>707</v>
      </c>
      <c r="I23" s="358" t="s">
        <v>857</v>
      </c>
      <c r="J23" s="358"/>
      <c r="K23" s="360">
        <v>130</v>
      </c>
      <c r="L23" s="360">
        <v>249</v>
      </c>
      <c r="M23" s="360">
        <v>2.1</v>
      </c>
      <c r="N23" s="360">
        <v>2.5</v>
      </c>
      <c r="O23" s="360">
        <v>4.0999999999999996</v>
      </c>
      <c r="P23" s="360">
        <v>4.2</v>
      </c>
    </row>
    <row r="24" spans="1:18" ht="32" x14ac:dyDescent="0.2">
      <c r="A24" s="358" t="s">
        <v>1239</v>
      </c>
      <c r="B24" s="358">
        <v>2019</v>
      </c>
      <c r="C24" s="358" t="s">
        <v>1241</v>
      </c>
      <c r="D24" s="358" t="s">
        <v>277</v>
      </c>
      <c r="E24" s="358" t="s">
        <v>744</v>
      </c>
      <c r="F24" s="358" t="s">
        <v>1235</v>
      </c>
      <c r="G24" s="359" t="s">
        <v>359</v>
      </c>
      <c r="H24" s="373" t="s">
        <v>707</v>
      </c>
      <c r="I24" s="358" t="s">
        <v>857</v>
      </c>
      <c r="J24" s="358"/>
      <c r="K24" s="360">
        <v>110</v>
      </c>
      <c r="L24" s="360">
        <v>1116</v>
      </c>
      <c r="M24" s="360">
        <v>1.6</v>
      </c>
      <c r="N24" s="360">
        <v>2.1</v>
      </c>
      <c r="O24" s="360">
        <v>2.8</v>
      </c>
      <c r="P24" s="360">
        <v>2.7</v>
      </c>
    </row>
    <row r="25" spans="1:18" ht="32" x14ac:dyDescent="0.2">
      <c r="A25" s="358" t="s">
        <v>1239</v>
      </c>
      <c r="B25" s="358">
        <v>2019</v>
      </c>
      <c r="C25" s="358" t="s">
        <v>1242</v>
      </c>
      <c r="D25" s="358" t="s">
        <v>277</v>
      </c>
      <c r="E25" s="358" t="s">
        <v>744</v>
      </c>
      <c r="F25" s="358" t="s">
        <v>1235</v>
      </c>
      <c r="G25" s="359" t="s">
        <v>359</v>
      </c>
      <c r="H25" s="373" t="s">
        <v>707</v>
      </c>
      <c r="I25" s="358" t="s">
        <v>857</v>
      </c>
      <c r="J25" s="358"/>
      <c r="K25" s="360">
        <v>487</v>
      </c>
      <c r="L25" s="360">
        <v>3066</v>
      </c>
      <c r="M25" s="360">
        <v>1.8</v>
      </c>
      <c r="N25" s="360">
        <v>1.9</v>
      </c>
      <c r="O25" s="360">
        <v>5.2</v>
      </c>
      <c r="P25" s="360">
        <v>4.3</v>
      </c>
    </row>
    <row r="26" spans="1:18" ht="16" x14ac:dyDescent="0.2">
      <c r="A26" s="358" t="s">
        <v>1239</v>
      </c>
      <c r="B26" s="358">
        <v>2019</v>
      </c>
      <c r="C26" s="358" t="s">
        <v>1243</v>
      </c>
      <c r="D26" s="358" t="s">
        <v>277</v>
      </c>
      <c r="E26" s="358" t="s">
        <v>744</v>
      </c>
      <c r="F26" s="358" t="s">
        <v>1235</v>
      </c>
      <c r="G26" s="359" t="s">
        <v>359</v>
      </c>
      <c r="H26" s="373" t="s">
        <v>707</v>
      </c>
      <c r="I26" s="358" t="s">
        <v>857</v>
      </c>
      <c r="J26" s="358"/>
      <c r="K26" s="360">
        <v>325</v>
      </c>
      <c r="L26" s="360">
        <v>4111</v>
      </c>
      <c r="M26" s="360">
        <v>2.1</v>
      </c>
      <c r="N26" s="360">
        <v>2.1</v>
      </c>
      <c r="O26" s="360">
        <v>8.8000000000000007</v>
      </c>
      <c r="P26" s="360">
        <v>3.4</v>
      </c>
    </row>
    <row r="27" spans="1:18" ht="32" x14ac:dyDescent="0.2">
      <c r="A27" s="374" t="s">
        <v>1239</v>
      </c>
      <c r="B27" s="358">
        <v>2019</v>
      </c>
      <c r="C27" s="358" t="s">
        <v>1244</v>
      </c>
      <c r="D27" s="358" t="s">
        <v>277</v>
      </c>
      <c r="E27" s="358" t="s">
        <v>744</v>
      </c>
      <c r="F27" s="358" t="s">
        <v>1235</v>
      </c>
      <c r="G27" s="359" t="s">
        <v>359</v>
      </c>
      <c r="H27" s="373" t="s">
        <v>707</v>
      </c>
      <c r="I27" s="358" t="s">
        <v>857</v>
      </c>
      <c r="J27" s="358"/>
      <c r="K27" s="360">
        <v>1052</v>
      </c>
      <c r="L27" s="360">
        <v>8542</v>
      </c>
      <c r="M27" s="360">
        <v>1.9</v>
      </c>
      <c r="N27" s="360">
        <v>2</v>
      </c>
      <c r="O27" s="360">
        <v>6.2</v>
      </c>
      <c r="P27" s="360">
        <v>3.7</v>
      </c>
      <c r="Q27" s="361">
        <f>N27-M27</f>
        <v>0.10000000000000009</v>
      </c>
      <c r="R27" s="361">
        <f>(Q27*100)/N27</f>
        <v>5.0000000000000044</v>
      </c>
    </row>
    <row r="28" spans="1:18" ht="16" x14ac:dyDescent="0.2">
      <c r="A28" s="358" t="s">
        <v>1372</v>
      </c>
      <c r="B28" s="358">
        <v>2020</v>
      </c>
      <c r="C28" s="358" t="s">
        <v>237</v>
      </c>
      <c r="D28" s="358" t="s">
        <v>1234</v>
      </c>
      <c r="E28" s="358" t="s">
        <v>779</v>
      </c>
      <c r="F28" s="358" t="s">
        <v>1235</v>
      </c>
      <c r="G28" s="358" t="s">
        <v>113</v>
      </c>
      <c r="H28" s="373" t="s">
        <v>707</v>
      </c>
      <c r="I28" s="358" t="s">
        <v>594</v>
      </c>
      <c r="J28" s="358"/>
      <c r="K28" s="375">
        <v>1147</v>
      </c>
      <c r="L28" s="375">
        <v>1139</v>
      </c>
      <c r="M28" s="375">
        <v>-0.1</v>
      </c>
      <c r="N28" s="375">
        <v>0.1</v>
      </c>
      <c r="O28" s="375">
        <v>0.4</v>
      </c>
      <c r="P28" s="375">
        <v>0.5</v>
      </c>
      <c r="Q28" s="361">
        <f>N28-M28</f>
        <v>0.2</v>
      </c>
      <c r="R28" s="359">
        <f>(Q28*100)/N28</f>
        <v>200</v>
      </c>
    </row>
    <row r="29" spans="1:18" ht="32" x14ac:dyDescent="0.2">
      <c r="A29" s="358" t="s">
        <v>1207</v>
      </c>
      <c r="B29" s="358">
        <v>2020</v>
      </c>
      <c r="C29" s="358" t="s">
        <v>188</v>
      </c>
      <c r="D29" s="358" t="s">
        <v>1234</v>
      </c>
      <c r="E29" s="358" t="s">
        <v>779</v>
      </c>
      <c r="F29" s="358" t="s">
        <v>1235</v>
      </c>
      <c r="G29" s="358" t="s">
        <v>113</v>
      </c>
      <c r="H29" s="358"/>
      <c r="I29" s="358" t="s">
        <v>1245</v>
      </c>
      <c r="J29" s="358"/>
      <c r="K29" s="360">
        <v>1147</v>
      </c>
      <c r="L29" s="360">
        <v>1139</v>
      </c>
      <c r="M29" s="360">
        <v>9.31</v>
      </c>
      <c r="N29" s="360">
        <v>10.1</v>
      </c>
      <c r="O29" s="360">
        <v>3.9</v>
      </c>
      <c r="P29" s="360">
        <v>4.2</v>
      </c>
    </row>
    <row r="30" spans="1:18" ht="16" x14ac:dyDescent="0.2">
      <c r="A30" s="358" t="s">
        <v>1372</v>
      </c>
      <c r="B30" s="358">
        <v>2020</v>
      </c>
      <c r="C30" s="358" t="s">
        <v>99</v>
      </c>
      <c r="D30" s="358" t="s">
        <v>1234</v>
      </c>
      <c r="E30" s="358" t="s">
        <v>779</v>
      </c>
      <c r="F30" s="358" t="s">
        <v>1235</v>
      </c>
      <c r="G30" s="358" t="s">
        <v>113</v>
      </c>
      <c r="H30" s="358"/>
      <c r="I30" s="358" t="s">
        <v>1246</v>
      </c>
      <c r="J30" s="358"/>
      <c r="K30" s="360">
        <v>1147</v>
      </c>
      <c r="L30" s="360">
        <v>1139</v>
      </c>
      <c r="M30" s="375" t="s">
        <v>1247</v>
      </c>
      <c r="N30" s="360">
        <v>6.1</v>
      </c>
      <c r="O30" s="360">
        <v>1.1000000000000001</v>
      </c>
      <c r="P30" s="360">
        <v>1.4</v>
      </c>
    </row>
    <row r="31" spans="1:18" ht="16" x14ac:dyDescent="0.2">
      <c r="A31" s="358" t="s">
        <v>1207</v>
      </c>
      <c r="B31" s="358">
        <v>2020</v>
      </c>
      <c r="C31" s="358" t="s">
        <v>99</v>
      </c>
      <c r="D31" s="358" t="s">
        <v>1234</v>
      </c>
      <c r="E31" s="358" t="s">
        <v>779</v>
      </c>
      <c r="F31" s="358" t="s">
        <v>1235</v>
      </c>
      <c r="G31" s="358" t="s">
        <v>113</v>
      </c>
      <c r="H31" s="358" t="s">
        <v>707</v>
      </c>
      <c r="I31" s="381" t="s">
        <v>1328</v>
      </c>
      <c r="J31" s="358" t="s">
        <v>1391</v>
      </c>
      <c r="K31" s="360">
        <v>1147</v>
      </c>
      <c r="L31" s="360">
        <v>1139</v>
      </c>
      <c r="M31" s="360">
        <v>127</v>
      </c>
      <c r="N31" s="360">
        <v>126</v>
      </c>
      <c r="O31" s="360">
        <v>36.799999999999997</v>
      </c>
      <c r="P31" s="360">
        <v>38</v>
      </c>
    </row>
    <row r="32" spans="1:18" ht="16" x14ac:dyDescent="0.2">
      <c r="A32" s="358" t="s">
        <v>1207</v>
      </c>
      <c r="B32" s="358">
        <v>2020</v>
      </c>
      <c r="C32" s="358" t="s">
        <v>99</v>
      </c>
      <c r="D32" s="358" t="s">
        <v>1234</v>
      </c>
      <c r="E32" s="358" t="s">
        <v>779</v>
      </c>
      <c r="F32" s="358" t="s">
        <v>1235</v>
      </c>
      <c r="G32" s="358" t="s">
        <v>113</v>
      </c>
      <c r="H32" s="358" t="s">
        <v>707</v>
      </c>
      <c r="I32" s="381" t="s">
        <v>1327</v>
      </c>
      <c r="J32" s="358"/>
      <c r="K32" s="360">
        <v>1147</v>
      </c>
      <c r="L32" s="360">
        <v>1139</v>
      </c>
      <c r="M32" s="360">
        <v>51</v>
      </c>
      <c r="N32" s="360">
        <v>51</v>
      </c>
      <c r="O32" s="360">
        <v>14.8</v>
      </c>
      <c r="P32" s="360">
        <v>14</v>
      </c>
    </row>
    <row r="33" spans="1:18" ht="16" x14ac:dyDescent="0.2">
      <c r="A33" s="358" t="s">
        <v>1372</v>
      </c>
      <c r="B33" s="358">
        <v>2020</v>
      </c>
      <c r="C33" s="358" t="s">
        <v>99</v>
      </c>
      <c r="D33" s="358" t="s">
        <v>1234</v>
      </c>
      <c r="E33" s="358" t="s">
        <v>779</v>
      </c>
      <c r="F33" s="358" t="s">
        <v>1235</v>
      </c>
      <c r="G33" s="358" t="s">
        <v>113</v>
      </c>
      <c r="H33" s="358" t="s">
        <v>707</v>
      </c>
      <c r="I33" s="358" t="s">
        <v>1230</v>
      </c>
      <c r="J33" s="358" t="s">
        <v>1391</v>
      </c>
      <c r="K33" s="360">
        <v>1147</v>
      </c>
      <c r="L33" s="360">
        <v>1139</v>
      </c>
      <c r="M33" s="360">
        <v>5.12</v>
      </c>
      <c r="N33" s="360">
        <v>5.15</v>
      </c>
      <c r="O33" s="360">
        <v>1.03</v>
      </c>
      <c r="P33" s="360">
        <v>1.0900000000000001</v>
      </c>
    </row>
    <row r="34" spans="1:18" ht="16" x14ac:dyDescent="0.2">
      <c r="A34" s="358" t="s">
        <v>1372</v>
      </c>
      <c r="B34" s="358">
        <v>2020</v>
      </c>
      <c r="C34" s="358" t="s">
        <v>99</v>
      </c>
      <c r="D34" s="358" t="s">
        <v>1234</v>
      </c>
      <c r="E34" s="358" t="s">
        <v>779</v>
      </c>
      <c r="F34" s="358" t="s">
        <v>1235</v>
      </c>
      <c r="G34" s="358" t="s">
        <v>113</v>
      </c>
      <c r="H34" s="358" t="s">
        <v>707</v>
      </c>
      <c r="I34" s="381" t="s">
        <v>1354</v>
      </c>
      <c r="J34" s="358"/>
      <c r="K34" s="360">
        <v>1147</v>
      </c>
      <c r="L34" s="360">
        <v>1139</v>
      </c>
      <c r="M34" s="360">
        <v>99</v>
      </c>
      <c r="N34" s="360">
        <v>102</v>
      </c>
      <c r="O34" s="360">
        <v>16.8</v>
      </c>
      <c r="P34" s="360">
        <v>16</v>
      </c>
      <c r="Q34" s="361">
        <f>N34-M34</f>
        <v>3</v>
      </c>
      <c r="R34" s="359">
        <f>(Q34*100)/N34</f>
        <v>2.9411764705882355</v>
      </c>
    </row>
    <row r="35" spans="1:18" ht="16" x14ac:dyDescent="0.2">
      <c r="A35" s="358" t="s">
        <v>1372</v>
      </c>
      <c r="B35" s="358">
        <v>2020</v>
      </c>
      <c r="C35" s="358" t="s">
        <v>99</v>
      </c>
      <c r="D35" s="358" t="s">
        <v>1234</v>
      </c>
      <c r="E35" s="358" t="s">
        <v>779</v>
      </c>
      <c r="F35" s="358" t="s">
        <v>1235</v>
      </c>
      <c r="G35" s="358" t="s">
        <v>113</v>
      </c>
      <c r="H35" s="358" t="s">
        <v>707</v>
      </c>
      <c r="I35" s="381" t="s">
        <v>1322</v>
      </c>
      <c r="J35" s="358" t="s">
        <v>169</v>
      </c>
      <c r="K35" s="360">
        <v>1147</v>
      </c>
      <c r="L35" s="360">
        <v>1139</v>
      </c>
      <c r="M35" s="360">
        <v>125</v>
      </c>
      <c r="N35" s="360">
        <v>129</v>
      </c>
      <c r="O35" s="360">
        <v>16</v>
      </c>
      <c r="P35" s="360">
        <v>18</v>
      </c>
      <c r="Q35" s="361">
        <f t="shared" ref="Q35:Q36" si="3">M35-N35</f>
        <v>-4</v>
      </c>
      <c r="R35" s="359">
        <f t="shared" ref="R35:R36" si="4">(Q35*100)/N35</f>
        <v>-3.1007751937984498</v>
      </c>
    </row>
    <row r="36" spans="1:18" ht="16" x14ac:dyDescent="0.2">
      <c r="A36" s="358" t="s">
        <v>1207</v>
      </c>
      <c r="B36" s="358">
        <v>2020</v>
      </c>
      <c r="C36" s="358" t="s">
        <v>99</v>
      </c>
      <c r="D36" s="358" t="s">
        <v>1234</v>
      </c>
      <c r="E36" s="358" t="s">
        <v>779</v>
      </c>
      <c r="F36" s="358" t="s">
        <v>1235</v>
      </c>
      <c r="G36" s="358" t="s">
        <v>113</v>
      </c>
      <c r="H36" s="358" t="s">
        <v>707</v>
      </c>
      <c r="I36" s="358" t="s">
        <v>1306</v>
      </c>
      <c r="J36" s="358" t="s">
        <v>169</v>
      </c>
      <c r="K36" s="360">
        <v>1147</v>
      </c>
      <c r="L36" s="360">
        <v>1139</v>
      </c>
      <c r="M36" s="360">
        <v>76</v>
      </c>
      <c r="N36" s="360">
        <v>76</v>
      </c>
      <c r="O36" s="360">
        <v>9.8000000000000007</v>
      </c>
      <c r="P36" s="360">
        <v>9</v>
      </c>
      <c r="Q36" s="361">
        <f t="shared" si="3"/>
        <v>0</v>
      </c>
      <c r="R36" s="359">
        <f t="shared" si="4"/>
        <v>0</v>
      </c>
    </row>
    <row r="37" spans="1:18" ht="16" x14ac:dyDescent="0.2">
      <c r="A37" s="358" t="s">
        <v>1207</v>
      </c>
      <c r="B37" s="358">
        <v>2020</v>
      </c>
      <c r="C37" s="358" t="s">
        <v>99</v>
      </c>
      <c r="D37" s="358" t="s">
        <v>1234</v>
      </c>
      <c r="E37" s="358" t="s">
        <v>779</v>
      </c>
      <c r="F37" s="358" t="s">
        <v>1235</v>
      </c>
      <c r="G37" s="358" t="s">
        <v>113</v>
      </c>
      <c r="H37" s="358" t="s">
        <v>707</v>
      </c>
      <c r="I37" s="358" t="s">
        <v>1248</v>
      </c>
      <c r="J37" s="358" t="s">
        <v>1376</v>
      </c>
      <c r="K37" s="360">
        <v>1147</v>
      </c>
      <c r="L37" s="360">
        <v>1139</v>
      </c>
      <c r="M37" s="360">
        <v>64</v>
      </c>
      <c r="N37" s="360">
        <v>65</v>
      </c>
      <c r="O37" s="360">
        <v>10.8</v>
      </c>
      <c r="P37" s="360">
        <v>11</v>
      </c>
    </row>
    <row r="38" spans="1:18" ht="16" x14ac:dyDescent="0.2">
      <c r="A38" s="374" t="s">
        <v>1207</v>
      </c>
      <c r="B38" s="358">
        <v>2020</v>
      </c>
      <c r="C38" s="358" t="s">
        <v>237</v>
      </c>
      <c r="D38" s="358" t="s">
        <v>1234</v>
      </c>
      <c r="E38" s="358" t="s">
        <v>779</v>
      </c>
      <c r="F38" s="358" t="s">
        <v>1235</v>
      </c>
      <c r="G38" s="358" t="s">
        <v>113</v>
      </c>
      <c r="H38" s="373" t="s">
        <v>707</v>
      </c>
      <c r="I38" s="358" t="s">
        <v>857</v>
      </c>
      <c r="J38" s="358"/>
      <c r="K38" s="360">
        <v>1147</v>
      </c>
      <c r="L38" s="360">
        <v>1139</v>
      </c>
      <c r="M38" s="360">
        <v>0.2</v>
      </c>
      <c r="N38" s="360">
        <v>0.3</v>
      </c>
      <c r="O38" s="360">
        <v>0.4</v>
      </c>
      <c r="P38" s="360">
        <v>0.5</v>
      </c>
      <c r="Q38" s="361">
        <f t="shared" ref="Q38:Q39" si="5">N38-M38</f>
        <v>9.9999999999999978E-2</v>
      </c>
      <c r="R38" s="361">
        <f t="shared" ref="R38:R39" si="6">(Q38*100)/N38</f>
        <v>33.333333333333329</v>
      </c>
    </row>
    <row r="39" spans="1:18" ht="20" customHeight="1" x14ac:dyDescent="0.2">
      <c r="A39" s="374" t="s">
        <v>1211</v>
      </c>
      <c r="B39" s="358">
        <v>2020</v>
      </c>
      <c r="C39" s="358" t="s">
        <v>237</v>
      </c>
      <c r="D39" s="358" t="s">
        <v>1249</v>
      </c>
      <c r="E39" s="358" t="s">
        <v>803</v>
      </c>
      <c r="F39" s="358" t="s">
        <v>1235</v>
      </c>
      <c r="G39" s="358" t="s">
        <v>113</v>
      </c>
      <c r="H39" s="373" t="s">
        <v>707</v>
      </c>
      <c r="I39" s="358" t="s">
        <v>857</v>
      </c>
      <c r="J39" s="358"/>
      <c r="K39" s="360">
        <v>756</v>
      </c>
      <c r="L39" s="361">
        <v>622</v>
      </c>
      <c r="M39" s="360">
        <v>0.73</v>
      </c>
      <c r="N39" s="360">
        <v>0.74</v>
      </c>
      <c r="O39" s="376">
        <v>0.81</v>
      </c>
      <c r="P39" s="376">
        <v>0.74</v>
      </c>
      <c r="Q39" s="361">
        <f t="shared" si="5"/>
        <v>1.0000000000000009E-2</v>
      </c>
      <c r="R39" s="361">
        <f t="shared" si="6"/>
        <v>1.3513513513513526</v>
      </c>
    </row>
    <row r="40" spans="1:18" ht="48" x14ac:dyDescent="0.2">
      <c r="A40" s="358" t="s">
        <v>1393</v>
      </c>
      <c r="B40" s="358">
        <v>2020</v>
      </c>
      <c r="C40" s="358" t="s">
        <v>237</v>
      </c>
      <c r="D40" s="358" t="s">
        <v>1249</v>
      </c>
      <c r="E40" s="358" t="s">
        <v>803</v>
      </c>
      <c r="F40" s="358" t="s">
        <v>1235</v>
      </c>
      <c r="G40" s="358" t="s">
        <v>113</v>
      </c>
      <c r="H40" s="373" t="s">
        <v>707</v>
      </c>
      <c r="I40" s="358" t="s">
        <v>1236</v>
      </c>
      <c r="J40" s="358"/>
      <c r="K40" s="361">
        <v>756</v>
      </c>
      <c r="L40" s="361">
        <v>616</v>
      </c>
      <c r="M40" s="361">
        <v>0.44</v>
      </c>
      <c r="N40" s="360">
        <v>0.39</v>
      </c>
      <c r="O40" s="361">
        <v>1.24</v>
      </c>
      <c r="P40" s="361">
        <v>1.23</v>
      </c>
      <c r="Q40" s="361">
        <f>N40-M40</f>
        <v>-4.9999999999999989E-2</v>
      </c>
      <c r="R40" s="359">
        <f>(Q40*100)/N40</f>
        <v>-12.820512820512818</v>
      </c>
    </row>
    <row r="41" spans="1:18" ht="16" x14ac:dyDescent="0.2">
      <c r="A41" s="374" t="s">
        <v>1250</v>
      </c>
      <c r="B41" s="358">
        <v>2017</v>
      </c>
      <c r="C41" s="358" t="s">
        <v>237</v>
      </c>
      <c r="D41" s="358" t="s">
        <v>277</v>
      </c>
      <c r="E41" s="358" t="s">
        <v>831</v>
      </c>
      <c r="F41" s="358" t="s">
        <v>1235</v>
      </c>
      <c r="G41" s="359" t="s">
        <v>834</v>
      </c>
      <c r="H41" s="373" t="s">
        <v>707</v>
      </c>
      <c r="I41" s="358" t="s">
        <v>857</v>
      </c>
      <c r="J41" s="358"/>
      <c r="K41" s="361">
        <v>398</v>
      </c>
      <c r="L41" s="361">
        <v>466</v>
      </c>
      <c r="M41" s="361">
        <v>0.15</v>
      </c>
      <c r="N41" s="360">
        <v>0.17</v>
      </c>
      <c r="O41" s="361">
        <v>0.2</v>
      </c>
      <c r="P41" s="361">
        <v>0.3</v>
      </c>
      <c r="Q41" s="361">
        <f>N41-M41</f>
        <v>2.0000000000000018E-2</v>
      </c>
      <c r="R41" s="361">
        <f>(Q41*100)/N41</f>
        <v>11.764705882352951</v>
      </c>
    </row>
    <row r="42" spans="1:18" ht="16" x14ac:dyDescent="0.2">
      <c r="A42" s="358" t="s">
        <v>1379</v>
      </c>
      <c r="B42" s="358">
        <v>2017</v>
      </c>
      <c r="C42" s="358" t="s">
        <v>237</v>
      </c>
      <c r="D42" s="358" t="s">
        <v>277</v>
      </c>
      <c r="E42" s="358" t="s">
        <v>831</v>
      </c>
      <c r="F42" s="358" t="s">
        <v>1235</v>
      </c>
      <c r="G42" s="359" t="s">
        <v>834</v>
      </c>
      <c r="H42" s="373" t="s">
        <v>707</v>
      </c>
      <c r="I42" s="358" t="s">
        <v>1236</v>
      </c>
      <c r="J42" s="358"/>
      <c r="K42" s="361">
        <v>398</v>
      </c>
      <c r="L42" s="361">
        <v>466</v>
      </c>
      <c r="M42" s="361">
        <v>2.9</v>
      </c>
      <c r="N42" s="360">
        <v>3.2</v>
      </c>
      <c r="O42" s="361">
        <v>3.1</v>
      </c>
      <c r="P42" s="361">
        <v>3.5</v>
      </c>
      <c r="Q42" s="361">
        <f>N42-M42</f>
        <v>0.30000000000000027</v>
      </c>
      <c r="R42" s="359">
        <f>(Q42*100)/N42</f>
        <v>9.3750000000000089</v>
      </c>
    </row>
    <row r="43" spans="1:18" ht="16" x14ac:dyDescent="0.2">
      <c r="A43" s="358" t="s">
        <v>1251</v>
      </c>
      <c r="B43" s="358">
        <v>2012</v>
      </c>
      <c r="C43" s="358" t="s">
        <v>53</v>
      </c>
      <c r="D43" s="359" t="s">
        <v>843</v>
      </c>
      <c r="E43" s="358" t="s">
        <v>1252</v>
      </c>
      <c r="F43" s="358" t="s">
        <v>1235</v>
      </c>
      <c r="G43" s="358" t="s">
        <v>113</v>
      </c>
      <c r="H43" s="358"/>
      <c r="I43" s="358" t="s">
        <v>1245</v>
      </c>
      <c r="J43" s="358"/>
      <c r="K43" s="361">
        <v>907</v>
      </c>
      <c r="L43" s="361">
        <v>300</v>
      </c>
      <c r="M43" s="361">
        <v>15.61</v>
      </c>
      <c r="N43" s="360">
        <v>15.32</v>
      </c>
      <c r="O43" s="361">
        <v>15.19</v>
      </c>
      <c r="P43" s="361">
        <v>16.13</v>
      </c>
    </row>
    <row r="44" spans="1:18" ht="16" x14ac:dyDescent="0.2">
      <c r="A44" s="358" t="s">
        <v>1385</v>
      </c>
      <c r="B44" s="358">
        <v>2012</v>
      </c>
      <c r="C44" s="358" t="s">
        <v>53</v>
      </c>
      <c r="D44" s="359" t="s">
        <v>843</v>
      </c>
      <c r="E44" s="358" t="s">
        <v>1252</v>
      </c>
      <c r="F44" s="358" t="s">
        <v>1235</v>
      </c>
      <c r="G44" s="358" t="s">
        <v>113</v>
      </c>
      <c r="H44" s="373" t="s">
        <v>707</v>
      </c>
      <c r="I44" s="358" t="s">
        <v>857</v>
      </c>
      <c r="J44" s="358" t="s">
        <v>1395</v>
      </c>
      <c r="K44" s="361">
        <v>907</v>
      </c>
      <c r="L44" s="361">
        <v>300</v>
      </c>
      <c r="M44" s="361">
        <v>2.84</v>
      </c>
      <c r="N44" s="360">
        <v>3.47</v>
      </c>
      <c r="O44" s="361">
        <v>4.5199999999999996</v>
      </c>
      <c r="P44" s="361">
        <v>5.59</v>
      </c>
    </row>
    <row r="45" spans="1:18" ht="16" x14ac:dyDescent="0.2">
      <c r="A45" s="358" t="s">
        <v>1385</v>
      </c>
      <c r="B45" s="358">
        <v>2012</v>
      </c>
      <c r="C45" s="358" t="s">
        <v>53</v>
      </c>
      <c r="D45" s="359" t="s">
        <v>843</v>
      </c>
      <c r="E45" s="358" t="s">
        <v>1252</v>
      </c>
      <c r="F45" s="358" t="s">
        <v>1235</v>
      </c>
      <c r="G45" s="358" t="s">
        <v>113</v>
      </c>
      <c r="H45" s="373" t="s">
        <v>707</v>
      </c>
      <c r="I45" s="358" t="s">
        <v>1236</v>
      </c>
      <c r="J45" s="358" t="s">
        <v>1395</v>
      </c>
      <c r="K45" s="361">
        <v>907</v>
      </c>
      <c r="L45" s="361">
        <v>300</v>
      </c>
      <c r="M45" s="361">
        <v>2.82</v>
      </c>
      <c r="N45" s="360">
        <v>3.6</v>
      </c>
      <c r="O45" s="361">
        <v>2.9</v>
      </c>
      <c r="P45" s="361">
        <v>3.47</v>
      </c>
    </row>
    <row r="46" spans="1:18" ht="16" x14ac:dyDescent="0.2">
      <c r="A46" s="358" t="s">
        <v>1385</v>
      </c>
      <c r="B46" s="358">
        <v>2012</v>
      </c>
      <c r="C46" s="358" t="s">
        <v>53</v>
      </c>
      <c r="D46" s="359" t="s">
        <v>843</v>
      </c>
      <c r="E46" s="358" t="s">
        <v>1252</v>
      </c>
      <c r="F46" s="358" t="s">
        <v>1235</v>
      </c>
      <c r="G46" s="358" t="s">
        <v>113</v>
      </c>
      <c r="H46" s="358" t="s">
        <v>707</v>
      </c>
      <c r="I46" s="358" t="s">
        <v>1283</v>
      </c>
      <c r="J46" s="358" t="s">
        <v>169</v>
      </c>
      <c r="K46" s="361">
        <v>907</v>
      </c>
      <c r="L46" s="361">
        <v>300</v>
      </c>
      <c r="M46" s="361">
        <v>130.30000000000001</v>
      </c>
      <c r="N46" s="360">
        <v>133.97999999999999</v>
      </c>
      <c r="O46" s="361">
        <v>18.100000000000001</v>
      </c>
      <c r="P46" s="361">
        <v>17.64</v>
      </c>
    </row>
    <row r="47" spans="1:18" ht="16" x14ac:dyDescent="0.2">
      <c r="A47" s="358" t="s">
        <v>1385</v>
      </c>
      <c r="B47" s="358">
        <v>2012</v>
      </c>
      <c r="C47" s="358" t="s">
        <v>53</v>
      </c>
      <c r="D47" s="359" t="s">
        <v>843</v>
      </c>
      <c r="E47" s="358" t="s">
        <v>1252</v>
      </c>
      <c r="F47" s="358" t="s">
        <v>1235</v>
      </c>
      <c r="G47" s="358" t="s">
        <v>113</v>
      </c>
      <c r="H47" s="358" t="s">
        <v>707</v>
      </c>
      <c r="I47" s="358" t="s">
        <v>1306</v>
      </c>
      <c r="J47" s="358" t="s">
        <v>169</v>
      </c>
      <c r="K47" s="361">
        <v>907</v>
      </c>
      <c r="L47" s="361">
        <v>300</v>
      </c>
      <c r="M47" s="361">
        <v>75.540000000000006</v>
      </c>
      <c r="N47" s="360">
        <v>75.5</v>
      </c>
      <c r="O47" s="361">
        <v>10.58</v>
      </c>
      <c r="P47" s="361">
        <v>10.98</v>
      </c>
    </row>
    <row r="48" spans="1:18" ht="16" x14ac:dyDescent="0.2">
      <c r="A48" s="358" t="s">
        <v>1251</v>
      </c>
      <c r="B48" s="358">
        <v>2012</v>
      </c>
      <c r="C48" s="358" t="s">
        <v>53</v>
      </c>
      <c r="D48" s="359" t="s">
        <v>843</v>
      </c>
      <c r="E48" s="358" t="s">
        <v>1252</v>
      </c>
      <c r="F48" s="358" t="s">
        <v>1235</v>
      </c>
      <c r="G48" s="358" t="s">
        <v>113</v>
      </c>
      <c r="H48" s="358"/>
      <c r="I48" s="358" t="s">
        <v>1253</v>
      </c>
      <c r="J48" s="358"/>
      <c r="K48" s="361">
        <v>907</v>
      </c>
      <c r="L48" s="361">
        <v>300</v>
      </c>
      <c r="M48" s="361">
        <v>70.84</v>
      </c>
      <c r="N48" s="360">
        <v>71.67</v>
      </c>
      <c r="O48" s="361">
        <v>10.91</v>
      </c>
      <c r="P48" s="361">
        <v>12.08</v>
      </c>
    </row>
    <row r="49" spans="1:18" ht="16" x14ac:dyDescent="0.2">
      <c r="A49" s="358" t="s">
        <v>1251</v>
      </c>
      <c r="B49" s="358">
        <v>2012</v>
      </c>
      <c r="C49" s="358" t="s">
        <v>53</v>
      </c>
      <c r="D49" s="359" t="s">
        <v>843</v>
      </c>
      <c r="E49" s="358" t="s">
        <v>1252</v>
      </c>
      <c r="F49" s="358" t="s">
        <v>1235</v>
      </c>
      <c r="G49" s="358" t="s">
        <v>113</v>
      </c>
      <c r="H49" s="358"/>
      <c r="I49" s="358" t="s">
        <v>1254</v>
      </c>
      <c r="J49" s="358"/>
      <c r="K49" s="361">
        <v>907</v>
      </c>
      <c r="L49" s="383">
        <v>300</v>
      </c>
      <c r="M49" s="383">
        <v>101.01</v>
      </c>
      <c r="N49" s="360">
        <v>105.08</v>
      </c>
      <c r="O49" s="383">
        <v>28.01</v>
      </c>
      <c r="P49" s="383">
        <v>29.45</v>
      </c>
    </row>
    <row r="50" spans="1:18" ht="16" x14ac:dyDescent="0.2">
      <c r="A50" s="358" t="s">
        <v>1251</v>
      </c>
      <c r="B50" s="358">
        <v>2012</v>
      </c>
      <c r="C50" s="358" t="s">
        <v>53</v>
      </c>
      <c r="D50" s="359" t="s">
        <v>843</v>
      </c>
      <c r="E50" s="358" t="s">
        <v>1252</v>
      </c>
      <c r="F50" s="358" t="s">
        <v>1235</v>
      </c>
      <c r="G50" s="358" t="s">
        <v>113</v>
      </c>
      <c r="H50" s="358"/>
      <c r="I50" s="358" t="s">
        <v>1246</v>
      </c>
      <c r="J50" s="358"/>
      <c r="K50" s="361">
        <v>907</v>
      </c>
      <c r="L50" s="361">
        <v>300</v>
      </c>
      <c r="M50" s="361">
        <v>6</v>
      </c>
      <c r="N50" s="360">
        <v>6.35</v>
      </c>
      <c r="O50" s="361">
        <v>1.08</v>
      </c>
      <c r="P50" s="361">
        <v>1.34</v>
      </c>
    </row>
    <row r="51" spans="1:18" ht="16" x14ac:dyDescent="0.2">
      <c r="A51" s="358" t="s">
        <v>1251</v>
      </c>
      <c r="B51" s="358">
        <v>2012</v>
      </c>
      <c r="C51" s="358" t="s">
        <v>53</v>
      </c>
      <c r="D51" s="359" t="s">
        <v>843</v>
      </c>
      <c r="E51" s="358" t="s">
        <v>1252</v>
      </c>
      <c r="F51" s="358" t="s">
        <v>1235</v>
      </c>
      <c r="G51" s="358" t="s">
        <v>113</v>
      </c>
      <c r="H51" s="358"/>
      <c r="I51" s="381" t="s">
        <v>1328</v>
      </c>
      <c r="J51" s="358"/>
      <c r="K51" s="380">
        <v>907</v>
      </c>
      <c r="L51" s="380">
        <v>300</v>
      </c>
      <c r="M51" s="380">
        <v>106.84</v>
      </c>
      <c r="N51" s="360">
        <v>102.23</v>
      </c>
      <c r="O51" s="380">
        <v>35.82</v>
      </c>
      <c r="P51" s="380">
        <v>33.72</v>
      </c>
    </row>
    <row r="52" spans="1:18" ht="16" x14ac:dyDescent="0.2">
      <c r="A52" s="358" t="s">
        <v>1251</v>
      </c>
      <c r="B52" s="358">
        <v>2012</v>
      </c>
      <c r="C52" s="358" t="s">
        <v>53</v>
      </c>
      <c r="D52" s="359" t="s">
        <v>843</v>
      </c>
      <c r="E52" s="358" t="s">
        <v>1252</v>
      </c>
      <c r="F52" s="358" t="s">
        <v>1235</v>
      </c>
      <c r="G52" s="358" t="s">
        <v>113</v>
      </c>
      <c r="H52" s="358" t="s">
        <v>707</v>
      </c>
      <c r="I52" s="381" t="s">
        <v>1327</v>
      </c>
      <c r="J52" s="358"/>
      <c r="K52" s="361">
        <v>907</v>
      </c>
      <c r="L52" s="361">
        <v>300</v>
      </c>
      <c r="M52" s="361">
        <v>55.46</v>
      </c>
      <c r="N52" s="360">
        <v>54.13</v>
      </c>
      <c r="O52" s="361">
        <v>18.25</v>
      </c>
      <c r="P52" s="361">
        <v>15.46</v>
      </c>
    </row>
    <row r="53" spans="1:18" ht="16" x14ac:dyDescent="0.2">
      <c r="A53" s="358" t="s">
        <v>1251</v>
      </c>
      <c r="B53" s="358">
        <v>2012</v>
      </c>
      <c r="C53" s="358" t="s">
        <v>53</v>
      </c>
      <c r="D53" s="359" t="s">
        <v>843</v>
      </c>
      <c r="E53" s="358" t="s">
        <v>1252</v>
      </c>
      <c r="F53" s="358" t="s">
        <v>1235</v>
      </c>
      <c r="G53" s="358" t="s">
        <v>113</v>
      </c>
      <c r="H53" s="358"/>
      <c r="I53" s="358" t="s">
        <v>1377</v>
      </c>
      <c r="J53" s="358"/>
      <c r="K53" s="380">
        <v>907</v>
      </c>
      <c r="L53" s="380">
        <v>300</v>
      </c>
      <c r="M53" s="380">
        <v>1.51</v>
      </c>
      <c r="N53" s="360">
        <v>1.47</v>
      </c>
      <c r="O53" s="380">
        <v>1.66</v>
      </c>
      <c r="P53" s="380">
        <v>0.9</v>
      </c>
    </row>
    <row r="54" spans="1:18" ht="16" x14ac:dyDescent="0.2">
      <c r="A54" s="358" t="s">
        <v>1251</v>
      </c>
      <c r="B54" s="358">
        <v>2012</v>
      </c>
      <c r="C54" s="358" t="s">
        <v>53</v>
      </c>
      <c r="D54" s="359" t="s">
        <v>843</v>
      </c>
      <c r="E54" s="358" t="s">
        <v>1252</v>
      </c>
      <c r="F54" s="358" t="s">
        <v>1235</v>
      </c>
      <c r="G54" s="358" t="s">
        <v>113</v>
      </c>
      <c r="H54" s="358" t="s">
        <v>707</v>
      </c>
      <c r="I54" s="381" t="s">
        <v>1353</v>
      </c>
      <c r="J54" s="358" t="s">
        <v>1382</v>
      </c>
      <c r="K54" s="361">
        <v>907</v>
      </c>
      <c r="L54" s="361">
        <v>300</v>
      </c>
      <c r="M54" s="361">
        <v>29.28</v>
      </c>
      <c r="N54" s="360">
        <v>30.99</v>
      </c>
      <c r="O54" s="361">
        <v>6.11</v>
      </c>
      <c r="P54" s="361">
        <v>7.85</v>
      </c>
    </row>
    <row r="55" spans="1:18" ht="16" x14ac:dyDescent="0.2">
      <c r="A55" s="358" t="s">
        <v>1385</v>
      </c>
      <c r="B55" s="358">
        <v>2012</v>
      </c>
      <c r="C55" s="358" t="s">
        <v>53</v>
      </c>
      <c r="D55" s="359" t="s">
        <v>843</v>
      </c>
      <c r="E55" s="358" t="s">
        <v>1252</v>
      </c>
      <c r="F55" s="358" t="s">
        <v>1235</v>
      </c>
      <c r="G55" s="358" t="s">
        <v>113</v>
      </c>
      <c r="H55" s="373" t="s">
        <v>707</v>
      </c>
      <c r="I55" s="358" t="s">
        <v>594</v>
      </c>
      <c r="J55" s="358" t="s">
        <v>1395</v>
      </c>
      <c r="K55" s="380">
        <v>907</v>
      </c>
      <c r="L55" s="380">
        <v>300</v>
      </c>
      <c r="M55" s="380">
        <v>1.66</v>
      </c>
      <c r="N55" s="360">
        <v>2.02</v>
      </c>
      <c r="O55" s="380">
        <v>1.02</v>
      </c>
      <c r="P55" s="380">
        <v>1</v>
      </c>
    </row>
    <row r="56" spans="1:18" s="362" customFormat="1" ht="16" x14ac:dyDescent="0.2">
      <c r="A56" s="377" t="s">
        <v>1255</v>
      </c>
      <c r="B56" s="362">
        <v>2008</v>
      </c>
      <c r="C56" s="363" t="s">
        <v>237</v>
      </c>
      <c r="D56" s="362" t="s">
        <v>277</v>
      </c>
      <c r="E56" s="362" t="s">
        <v>854</v>
      </c>
      <c r="F56" s="362" t="s">
        <v>1231</v>
      </c>
      <c r="G56" s="362" t="s">
        <v>66</v>
      </c>
      <c r="H56" s="373" t="s">
        <v>707</v>
      </c>
      <c r="I56" s="358" t="s">
        <v>857</v>
      </c>
      <c r="J56" s="358"/>
      <c r="K56" s="387">
        <f>282+195+428</f>
        <v>905</v>
      </c>
      <c r="L56" s="387">
        <f>46+173+377</f>
        <v>596</v>
      </c>
      <c r="M56" s="387">
        <v>0.89</v>
      </c>
      <c r="N56" s="360">
        <v>1.1599999999999999</v>
      </c>
      <c r="O56" s="387">
        <v>2.77</v>
      </c>
      <c r="P56" s="387">
        <v>2.65</v>
      </c>
      <c r="Q56" s="361">
        <f t="shared" ref="Q56:Q57" si="7">N56-M56</f>
        <v>0.26999999999999991</v>
      </c>
      <c r="R56" s="361">
        <f t="shared" ref="R56:R57" si="8">(Q56*100)/N56</f>
        <v>23.275862068965509</v>
      </c>
    </row>
    <row r="57" spans="1:18" s="362" customFormat="1" ht="16" x14ac:dyDescent="0.2">
      <c r="A57" s="362" t="s">
        <v>1255</v>
      </c>
      <c r="B57" s="362">
        <v>2008</v>
      </c>
      <c r="C57" s="363" t="s">
        <v>237</v>
      </c>
      <c r="D57" s="362" t="s">
        <v>277</v>
      </c>
      <c r="E57" s="362" t="s">
        <v>854</v>
      </c>
      <c r="F57" s="362" t="s">
        <v>1229</v>
      </c>
      <c r="G57" s="362" t="s">
        <v>66</v>
      </c>
      <c r="H57" s="373" t="s">
        <v>707</v>
      </c>
      <c r="I57" s="358" t="s">
        <v>857</v>
      </c>
      <c r="J57" s="358"/>
      <c r="K57" s="387">
        <f>192+164+429</f>
        <v>785</v>
      </c>
      <c r="L57" s="387">
        <v>596</v>
      </c>
      <c r="M57" s="387">
        <v>0.95</v>
      </c>
      <c r="N57" s="387">
        <v>1.26</v>
      </c>
      <c r="O57" s="387">
        <v>2.85</v>
      </c>
      <c r="P57" s="387">
        <v>2.94</v>
      </c>
      <c r="Q57" s="361">
        <f t="shared" si="7"/>
        <v>0.31000000000000005</v>
      </c>
      <c r="R57" s="361">
        <f t="shared" si="8"/>
        <v>24.603174603174608</v>
      </c>
    </row>
    <row r="58" spans="1:18" s="362" customFormat="1" ht="16" x14ac:dyDescent="0.2">
      <c r="A58" s="362" t="s">
        <v>1386</v>
      </c>
      <c r="B58" s="362">
        <v>1996</v>
      </c>
      <c r="C58" s="363" t="s">
        <v>53</v>
      </c>
      <c r="D58" s="362" t="s">
        <v>865</v>
      </c>
      <c r="E58" s="362" t="s">
        <v>1257</v>
      </c>
      <c r="F58" s="362" t="s">
        <v>1231</v>
      </c>
      <c r="G58" s="362" t="s">
        <v>359</v>
      </c>
      <c r="H58" s="358" t="s">
        <v>707</v>
      </c>
      <c r="I58" s="362" t="s">
        <v>1283</v>
      </c>
      <c r="J58" s="358" t="s">
        <v>169</v>
      </c>
      <c r="K58" s="365">
        <v>1510</v>
      </c>
      <c r="L58" s="365">
        <v>4006</v>
      </c>
      <c r="M58" s="366">
        <v>142.6</v>
      </c>
      <c r="N58" s="366">
        <v>144</v>
      </c>
      <c r="O58" s="366">
        <v>0.6</v>
      </c>
      <c r="P58" s="366">
        <v>0.4</v>
      </c>
    </row>
    <row r="59" spans="1:18" s="362" customFormat="1" ht="16" x14ac:dyDescent="0.2">
      <c r="A59" s="362" t="s">
        <v>1256</v>
      </c>
      <c r="B59" s="362">
        <v>1996</v>
      </c>
      <c r="C59" s="363" t="s">
        <v>53</v>
      </c>
      <c r="D59" s="362" t="s">
        <v>865</v>
      </c>
      <c r="E59" s="362" t="s">
        <v>1257</v>
      </c>
      <c r="F59" s="362" t="s">
        <v>1231</v>
      </c>
      <c r="G59" s="362" t="s">
        <v>359</v>
      </c>
      <c r="H59" s="364"/>
      <c r="I59" s="364" t="s">
        <v>1230</v>
      </c>
      <c r="J59" s="364"/>
      <c r="K59" s="365">
        <v>1510</v>
      </c>
      <c r="L59" s="365">
        <v>4006</v>
      </c>
      <c r="M59" s="366">
        <v>6.31</v>
      </c>
      <c r="N59" s="366">
        <v>6.3</v>
      </c>
      <c r="O59" s="366">
        <v>0.03</v>
      </c>
      <c r="P59" s="366">
        <v>0.02</v>
      </c>
    </row>
    <row r="60" spans="1:18" s="362" customFormat="1" ht="16" x14ac:dyDescent="0.2">
      <c r="A60" s="362" t="s">
        <v>1256</v>
      </c>
      <c r="B60" s="362">
        <v>1996</v>
      </c>
      <c r="C60" s="363" t="s">
        <v>53</v>
      </c>
      <c r="D60" s="362" t="s">
        <v>865</v>
      </c>
      <c r="E60" s="362" t="s">
        <v>1257</v>
      </c>
      <c r="F60" s="362" t="s">
        <v>1231</v>
      </c>
      <c r="G60" s="362" t="s">
        <v>359</v>
      </c>
      <c r="H60" s="358" t="s">
        <v>707</v>
      </c>
      <c r="I60" s="381" t="s">
        <v>1327</v>
      </c>
      <c r="J60" s="364"/>
      <c r="K60" s="365">
        <v>1510</v>
      </c>
      <c r="L60" s="365">
        <v>4006</v>
      </c>
      <c r="M60" s="366">
        <v>45.24</v>
      </c>
      <c r="N60" s="366">
        <v>44.47</v>
      </c>
      <c r="O60" s="366">
        <v>3.09</v>
      </c>
      <c r="P60" s="366">
        <v>2.3199999999999998</v>
      </c>
    </row>
    <row r="61" spans="1:18" s="362" customFormat="1" ht="16" x14ac:dyDescent="0.2">
      <c r="A61" s="362" t="s">
        <v>1256</v>
      </c>
      <c r="B61" s="362">
        <v>1996</v>
      </c>
      <c r="C61" s="363" t="s">
        <v>53</v>
      </c>
      <c r="D61" s="362" t="s">
        <v>865</v>
      </c>
      <c r="E61" s="362" t="s">
        <v>1257</v>
      </c>
      <c r="F61" s="362" t="s">
        <v>1231</v>
      </c>
      <c r="G61" s="362" t="s">
        <v>359</v>
      </c>
      <c r="H61" s="364"/>
      <c r="I61" s="364" t="s">
        <v>466</v>
      </c>
      <c r="J61" s="364"/>
      <c r="K61" s="365">
        <v>1510</v>
      </c>
      <c r="L61" s="365">
        <v>4006</v>
      </c>
      <c r="M61" s="366">
        <v>1.7</v>
      </c>
      <c r="N61" s="366">
        <v>1.7</v>
      </c>
      <c r="O61" s="366">
        <v>5.0000000000000001E-3</v>
      </c>
      <c r="P61" s="366">
        <v>4.0000000000000001E-3</v>
      </c>
    </row>
    <row r="62" spans="1:18" ht="16" x14ac:dyDescent="0.2">
      <c r="A62" s="367" t="s">
        <v>1396</v>
      </c>
      <c r="B62" s="367">
        <v>2017</v>
      </c>
      <c r="C62" s="368" t="s">
        <v>53</v>
      </c>
      <c r="D62" s="368" t="s">
        <v>163</v>
      </c>
      <c r="E62" s="367" t="s">
        <v>1259</v>
      </c>
      <c r="F62" s="368" t="s">
        <v>1235</v>
      </c>
      <c r="G62" s="367" t="s">
        <v>66</v>
      </c>
      <c r="H62" s="373" t="s">
        <v>707</v>
      </c>
      <c r="I62" s="367" t="s">
        <v>594</v>
      </c>
      <c r="J62" s="358" t="s">
        <v>1395</v>
      </c>
      <c r="K62" s="379" t="s">
        <v>1260</v>
      </c>
      <c r="L62" s="379" t="s">
        <v>1261</v>
      </c>
      <c r="M62" s="379" t="s">
        <v>1263</v>
      </c>
      <c r="N62" s="379" t="s">
        <v>1262</v>
      </c>
      <c r="O62" s="379" t="s">
        <v>1265</v>
      </c>
      <c r="P62" s="379" t="s">
        <v>1264</v>
      </c>
    </row>
    <row r="63" spans="1:18" s="367" customFormat="1" ht="16" x14ac:dyDescent="0.2">
      <c r="A63" s="367" t="s">
        <v>1373</v>
      </c>
      <c r="B63" s="367">
        <v>1996</v>
      </c>
      <c r="C63" s="368" t="s">
        <v>237</v>
      </c>
      <c r="D63" s="368" t="s">
        <v>163</v>
      </c>
      <c r="E63" s="367" t="s">
        <v>1276</v>
      </c>
      <c r="F63" s="367" t="s">
        <v>1231</v>
      </c>
      <c r="G63" s="367" t="s">
        <v>359</v>
      </c>
      <c r="H63" s="358" t="s">
        <v>707</v>
      </c>
      <c r="I63" s="367" t="s">
        <v>1322</v>
      </c>
      <c r="J63" s="358" t="s">
        <v>169</v>
      </c>
      <c r="K63" s="369" t="s">
        <v>1267</v>
      </c>
      <c r="L63" s="369" t="s">
        <v>1268</v>
      </c>
      <c r="M63" s="369" t="s">
        <v>1269</v>
      </c>
      <c r="N63" s="369" t="s">
        <v>1270</v>
      </c>
      <c r="O63" s="369">
        <v>0.5</v>
      </c>
      <c r="P63" s="369">
        <v>0.3</v>
      </c>
      <c r="Q63" s="361" t="e">
        <f>M63-N63</f>
        <v>#VALUE!</v>
      </c>
      <c r="R63" s="359" t="e">
        <f>(Q63*100)/N63</f>
        <v>#VALUE!</v>
      </c>
    </row>
    <row r="64" spans="1:18" s="384" customFormat="1" ht="16" x14ac:dyDescent="0.2">
      <c r="A64" s="384" t="s">
        <v>1266</v>
      </c>
      <c r="B64" s="384">
        <v>1996</v>
      </c>
      <c r="C64" s="385" t="s">
        <v>237</v>
      </c>
      <c r="D64" s="385" t="s">
        <v>163</v>
      </c>
      <c r="E64" s="384" t="s">
        <v>1276</v>
      </c>
      <c r="F64" s="384" t="s">
        <v>1231</v>
      </c>
      <c r="G64" s="384" t="s">
        <v>359</v>
      </c>
      <c r="H64" s="358" t="s">
        <v>707</v>
      </c>
      <c r="I64" s="384" t="s">
        <v>1327</v>
      </c>
      <c r="K64" s="386" t="s">
        <v>1267</v>
      </c>
      <c r="L64" s="386" t="s">
        <v>1268</v>
      </c>
      <c r="M64" s="386" t="s">
        <v>1277</v>
      </c>
      <c r="N64" s="386" t="s">
        <v>1278</v>
      </c>
      <c r="O64" s="386">
        <v>8.0000000000000002E-3</v>
      </c>
      <c r="P64" s="386">
        <v>6.0000000000000001E-3</v>
      </c>
    </row>
    <row r="65" spans="1:18" s="367" customFormat="1" ht="16" x14ac:dyDescent="0.2">
      <c r="A65" s="367" t="s">
        <v>1373</v>
      </c>
      <c r="B65" s="367">
        <v>1996</v>
      </c>
      <c r="C65" s="368" t="s">
        <v>237</v>
      </c>
      <c r="D65" s="368" t="s">
        <v>163</v>
      </c>
      <c r="E65" s="367" t="s">
        <v>1276</v>
      </c>
      <c r="F65" s="367" t="s">
        <v>1231</v>
      </c>
      <c r="G65" s="367" t="s">
        <v>359</v>
      </c>
      <c r="H65" s="358" t="s">
        <v>707</v>
      </c>
      <c r="I65" s="367" t="s">
        <v>1230</v>
      </c>
      <c r="J65" s="358" t="s">
        <v>1391</v>
      </c>
      <c r="K65" s="369" t="s">
        <v>1267</v>
      </c>
      <c r="L65" s="369" t="s">
        <v>1268</v>
      </c>
      <c r="M65" s="369" t="s">
        <v>1274</v>
      </c>
      <c r="N65" s="369" t="s">
        <v>1275</v>
      </c>
      <c r="O65" s="369">
        <v>0.03</v>
      </c>
      <c r="P65" s="369">
        <v>0.02</v>
      </c>
    </row>
    <row r="66" spans="1:18" s="367" customFormat="1" ht="16" x14ac:dyDescent="0.2">
      <c r="A66" s="367" t="s">
        <v>1373</v>
      </c>
      <c r="B66" s="367">
        <v>1996</v>
      </c>
      <c r="C66" s="368" t="s">
        <v>237</v>
      </c>
      <c r="D66" s="368" t="s">
        <v>163</v>
      </c>
      <c r="E66" s="367" t="s">
        <v>1276</v>
      </c>
      <c r="F66" s="367" t="s">
        <v>1231</v>
      </c>
      <c r="G66" s="367" t="s">
        <v>359</v>
      </c>
      <c r="I66" s="367" t="s">
        <v>1271</v>
      </c>
      <c r="K66" s="369" t="s">
        <v>1267</v>
      </c>
      <c r="L66" s="369" t="s">
        <v>1268</v>
      </c>
      <c r="M66" s="369" t="s">
        <v>1272</v>
      </c>
      <c r="N66" s="369" t="s">
        <v>1273</v>
      </c>
      <c r="O66" s="369">
        <v>5.0000000000000001E-3</v>
      </c>
      <c r="P66" s="369">
        <v>3.0000000000000001E-3</v>
      </c>
    </row>
    <row r="67" spans="1:18" s="367" customFormat="1" ht="16" x14ac:dyDescent="0.2">
      <c r="A67" s="367" t="s">
        <v>1374</v>
      </c>
      <c r="B67" s="367">
        <v>2009</v>
      </c>
      <c r="C67" s="368" t="s">
        <v>99</v>
      </c>
      <c r="D67" s="368" t="s">
        <v>163</v>
      </c>
      <c r="E67" s="367" t="s">
        <v>1279</v>
      </c>
      <c r="F67" s="368" t="s">
        <v>1235</v>
      </c>
      <c r="G67" s="367" t="s">
        <v>113</v>
      </c>
      <c r="H67" s="358" t="s">
        <v>707</v>
      </c>
      <c r="I67" s="367" t="s">
        <v>1322</v>
      </c>
      <c r="J67" s="358" t="s">
        <v>169</v>
      </c>
      <c r="K67" s="369">
        <v>343</v>
      </c>
      <c r="L67" s="369">
        <v>2355</v>
      </c>
      <c r="M67" s="369" t="s">
        <v>1281</v>
      </c>
      <c r="N67" s="369" t="s">
        <v>1282</v>
      </c>
      <c r="O67" s="369">
        <v>1.31</v>
      </c>
      <c r="P67" s="369">
        <v>1.32</v>
      </c>
      <c r="Q67" s="361" t="e">
        <f t="shared" ref="Q67:Q68" si="9">M67-N67</f>
        <v>#VALUE!</v>
      </c>
      <c r="R67" s="359" t="e">
        <f t="shared" ref="R67:R68" si="10">(Q67*100)/N67</f>
        <v>#VALUE!</v>
      </c>
    </row>
    <row r="68" spans="1:18" s="367" customFormat="1" ht="17" customHeight="1" x14ac:dyDescent="0.2">
      <c r="A68" s="367" t="s">
        <v>1374</v>
      </c>
      <c r="B68" s="367">
        <v>2009</v>
      </c>
      <c r="C68" s="368" t="s">
        <v>99</v>
      </c>
      <c r="D68" s="368" t="s">
        <v>163</v>
      </c>
      <c r="E68" s="367" t="s">
        <v>1279</v>
      </c>
      <c r="F68" s="368" t="s">
        <v>1235</v>
      </c>
      <c r="G68" s="367" t="s">
        <v>113</v>
      </c>
      <c r="H68" s="368" t="s">
        <v>707</v>
      </c>
      <c r="I68" s="368" t="s">
        <v>1306</v>
      </c>
      <c r="J68" s="358" t="s">
        <v>169</v>
      </c>
      <c r="K68" s="369">
        <v>343</v>
      </c>
      <c r="L68" s="369">
        <v>2355</v>
      </c>
      <c r="M68" s="369" t="s">
        <v>1280</v>
      </c>
      <c r="N68" s="370">
        <v>65.099999999999994</v>
      </c>
      <c r="O68" s="369">
        <v>1.1200000000000001</v>
      </c>
      <c r="P68" s="369">
        <v>1.1399999999999999</v>
      </c>
      <c r="Q68" s="361" t="e">
        <f t="shared" si="9"/>
        <v>#VALUE!</v>
      </c>
      <c r="R68" s="359" t="e">
        <f t="shared" si="10"/>
        <v>#VALUE!</v>
      </c>
    </row>
    <row r="69" spans="1:18" s="367" customFormat="1" ht="32" x14ac:dyDescent="0.2">
      <c r="A69" s="368" t="s">
        <v>1108</v>
      </c>
      <c r="B69" s="368">
        <v>2011</v>
      </c>
      <c r="C69" s="368" t="s">
        <v>53</v>
      </c>
      <c r="D69" s="368" t="s">
        <v>351</v>
      </c>
      <c r="E69" s="368" t="s">
        <v>352</v>
      </c>
      <c r="F69" s="368" t="s">
        <v>1235</v>
      </c>
      <c r="G69" s="368" t="s">
        <v>359</v>
      </c>
      <c r="H69" s="358" t="s">
        <v>707</v>
      </c>
      <c r="I69" s="367" t="s">
        <v>1353</v>
      </c>
      <c r="J69" s="358" t="s">
        <v>1382</v>
      </c>
      <c r="K69" s="378">
        <v>342</v>
      </c>
      <c r="L69" s="378">
        <v>324</v>
      </c>
      <c r="M69" s="369" t="s">
        <v>1286</v>
      </c>
      <c r="N69" s="369" t="s">
        <v>1289</v>
      </c>
      <c r="O69" s="369">
        <v>4.5</v>
      </c>
      <c r="P69" s="369">
        <v>6.3</v>
      </c>
    </row>
    <row r="70" spans="1:18" s="367" customFormat="1" ht="32" x14ac:dyDescent="0.2">
      <c r="A70" s="368" t="s">
        <v>1108</v>
      </c>
      <c r="B70" s="368">
        <v>2011</v>
      </c>
      <c r="C70" s="368" t="s">
        <v>53</v>
      </c>
      <c r="D70" s="368" t="s">
        <v>351</v>
      </c>
      <c r="E70" s="368" t="s">
        <v>352</v>
      </c>
      <c r="F70" s="368" t="s">
        <v>1235</v>
      </c>
      <c r="G70" s="368" t="s">
        <v>359</v>
      </c>
      <c r="I70" s="367" t="s">
        <v>1230</v>
      </c>
      <c r="K70" s="371">
        <v>342</v>
      </c>
      <c r="L70" s="371">
        <v>324</v>
      </c>
      <c r="M70" s="369" t="s">
        <v>1287</v>
      </c>
      <c r="N70" s="369" t="s">
        <v>1290</v>
      </c>
      <c r="O70" s="369">
        <v>1.03</v>
      </c>
      <c r="P70" s="369">
        <v>1.05</v>
      </c>
    </row>
    <row r="71" spans="1:18" s="367" customFormat="1" ht="32" x14ac:dyDescent="0.2">
      <c r="A71" s="368" t="s">
        <v>1108</v>
      </c>
      <c r="B71" s="368">
        <v>2011</v>
      </c>
      <c r="C71" s="368" t="s">
        <v>53</v>
      </c>
      <c r="D71" s="368" t="s">
        <v>351</v>
      </c>
      <c r="E71" s="368" t="s">
        <v>352</v>
      </c>
      <c r="F71" s="368" t="s">
        <v>1235</v>
      </c>
      <c r="G71" s="368" t="s">
        <v>359</v>
      </c>
      <c r="H71" s="358" t="s">
        <v>707</v>
      </c>
      <c r="I71" s="367" t="s">
        <v>1327</v>
      </c>
      <c r="K71" s="371">
        <v>342</v>
      </c>
      <c r="L71" s="371">
        <v>324</v>
      </c>
      <c r="M71" s="369" t="s">
        <v>1288</v>
      </c>
      <c r="N71" s="369" t="s">
        <v>1291</v>
      </c>
      <c r="O71" s="369">
        <v>0.38</v>
      </c>
      <c r="P71" s="369">
        <v>0.39</v>
      </c>
    </row>
    <row r="72" spans="1:18" s="367" customFormat="1" ht="32" x14ac:dyDescent="0.2">
      <c r="A72" s="368" t="s">
        <v>1387</v>
      </c>
      <c r="B72" s="368">
        <v>2011</v>
      </c>
      <c r="C72" s="368" t="s">
        <v>53</v>
      </c>
      <c r="D72" s="368" t="s">
        <v>351</v>
      </c>
      <c r="E72" s="368" t="s">
        <v>352</v>
      </c>
      <c r="F72" s="368" t="s">
        <v>1235</v>
      </c>
      <c r="G72" s="368" t="s">
        <v>359</v>
      </c>
      <c r="H72" s="368" t="s">
        <v>707</v>
      </c>
      <c r="I72" s="367" t="s">
        <v>1283</v>
      </c>
      <c r="J72" s="368" t="s">
        <v>169</v>
      </c>
      <c r="K72" s="371">
        <v>342</v>
      </c>
      <c r="L72" s="371">
        <v>324</v>
      </c>
      <c r="M72" s="369" t="s">
        <v>1284</v>
      </c>
      <c r="N72" s="369" t="s">
        <v>1285</v>
      </c>
      <c r="O72" s="369">
        <v>1</v>
      </c>
      <c r="P72" s="369">
        <v>1</v>
      </c>
    </row>
    <row r="73" spans="1:18" s="367" customFormat="1" ht="32" x14ac:dyDescent="0.2">
      <c r="A73" s="368" t="s">
        <v>1387</v>
      </c>
      <c r="B73" s="368">
        <v>2011</v>
      </c>
      <c r="C73" s="368" t="s">
        <v>53</v>
      </c>
      <c r="D73" s="368" t="s">
        <v>351</v>
      </c>
      <c r="E73" s="368" t="s">
        <v>352</v>
      </c>
      <c r="F73" s="368" t="s">
        <v>1235</v>
      </c>
      <c r="G73" s="368" t="s">
        <v>359</v>
      </c>
      <c r="H73" s="368" t="s">
        <v>707</v>
      </c>
      <c r="I73" s="368" t="s">
        <v>1306</v>
      </c>
      <c r="J73" s="368" t="s">
        <v>169</v>
      </c>
      <c r="K73" s="371">
        <v>342</v>
      </c>
      <c r="L73" s="371">
        <v>324</v>
      </c>
      <c r="M73" s="369">
        <v>81</v>
      </c>
      <c r="N73" s="369">
        <v>81</v>
      </c>
      <c r="O73" s="369">
        <v>0</v>
      </c>
      <c r="P73" s="369">
        <v>0</v>
      </c>
    </row>
    <row r="74" spans="1:18" s="367" customFormat="1" ht="16" x14ac:dyDescent="0.2">
      <c r="A74" s="367" t="s">
        <v>1292</v>
      </c>
      <c r="B74" s="367">
        <v>2008</v>
      </c>
      <c r="C74" s="367" t="s">
        <v>99</v>
      </c>
      <c r="D74" s="367" t="s">
        <v>277</v>
      </c>
      <c r="E74" s="367" t="s">
        <v>1293</v>
      </c>
      <c r="F74" s="368" t="s">
        <v>1229</v>
      </c>
      <c r="G74" s="367" t="s">
        <v>113</v>
      </c>
      <c r="H74" s="373" t="s">
        <v>707</v>
      </c>
      <c r="I74" s="372" t="s">
        <v>857</v>
      </c>
      <c r="J74" s="372"/>
      <c r="K74" s="388">
        <v>41</v>
      </c>
      <c r="L74" s="388">
        <v>376</v>
      </c>
      <c r="M74" s="388">
        <v>1.2</v>
      </c>
      <c r="N74" s="388">
        <v>2.2999999999999998</v>
      </c>
      <c r="O74" s="388">
        <v>3.4</v>
      </c>
      <c r="P74" s="388">
        <v>6</v>
      </c>
      <c r="Q74" s="361">
        <f>N74-M74</f>
        <v>1.0999999999999999</v>
      </c>
      <c r="R74" s="361">
        <f>(Q74*100)/N74</f>
        <v>47.826086956521735</v>
      </c>
    </row>
    <row r="75" spans="1:18" s="367" customFormat="1" ht="16" x14ac:dyDescent="0.2">
      <c r="A75" s="367" t="s">
        <v>1394</v>
      </c>
      <c r="B75" s="367">
        <v>2019</v>
      </c>
      <c r="C75" s="367" t="s">
        <v>99</v>
      </c>
      <c r="D75" s="367" t="s">
        <v>1303</v>
      </c>
      <c r="E75" s="367" t="s">
        <v>1304</v>
      </c>
      <c r="F75" s="367" t="s">
        <v>1301</v>
      </c>
      <c r="G75" s="367" t="s">
        <v>1300</v>
      </c>
      <c r="H75" s="373" t="s">
        <v>707</v>
      </c>
      <c r="I75" s="368" t="s">
        <v>1236</v>
      </c>
      <c r="J75" s="368"/>
      <c r="K75" s="367">
        <v>454</v>
      </c>
      <c r="L75" s="367">
        <v>138</v>
      </c>
      <c r="M75" s="367">
        <v>0.55000000000000004</v>
      </c>
      <c r="N75" s="367">
        <v>1.32</v>
      </c>
      <c r="O75" s="367">
        <v>0.05</v>
      </c>
      <c r="P75" s="367">
        <v>0.19</v>
      </c>
      <c r="Q75" s="361">
        <f t="shared" ref="Q75:Q76" si="11">N75-M75</f>
        <v>0.77</v>
      </c>
      <c r="R75" s="359">
        <f t="shared" ref="R75:R76" si="12">(Q75*100)/N75</f>
        <v>58.333333333333329</v>
      </c>
    </row>
    <row r="76" spans="1:18" s="367" customFormat="1" ht="16" x14ac:dyDescent="0.2">
      <c r="A76" s="367" t="s">
        <v>1394</v>
      </c>
      <c r="B76" s="367">
        <v>2019</v>
      </c>
      <c r="C76" s="367" t="s">
        <v>99</v>
      </c>
      <c r="D76" s="367" t="s">
        <v>1303</v>
      </c>
      <c r="E76" s="367" t="s">
        <v>1304</v>
      </c>
      <c r="F76" s="367" t="s">
        <v>1302</v>
      </c>
      <c r="G76" s="367" t="s">
        <v>1300</v>
      </c>
      <c r="H76" s="373" t="s">
        <v>707</v>
      </c>
      <c r="I76" s="368" t="s">
        <v>1236</v>
      </c>
      <c r="J76" s="368"/>
      <c r="K76" s="367">
        <v>90</v>
      </c>
      <c r="L76" s="367">
        <v>68</v>
      </c>
      <c r="M76" s="367">
        <v>0.82</v>
      </c>
      <c r="N76" s="367">
        <v>1.1599999999999999</v>
      </c>
      <c r="O76" s="367">
        <v>0.14000000000000001</v>
      </c>
      <c r="P76" s="367">
        <v>0.1</v>
      </c>
      <c r="Q76" s="361">
        <f t="shared" si="11"/>
        <v>0.33999999999999997</v>
      </c>
      <c r="R76" s="359">
        <f t="shared" si="12"/>
        <v>29.31034482758621</v>
      </c>
    </row>
    <row r="77" spans="1:18" ht="16" x14ac:dyDescent="0.2">
      <c r="A77" s="367" t="s">
        <v>1299</v>
      </c>
      <c r="B77" s="367">
        <v>2019</v>
      </c>
      <c r="C77" s="367" t="s">
        <v>99</v>
      </c>
      <c r="D77" s="367" t="s">
        <v>1303</v>
      </c>
      <c r="E77" s="367" t="s">
        <v>1304</v>
      </c>
      <c r="F77" s="367" t="s">
        <v>1301</v>
      </c>
      <c r="G77" s="367" t="s">
        <v>1300</v>
      </c>
      <c r="H77" s="373" t="s">
        <v>707</v>
      </c>
      <c r="I77" s="372" t="s">
        <v>857</v>
      </c>
      <c r="J77" s="372"/>
      <c r="K77" s="388">
        <v>454</v>
      </c>
      <c r="L77" s="388">
        <v>138</v>
      </c>
      <c r="M77" s="388">
        <v>0.05</v>
      </c>
      <c r="N77" s="388">
        <v>0.97</v>
      </c>
      <c r="O77" s="388">
        <v>0.08</v>
      </c>
      <c r="P77" s="388">
        <v>0.28000000000000003</v>
      </c>
      <c r="Q77" s="361">
        <f t="shared" ref="Q77:Q78" si="13">N77-M77</f>
        <v>0.91999999999999993</v>
      </c>
      <c r="R77" s="361">
        <f t="shared" ref="R77:R78" si="14">(Q77*100)/N77</f>
        <v>94.845360824742272</v>
      </c>
    </row>
    <row r="78" spans="1:18" ht="16" x14ac:dyDescent="0.2">
      <c r="A78" s="382" t="s">
        <v>1299</v>
      </c>
      <c r="B78" s="367">
        <v>2019</v>
      </c>
      <c r="C78" s="367" t="s">
        <v>99</v>
      </c>
      <c r="D78" s="367" t="s">
        <v>1303</v>
      </c>
      <c r="E78" s="367" t="s">
        <v>1304</v>
      </c>
      <c r="F78" s="367" t="s">
        <v>1302</v>
      </c>
      <c r="G78" s="367" t="s">
        <v>1300</v>
      </c>
      <c r="H78" s="373" t="s">
        <v>707</v>
      </c>
      <c r="I78" s="372" t="s">
        <v>857</v>
      </c>
      <c r="J78" s="372"/>
      <c r="K78" s="388">
        <v>90</v>
      </c>
      <c r="L78" s="388">
        <v>68</v>
      </c>
      <c r="M78" s="388">
        <v>0.42</v>
      </c>
      <c r="N78" s="388">
        <v>1.1499999999999999</v>
      </c>
      <c r="O78" s="388">
        <v>0.2</v>
      </c>
      <c r="P78" s="388">
        <v>0.2</v>
      </c>
      <c r="Q78" s="361">
        <f t="shared" si="13"/>
        <v>0.73</v>
      </c>
      <c r="R78" s="361">
        <f t="shared" si="14"/>
        <v>63.478260869565226</v>
      </c>
    </row>
    <row r="79" spans="1:18" s="367" customFormat="1" ht="16" x14ac:dyDescent="0.2">
      <c r="A79" s="368" t="s">
        <v>1379</v>
      </c>
      <c r="B79" s="368">
        <v>2017</v>
      </c>
      <c r="C79" s="368" t="s">
        <v>237</v>
      </c>
      <c r="D79" s="368" t="s">
        <v>277</v>
      </c>
      <c r="E79" s="368" t="s">
        <v>831</v>
      </c>
      <c r="F79" s="368" t="s">
        <v>1235</v>
      </c>
      <c r="G79" s="367" t="s">
        <v>834</v>
      </c>
      <c r="H79" s="358" t="s">
        <v>707</v>
      </c>
      <c r="I79" s="367" t="s">
        <v>1353</v>
      </c>
      <c r="J79" s="358" t="s">
        <v>1382</v>
      </c>
      <c r="K79" s="367">
        <v>398</v>
      </c>
      <c r="L79" s="367">
        <v>466</v>
      </c>
      <c r="M79" s="367">
        <v>23.3</v>
      </c>
      <c r="N79" s="367">
        <v>26.4</v>
      </c>
      <c r="O79" s="367">
        <v>4</v>
      </c>
      <c r="P79" s="367">
        <v>5</v>
      </c>
      <c r="Q79" s="361">
        <f>N79-M79</f>
        <v>3.0999999999999979</v>
      </c>
      <c r="R79" s="359">
        <f>(Q79*100)/N79</f>
        <v>11.742424242424235</v>
      </c>
    </row>
    <row r="80" spans="1:18" s="367" customFormat="1" ht="32" x14ac:dyDescent="0.2">
      <c r="A80" s="367" t="s">
        <v>1388</v>
      </c>
      <c r="B80" s="367">
        <v>2012</v>
      </c>
      <c r="C80" s="368" t="s">
        <v>53</v>
      </c>
      <c r="D80" s="368" t="s">
        <v>351</v>
      </c>
      <c r="E80" s="367" t="s">
        <v>1307</v>
      </c>
      <c r="F80" s="368" t="s">
        <v>1235</v>
      </c>
      <c r="G80" s="367" t="s">
        <v>113</v>
      </c>
      <c r="H80" s="368" t="s">
        <v>707</v>
      </c>
      <c r="I80" s="367" t="s">
        <v>1283</v>
      </c>
      <c r="J80" s="368" t="s">
        <v>169</v>
      </c>
      <c r="K80" s="369" t="s">
        <v>1308</v>
      </c>
      <c r="L80" s="369" t="s">
        <v>1309</v>
      </c>
      <c r="M80" s="369">
        <v>117.8</v>
      </c>
      <c r="N80" s="369">
        <v>119</v>
      </c>
      <c r="O80" s="369">
        <v>0.3</v>
      </c>
      <c r="P80" s="369">
        <v>0.3</v>
      </c>
    </row>
    <row r="81" spans="1:18" s="367" customFormat="1" ht="32" x14ac:dyDescent="0.2">
      <c r="A81" s="367" t="s">
        <v>1389</v>
      </c>
      <c r="B81" s="367">
        <v>2012</v>
      </c>
      <c r="C81" s="368" t="s">
        <v>53</v>
      </c>
      <c r="D81" s="368" t="s">
        <v>351</v>
      </c>
      <c r="E81" s="367" t="s">
        <v>1307</v>
      </c>
      <c r="F81" s="368" t="s">
        <v>1235</v>
      </c>
      <c r="G81" s="367" t="s">
        <v>113</v>
      </c>
      <c r="H81" s="368" t="s">
        <v>707</v>
      </c>
      <c r="I81" s="368" t="s">
        <v>1306</v>
      </c>
      <c r="J81" s="368" t="s">
        <v>169</v>
      </c>
      <c r="K81" s="369" t="s">
        <v>1310</v>
      </c>
      <c r="L81" s="369" t="s">
        <v>1311</v>
      </c>
      <c r="M81" s="369">
        <v>74.7</v>
      </c>
      <c r="N81" s="369">
        <v>76.2</v>
      </c>
      <c r="O81" s="369">
        <v>0.4</v>
      </c>
      <c r="P81" s="369">
        <v>0.5</v>
      </c>
    </row>
    <row r="82" spans="1:18" s="367" customFormat="1" ht="16" x14ac:dyDescent="0.2">
      <c r="A82" s="367" t="s">
        <v>1375</v>
      </c>
      <c r="B82" s="367">
        <v>2005</v>
      </c>
      <c r="C82" s="368" t="s">
        <v>237</v>
      </c>
      <c r="D82" s="367" t="s">
        <v>277</v>
      </c>
      <c r="E82" s="367" t="s">
        <v>1336</v>
      </c>
      <c r="F82" s="367" t="s">
        <v>279</v>
      </c>
      <c r="G82" s="367" t="s">
        <v>66</v>
      </c>
      <c r="H82" s="358" t="s">
        <v>707</v>
      </c>
      <c r="I82" s="367" t="s">
        <v>1353</v>
      </c>
      <c r="J82" s="358" t="s">
        <v>1382</v>
      </c>
      <c r="K82" s="369" t="s">
        <v>1314</v>
      </c>
      <c r="L82" s="369">
        <v>359</v>
      </c>
      <c r="M82" s="369" t="s">
        <v>1317</v>
      </c>
      <c r="N82" s="369" t="s">
        <v>1318</v>
      </c>
      <c r="O82" s="369" t="s">
        <v>1348</v>
      </c>
      <c r="P82" s="369">
        <v>0.2</v>
      </c>
      <c r="Q82" s="361" t="e">
        <f t="shared" ref="Q82:Q83" si="15">N82-M82</f>
        <v>#VALUE!</v>
      </c>
      <c r="R82" s="359" t="e">
        <f t="shared" ref="R82:R83" si="16">(Q82*100)/N82</f>
        <v>#VALUE!</v>
      </c>
    </row>
    <row r="83" spans="1:18" ht="16" x14ac:dyDescent="0.2">
      <c r="A83" s="367" t="s">
        <v>1375</v>
      </c>
      <c r="B83" s="367">
        <v>2005</v>
      </c>
      <c r="C83" s="368" t="s">
        <v>237</v>
      </c>
      <c r="D83" s="367" t="s">
        <v>277</v>
      </c>
      <c r="E83" s="367" t="s">
        <v>1336</v>
      </c>
      <c r="F83" s="367" t="s">
        <v>279</v>
      </c>
      <c r="G83" s="367" t="s">
        <v>66</v>
      </c>
      <c r="H83" s="358" t="s">
        <v>707</v>
      </c>
      <c r="I83" s="367" t="s">
        <v>1354</v>
      </c>
      <c r="J83" s="358"/>
      <c r="K83" s="369" t="s">
        <v>1314</v>
      </c>
      <c r="L83" s="369">
        <v>359</v>
      </c>
      <c r="M83" s="369" t="s">
        <v>1319</v>
      </c>
      <c r="N83" s="369" t="s">
        <v>1320</v>
      </c>
      <c r="O83" s="369">
        <v>9</v>
      </c>
      <c r="P83" s="379">
        <v>11.13</v>
      </c>
      <c r="Q83" s="361" t="e">
        <f t="shared" si="15"/>
        <v>#VALUE!</v>
      </c>
      <c r="R83" s="359" t="e">
        <f t="shared" si="16"/>
        <v>#VALUE!</v>
      </c>
    </row>
    <row r="84" spans="1:18" ht="16" x14ac:dyDescent="0.2">
      <c r="A84" s="367" t="s">
        <v>1375</v>
      </c>
      <c r="B84" s="367">
        <v>2005</v>
      </c>
      <c r="C84" s="368" t="s">
        <v>237</v>
      </c>
      <c r="D84" s="367" t="s">
        <v>277</v>
      </c>
      <c r="E84" s="367" t="s">
        <v>1336</v>
      </c>
      <c r="F84" s="367" t="s">
        <v>279</v>
      </c>
      <c r="G84" s="367" t="s">
        <v>66</v>
      </c>
      <c r="H84" s="358" t="s">
        <v>707</v>
      </c>
      <c r="I84" s="367" t="s">
        <v>1322</v>
      </c>
      <c r="J84" s="358" t="s">
        <v>169</v>
      </c>
      <c r="K84" s="369" t="s">
        <v>1314</v>
      </c>
      <c r="L84" s="369">
        <v>359</v>
      </c>
      <c r="M84" s="369" t="s">
        <v>1321</v>
      </c>
      <c r="N84" s="369" t="s">
        <v>1323</v>
      </c>
      <c r="O84" s="369">
        <v>5.8</v>
      </c>
      <c r="P84" s="367">
        <v>5.4</v>
      </c>
      <c r="Q84" s="361" t="e">
        <f t="shared" ref="Q84:Q85" si="17">M84-N84</f>
        <v>#VALUE!</v>
      </c>
      <c r="R84" s="359" t="e">
        <f t="shared" ref="R84:R85" si="18">(Q84*100)/N84</f>
        <v>#VALUE!</v>
      </c>
    </row>
    <row r="85" spans="1:18" ht="16" x14ac:dyDescent="0.2">
      <c r="A85" s="367" t="s">
        <v>1375</v>
      </c>
      <c r="B85" s="367">
        <v>2005</v>
      </c>
      <c r="C85" s="368" t="s">
        <v>237</v>
      </c>
      <c r="D85" s="367" t="s">
        <v>277</v>
      </c>
      <c r="E85" s="367" t="s">
        <v>1336</v>
      </c>
      <c r="F85" s="367" t="s">
        <v>279</v>
      </c>
      <c r="G85" s="367" t="s">
        <v>66</v>
      </c>
      <c r="H85" s="368" t="s">
        <v>707</v>
      </c>
      <c r="I85" s="367" t="s">
        <v>1306</v>
      </c>
      <c r="J85" s="358" t="s">
        <v>169</v>
      </c>
      <c r="K85" s="369" t="s">
        <v>1314</v>
      </c>
      <c r="L85" s="369">
        <v>359</v>
      </c>
      <c r="M85" s="369" t="s">
        <v>1324</v>
      </c>
      <c r="N85" s="369" t="s">
        <v>1331</v>
      </c>
      <c r="O85" s="369">
        <v>5.0999999999999996</v>
      </c>
      <c r="P85" s="369">
        <v>5.4</v>
      </c>
      <c r="Q85" s="361" t="e">
        <f t="shared" si="17"/>
        <v>#VALUE!</v>
      </c>
      <c r="R85" s="359" t="e">
        <f t="shared" si="18"/>
        <v>#VALUE!</v>
      </c>
    </row>
    <row r="86" spans="1:18" ht="16" x14ac:dyDescent="0.2">
      <c r="A86" s="367" t="s">
        <v>1375</v>
      </c>
      <c r="B86" s="367">
        <v>2005</v>
      </c>
      <c r="C86" s="368" t="s">
        <v>237</v>
      </c>
      <c r="D86" s="367" t="s">
        <v>277</v>
      </c>
      <c r="E86" s="367" t="s">
        <v>1336</v>
      </c>
      <c r="F86" s="367" t="s">
        <v>279</v>
      </c>
      <c r="G86" s="367" t="s">
        <v>66</v>
      </c>
      <c r="H86" s="358" t="s">
        <v>707</v>
      </c>
      <c r="I86" s="367" t="s">
        <v>1326</v>
      </c>
      <c r="J86" s="358" t="s">
        <v>1391</v>
      </c>
      <c r="K86" s="369" t="s">
        <v>1314</v>
      </c>
      <c r="L86" s="369">
        <v>359</v>
      </c>
      <c r="M86" s="369" t="s">
        <v>1325</v>
      </c>
      <c r="N86" s="369" t="s">
        <v>1332</v>
      </c>
      <c r="O86" s="369" t="s">
        <v>1349</v>
      </c>
      <c r="P86" s="369">
        <v>0.65</v>
      </c>
    </row>
    <row r="87" spans="1:18" ht="1" customHeight="1" x14ac:dyDescent="0.2">
      <c r="A87" s="367" t="s">
        <v>1313</v>
      </c>
      <c r="B87" s="367">
        <v>2005</v>
      </c>
      <c r="C87" s="368" t="s">
        <v>237</v>
      </c>
      <c r="D87" s="367" t="s">
        <v>277</v>
      </c>
      <c r="E87" s="367" t="s">
        <v>1336</v>
      </c>
      <c r="F87" s="367" t="s">
        <v>279</v>
      </c>
      <c r="G87" s="367" t="s">
        <v>66</v>
      </c>
      <c r="H87" s="358" t="s">
        <v>707</v>
      </c>
      <c r="I87" s="367" t="s">
        <v>1377</v>
      </c>
      <c r="J87" s="358" t="s">
        <v>1391</v>
      </c>
      <c r="K87" s="369" t="s">
        <v>1314</v>
      </c>
      <c r="L87" s="369">
        <v>359</v>
      </c>
      <c r="M87" s="369" t="s">
        <v>1329</v>
      </c>
      <c r="N87" s="369" t="s">
        <v>1334</v>
      </c>
      <c r="O87" s="369" t="s">
        <v>1349</v>
      </c>
      <c r="P87" s="379">
        <v>2.94</v>
      </c>
    </row>
    <row r="88" spans="1:18" ht="16" x14ac:dyDescent="0.2">
      <c r="A88" s="367" t="s">
        <v>1375</v>
      </c>
      <c r="B88" s="367">
        <v>2005</v>
      </c>
      <c r="C88" s="368" t="s">
        <v>237</v>
      </c>
      <c r="D88" s="367" t="s">
        <v>277</v>
      </c>
      <c r="E88" s="367" t="s">
        <v>1336</v>
      </c>
      <c r="F88" s="367" t="s">
        <v>279</v>
      </c>
      <c r="G88" s="367" t="s">
        <v>66</v>
      </c>
      <c r="I88" s="367" t="s">
        <v>1312</v>
      </c>
      <c r="K88" s="369" t="s">
        <v>1314</v>
      </c>
      <c r="L88" s="369">
        <v>359</v>
      </c>
      <c r="M88" s="369" t="s">
        <v>1330</v>
      </c>
      <c r="N88" s="369" t="s">
        <v>1335</v>
      </c>
      <c r="O88" s="369" t="s">
        <v>1349</v>
      </c>
      <c r="P88" s="369">
        <v>0.7</v>
      </c>
    </row>
    <row r="89" spans="1:18" s="367" customFormat="1" ht="16" x14ac:dyDescent="0.2">
      <c r="A89" s="367" t="s">
        <v>1375</v>
      </c>
      <c r="B89" s="367">
        <v>2005</v>
      </c>
      <c r="C89" s="368" t="s">
        <v>237</v>
      </c>
      <c r="D89" s="367" t="s">
        <v>277</v>
      </c>
      <c r="E89" s="367" t="s">
        <v>1336</v>
      </c>
      <c r="F89" s="367" t="s">
        <v>1316</v>
      </c>
      <c r="G89" s="367" t="s">
        <v>66</v>
      </c>
      <c r="H89" s="358" t="s">
        <v>707</v>
      </c>
      <c r="I89" s="367" t="s">
        <v>1353</v>
      </c>
      <c r="J89" s="358" t="s">
        <v>1382</v>
      </c>
      <c r="K89" s="369" t="s">
        <v>1315</v>
      </c>
      <c r="L89" s="369">
        <v>420</v>
      </c>
      <c r="M89" s="369" t="s">
        <v>1337</v>
      </c>
      <c r="N89" s="369" t="s">
        <v>1342</v>
      </c>
      <c r="O89" s="369">
        <v>4.4000000000000004</v>
      </c>
      <c r="P89" s="369">
        <v>4.2</v>
      </c>
      <c r="Q89" s="361" t="e">
        <f t="shared" ref="Q89:Q90" si="19">N89-M89</f>
        <v>#VALUE!</v>
      </c>
      <c r="R89" s="359" t="e">
        <f t="shared" ref="R89:R90" si="20">(Q89*100)/N89</f>
        <v>#VALUE!</v>
      </c>
    </row>
    <row r="90" spans="1:18" ht="16" x14ac:dyDescent="0.2">
      <c r="A90" s="367" t="s">
        <v>1375</v>
      </c>
      <c r="B90" s="367">
        <v>2005</v>
      </c>
      <c r="C90" s="368" t="s">
        <v>237</v>
      </c>
      <c r="D90" s="367" t="s">
        <v>277</v>
      </c>
      <c r="E90" s="367" t="s">
        <v>1336</v>
      </c>
      <c r="F90" s="367" t="s">
        <v>1316</v>
      </c>
      <c r="G90" s="367" t="s">
        <v>66</v>
      </c>
      <c r="H90" s="358" t="s">
        <v>707</v>
      </c>
      <c r="I90" s="367" t="s">
        <v>1354</v>
      </c>
      <c r="J90" s="358"/>
      <c r="K90" s="369" t="s">
        <v>1315</v>
      </c>
      <c r="L90" s="369">
        <v>420</v>
      </c>
      <c r="M90" s="369" t="s">
        <v>1338</v>
      </c>
      <c r="N90" s="369" t="s">
        <v>1343</v>
      </c>
      <c r="O90" s="369">
        <v>9</v>
      </c>
      <c r="P90" s="379">
        <v>11.13</v>
      </c>
      <c r="Q90" s="361" t="e">
        <f t="shared" si="19"/>
        <v>#VALUE!</v>
      </c>
      <c r="R90" s="359" t="e">
        <f t="shared" si="20"/>
        <v>#VALUE!</v>
      </c>
    </row>
    <row r="91" spans="1:18" ht="16" x14ac:dyDescent="0.2">
      <c r="A91" s="367" t="s">
        <v>1375</v>
      </c>
      <c r="B91" s="367">
        <v>2005</v>
      </c>
      <c r="C91" s="368" t="s">
        <v>237</v>
      </c>
      <c r="D91" s="367" t="s">
        <v>277</v>
      </c>
      <c r="E91" s="367" t="s">
        <v>1336</v>
      </c>
      <c r="F91" s="367" t="s">
        <v>1316</v>
      </c>
      <c r="G91" s="367" t="s">
        <v>66</v>
      </c>
      <c r="H91" s="358" t="s">
        <v>707</v>
      </c>
      <c r="I91" s="367" t="s">
        <v>1322</v>
      </c>
      <c r="J91" s="358" t="s">
        <v>169</v>
      </c>
      <c r="K91" s="369" t="s">
        <v>1315</v>
      </c>
      <c r="L91" s="369">
        <v>420</v>
      </c>
      <c r="M91" s="369" t="s">
        <v>1339</v>
      </c>
      <c r="N91" s="369" t="s">
        <v>1344</v>
      </c>
      <c r="O91" s="369">
        <v>5.8</v>
      </c>
      <c r="P91" s="369">
        <v>5.4</v>
      </c>
      <c r="Q91" s="361" t="e">
        <f t="shared" ref="Q91:Q92" si="21">M91-N91</f>
        <v>#VALUE!</v>
      </c>
      <c r="R91" s="359" t="e">
        <f t="shared" ref="R91:R92" si="22">(Q91*100)/N91</f>
        <v>#VALUE!</v>
      </c>
    </row>
    <row r="92" spans="1:18" ht="16" x14ac:dyDescent="0.2">
      <c r="A92" s="367" t="s">
        <v>1375</v>
      </c>
      <c r="B92" s="367">
        <v>2005</v>
      </c>
      <c r="C92" s="368" t="s">
        <v>237</v>
      </c>
      <c r="D92" s="367" t="s">
        <v>277</v>
      </c>
      <c r="E92" s="367" t="s">
        <v>1336</v>
      </c>
      <c r="F92" s="367" t="s">
        <v>1316</v>
      </c>
      <c r="G92" s="367" t="s">
        <v>66</v>
      </c>
      <c r="H92" s="368" t="s">
        <v>707</v>
      </c>
      <c r="I92" s="367" t="s">
        <v>1306</v>
      </c>
      <c r="J92" s="358" t="s">
        <v>169</v>
      </c>
      <c r="K92" s="369" t="s">
        <v>1315</v>
      </c>
      <c r="L92" s="369">
        <v>420</v>
      </c>
      <c r="M92" s="369" t="s">
        <v>1340</v>
      </c>
      <c r="N92" s="369" t="s">
        <v>1345</v>
      </c>
      <c r="O92" s="369">
        <v>5.0999999999999996</v>
      </c>
      <c r="P92" s="369">
        <v>5.4</v>
      </c>
      <c r="Q92" s="361" t="e">
        <f t="shared" si="21"/>
        <v>#VALUE!</v>
      </c>
      <c r="R92" s="359" t="e">
        <f t="shared" si="22"/>
        <v>#VALUE!</v>
      </c>
    </row>
    <row r="93" spans="1:18" ht="16" x14ac:dyDescent="0.2">
      <c r="A93" s="367" t="s">
        <v>1375</v>
      </c>
      <c r="B93" s="367">
        <v>2005</v>
      </c>
      <c r="C93" s="368" t="s">
        <v>237</v>
      </c>
      <c r="D93" s="367" t="s">
        <v>277</v>
      </c>
      <c r="E93" s="367" t="s">
        <v>1336</v>
      </c>
      <c r="F93" s="367" t="s">
        <v>1316</v>
      </c>
      <c r="G93" s="367" t="s">
        <v>66</v>
      </c>
      <c r="H93" s="358" t="s">
        <v>707</v>
      </c>
      <c r="I93" s="367" t="s">
        <v>1326</v>
      </c>
      <c r="J93" s="358" t="s">
        <v>1391</v>
      </c>
      <c r="K93" s="369" t="s">
        <v>1315</v>
      </c>
      <c r="L93" s="369">
        <v>420</v>
      </c>
      <c r="M93" s="369" t="s">
        <v>1341</v>
      </c>
      <c r="N93" s="369" t="s">
        <v>1346</v>
      </c>
      <c r="O93" s="369" t="s">
        <v>1349</v>
      </c>
      <c r="P93" s="369">
        <v>0.65</v>
      </c>
    </row>
    <row r="94" spans="1:18" ht="16" x14ac:dyDescent="0.2">
      <c r="A94" s="367" t="s">
        <v>1375</v>
      </c>
      <c r="B94" s="367">
        <v>2005</v>
      </c>
      <c r="C94" s="368" t="s">
        <v>237</v>
      </c>
      <c r="D94" s="367" t="s">
        <v>277</v>
      </c>
      <c r="E94" s="367" t="s">
        <v>1336</v>
      </c>
      <c r="F94" s="367" t="s">
        <v>1316</v>
      </c>
      <c r="G94" s="367" t="s">
        <v>66</v>
      </c>
      <c r="H94" s="358" t="s">
        <v>707</v>
      </c>
      <c r="I94" s="367" t="s">
        <v>1377</v>
      </c>
      <c r="J94" s="358" t="s">
        <v>1391</v>
      </c>
      <c r="K94" s="369" t="s">
        <v>1315</v>
      </c>
      <c r="L94" s="369">
        <v>420</v>
      </c>
      <c r="M94" s="369" t="s">
        <v>1333</v>
      </c>
      <c r="N94" s="369" t="s">
        <v>1347</v>
      </c>
      <c r="O94" s="369" t="s">
        <v>1349</v>
      </c>
      <c r="P94" s="379">
        <v>2.94</v>
      </c>
    </row>
    <row r="95" spans="1:18" ht="16" x14ac:dyDescent="0.2">
      <c r="A95" s="367" t="s">
        <v>1375</v>
      </c>
      <c r="B95" s="367">
        <v>2005</v>
      </c>
      <c r="C95" s="368" t="s">
        <v>237</v>
      </c>
      <c r="D95" s="367" t="s">
        <v>277</v>
      </c>
      <c r="E95" s="367" t="s">
        <v>1336</v>
      </c>
      <c r="F95" s="367" t="s">
        <v>1316</v>
      </c>
      <c r="G95" s="367" t="s">
        <v>66</v>
      </c>
      <c r="I95" s="367" t="s">
        <v>1312</v>
      </c>
      <c r="K95" s="369" t="s">
        <v>1315</v>
      </c>
      <c r="L95" s="369">
        <v>420</v>
      </c>
      <c r="M95" s="369" t="s">
        <v>1290</v>
      </c>
      <c r="N95" s="369" t="s">
        <v>1290</v>
      </c>
      <c r="O95" s="369" t="s">
        <v>1350</v>
      </c>
      <c r="P95" s="369">
        <v>0.7</v>
      </c>
    </row>
    <row r="96" spans="1:18" s="367" customFormat="1" ht="16" x14ac:dyDescent="0.2">
      <c r="A96" s="367" t="s">
        <v>1351</v>
      </c>
      <c r="B96" s="367">
        <v>2019</v>
      </c>
      <c r="C96" s="367" t="s">
        <v>99</v>
      </c>
      <c r="D96" s="367" t="s">
        <v>277</v>
      </c>
      <c r="E96" s="367" t="s">
        <v>1352</v>
      </c>
      <c r="F96" s="367" t="s">
        <v>1235</v>
      </c>
      <c r="G96" s="367" t="s">
        <v>113</v>
      </c>
      <c r="H96" s="373" t="s">
        <v>707</v>
      </c>
      <c r="I96" s="372" t="s">
        <v>857</v>
      </c>
      <c r="K96" s="389">
        <v>670</v>
      </c>
      <c r="L96" s="389">
        <v>477</v>
      </c>
      <c r="M96" s="389" t="s">
        <v>1355</v>
      </c>
      <c r="N96" s="389" t="s">
        <v>1356</v>
      </c>
      <c r="O96" s="389">
        <v>1.6</v>
      </c>
      <c r="P96" s="389">
        <v>1.6</v>
      </c>
      <c r="Q96" s="361" t="e">
        <f>N96-M96</f>
        <v>#VALUE!</v>
      </c>
      <c r="R96" s="361" t="e">
        <f>(Q96*100)/N96</f>
        <v>#VALUE!</v>
      </c>
    </row>
    <row r="97" spans="1:18" ht="16" x14ac:dyDescent="0.2">
      <c r="A97" s="367" t="s">
        <v>1380</v>
      </c>
      <c r="B97" s="367">
        <v>2019</v>
      </c>
      <c r="C97" s="367" t="s">
        <v>99</v>
      </c>
      <c r="D97" s="367" t="s">
        <v>277</v>
      </c>
      <c r="E97" s="367" t="s">
        <v>1352</v>
      </c>
      <c r="F97" s="367" t="s">
        <v>1235</v>
      </c>
      <c r="G97" s="367" t="s">
        <v>113</v>
      </c>
      <c r="H97" s="358" t="s">
        <v>707</v>
      </c>
      <c r="I97" s="367" t="s">
        <v>1353</v>
      </c>
      <c r="J97" s="358" t="s">
        <v>1382</v>
      </c>
      <c r="K97" s="369">
        <v>670</v>
      </c>
      <c r="L97" s="369">
        <v>477</v>
      </c>
      <c r="M97" s="369" t="s">
        <v>1357</v>
      </c>
      <c r="N97" s="369" t="s">
        <v>1358</v>
      </c>
      <c r="O97" s="369">
        <v>4.3</v>
      </c>
      <c r="P97" s="369">
        <v>4.5</v>
      </c>
      <c r="Q97" s="361" t="e">
        <f t="shared" ref="Q97:Q98" si="23">N97-M97</f>
        <v>#VALUE!</v>
      </c>
      <c r="R97" s="359" t="e">
        <f t="shared" ref="R97:R98" si="24">(Q97*100)/N97</f>
        <v>#VALUE!</v>
      </c>
    </row>
    <row r="98" spans="1:18" s="367" customFormat="1" ht="16" x14ac:dyDescent="0.2">
      <c r="A98" s="382" t="s">
        <v>1381</v>
      </c>
      <c r="B98" s="367">
        <v>2016</v>
      </c>
      <c r="C98" s="367" t="s">
        <v>99</v>
      </c>
      <c r="D98" s="367" t="s">
        <v>277</v>
      </c>
      <c r="E98" s="367" t="s">
        <v>1362</v>
      </c>
      <c r="F98" s="367" t="s">
        <v>1235</v>
      </c>
      <c r="G98" s="367" t="s">
        <v>66</v>
      </c>
      <c r="H98" s="358" t="s">
        <v>707</v>
      </c>
      <c r="I98" s="367" t="s">
        <v>1353</v>
      </c>
      <c r="J98" s="358" t="s">
        <v>1382</v>
      </c>
      <c r="K98" s="369">
        <v>82</v>
      </c>
      <c r="L98" s="369">
        <v>144</v>
      </c>
      <c r="M98" s="370" t="s">
        <v>1359</v>
      </c>
      <c r="N98" s="369" t="s">
        <v>1361</v>
      </c>
      <c r="O98" s="370" t="s">
        <v>1360</v>
      </c>
      <c r="P98" s="369">
        <v>3.6</v>
      </c>
      <c r="Q98" s="361" t="e">
        <f t="shared" si="23"/>
        <v>#VALUE!</v>
      </c>
      <c r="R98" s="359" t="e">
        <f t="shared" si="24"/>
        <v>#VALUE!</v>
      </c>
    </row>
    <row r="99" spans="1:18" s="367" customFormat="1" ht="16" x14ac:dyDescent="0.2">
      <c r="A99" s="367" t="s">
        <v>1363</v>
      </c>
      <c r="B99" s="369">
        <v>2005</v>
      </c>
      <c r="C99" s="368" t="s">
        <v>237</v>
      </c>
      <c r="D99" s="368" t="s">
        <v>237</v>
      </c>
      <c r="E99" s="367" t="s">
        <v>1364</v>
      </c>
      <c r="F99" s="367" t="s">
        <v>1235</v>
      </c>
      <c r="G99" s="367" t="s">
        <v>66</v>
      </c>
      <c r="H99" s="373" t="s">
        <v>707</v>
      </c>
      <c r="I99" s="367" t="s">
        <v>857</v>
      </c>
      <c r="K99" s="388">
        <v>390</v>
      </c>
      <c r="L99" s="388">
        <v>881</v>
      </c>
      <c r="M99" s="388">
        <v>1.4</v>
      </c>
      <c r="N99" s="388">
        <v>2.1</v>
      </c>
      <c r="O99" s="388">
        <v>0.2</v>
      </c>
      <c r="P99" s="388">
        <v>0.13</v>
      </c>
      <c r="Q99" s="361">
        <f>N99-M99</f>
        <v>0.70000000000000018</v>
      </c>
      <c r="R99" s="361">
        <f>(Q99*100)/N99</f>
        <v>33.333333333333336</v>
      </c>
    </row>
    <row r="100" spans="1:18" s="367" customFormat="1" ht="16" x14ac:dyDescent="0.2">
      <c r="A100" s="367" t="s">
        <v>1368</v>
      </c>
      <c r="B100" s="367">
        <v>2021</v>
      </c>
      <c r="C100" s="368" t="s">
        <v>237</v>
      </c>
      <c r="D100" s="367" t="s">
        <v>1366</v>
      </c>
      <c r="E100" s="367" t="s">
        <v>1367</v>
      </c>
      <c r="F100" s="368" t="s">
        <v>1235</v>
      </c>
      <c r="G100" s="367" t="s">
        <v>1365</v>
      </c>
      <c r="H100" s="373" t="s">
        <v>707</v>
      </c>
      <c r="I100" s="367" t="s">
        <v>594</v>
      </c>
      <c r="K100" s="367">
        <v>1610</v>
      </c>
      <c r="L100" s="367">
        <v>1610</v>
      </c>
      <c r="M100" s="367">
        <v>3.3</v>
      </c>
      <c r="N100" s="367">
        <v>3.67</v>
      </c>
      <c r="O100" s="367">
        <v>0.1</v>
      </c>
      <c r="P100" s="367">
        <v>0.3</v>
      </c>
      <c r="Q100" s="361">
        <f t="shared" ref="Q100:Q101" si="25">N100-M100</f>
        <v>0.37000000000000011</v>
      </c>
      <c r="R100" s="359">
        <f t="shared" ref="R100:R101" si="26">(Q100*100)/N100</f>
        <v>10.081743869209813</v>
      </c>
    </row>
    <row r="101" spans="1:18" s="367" customFormat="1" ht="16" x14ac:dyDescent="0.2">
      <c r="A101" s="367" t="s">
        <v>1369</v>
      </c>
      <c r="B101" s="367">
        <v>2010</v>
      </c>
      <c r="C101" s="368" t="s">
        <v>237</v>
      </c>
      <c r="D101" s="367" t="s">
        <v>1234</v>
      </c>
      <c r="E101" s="367" t="s">
        <v>1370</v>
      </c>
      <c r="F101" s="368" t="s">
        <v>1235</v>
      </c>
      <c r="G101" s="367" t="s">
        <v>66</v>
      </c>
      <c r="H101" s="373" t="s">
        <v>707</v>
      </c>
      <c r="I101" s="367" t="s">
        <v>594</v>
      </c>
      <c r="K101" s="367">
        <v>561</v>
      </c>
      <c r="L101" s="367">
        <v>294</v>
      </c>
      <c r="M101" s="367">
        <v>5.4</v>
      </c>
      <c r="N101" s="367">
        <v>6.3</v>
      </c>
      <c r="O101" s="367">
        <v>1.1000000000000001</v>
      </c>
      <c r="P101" s="367">
        <v>1.3</v>
      </c>
      <c r="Q101" s="361">
        <f t="shared" si="25"/>
        <v>0.89999999999999947</v>
      </c>
      <c r="R101" s="359">
        <f t="shared" si="26"/>
        <v>14.285714285714278</v>
      </c>
    </row>
    <row r="102" spans="1:18" s="367" customFormat="1" ht="16" x14ac:dyDescent="0.2">
      <c r="A102" s="367" t="s">
        <v>1378</v>
      </c>
      <c r="B102" s="367">
        <v>2019</v>
      </c>
      <c r="C102" s="368" t="s">
        <v>237</v>
      </c>
      <c r="D102" s="367" t="s">
        <v>277</v>
      </c>
      <c r="E102" s="367" t="s">
        <v>1390</v>
      </c>
      <c r="F102" s="367" t="s">
        <v>1235</v>
      </c>
      <c r="G102" s="367" t="s">
        <v>1033</v>
      </c>
      <c r="I102" s="367" t="s">
        <v>1246</v>
      </c>
      <c r="K102" s="367">
        <v>193</v>
      </c>
      <c r="L102" s="367">
        <v>1643</v>
      </c>
      <c r="M102" s="367">
        <v>7.6</v>
      </c>
      <c r="N102" s="367">
        <v>8.4</v>
      </c>
      <c r="O102" s="367">
        <v>0.9</v>
      </c>
      <c r="P102" s="367">
        <v>1.2</v>
      </c>
    </row>
  </sheetData>
  <autoFilter ref="A1:P102" xr:uid="{AE68F58D-DDEE-4E33-A9C6-FBD714E78885}"/>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3C618-63A5-4745-98FB-33754AA1234A}">
  <dimension ref="A1:F2"/>
  <sheetViews>
    <sheetView workbookViewId="0">
      <selection activeCell="I16" sqref="I16"/>
    </sheetView>
  </sheetViews>
  <sheetFormatPr baseColWidth="10" defaultRowHeight="16" x14ac:dyDescent="0.2"/>
  <cols>
    <col min="2" max="2" width="15.1640625" customWidth="1"/>
    <col min="3" max="3" width="14.5" customWidth="1"/>
  </cols>
  <sheetData>
    <row r="1" spans="1:6" s="101" customFormat="1" ht="68" x14ac:dyDescent="0.2">
      <c r="B1" s="101" t="s">
        <v>1294</v>
      </c>
      <c r="C1" s="101" t="s">
        <v>1295</v>
      </c>
      <c r="D1" s="101" t="s">
        <v>1296</v>
      </c>
      <c r="E1" s="101" t="s">
        <v>1297</v>
      </c>
      <c r="F1" s="101" t="s">
        <v>1298</v>
      </c>
    </row>
    <row r="2" spans="1:6" x14ac:dyDescent="0.2">
      <c r="A2" t="s">
        <v>790</v>
      </c>
      <c r="B2">
        <v>-0.2</v>
      </c>
      <c r="C2">
        <v>1.88</v>
      </c>
      <c r="D2">
        <v>2.66</v>
      </c>
      <c r="E2">
        <f>(B2*C2)/D2</f>
        <v>-0.14135338345864662</v>
      </c>
      <c r="F2">
        <f>B2*D2</f>
        <v>-0.53200000000000003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 extraction &amp; quality ass</vt:lpstr>
      <vt:lpstr>Table effects</vt:lpstr>
      <vt:lpstr>Figures</vt:lpstr>
      <vt:lpstr>Table characteristics</vt:lpstr>
      <vt:lpstr>Meta-analysis</vt:lpstr>
      <vt:lpstr>conversion effects sizes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juan rivillas</cp:lastModifiedBy>
  <cp:revision/>
  <dcterms:created xsi:type="dcterms:W3CDTF">2022-10-19T09:50:35Z</dcterms:created>
  <dcterms:modified xsi:type="dcterms:W3CDTF">2024-07-01T13:45:25Z</dcterms:modified>
  <cp:category/>
  <cp:contentStatus/>
</cp:coreProperties>
</file>