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 hidePivotFieldList="1"/>
  <xr:revisionPtr revIDLastSave="0" documentId="13_ncr:1_{937C7355-678E-47C3-9E0A-91A719F0DA9E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calculations" sheetId="2" state="hidden" r:id="rId1"/>
    <sheet name="New Login" sheetId="9" r:id="rId2"/>
  </sheets>
  <definedNames>
    <definedName name="_xlnm._FilterDatabase" localSheetId="1" hidden="1">'New Login'!$AD$9:$AF$10</definedName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priorities">OFFSET(calculations!$T$15,,,calculations!$O$13+1)</definedName>
    <definedName name="prioritiesUnsorted">OFFSET(calculations!$O$15,,,calculations!$O$13+1)</definedName>
    <definedName name="priority">calculations!$J$10</definedName>
    <definedName name="RowTitleRegion1..J2">#REF!</definedName>
    <definedName name="Title1">#REF!</definedName>
    <definedName name="type">calculations!$J$9</definedName>
    <definedName name="types">OFFSET(calculations!$S$15,,,calculations!$N$13+1)</definedName>
    <definedName name="typesUnsorted">OFFSET(calculations!$N$15,,,calculations!$N$13+1)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2" l="1"/>
  <c r="J4" i="2"/>
  <c r="J7" i="2"/>
  <c r="J9" i="2"/>
  <c r="J10" i="2"/>
  <c r="N16" i="2" a="1"/>
  <c r="N16" i="2" s="1"/>
  <c r="O16" i="2" a="1"/>
  <c r="O16" i="2" s="1"/>
  <c r="O17" i="2" l="1" a="1"/>
  <c r="O17" i="2" s="1"/>
  <c r="O18" i="2" s="1" a="1"/>
  <c r="O18" i="2" s="1"/>
  <c r="N17" i="2" a="1"/>
  <c r="N17" i="2" s="1"/>
  <c r="N18" i="2" s="1" a="1"/>
  <c r="N18" i="2" s="1"/>
  <c r="H16" i="2"/>
  <c r="I16" i="2" s="1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N19" i="2" l="1" a="1"/>
  <c r="N19" i="2" s="1"/>
  <c r="N20" i="2" s="1" a="1"/>
  <c r="N20" i="2" s="1"/>
  <c r="O19" i="2" a="1"/>
  <c r="O19" i="2" s="1"/>
  <c r="O20" i="2" s="1" a="1"/>
  <c r="O20" i="2" s="1"/>
  <c r="O21" i="2" s="1" a="1"/>
  <c r="O21" i="2" s="1"/>
  <c r="I80" i="2"/>
  <c r="J80" i="2"/>
  <c r="I79" i="2"/>
  <c r="J79" i="2"/>
  <c r="I78" i="2"/>
  <c r="J78" i="2"/>
  <c r="I77" i="2"/>
  <c r="J77" i="2"/>
  <c r="I76" i="2"/>
  <c r="J76" i="2"/>
  <c r="I75" i="2"/>
  <c r="J75" i="2"/>
  <c r="I74" i="2"/>
  <c r="J74" i="2"/>
  <c r="I73" i="2"/>
  <c r="J73" i="2"/>
  <c r="I72" i="2"/>
  <c r="J72" i="2"/>
  <c r="I71" i="2"/>
  <c r="J71" i="2"/>
  <c r="I70" i="2"/>
  <c r="J70" i="2"/>
  <c r="I69" i="2"/>
  <c r="J69" i="2"/>
  <c r="I68" i="2"/>
  <c r="J68" i="2"/>
  <c r="I67" i="2"/>
  <c r="J67" i="2"/>
  <c r="I66" i="2"/>
  <c r="J66" i="2"/>
  <c r="I65" i="2"/>
  <c r="J65" i="2"/>
  <c r="I64" i="2"/>
  <c r="J64" i="2"/>
  <c r="I63" i="2"/>
  <c r="J63" i="2"/>
  <c r="I62" i="2"/>
  <c r="J62" i="2"/>
  <c r="I61" i="2"/>
  <c r="J61" i="2"/>
  <c r="I60" i="2"/>
  <c r="J60" i="2"/>
  <c r="I59" i="2"/>
  <c r="J59" i="2"/>
  <c r="I58" i="2"/>
  <c r="J58" i="2"/>
  <c r="I57" i="2"/>
  <c r="J57" i="2"/>
  <c r="I56" i="2"/>
  <c r="J56" i="2"/>
  <c r="I55" i="2"/>
  <c r="J55" i="2"/>
  <c r="I54" i="2"/>
  <c r="J54" i="2"/>
  <c r="I53" i="2"/>
  <c r="J53" i="2"/>
  <c r="I52" i="2"/>
  <c r="J52" i="2"/>
  <c r="I51" i="2"/>
  <c r="J51" i="2"/>
  <c r="I50" i="2"/>
  <c r="J50" i="2"/>
  <c r="I49" i="2"/>
  <c r="J49" i="2"/>
  <c r="I48" i="2"/>
  <c r="J48" i="2"/>
  <c r="I47" i="2"/>
  <c r="J47" i="2"/>
  <c r="I46" i="2"/>
  <c r="J46" i="2"/>
  <c r="I45" i="2"/>
  <c r="J45" i="2"/>
  <c r="I44" i="2"/>
  <c r="J44" i="2"/>
  <c r="I43" i="2"/>
  <c r="J43" i="2"/>
  <c r="I42" i="2"/>
  <c r="J42" i="2"/>
  <c r="I41" i="2"/>
  <c r="J41" i="2"/>
  <c r="I40" i="2"/>
  <c r="J40" i="2"/>
  <c r="I39" i="2"/>
  <c r="J39" i="2"/>
  <c r="I38" i="2"/>
  <c r="J38" i="2"/>
  <c r="I37" i="2"/>
  <c r="J37" i="2"/>
  <c r="I36" i="2"/>
  <c r="J36" i="2"/>
  <c r="I35" i="2"/>
  <c r="J35" i="2"/>
  <c r="I34" i="2"/>
  <c r="J34" i="2"/>
  <c r="I33" i="2"/>
  <c r="J33" i="2"/>
  <c r="I32" i="2"/>
  <c r="J32" i="2"/>
  <c r="I31" i="2"/>
  <c r="J31" i="2"/>
  <c r="I30" i="2"/>
  <c r="J30" i="2"/>
  <c r="I29" i="2"/>
  <c r="J29" i="2"/>
  <c r="I28" i="2"/>
  <c r="J28" i="2"/>
  <c r="I27" i="2"/>
  <c r="J27" i="2"/>
  <c r="I26" i="2"/>
  <c r="J26" i="2"/>
  <c r="I25" i="2"/>
  <c r="J25" i="2"/>
  <c r="I24" i="2"/>
  <c r="J24" i="2"/>
  <c r="I23" i="2"/>
  <c r="J23" i="2"/>
  <c r="I22" i="2"/>
  <c r="J22" i="2"/>
  <c r="I21" i="2"/>
  <c r="J21" i="2"/>
  <c r="I20" i="2"/>
  <c r="J20" i="2"/>
  <c r="I19" i="2"/>
  <c r="J19" i="2"/>
  <c r="I18" i="2"/>
  <c r="J18" i="2"/>
  <c r="I17" i="2"/>
  <c r="J17" i="2"/>
  <c r="J16" i="2"/>
  <c r="O22" i="2" l="1" a="1"/>
  <c r="O22" i="2" s="1"/>
  <c r="O23" i="2" s="1" a="1"/>
  <c r="O23" i="2" s="1"/>
  <c r="N21" i="2" a="1"/>
  <c r="N21" i="2" s="1"/>
  <c r="O24" i="2" l="1" a="1"/>
  <c r="O24" i="2" s="1"/>
  <c r="O25" i="2" s="1" a="1"/>
  <c r="O25" i="2" s="1"/>
  <c r="N22" i="2" a="1"/>
  <c r="N22" i="2" s="1"/>
  <c r="N23" i="2" s="1" a="1"/>
  <c r="N23" i="2" s="1"/>
  <c r="O26" i="2" l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N24" i="2" a="1"/>
  <c r="N24" i="2" s="1"/>
  <c r="O31" i="2" l="1" a="1"/>
  <c r="O31" i="2" s="1"/>
  <c r="O32" i="2" s="1" a="1"/>
  <c r="O32" i="2" s="1"/>
  <c r="N25" i="2" a="1"/>
  <c r="N25" i="2" s="1"/>
  <c r="O33" i="2" l="1" a="1"/>
  <c r="O33" i="2" s="1"/>
  <c r="O34" i="2" s="1" a="1"/>
  <c r="O34" i="2" s="1"/>
  <c r="N26" i="2" a="1"/>
  <c r="N26" i="2" s="1"/>
  <c r="N27" i="2" s="1" a="1"/>
  <c r="N27" i="2" s="1"/>
  <c r="O35" i="2" l="1" a="1"/>
  <c r="O35" i="2" s="1"/>
  <c r="O36" i="2" s="1" a="1"/>
  <c r="O36" i="2" s="1"/>
  <c r="N28" i="2" a="1"/>
  <c r="N28" i="2" s="1"/>
  <c r="N29" i="2" s="1" a="1"/>
  <c r="N29" i="2" s="1"/>
  <c r="O37" i="2" l="1" a="1"/>
  <c r="O37" i="2" s="1"/>
  <c r="O38" i="2" s="1" a="1"/>
  <c r="O38" i="2" s="1"/>
  <c r="O39" i="2" s="1" a="1"/>
  <c r="O39" i="2" s="1"/>
  <c r="N30" i="2" a="1"/>
  <c r="N30" i="2" s="1"/>
  <c r="N31" i="2" s="1" a="1"/>
  <c r="N31" i="2" s="1"/>
  <c r="N32" i="2" l="1" a="1"/>
  <c r="N32" i="2" s="1"/>
  <c r="O40" i="2" a="1"/>
  <c r="O40" i="2" s="1"/>
  <c r="N33" i="2" l="1" a="1"/>
  <c r="N33" i="2" s="1"/>
  <c r="N34" i="2" s="1" a="1"/>
  <c r="N34" i="2" s="1"/>
  <c r="O41" i="2" a="1"/>
  <c r="O41" i="2" s="1"/>
  <c r="N35" i="2" l="1" a="1"/>
  <c r="N35" i="2" s="1"/>
  <c r="O42" i="2" a="1"/>
  <c r="O42" i="2" s="1"/>
  <c r="N36" i="2" l="1" a="1"/>
  <c r="N36" i="2" s="1"/>
  <c r="O43" i="2" a="1"/>
  <c r="O43" i="2" s="1"/>
  <c r="N37" i="2" l="1" a="1"/>
  <c r="N37" i="2" s="1"/>
  <c r="N38" i="2" s="1" a="1"/>
  <c r="N38" i="2" s="1"/>
  <c r="N39" i="2" s="1" a="1"/>
  <c r="N39" i="2" s="1"/>
  <c r="O44" i="2" a="1"/>
  <c r="O44" i="2" s="1"/>
  <c r="N40" i="2" l="1" a="1"/>
  <c r="N40" i="2" s="1"/>
  <c r="N41" i="2" s="1" a="1"/>
  <c r="N41" i="2" s="1"/>
  <c r="N42" i="2" s="1" a="1"/>
  <c r="N42" i="2" s="1"/>
  <c r="O45" i="2" a="1"/>
  <c r="O45" i="2" s="1"/>
  <c r="N43" i="2" l="1" a="1"/>
  <c r="N43" i="2" s="1"/>
  <c r="N44" i="2" s="1" a="1"/>
  <c r="N44" i="2" s="1"/>
  <c r="N45" i="2" s="1" a="1"/>
  <c r="N45" i="2" s="1"/>
  <c r="O13" i="2"/>
  <c r="O46" i="2" a="1"/>
  <c r="O46" i="2" s="1"/>
  <c r="N13" i="2" l="1"/>
  <c r="N46" i="2" a="1"/>
  <c r="N46" i="2" s="1"/>
  <c r="N47" i="2" s="1" a="1"/>
  <c r="N47" i="2" s="1"/>
  <c r="N48" i="2" s="1" a="1"/>
  <c r="N48" i="2" s="1"/>
  <c r="N49" i="2" s="1" a="1"/>
  <c r="N49" i="2" s="1"/>
  <c r="N50" i="2" s="1" a="1"/>
  <c r="N50" i="2" s="1"/>
  <c r="O47" i="2" a="1"/>
  <c r="O47" i="2" s="1"/>
  <c r="O48" i="2" s="1" a="1"/>
  <c r="O48" i="2" s="1"/>
  <c r="T15" i="2" a="1"/>
  <c r="T15" i="2" s="1"/>
  <c r="T42" i="2" a="1"/>
  <c r="T42" i="2" s="1"/>
  <c r="T37" i="2" a="1"/>
  <c r="T37" i="2" s="1"/>
  <c r="T26" i="2" a="1"/>
  <c r="T26" i="2" s="1"/>
  <c r="T27" i="2" a="1"/>
  <c r="T27" i="2" s="1"/>
  <c r="T22" i="2" a="1"/>
  <c r="T22" i="2" s="1"/>
  <c r="T38" i="2" a="1"/>
  <c r="T38" i="2" s="1"/>
  <c r="T41" i="2" a="1"/>
  <c r="T41" i="2" s="1"/>
  <c r="T39" i="2" a="1"/>
  <c r="T39" i="2" s="1"/>
  <c r="T34" i="2" a="1"/>
  <c r="T34" i="2" s="1"/>
  <c r="T23" i="2" a="1"/>
  <c r="T23" i="2" s="1"/>
  <c r="T24" i="2" a="1"/>
  <c r="T24" i="2" s="1"/>
  <c r="T19" i="2" a="1"/>
  <c r="T19" i="2" s="1"/>
  <c r="T20" i="2" a="1"/>
  <c r="T20" i="2" s="1"/>
  <c r="T35" i="2" a="1"/>
  <c r="T35" i="2" s="1"/>
  <c r="T36" i="2" a="1"/>
  <c r="T36" i="2" s="1"/>
  <c r="T31" i="2" a="1"/>
  <c r="T31" i="2" s="1"/>
  <c r="T17" i="2" a="1"/>
  <c r="T17" i="2" s="1"/>
  <c r="T21" i="2" a="1"/>
  <c r="T21" i="2" s="1"/>
  <c r="T16" i="2" a="1"/>
  <c r="T16" i="2" s="1"/>
  <c r="T43" i="2" a="1"/>
  <c r="T43" i="2" s="1"/>
  <c r="T32" i="2" a="1"/>
  <c r="T32" i="2" s="1"/>
  <c r="T33" i="2" a="1"/>
  <c r="T33" i="2" s="1"/>
  <c r="T28" i="2" a="1"/>
  <c r="T28" i="2" s="1"/>
  <c r="O12" i="2"/>
  <c r="T18" i="2" a="1"/>
  <c r="T18" i="2" s="1"/>
  <c r="T45" i="2" a="1"/>
  <c r="T45" i="2" s="1"/>
  <c r="T40" i="2" a="1"/>
  <c r="T40" i="2" s="1"/>
  <c r="T29" i="2" a="1"/>
  <c r="T29" i="2" s="1"/>
  <c r="T30" i="2" a="1"/>
  <c r="T30" i="2" s="1"/>
  <c r="T25" i="2" a="1"/>
  <c r="T25" i="2" s="1"/>
  <c r="T44" i="2" a="1"/>
  <c r="T44" i="2" s="1"/>
  <c r="T79" i="2" a="1"/>
  <c r="T79" i="2" s="1"/>
  <c r="T76" i="2" a="1"/>
  <c r="T76" i="2" s="1"/>
  <c r="T73" i="2" a="1"/>
  <c r="T73" i="2" s="1"/>
  <c r="T70" i="2" a="1"/>
  <c r="T70" i="2" s="1"/>
  <c r="T67" i="2" a="1"/>
  <c r="T67" i="2" s="1"/>
  <c r="T64" i="2" a="1"/>
  <c r="T64" i="2" s="1"/>
  <c r="T61" i="2" a="1"/>
  <c r="T61" i="2" s="1"/>
  <c r="T58" i="2" a="1"/>
  <c r="T58" i="2" s="1"/>
  <c r="T55" i="2" a="1"/>
  <c r="T55" i="2" s="1"/>
  <c r="T52" i="2" a="1"/>
  <c r="T52" i="2" s="1"/>
  <c r="T49" i="2" a="1"/>
  <c r="T49" i="2" s="1"/>
  <c r="T46" i="2" a="1"/>
  <c r="T46" i="2" s="1"/>
  <c r="T78" i="2" a="1"/>
  <c r="T78" i="2" s="1"/>
  <c r="T75" i="2" a="1"/>
  <c r="T75" i="2" s="1"/>
  <c r="T72" i="2" a="1"/>
  <c r="T72" i="2" s="1"/>
  <c r="T69" i="2" a="1"/>
  <c r="T69" i="2" s="1"/>
  <c r="T66" i="2" a="1"/>
  <c r="T66" i="2" s="1"/>
  <c r="T63" i="2" a="1"/>
  <c r="T63" i="2" s="1"/>
  <c r="T60" i="2" a="1"/>
  <c r="T60" i="2" s="1"/>
  <c r="T57" i="2" a="1"/>
  <c r="T57" i="2" s="1"/>
  <c r="T54" i="2" a="1"/>
  <c r="T54" i="2" s="1"/>
  <c r="T51" i="2" a="1"/>
  <c r="T51" i="2" s="1"/>
  <c r="T48" i="2" a="1"/>
  <c r="T48" i="2" s="1"/>
  <c r="T80" i="2" a="1"/>
  <c r="T80" i="2" s="1"/>
  <c r="T77" i="2" a="1"/>
  <c r="T77" i="2" s="1"/>
  <c r="T74" i="2" a="1"/>
  <c r="T74" i="2" s="1"/>
  <c r="T71" i="2" a="1"/>
  <c r="T71" i="2" s="1"/>
  <c r="T68" i="2" a="1"/>
  <c r="T68" i="2" s="1"/>
  <c r="T65" i="2" a="1"/>
  <c r="T65" i="2" s="1"/>
  <c r="T62" i="2" a="1"/>
  <c r="T62" i="2" s="1"/>
  <c r="T59" i="2" a="1"/>
  <c r="T59" i="2" s="1"/>
  <c r="T56" i="2" a="1"/>
  <c r="T56" i="2" s="1"/>
  <c r="T53" i="2" a="1"/>
  <c r="T53" i="2" s="1"/>
  <c r="T50" i="2" a="1"/>
  <c r="T50" i="2" s="1"/>
  <c r="T47" i="2" a="1"/>
  <c r="T47" i="2" s="1"/>
  <c r="S74" i="2" l="1" a="1"/>
  <c r="S74" i="2" s="1"/>
  <c r="S15" i="2" a="1"/>
  <c r="S15" i="2" s="1"/>
  <c r="S69" i="2" a="1"/>
  <c r="S69" i="2" s="1"/>
  <c r="S27" i="2" a="1"/>
  <c r="S27" i="2" s="1"/>
  <c r="S64" i="2" a="1"/>
  <c r="S64" i="2" s="1"/>
  <c r="S21" i="2" a="1"/>
  <c r="S21" i="2" s="1"/>
  <c r="S62" i="2" a="1"/>
  <c r="S62" i="2" s="1"/>
  <c r="S16" i="2" a="1"/>
  <c r="S16" i="2" s="1"/>
  <c r="S57" i="2" a="1"/>
  <c r="S57" i="2" s="1"/>
  <c r="S41" i="2" a="1"/>
  <c r="S41" i="2" s="1"/>
  <c r="S52" i="2" a="1"/>
  <c r="S52" i="2" s="1"/>
  <c r="S35" i="2" a="1"/>
  <c r="S35" i="2" s="1"/>
  <c r="S50" i="2" a="1"/>
  <c r="S50" i="2" s="1"/>
  <c r="S30" i="2" a="1"/>
  <c r="S30" i="2" s="1"/>
  <c r="N8" i="2"/>
  <c r="S76" i="2" a="1"/>
  <c r="S76" i="2" s="1"/>
  <c r="S29" i="2" a="1"/>
  <c r="S29" i="2" s="1"/>
  <c r="S65" i="2" a="1"/>
  <c r="S65" i="2" s="1"/>
  <c r="S26" i="2" a="1"/>
  <c r="S26" i="2" s="1"/>
  <c r="S60" i="2" a="1"/>
  <c r="S60" i="2" s="1"/>
  <c r="S37" i="2" a="1"/>
  <c r="S37" i="2" s="1"/>
  <c r="S55" i="2" a="1"/>
  <c r="S55" i="2" s="1"/>
  <c r="S45" i="2" a="1"/>
  <c r="S45" i="2" s="1"/>
  <c r="S53" i="2" a="1"/>
  <c r="S53" i="2" s="1"/>
  <c r="S17" i="2" a="1"/>
  <c r="S17" i="2" s="1"/>
  <c r="S48" i="2" a="1"/>
  <c r="S48" i="2" s="1"/>
  <c r="S79" i="2" a="1"/>
  <c r="S79" i="2" s="1"/>
  <c r="S31" i="2" a="1"/>
  <c r="S31" i="2" s="1"/>
  <c r="S77" i="2" a="1"/>
  <c r="S77" i="2" s="1"/>
  <c r="S20" i="2" a="1"/>
  <c r="S20" i="2" s="1"/>
  <c r="S72" i="2" a="1"/>
  <c r="S72" i="2" s="1"/>
  <c r="S33" i="2" a="1"/>
  <c r="S33" i="2" s="1"/>
  <c r="S67" i="2" a="1"/>
  <c r="S67" i="2" s="1"/>
  <c r="S19" i="2" a="1"/>
  <c r="S19" i="2" s="1"/>
  <c r="S56" i="2" a="1"/>
  <c r="S56" i="2" s="1"/>
  <c r="S18" i="2" a="1"/>
  <c r="S18" i="2" s="1"/>
  <c r="S51" i="2" a="1"/>
  <c r="S51" i="2" s="1"/>
  <c r="S44" i="2" a="1"/>
  <c r="S44" i="2" s="1"/>
  <c r="S46" i="2" a="1"/>
  <c r="S46" i="2" s="1"/>
  <c r="S80" i="2" a="1"/>
  <c r="S80" i="2" s="1"/>
  <c r="S22" i="2" a="1"/>
  <c r="S22" i="2" s="1"/>
  <c r="S75" i="2" a="1"/>
  <c r="S75" i="2" s="1"/>
  <c r="S38" i="2" a="1"/>
  <c r="S38" i="2" s="1"/>
  <c r="S70" i="2" a="1"/>
  <c r="S70" i="2" s="1"/>
  <c r="N12" i="2"/>
  <c r="S68" i="2" a="1"/>
  <c r="S68" i="2" s="1"/>
  <c r="S36" i="2" a="1"/>
  <c r="S36" i="2" s="1"/>
  <c r="S63" i="2" a="1"/>
  <c r="S63" i="2" s="1"/>
  <c r="S39" i="2" a="1"/>
  <c r="S39" i="2" s="1"/>
  <c r="S58" i="2" a="1"/>
  <c r="S58" i="2" s="1"/>
  <c r="S32" i="2" a="1"/>
  <c r="S32" i="2" s="1"/>
  <c r="S47" i="2" a="1"/>
  <c r="S47" i="2" s="1"/>
  <c r="S78" i="2" a="1"/>
  <c r="S78" i="2" s="1"/>
  <c r="S43" i="2" a="1"/>
  <c r="S43" i="2" s="1"/>
  <c r="S73" i="2" a="1"/>
  <c r="S73" i="2" s="1"/>
  <c r="S24" i="2" a="1"/>
  <c r="S24" i="2" s="1"/>
  <c r="S71" i="2" a="1"/>
  <c r="S71" i="2" s="1"/>
  <c r="S42" i="2" a="1"/>
  <c r="S42" i="2" s="1"/>
  <c r="S66" i="2" a="1"/>
  <c r="S66" i="2" s="1"/>
  <c r="S40" i="2" a="1"/>
  <c r="S40" i="2" s="1"/>
  <c r="S61" i="2" a="1"/>
  <c r="S61" i="2" s="1"/>
  <c r="S25" i="2" a="1"/>
  <c r="S25" i="2" s="1"/>
  <c r="S59" i="2" a="1"/>
  <c r="S59" i="2" s="1"/>
  <c r="S23" i="2" a="1"/>
  <c r="S23" i="2" s="1"/>
  <c r="S54" i="2" a="1"/>
  <c r="S54" i="2" s="1"/>
  <c r="S28" i="2" a="1"/>
  <c r="S28" i="2" s="1"/>
  <c r="S49" i="2" a="1"/>
  <c r="S49" i="2" s="1"/>
  <c r="S34" i="2" a="1"/>
  <c r="S34" i="2" s="1"/>
  <c r="N51" i="2" a="1"/>
  <c r="N51" i="2" s="1"/>
  <c r="N52" i="2" s="1" a="1"/>
  <c r="N52" i="2" s="1"/>
  <c r="O49" i="2" a="1"/>
  <c r="O49" i="2" s="1"/>
  <c r="O50" i="2" s="1" a="1"/>
  <c r="O50" i="2" s="1"/>
  <c r="N53" i="2" l="1" a="1"/>
  <c r="N53" i="2" s="1"/>
  <c r="N54" i="2" s="1" a="1"/>
  <c r="N54" i="2" s="1"/>
  <c r="N55" i="2" s="1" a="1"/>
  <c r="N55" i="2" s="1"/>
  <c r="N56" i="2" s="1" a="1"/>
  <c r="N56" i="2" s="1"/>
  <c r="O51" i="2" a="1"/>
  <c r="O51" i="2" s="1"/>
  <c r="O52" i="2" s="1" a="1"/>
  <c r="O52" i="2" s="1"/>
  <c r="O53" i="2" s="1" a="1"/>
  <c r="O53" i="2" s="1"/>
  <c r="N57" i="2" l="1" a="1"/>
  <c r="N57" i="2" s="1"/>
  <c r="N58" i="2" s="1" a="1"/>
  <c r="N58" i="2" s="1"/>
  <c r="O54" i="2" a="1"/>
  <c r="O54" i="2" s="1"/>
  <c r="O55" i="2" s="1" a="1"/>
  <c r="O55" i="2" s="1"/>
  <c r="O56" i="2" s="1" a="1"/>
  <c r="O56" i="2" s="1"/>
  <c r="N59" i="2" l="1" a="1"/>
  <c r="N59" i="2" s="1"/>
  <c r="O57" i="2" a="1"/>
  <c r="O57" i="2" s="1"/>
  <c r="O58" i="2" s="1" a="1"/>
  <c r="O58" i="2" s="1"/>
  <c r="N60" i="2" l="1" a="1"/>
  <c r="N60" i="2" s="1"/>
  <c r="O59" i="2" a="1"/>
  <c r="O59" i="2" s="1"/>
  <c r="N61" i="2" l="1" a="1"/>
  <c r="N61" i="2" s="1"/>
  <c r="O60" i="2" a="1"/>
  <c r="O60" i="2" s="1"/>
  <c r="O61" i="2" s="1" a="1"/>
  <c r="O61" i="2" s="1"/>
  <c r="N62" i="2" l="1" a="1"/>
  <c r="N62" i="2" s="1"/>
  <c r="O62" i="2" a="1"/>
  <c r="O62" i="2" s="1"/>
  <c r="N63" i="2" l="1" a="1"/>
  <c r="N63" i="2" s="1"/>
  <c r="N64" i="2" s="1" a="1"/>
  <c r="N64" i="2" s="1"/>
  <c r="O63" i="2" a="1"/>
  <c r="O63" i="2" s="1"/>
  <c r="N65" i="2" l="1" a="1"/>
  <c r="N65" i="2" s="1"/>
  <c r="O64" i="2" a="1"/>
  <c r="O64" i="2" s="1"/>
  <c r="N66" i="2" l="1" a="1"/>
  <c r="N66" i="2" s="1"/>
  <c r="O65" i="2" a="1"/>
  <c r="O65" i="2" s="1"/>
  <c r="N67" i="2" l="1" a="1"/>
  <c r="N67" i="2" s="1"/>
  <c r="O66" i="2" a="1"/>
  <c r="O66" i="2" s="1"/>
  <c r="N68" i="2" l="1" a="1"/>
  <c r="N68" i="2" s="1"/>
  <c r="O67" i="2" a="1"/>
  <c r="O67" i="2" s="1"/>
  <c r="O68" i="2" s="1" a="1"/>
  <c r="O68" i="2" s="1"/>
  <c r="N69" i="2" l="1" a="1"/>
  <c r="N69" i="2" s="1"/>
  <c r="N70" i="2" s="1" a="1"/>
  <c r="N70" i="2" s="1"/>
  <c r="O69" i="2" a="1"/>
  <c r="O69" i="2" s="1"/>
  <c r="O70" i="2" s="1" a="1"/>
  <c r="O70" i="2" s="1"/>
  <c r="N71" i="2" l="1" a="1"/>
  <c r="N71" i="2" s="1"/>
  <c r="O71" i="2" a="1"/>
  <c r="O71" i="2" s="1"/>
  <c r="N72" i="2" l="1" a="1"/>
  <c r="N72" i="2" s="1"/>
  <c r="O72" i="2" a="1"/>
  <c r="O72" i="2" s="1"/>
  <c r="N73" i="2" l="1" a="1"/>
  <c r="N73" i="2" s="1"/>
  <c r="O73" i="2" a="1"/>
  <c r="O73" i="2" s="1"/>
  <c r="O74" i="2" s="1" a="1"/>
  <c r="O74" i="2" s="1"/>
  <c r="N74" i="2" l="1" a="1"/>
  <c r="N74" i="2" s="1"/>
  <c r="O75" i="2" a="1"/>
  <c r="O75" i="2" s="1"/>
  <c r="N75" i="2" l="1" a="1"/>
  <c r="N75" i="2" s="1"/>
  <c r="O76" i="2" a="1"/>
  <c r="O76" i="2" s="1"/>
  <c r="O77" i="2" s="1" a="1"/>
  <c r="O77" i="2" s="1"/>
  <c r="N76" i="2" l="1" a="1"/>
  <c r="N76" i="2" s="1"/>
  <c r="O78" i="2" a="1"/>
  <c r="O78" i="2" s="1"/>
  <c r="O79" i="2" s="1" a="1"/>
  <c r="O79" i="2" s="1"/>
  <c r="O80" i="2" s="1" a="1"/>
  <c r="O80" i="2" s="1"/>
  <c r="N77" i="2" l="1" a="1"/>
  <c r="N77" i="2" s="1"/>
  <c r="N78" i="2" s="1" a="1"/>
  <c r="N78" i="2" s="1"/>
  <c r="N79" i="2" s="1" a="1"/>
  <c r="N79" i="2" s="1"/>
  <c r="N80" i="2" s="1" a="1"/>
  <c r="N80" i="2" s="1"/>
</calcChain>
</file>

<file path=xl/sharedStrings.xml><?xml version="1.0" encoding="utf-8"?>
<sst xmlns="http://schemas.openxmlformats.org/spreadsheetml/2006/main" count="1571" uniqueCount="499">
  <si>
    <t>System Support</t>
  </si>
  <si>
    <t>IBNU</t>
  </si>
  <si>
    <t>Tulus</t>
  </si>
  <si>
    <t>RAGIL</t>
  </si>
  <si>
    <t>FIKRY</t>
  </si>
  <si>
    <t>RAMA</t>
  </si>
  <si>
    <t>POME</t>
  </si>
  <si>
    <t>Helpdesk</t>
  </si>
  <si>
    <t>DANI</t>
  </si>
  <si>
    <t>*</t>
  </si>
  <si>
    <t>ROZAK</t>
  </si>
  <si>
    <t>Date</t>
  </si>
  <si>
    <t>*** This sheet should remain hidden ***</t>
  </si>
  <si>
    <t>Min</t>
  </si>
  <si>
    <t>Max</t>
  </si>
  <si>
    <t>Days</t>
  </si>
  <si>
    <t>Type</t>
  </si>
  <si>
    <t>Priority</t>
  </si>
  <si>
    <t>Sorted</t>
  </si>
  <si>
    <t>Opened</t>
  </si>
  <si>
    <t>Closed</t>
  </si>
  <si>
    <t>Types</t>
  </si>
  <si>
    <t>Priorities</t>
  </si>
  <si>
    <t>Category</t>
  </si>
  <si>
    <t>PIC</t>
  </si>
  <si>
    <t>DIMAZ</t>
  </si>
  <si>
    <t>DAYAT</t>
  </si>
  <si>
    <t>CLIENT</t>
  </si>
  <si>
    <t>SHOPEE</t>
  </si>
  <si>
    <t>TOKOPEDIA</t>
  </si>
  <si>
    <t>LAZADA</t>
  </si>
  <si>
    <t>BLIBLI</t>
  </si>
  <si>
    <t>DESTY</t>
  </si>
  <si>
    <t>JUBELIO</t>
  </si>
  <si>
    <t>SHOPIFY</t>
  </si>
  <si>
    <t>FACETOLOGY</t>
  </si>
  <si>
    <t>SCORA</t>
  </si>
  <si>
    <t>LILYBYRED</t>
  </si>
  <si>
    <t>EUNYUL</t>
  </si>
  <si>
    <t>ISELECT</t>
  </si>
  <si>
    <t>VITMAKER</t>
  </si>
  <si>
    <t>SOMEBYMI</t>
  </si>
  <si>
    <t>SECONDATE</t>
  </si>
  <si>
    <t>SOMBONG</t>
  </si>
  <si>
    <t>MUSTELA</t>
  </si>
  <si>
    <t>FARLIN</t>
  </si>
  <si>
    <t>INTERBAT</t>
  </si>
  <si>
    <t>CETAPHIL</t>
  </si>
  <si>
    <t>MOTHERLOVE</t>
  </si>
  <si>
    <t>HAIRMONY</t>
  </si>
  <si>
    <t>FILMORE</t>
  </si>
  <si>
    <t>KYND</t>
  </si>
  <si>
    <t>ESQA</t>
  </si>
  <si>
    <t>BRAND</t>
  </si>
  <si>
    <t>SKINGAME</t>
  </si>
  <si>
    <t>KAYARU</t>
  </si>
  <si>
    <t>SAFFNCO</t>
  </si>
  <si>
    <t>PERSONAFIC</t>
  </si>
  <si>
    <t>DRTEALS</t>
  </si>
  <si>
    <t>INNISFREE</t>
  </si>
  <si>
    <t>HISTOIRE</t>
  </si>
  <si>
    <t>REEDERMA</t>
  </si>
  <si>
    <t>UID</t>
  </si>
  <si>
    <t>PASSWORD</t>
  </si>
  <si>
    <t>STATUS ACCOUNT</t>
  </si>
  <si>
    <t>EMAIL/SMS</t>
  </si>
  <si>
    <t>PIC OTP</t>
  </si>
  <si>
    <t>USER DEVICE</t>
  </si>
  <si>
    <t>facetologyofficial:facetologyf</t>
  </si>
  <si>
    <t>jakarta02</t>
  </si>
  <si>
    <t>Sub Account</t>
  </si>
  <si>
    <t>Email</t>
  </si>
  <si>
    <t>OTP ke email Admin Shipping TIM OUTBOUND</t>
  </si>
  <si>
    <t>System Support 2</t>
  </si>
  <si>
    <t>TIKTOK</t>
  </si>
  <si>
    <t>admin.shipping@flexofast.com</t>
  </si>
  <si>
    <t>Outbound@123</t>
  </si>
  <si>
    <t>facetologyofficial@gmail.com</t>
  </si>
  <si>
    <t>faceto22!</t>
  </si>
  <si>
    <t>SMS</t>
  </si>
  <si>
    <t>Tim Facetology</t>
  </si>
  <si>
    <t>abdul-hadi.albar@facetology.co.id</t>
  </si>
  <si>
    <t>facetology123!</t>
  </si>
  <si>
    <t>No Yet OTP</t>
  </si>
  <si>
    <t>Fac3tology!Fl3xo</t>
  </si>
  <si>
    <t>scoraxflexofast@gmail.com</t>
  </si>
  <si>
    <t>Sc0ra_Fl3xo23</t>
  </si>
  <si>
    <t>Fina Flexofast</t>
  </si>
  <si>
    <t>Sc0ra_Fl3xo23.</t>
  </si>
  <si>
    <t>OTP CODE &amp; PIN 454520</t>
  </si>
  <si>
    <t>WA</t>
  </si>
  <si>
    <t>hadialbar28@gmail.com</t>
  </si>
  <si>
    <t>Scora123!</t>
  </si>
  <si>
    <t>Adm1nFlexo24</t>
  </si>
  <si>
    <t>ISWHITE</t>
  </si>
  <si>
    <t>iswhiteutama:FlexofastIswhite</t>
  </si>
  <si>
    <t>FlexoIswhite#080</t>
  </si>
  <si>
    <t>Tim Iswhite (Mas Andika Prasetya)</t>
  </si>
  <si>
    <t>flexo@team-elvicto.com</t>
  </si>
  <si>
    <t>FlexoIswhite#0805$24</t>
  </si>
  <si>
    <t>ISWHITESKIN</t>
  </si>
  <si>
    <t>iswhiteskincareflexo@team-elvicto.com</t>
  </si>
  <si>
    <t>Iswhite#1911$24</t>
  </si>
  <si>
    <t>innisfreeofficialshop</t>
  </si>
  <si>
    <t>Innisfree12345!</t>
  </si>
  <si>
    <t>cs_id@innisfree.com</t>
  </si>
  <si>
    <t>MarketingID24!</t>
  </si>
  <si>
    <t>RE</t>
  </si>
  <si>
    <t>K@rinaJihanWanda2021</t>
  </si>
  <si>
    <t>hairmonyindonesia:main</t>
  </si>
  <si>
    <t>RambutSehat#2811</t>
  </si>
  <si>
    <t>hairmonyxflexo2023@gmail.com</t>
  </si>
  <si>
    <t>H4irmony@Fl3xo23</t>
  </si>
  <si>
    <t xml:space="preserve"> vitmakerindonesia:main</t>
  </si>
  <si>
    <t xml:space="preserve"> ??Vitmak3r??</t>
  </si>
  <si>
    <t>Switch toko dari Hairmony</t>
  </si>
  <si>
    <t>vitmakerxflexofast@gmail.com</t>
  </si>
  <si>
    <t>V1tmak3r_Id.</t>
  </si>
  <si>
    <t>kewpie</t>
  </si>
  <si>
    <t>V1tmak3r_Id</t>
  </si>
  <si>
    <t>U</t>
  </si>
  <si>
    <t>Eblo123!</t>
  </si>
  <si>
    <t>ATOPLAM</t>
  </si>
  <si>
    <t>EISKIN</t>
  </si>
  <si>
    <t>Eblo12345</t>
  </si>
  <si>
    <t>iselect.official</t>
  </si>
  <si>
    <t>Eblospace123!</t>
  </si>
  <si>
    <t>iselectindonesia@gmail.com</t>
  </si>
  <si>
    <t>h$6@#3d*</t>
  </si>
  <si>
    <t>lilybyredofficial_id</t>
  </si>
  <si>
    <t>lilybyredofficialid@gmail.com</t>
  </si>
  <si>
    <t>NINONANA</t>
  </si>
  <si>
    <t>NinoNana:flexofast</t>
  </si>
  <si>
    <t>32x023kijx&amp;@</t>
  </si>
  <si>
    <t>Pak Suroto Flexofast</t>
  </si>
  <si>
    <t>etrisuryati10@gmail.com</t>
  </si>
  <si>
    <t>@nebula10</t>
  </si>
  <si>
    <t>Etri Flexofast</t>
  </si>
  <si>
    <t>Outbound@flexofast.com</t>
  </si>
  <si>
    <t>oDKm@(M2</t>
  </si>
  <si>
    <t>akhmad.suroto@flexofast.com</t>
  </si>
  <si>
    <t>ninonana-123</t>
  </si>
  <si>
    <t>Suroto-Flexofast</t>
  </si>
  <si>
    <t>WHITEDIARY</t>
  </si>
  <si>
    <t>whitediary.indonesia:flexofast</t>
  </si>
  <si>
    <t>FlexoWD-2024</t>
  </si>
  <si>
    <t>flexofast.whitediary@gmail.com</t>
  </si>
  <si>
    <t>EOLMI</t>
  </si>
  <si>
    <t>REI SKIN</t>
  </si>
  <si>
    <t>reisub:flexofast</t>
  </si>
  <si>
    <t>REIskinFlexo24</t>
  </si>
  <si>
    <t>+62 821-6773-2517</t>
  </si>
  <si>
    <t>login with code otp sms</t>
  </si>
  <si>
    <t>reiskinxflexofast@gmail.com</t>
  </si>
  <si>
    <t>REIskinflexofast2024</t>
  </si>
  <si>
    <t>REIskinflexo2024TIK.</t>
  </si>
  <si>
    <t>HICKIES</t>
  </si>
  <si>
    <t>08982325511</t>
  </si>
  <si>
    <t>NACIFICCOS</t>
  </si>
  <si>
    <t>Nacificcos:main</t>
  </si>
  <si>
    <t>Nacific1234!</t>
  </si>
  <si>
    <t>System Support 5</t>
  </si>
  <si>
    <t>NACIFICSKIN</t>
  </si>
  <si>
    <t>nacificskin:main</t>
  </si>
  <si>
    <t>Nacific5758!</t>
  </si>
  <si>
    <t>NACIFIC</t>
  </si>
  <si>
    <t>cucuncunayah1505@gmail.com</t>
  </si>
  <si>
    <t>FlexoXNacific@9!</t>
  </si>
  <si>
    <t>Cucun Cunaayah-Flexofast</t>
  </si>
  <si>
    <t>flexo.nacific01@gmail.com</t>
  </si>
  <si>
    <t>Flexo@2024</t>
  </si>
  <si>
    <t>flexonacific01@gmail.com</t>
  </si>
  <si>
    <t>Nacific#Flexo01</t>
  </si>
  <si>
    <t>nacificcosmetics@abillkorea.com</t>
  </si>
  <si>
    <t>Nacific#Abill123456</t>
  </si>
  <si>
    <t>Main Account</t>
  </si>
  <si>
    <t>ZALORA</t>
  </si>
  <si>
    <t>nacificcosmeticsteam@gmail.com</t>
  </si>
  <si>
    <t>Abillkorea1!</t>
  </si>
  <si>
    <t>IBERKAH</t>
  </si>
  <si>
    <t>berkahshoptv:tulus</t>
  </si>
  <si>
    <t>flexo123</t>
  </si>
  <si>
    <t>Adm.flexo01@gmail.com</t>
  </si>
  <si>
    <t>flexo@123</t>
  </si>
  <si>
    <t>shopberkah.id@gmail.com</t>
  </si>
  <si>
    <t>Panther123456789</t>
  </si>
  <si>
    <t>DEARDOER</t>
  </si>
  <si>
    <t>deardoerofficial_id</t>
  </si>
  <si>
    <t>deardoerofficialid@gmail.com</t>
  </si>
  <si>
    <t>DAIKO</t>
  </si>
  <si>
    <t>SUNTORY</t>
  </si>
  <si>
    <t>AdplanetDaiko:FLEXOFAST</t>
  </si>
  <si>
    <t>fL3x0f4sT!</t>
  </si>
  <si>
    <t>Nurul (DAIKO)</t>
  </si>
  <si>
    <t>Yunus</t>
  </si>
  <si>
    <t>admflx2024@gmail.com</t>
  </si>
  <si>
    <t>suntory@2024</t>
  </si>
  <si>
    <t>GREENCHEF</t>
  </si>
  <si>
    <t>greenchefglobal:Rozak</t>
  </si>
  <si>
    <t>Rozak123!</t>
  </si>
  <si>
    <t>Ragil / Rojak</t>
  </si>
  <si>
    <t xml:space="preserve"> jeffrey@greenchef.my</t>
  </si>
  <si>
    <t>Admin.123</t>
  </si>
  <si>
    <t>admin@gccollective.id</t>
  </si>
  <si>
    <t>ELSHESKIN</t>
  </si>
  <si>
    <t>elshesubaccount:flexo</t>
  </si>
  <si>
    <t>Flexo123</t>
  </si>
  <si>
    <t>FINA</t>
  </si>
  <si>
    <t>PIN 258000</t>
  </si>
  <si>
    <t>WULAN</t>
  </si>
  <si>
    <t xml:space="preserve"> elsheskinxflexofast@gmail.com</t>
  </si>
  <si>
    <t>AdminFlexo123</t>
  </si>
  <si>
    <t>elsheskinxflexofast@gmail.com</t>
  </si>
  <si>
    <t>Adm1nFlexofast2024.</t>
  </si>
  <si>
    <t>PURESIA</t>
  </si>
  <si>
    <t>PuresiaOfficialSub:Flexofast</t>
  </si>
  <si>
    <t>Puresia1234!</t>
  </si>
  <si>
    <t>082219991497</t>
  </si>
  <si>
    <t xml:space="preserve"> 0816-1491-718 (Mba Ita)</t>
  </si>
  <si>
    <t>official@puresia.com</t>
  </si>
  <si>
    <t>Puresia2024!</t>
  </si>
  <si>
    <t>ELVICTO</t>
  </si>
  <si>
    <t>flexoelvicto@team-elvicto.com</t>
  </si>
  <si>
    <t>FlexoElvicto#080</t>
  </si>
  <si>
    <t>FlexoElvicto#2308$24</t>
  </si>
  <si>
    <t xml:space="preserve"> flexoelvicto@team-elvicto.com</t>
  </si>
  <si>
    <t>ELVICTO_PARFUME</t>
  </si>
  <si>
    <t>flexoelvictoparfume@team-elvicto.com</t>
  </si>
  <si>
    <t>BUNDBESTIEC</t>
  </si>
  <si>
    <t>merch.bundlifetainment@ransentertainment.co.id</t>
  </si>
  <si>
    <t>RANS1717!</t>
  </si>
  <si>
    <t>BUNDbestiecflx1:AdminFlexofast</t>
  </si>
  <si>
    <t>Bundbestiecflx1.</t>
  </si>
  <si>
    <t xml:space="preserve">MOLAGI </t>
  </si>
  <si>
    <t>082118307192</t>
  </si>
  <si>
    <t>Mol4g1b1t3s2024</t>
  </si>
  <si>
    <t>molagibitesofficial@gmail.com</t>
  </si>
  <si>
    <t>Mol4g1b1t3s2024!!</t>
  </si>
  <si>
    <t>NIUZ</t>
  </si>
  <si>
    <t>niuzbeauty:flexo</t>
  </si>
  <si>
    <t>FlexoNiuz123!</t>
  </si>
  <si>
    <t>niuzbeauty@gmail.com</t>
  </si>
  <si>
    <t>N1U5Up3r53cUr3*</t>
  </si>
  <si>
    <t>Fina Flexo</t>
  </si>
  <si>
    <t>VOUW</t>
  </si>
  <si>
    <t>flexofast.vouw@gmail.com</t>
  </si>
  <si>
    <t>FlexoVouw-2024</t>
  </si>
  <si>
    <t>live.vouw:flexofast</t>
  </si>
  <si>
    <t>Reederma:fullfilment</t>
  </si>
  <si>
    <t>#shopeeRee1</t>
  </si>
  <si>
    <t xml:space="preserve">Tim Reederma </t>
  </si>
  <si>
    <t>SPDC-0176</t>
  </si>
  <si>
    <t>sales.reederma@gmail.com</t>
  </si>
  <si>
    <t>#tokpedRee1</t>
  </si>
  <si>
    <t>salma@reederma.com</t>
  </si>
  <si>
    <t>#TiktokRee1</t>
  </si>
  <si>
    <t>fulfillment.esqacosmetics@gmail.com</t>
  </si>
  <si>
    <t>Esqabeauty2024</t>
  </si>
  <si>
    <t xml:space="preserve">Tim Esqa (Sillanan) </t>
  </si>
  <si>
    <t>OTP CODE</t>
  </si>
  <si>
    <t>Esqaglow2024</t>
  </si>
  <si>
    <t>Esqa2024!</t>
  </si>
  <si>
    <t>personaficformen:flexo</t>
  </si>
  <si>
    <t>P3rs0nafic@Fl3</t>
  </si>
  <si>
    <t>Ucup (System)</t>
  </si>
  <si>
    <t>yudiwirawan265@gmail.com</t>
  </si>
  <si>
    <t>Yudi270699@</t>
  </si>
  <si>
    <t>Yudi Flexofast</t>
  </si>
  <si>
    <t>ORA</t>
  </si>
  <si>
    <t>personaficformen@gmail.com</t>
  </si>
  <si>
    <t>loginflex0</t>
  </si>
  <si>
    <t>FINALLY FOUND YOU</t>
  </si>
  <si>
    <t>marketplace.ffy:flexo</t>
  </si>
  <si>
    <t>FFYxFLEXO2024</t>
  </si>
  <si>
    <t>TIM FFY (Pak Frans)</t>
  </si>
  <si>
    <t>85174383805 pin nya 011020</t>
  </si>
  <si>
    <t>business@finallyfoundyou.id</t>
  </si>
  <si>
    <t>FFY*FLEXO2024</t>
  </si>
  <si>
    <t>filmorebody:Flexofast</t>
  </si>
  <si>
    <t>Flexofast2020</t>
  </si>
  <si>
    <t>sombbong</t>
  </si>
  <si>
    <t>OpenSans2020</t>
  </si>
  <si>
    <t>Tim Filmore (Mutiara Hawa)</t>
  </si>
  <si>
    <t>filmorebody@gmail.com</t>
  </si>
  <si>
    <t>OpenSans2025</t>
  </si>
  <si>
    <t>filmorexflexofast@gmail.com</t>
  </si>
  <si>
    <t>Adm1nsubflx.</t>
  </si>
  <si>
    <t>kyndnails@gmail.com</t>
  </si>
  <si>
    <t>OTP Tim KYND</t>
  </si>
  <si>
    <t>Kyndnails@gmail.com</t>
  </si>
  <si>
    <t>OpenSans2022</t>
  </si>
  <si>
    <t>SELCA</t>
  </si>
  <si>
    <t>Flexo01:SelcaFlexo01</t>
  </si>
  <si>
    <t>Flexo1234</t>
  </si>
  <si>
    <t>selcaflex0@gmail.com</t>
  </si>
  <si>
    <t>selcaflexo2024@</t>
  </si>
  <si>
    <t>KEWPIE</t>
  </si>
  <si>
    <t>APDIALLBRAND:kewpieflexofast</t>
  </si>
  <si>
    <t>flexofast123</t>
  </si>
  <si>
    <t>Deabora ( OUTBOUND )</t>
  </si>
  <si>
    <t>achmad.supari@adplanetdaiko.com</t>
  </si>
  <si>
    <t>Flexofast1234</t>
  </si>
  <si>
    <t>online@ml.kewpie.co.id</t>
  </si>
  <si>
    <t>k3wp!e@BliBli</t>
  </si>
  <si>
    <t>helpdesk@flexofast.com</t>
  </si>
  <si>
    <t>admin@123</t>
  </si>
  <si>
    <t>tulus</t>
  </si>
  <si>
    <t>SHOPEE MARTIN</t>
  </si>
  <si>
    <t>sophiemartinofficial:main</t>
  </si>
  <si>
    <t>5ophieM@rtin123</t>
  </si>
  <si>
    <t>REMINE</t>
  </si>
  <si>
    <t>tafira.aria@flexofast.com</t>
  </si>
  <si>
    <t>Tiktok21$</t>
  </si>
  <si>
    <t>Flexofast123$</t>
  </si>
  <si>
    <t>helloremineFlexo:gudang</t>
  </si>
  <si>
    <t>Flexoremine123</t>
  </si>
  <si>
    <t>SHOPATBIEN</t>
  </si>
  <si>
    <t>toko@bien.id</t>
  </si>
  <si>
    <t>Cuanterusboss</t>
  </si>
  <si>
    <t>NURILAB</t>
  </si>
  <si>
    <t>Nurilab:Flexo</t>
  </si>
  <si>
    <t>Nurilab.Flexo</t>
  </si>
  <si>
    <t>Nurilabxflexofast@gmail.com</t>
  </si>
  <si>
    <t>Nurilab.Flexo0</t>
  </si>
  <si>
    <t>somebymi_official_store_id</t>
  </si>
  <si>
    <t>Vpfpsqpf230101!!</t>
  </si>
  <si>
    <t>indonesia_all@somebymi.com</t>
  </si>
  <si>
    <t>vpfpsqpf01**</t>
  </si>
  <si>
    <t>mustelaindo@gmail.com</t>
  </si>
  <si>
    <t>Mustela_2020</t>
  </si>
  <si>
    <t>main acount</t>
  </si>
  <si>
    <t>Mustelaindo_2020</t>
  </si>
  <si>
    <t>085719317734</t>
  </si>
  <si>
    <t>Flexopome123</t>
  </si>
  <si>
    <t>pomexflexo2023@gmail.com atau 081294711316</t>
  </si>
  <si>
    <t>pomexflexo2023@gmail.com</t>
  </si>
  <si>
    <t>Flexopome123Lzd</t>
  </si>
  <si>
    <t>G</t>
  </si>
  <si>
    <t>Flexopome123TIK.</t>
  </si>
  <si>
    <t>Flexopome123Bli</t>
  </si>
  <si>
    <t>ES</t>
  </si>
  <si>
    <t>galderma.id@gmail.com</t>
  </si>
  <si>
    <t>Cetaphileblo2024</t>
  </si>
  <si>
    <t>galderma2022</t>
  </si>
  <si>
    <t>2023Cetaphil!</t>
  </si>
  <si>
    <t>cetaphilpromotion@gmail.com</t>
  </si>
  <si>
    <t>2022galderma123</t>
  </si>
  <si>
    <t xml:space="preserve"> cindy@eblo.co.id</t>
  </si>
  <si>
    <t>CetaphilEblo24</t>
  </si>
  <si>
    <t>Cetaphilidn2022</t>
  </si>
  <si>
    <t>OUND YOU</t>
  </si>
  <si>
    <t>K4yaruFl3xofast2024!</t>
  </si>
  <si>
    <t>AMN</t>
  </si>
  <si>
    <t>irdam.fareza@omniretail.co</t>
  </si>
  <si>
    <t>adminSophie322!</t>
  </si>
  <si>
    <t>info.saffandco@gmail.com</t>
  </si>
  <si>
    <t>Saffncojubelio123*</t>
  </si>
  <si>
    <t>FTI</t>
  </si>
  <si>
    <t>sales.admin@flexofast.com</t>
  </si>
  <si>
    <t>FlexofastFTI0924*</t>
  </si>
  <si>
    <t>ffyxflexofast@gmail.com</t>
  </si>
  <si>
    <t>flexoFFY1!</t>
  </si>
  <si>
    <t>interbatindo@gmail.com</t>
  </si>
  <si>
    <t>Interbat!@2024</t>
  </si>
  <si>
    <t>motherlove.official@gmail.com</t>
  </si>
  <si>
    <t>Motherlove!@2024</t>
  </si>
  <si>
    <t>farlin.indonesia2022@gmail.com</t>
  </si>
  <si>
    <t>Farlinindonesia!2022</t>
  </si>
  <si>
    <t>Farlinindonesia2024_</t>
  </si>
  <si>
    <t>drteals.indo2022@gmail.com</t>
  </si>
  <si>
    <t>drtealsindo.2022!!</t>
  </si>
  <si>
    <t>drtealsindo.2022</t>
  </si>
  <si>
    <t>drtealsindo@gmail.com</t>
  </si>
  <si>
    <t>Drteals123!</t>
  </si>
  <si>
    <t>datawhs@flexofast.com</t>
  </si>
  <si>
    <t>System@2023</t>
  </si>
  <si>
    <t>Systemsupport@flexofast.com</t>
  </si>
  <si>
    <t>System@123</t>
  </si>
  <si>
    <t>pin : 202501</t>
  </si>
  <si>
    <t>alimaskurn2327@gmail.com</t>
  </si>
  <si>
    <t>Flexo2023!</t>
  </si>
  <si>
    <t>AERIS</t>
  </si>
  <si>
    <t>Flexo:123</t>
  </si>
  <si>
    <t>dimas.reri@flexofast.com</t>
  </si>
  <si>
    <t>Dim@sflex0</t>
  </si>
  <si>
    <t>SKINGAME SBY</t>
  </si>
  <si>
    <t>SkinGameSurabaya:Flexo</t>
  </si>
  <si>
    <t>aerisbeaute:Flexo</t>
  </si>
  <si>
    <t>Flexo_123</t>
  </si>
  <si>
    <t>PICTERUS</t>
  </si>
  <si>
    <t>089675625388</t>
  </si>
  <si>
    <t>FlexoHappy33</t>
  </si>
  <si>
    <t>Saffnco:admincs1</t>
  </si>
  <si>
    <t>Admincs01</t>
  </si>
  <si>
    <t>Adminsaffnco321</t>
  </si>
  <si>
    <t>andika.rizki@flexofast.com</t>
  </si>
  <si>
    <t>Flexo001.</t>
  </si>
  <si>
    <t>TIKOK</t>
  </si>
  <si>
    <t>cs.saffandco@gmail.com</t>
  </si>
  <si>
    <t>Admincs01*</t>
  </si>
  <si>
    <t>X0c0latl1208</t>
  </si>
  <si>
    <t>suntorybrandsstore</t>
  </si>
  <si>
    <t>Brands1313</t>
  </si>
  <si>
    <t>?</t>
  </si>
  <si>
    <t>FIRSTDAY</t>
  </si>
  <si>
    <t>firstday.gummies@gmail.com</t>
  </si>
  <si>
    <t xml:space="preserve">Masuk By LINK </t>
  </si>
  <si>
    <t>otp Fina</t>
  </si>
  <si>
    <t>BEAUTETOX</t>
  </si>
  <si>
    <t>csbeautetox:flexofast</t>
  </si>
  <si>
    <t>Alfatih1453ff</t>
  </si>
  <si>
    <t xml:space="preserve">Switch Shop </t>
  </si>
  <si>
    <t>BEAUTETOXSKIN</t>
  </si>
  <si>
    <t>flexofastxbeautetox25@gmail.com</t>
  </si>
  <si>
    <t>BEAUTETOXINTER</t>
  </si>
  <si>
    <t>Flexo@2025</t>
  </si>
  <si>
    <t>skinsuperstarxflexofast25@gmail.com</t>
  </si>
  <si>
    <t>Adm1nflxSkin25.</t>
  </si>
  <si>
    <t>DOMMA</t>
  </si>
  <si>
    <t>withdomma:flexo01</t>
  </si>
  <si>
    <t>Flexofast2025!</t>
  </si>
  <si>
    <t>System Support 4</t>
  </si>
  <si>
    <t>dommaxflexofast25@gmail.com</t>
  </si>
  <si>
    <t>Dommaflex025</t>
  </si>
  <si>
    <t>LUXCRIME</t>
  </si>
  <si>
    <t>gdimazp@gmail.com</t>
  </si>
  <si>
    <t>Flexofast2025</t>
  </si>
  <si>
    <t>GLOOW&amp;BE</t>
  </si>
  <si>
    <t>Miniolab:Flexo</t>
  </si>
  <si>
    <t>Flexo1234*</t>
  </si>
  <si>
    <t>gloowandbexflexofast@gmail.com</t>
  </si>
  <si>
    <t>Adm1nflx.gloow&amp;be</t>
  </si>
  <si>
    <t>KIVA</t>
  </si>
  <si>
    <t>Kivaxflexofast25@gmail.com</t>
  </si>
  <si>
    <t>K1vaadminflx.</t>
  </si>
  <si>
    <t>RUHEE DIARY</t>
  </si>
  <si>
    <t>ruheediaryofficial:flexofast</t>
  </si>
  <si>
    <t>ruheediaryxflexofast@gmail.com</t>
  </si>
  <si>
    <t>Ruheeflxadm1n.</t>
  </si>
  <si>
    <t>0881010353075</t>
  </si>
  <si>
    <t>LIITberkah05!</t>
  </si>
  <si>
    <t>EMAIL</t>
  </si>
  <si>
    <t>Hairmony main</t>
  </si>
  <si>
    <t>shopee</t>
  </si>
  <si>
    <t>OTP melisa</t>
  </si>
  <si>
    <t>Vitmaker mian</t>
  </si>
  <si>
    <t>vitmakerindonesia:main</t>
  </si>
  <si>
    <t>??Vitmak3r??</t>
  </si>
  <si>
    <t>kiva-sales@pharmexglobal.com</t>
  </si>
  <si>
    <t>Liptint2022%</t>
  </si>
  <si>
    <t>GINEE</t>
  </si>
  <si>
    <t>Outbound.flexo@gineestaff.com</t>
  </si>
  <si>
    <t>@Aman2025</t>
  </si>
  <si>
    <t>RAHASIA BEAUTY</t>
  </si>
  <si>
    <t>rahasia.beauty:flexo</t>
  </si>
  <si>
    <t>Sh0p33Flex0#</t>
  </si>
  <si>
    <t>fina</t>
  </si>
  <si>
    <t>Rahasiabeautyxflexofast@gmail.com</t>
  </si>
  <si>
    <t>T1ktokFlexo#</t>
  </si>
  <si>
    <t>deardoerofficial.id@gmail.com</t>
  </si>
  <si>
    <t>DearDoerID2024!</t>
  </si>
  <si>
    <t>Farlinindonesi@2022</t>
  </si>
  <si>
    <t>finajoeleeta@gmail.com</t>
  </si>
  <si>
    <t>Nur1labxflex025.</t>
  </si>
  <si>
    <t>DEOXIDE</t>
  </si>
  <si>
    <t>Deoxide:main</t>
  </si>
  <si>
    <t>Adm1nflxDeo.</t>
  </si>
  <si>
    <t>deoxidexflexofast@gmail.com</t>
  </si>
  <si>
    <t>MOP</t>
  </si>
  <si>
    <t xml:space="preserve"> mopbeautyxflexofast@gmail.com</t>
  </si>
  <si>
    <t>Adm1nflexomop.</t>
  </si>
  <si>
    <t>MRKT</t>
  </si>
  <si>
    <t>mrktadplanetdaiko@gmail.com</t>
  </si>
  <si>
    <t>mrktAPDI1@</t>
  </si>
  <si>
    <t>mopbeautyxflexofast@gmail.com</t>
  </si>
  <si>
    <t>MotherP34RL@</t>
  </si>
  <si>
    <t>email customerservice@saffnco.com</t>
  </si>
  <si>
    <t>OmniaMorfosia12%</t>
  </si>
  <si>
    <t>email cs.saffandco@gmail.com</t>
  </si>
  <si>
    <t>AmKaminCHNO11#</t>
  </si>
  <si>
    <t>AnnabelLeeOmnia01#</t>
  </si>
  <si>
    <t>cs.saffando@gmail.com</t>
  </si>
  <si>
    <t>Min0uet1720</t>
  </si>
  <si>
    <t>DENISE CHARIESTA</t>
  </si>
  <si>
    <t>dcsleepwearxflexofast@gmail.com</t>
  </si>
  <si>
    <t>Adm1nsubDCflx##</t>
  </si>
  <si>
    <t xml:space="preserve"> dcsleepwearxflexofast@gmail.com</t>
  </si>
  <si>
    <t xml:space="preserve"> Aks3s4dm1n_DC</t>
  </si>
  <si>
    <t>Denisechariesta@gmail.com</t>
  </si>
  <si>
    <t>Cintajaden1234</t>
  </si>
  <si>
    <t>Client</t>
  </si>
  <si>
    <t>TAG</t>
  </si>
  <si>
    <t>082125019189</t>
  </si>
  <si>
    <t xml:space="preserve">MK SKIN </t>
  </si>
  <si>
    <t>mkskinxflexofast@gmail.com</t>
  </si>
  <si>
    <t>Flex&amp;Urban2025</t>
  </si>
  <si>
    <t>kivaxflexofast25@gmail.com</t>
  </si>
  <si>
    <t>Kivalive2025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</si>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</sst>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FF0000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</borders>
  <cellStyleXfs count="10">
    <xf numFmtId="0" fontId="0" fillId="2" borderId="0">
      <alignment horizontal="left" vertical="center" wrapText="1" indent="1"/>
    </xf>
    <xf numFmtId="14" fontId="1" fillId="0" borderId="0" applyFont="0" applyFill="0" applyBorder="0" applyAlignment="0" applyProtection="0"/>
    <xf numFmtId="0" fontId="4" fillId="3" borderId="1">
      <alignment horizontal="left" vertical="center" wrapText="1"/>
    </xf>
    <xf numFmtId="0" fontId="3" fillId="3" borderId="0">
      <alignment horizontal="left" vertical="top"/>
    </xf>
    <xf numFmtId="0" fontId="2" fillId="3" borderId="1">
      <alignment horizontal="left"/>
    </xf>
    <xf numFmtId="0" fontId="5" fillId="0" borderId="0" applyNumberFormat="0" applyFill="0" applyBorder="0" applyAlignment="0"/>
    <xf numFmtId="0" fontId="6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/>
    <xf numFmtId="0" fontId="9" fillId="2" borderId="0" applyNumberFormat="0" applyFill="0" applyBorder="0" applyAlignment="0" applyProtection="0">
      <alignment horizontal="left" vertical="center" wrapText="1" indent="1"/>
    </xf>
  </cellStyleXfs>
  <cellXfs count="15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5" borderId="0" xfId="0" applyFill="1" applyAlignment="1">
      <alignment horizontal="left" vertical="center"/>
    </xf>
    <xf numFmtId="0" fontId="0" fillId="2" borderId="0" xfId="0" applyAlignment="1">
      <alignment horizontal="left" vertical="center"/>
    </xf>
    <xf numFmtId="0" fontId="9" fillId="2" borderId="0" xfId="9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2" borderId="0" xfId="0" applyFont="1" applyAlignment="1">
      <alignment horizontal="left" vertical="center"/>
    </xf>
    <xf numFmtId="0" fontId="11" fillId="4" borderId="0" xfId="9" applyFont="1" applyFill="1" applyAlignment="1">
      <alignment horizontal="left" vertical="center"/>
    </xf>
    <xf numFmtId="49" fontId="0" fillId="2" borderId="0" xfId="0" applyNumberFormat="1" applyAlignment="1">
      <alignment horizontal="left" vertical="center"/>
    </xf>
    <xf numFmtId="49" fontId="9" fillId="2" borderId="0" xfId="9" applyNumberFormat="1" applyAlignment="1">
      <alignment horizontal="left" vertical="center"/>
    </xf>
    <xf numFmtId="0" fontId="0" fillId="2" borderId="0" xfId="0" applyAlignment="1">
      <alignment vertical="center"/>
    </xf>
    <xf numFmtId="0" fontId="9" fillId="2" borderId="0" xfId="9" applyAlignment="1">
      <alignment vertical="center"/>
    </xf>
    <xf numFmtId="0" fontId="0" fillId="2" borderId="0" xfId="0" quotePrefix="1" applyAlignment="1">
      <alignment horizontal="left" vertical="center"/>
    </xf>
    <xf numFmtId="0" fontId="12" fillId="2" borderId="0" xfId="0" applyFont="1" applyAlignment="1">
      <alignment horizontal="left" vertical="center"/>
    </xf>
    <xf numFmtId="9" fontId="0" fillId="2" borderId="0" xfId="0" applyNumberFormat="1" applyAlignment="1">
      <alignment horizontal="left" vertical="center"/>
    </xf>
  </cellXfs>
  <cellStyles count="10">
    <cellStyle name="Date" xfId="1" xr:uid="{00000000-0005-0000-0000-000000000000}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9" builtinId="8"/>
    <cellStyle name="Input" xfId="3" builtinId="20" customBuiltin="1"/>
    <cellStyle name="Normal" xfId="0" builtinId="0" customBuiltin="1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  <border diagonalUp="1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diagonal style="thin">
          <color theme="1" tint="0.499984740745262"/>
        </diagonal>
        <vertical style="thin">
          <color theme="1" tint="0.499984740745262"/>
        </vertical>
        <horizontal style="thin">
          <color theme="1" tint="0.499984740745262"/>
        </horizontal>
      </border>
    </dxf>
    <dxf>
      <fill>
        <patternFill>
          <bgColor theme="1" tint="0.34998626667073579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/>
        <i val="0"/>
      </font>
      <fill>
        <patternFill>
          <bgColor theme="1" tint="0.14996795556505021"/>
        </patternFill>
      </fill>
    </dxf>
  </dxfs>
  <tableStyles count="1" defaultTableStyle="Project Issue Tracker" defaultPivotStyle="PivotStyleDark1">
    <tableStyle name="Project Issue Tracker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F57F93"/>
      <color rgb="FFED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dmflx2024@gmail.com" TargetMode="External"/><Relationship Id="rId117" Type="http://schemas.openxmlformats.org/officeDocument/2006/relationships/hyperlink" Target="mailto:kivaxflexofast25@gmail.com" TargetMode="External"/><Relationship Id="rId21" Type="http://schemas.openxmlformats.org/officeDocument/2006/relationships/hyperlink" Target="mailto:personaficformen@gmail.com" TargetMode="External"/><Relationship Id="rId42" Type="http://schemas.openxmlformats.org/officeDocument/2006/relationships/hyperlink" Target="mailto:filmorebody@gmail.com" TargetMode="External"/><Relationship Id="rId47" Type="http://schemas.openxmlformats.org/officeDocument/2006/relationships/hyperlink" Target="mailto:farlin.indonesia2022@gmail.com" TargetMode="External"/><Relationship Id="rId63" Type="http://schemas.openxmlformats.org/officeDocument/2006/relationships/hyperlink" Target="mailto:sales.admin@flexofast.com" TargetMode="External"/><Relationship Id="rId68" Type="http://schemas.openxmlformats.org/officeDocument/2006/relationships/hyperlink" Target="mailto:scoraxflexofast@gmail.com" TargetMode="External"/><Relationship Id="rId84" Type="http://schemas.openxmlformats.org/officeDocument/2006/relationships/hyperlink" Target="mailto:flexofastxbeautetox25@gmail.com" TargetMode="External"/><Relationship Id="rId89" Type="http://schemas.openxmlformats.org/officeDocument/2006/relationships/hyperlink" Target="mailto:interbatindo@gmail.com" TargetMode="External"/><Relationship Id="rId112" Type="http://schemas.openxmlformats.org/officeDocument/2006/relationships/hyperlink" Target="mailto:cs.saffando@gmail.com" TargetMode="External"/><Relationship Id="rId16" Type="http://schemas.openxmlformats.org/officeDocument/2006/relationships/hyperlink" Target="mailto:mustelaindo@gmail.com" TargetMode="External"/><Relationship Id="rId107" Type="http://schemas.openxmlformats.org/officeDocument/2006/relationships/hyperlink" Target="mailto:mopbeautyxflexofast@gmail.com" TargetMode="External"/><Relationship Id="rId11" Type="http://schemas.openxmlformats.org/officeDocument/2006/relationships/hyperlink" Target="mailto:cs_id@innisfree.com" TargetMode="External"/><Relationship Id="rId32" Type="http://schemas.openxmlformats.org/officeDocument/2006/relationships/hyperlink" Target="mailto:info.saffandco@gmail.com" TargetMode="External"/><Relationship Id="rId37" Type="http://schemas.openxmlformats.org/officeDocument/2006/relationships/hyperlink" Target="mailto:pomexflexo2023@gmail.com" TargetMode="External"/><Relationship Id="rId53" Type="http://schemas.openxmlformats.org/officeDocument/2006/relationships/hyperlink" Target="mailto:sales.admin@flexofast.com" TargetMode="External"/><Relationship Id="rId58" Type="http://schemas.openxmlformats.org/officeDocument/2006/relationships/hyperlink" Target="mailto:dimas.reri@flexofast.com" TargetMode="External"/><Relationship Id="rId74" Type="http://schemas.openxmlformats.org/officeDocument/2006/relationships/hyperlink" Target="mailto:sales.reederma@gmail.com" TargetMode="External"/><Relationship Id="rId79" Type="http://schemas.openxmlformats.org/officeDocument/2006/relationships/hyperlink" Target="mailto:flexofastxbeautetox25@gmail.com" TargetMode="External"/><Relationship Id="rId102" Type="http://schemas.openxmlformats.org/officeDocument/2006/relationships/hyperlink" Target="mailto:farlin.indonesia2022@gmail.com" TargetMode="External"/><Relationship Id="rId5" Type="http://schemas.openxmlformats.org/officeDocument/2006/relationships/hyperlink" Target="mailto:flexo.nacific01@gmail.com" TargetMode="External"/><Relationship Id="rId90" Type="http://schemas.openxmlformats.org/officeDocument/2006/relationships/hyperlink" Target="mailto:drtealsindo@gmail.com" TargetMode="External"/><Relationship Id="rId95" Type="http://schemas.openxmlformats.org/officeDocument/2006/relationships/hyperlink" Target="mailto:ruheediaryxflexofast@gmail.com" TargetMode="External"/><Relationship Id="rId22" Type="http://schemas.openxmlformats.org/officeDocument/2006/relationships/hyperlink" Target="mailto:selcaflex0@gmail.com" TargetMode="External"/><Relationship Id="rId27" Type="http://schemas.openxmlformats.org/officeDocument/2006/relationships/hyperlink" Target="mailto:cetaphilpromotion@gmail.com" TargetMode="External"/><Relationship Id="rId43" Type="http://schemas.openxmlformats.org/officeDocument/2006/relationships/hyperlink" Target="mailto:business@finallyfoundyou.id" TargetMode="External"/><Relationship Id="rId48" Type="http://schemas.openxmlformats.org/officeDocument/2006/relationships/hyperlink" Target="mailto:sales.admin@flexofast.com" TargetMode="External"/><Relationship Id="rId64" Type="http://schemas.openxmlformats.org/officeDocument/2006/relationships/hyperlink" Target="mailto:official@puresia.com" TargetMode="External"/><Relationship Id="rId69" Type="http://schemas.openxmlformats.org/officeDocument/2006/relationships/hyperlink" Target="mailto:drteals.indo2022@gmail.com" TargetMode="External"/><Relationship Id="rId113" Type="http://schemas.openxmlformats.org/officeDocument/2006/relationships/hyperlink" Target="mailto:dcsleepwearxflexofast@gmail.com" TargetMode="External"/><Relationship Id="rId118" Type="http://schemas.openxmlformats.org/officeDocument/2006/relationships/hyperlink" Target="mailto:Systemsupport@flexofast.com" TargetMode="External"/><Relationship Id="rId80" Type="http://schemas.openxmlformats.org/officeDocument/2006/relationships/hyperlink" Target="mailto:flexofastxbeautetox25@gmail.com" TargetMode="External"/><Relationship Id="rId85" Type="http://schemas.openxmlformats.org/officeDocument/2006/relationships/hyperlink" Target="mailto:abdul-hadi.albar@facetology.co.id" TargetMode="External"/><Relationship Id="rId12" Type="http://schemas.openxmlformats.org/officeDocument/2006/relationships/hyperlink" Target="mailto:summer@id.amorepacific.com" TargetMode="External"/><Relationship Id="rId17" Type="http://schemas.openxmlformats.org/officeDocument/2006/relationships/hyperlink" Target="mailto:mustelaindo@gmail.com" TargetMode="External"/><Relationship Id="rId33" Type="http://schemas.openxmlformats.org/officeDocument/2006/relationships/hyperlink" Target="mailto:kayaruxflexofast@gmail.com" TargetMode="External"/><Relationship Id="rId38" Type="http://schemas.openxmlformats.org/officeDocument/2006/relationships/hyperlink" Target="mailto:official@puresia.com" TargetMode="External"/><Relationship Id="rId59" Type="http://schemas.openxmlformats.org/officeDocument/2006/relationships/hyperlink" Target="mailto:fulfillment.esqacosmetics@gmail.com" TargetMode="External"/><Relationship Id="rId103" Type="http://schemas.openxmlformats.org/officeDocument/2006/relationships/hyperlink" Target="mailto:cs_id@innisfree.com" TargetMode="External"/><Relationship Id="rId108" Type="http://schemas.openxmlformats.org/officeDocument/2006/relationships/hyperlink" Target="mailto:farlin.indonesia2022@gmail.com" TargetMode="External"/><Relationship Id="rId54" Type="http://schemas.openxmlformats.org/officeDocument/2006/relationships/hyperlink" Target="mailto:tafira.aria@flexofast.com" TargetMode="External"/><Relationship Id="rId70" Type="http://schemas.openxmlformats.org/officeDocument/2006/relationships/hyperlink" Target="mailto:elsheskinxflexofast@gmail.com" TargetMode="External"/><Relationship Id="rId75" Type="http://schemas.openxmlformats.org/officeDocument/2006/relationships/hyperlink" Target="mailto:helpdesk@flexofast.com" TargetMode="External"/><Relationship Id="rId91" Type="http://schemas.openxmlformats.org/officeDocument/2006/relationships/hyperlink" Target="mailto:farlin.indonesia2022@gmail.com" TargetMode="External"/><Relationship Id="rId96" Type="http://schemas.openxmlformats.org/officeDocument/2006/relationships/hyperlink" Target="mailto:indonesia_all@somebymi.com" TargetMode="External"/><Relationship Id="rId1" Type="http://schemas.openxmlformats.org/officeDocument/2006/relationships/hyperlink" Target="mailto:deardoerofficialid@gmail.com" TargetMode="External"/><Relationship Id="rId6" Type="http://schemas.openxmlformats.org/officeDocument/2006/relationships/hyperlink" Target="mailto:Adm.flexo01@gmail.com" TargetMode="External"/><Relationship Id="rId23" Type="http://schemas.openxmlformats.org/officeDocument/2006/relationships/hyperlink" Target="mailto:selcaflex0@gmail.com" TargetMode="External"/><Relationship Id="rId28" Type="http://schemas.openxmlformats.org/officeDocument/2006/relationships/hyperlink" Target="mailto:galderma.id@gmail.com" TargetMode="External"/><Relationship Id="rId49" Type="http://schemas.openxmlformats.org/officeDocument/2006/relationships/hyperlink" Target="mailto:flexoelvictoparfume@team-elvicto.com" TargetMode="External"/><Relationship Id="rId114" Type="http://schemas.openxmlformats.org/officeDocument/2006/relationships/hyperlink" Target="mailto:Denisechariesta@gmail.com" TargetMode="External"/><Relationship Id="rId119" Type="http://schemas.openxmlformats.org/officeDocument/2006/relationships/hyperlink" Target="mailto:filmorexflexofast@gmail.com" TargetMode="External"/><Relationship Id="rId10" Type="http://schemas.openxmlformats.org/officeDocument/2006/relationships/hyperlink" Target="mailto:flexofast.whitediary@gmail.com" TargetMode="External"/><Relationship Id="rId31" Type="http://schemas.openxmlformats.org/officeDocument/2006/relationships/hyperlink" Target="mailto:irdam.fareza@omniretail.co" TargetMode="External"/><Relationship Id="rId44" Type="http://schemas.openxmlformats.org/officeDocument/2006/relationships/hyperlink" Target="mailto:flexoelvicto@team-elvicto.com" TargetMode="External"/><Relationship Id="rId52" Type="http://schemas.openxmlformats.org/officeDocument/2006/relationships/hyperlink" Target="mailto:merch.bundlifetainment@ransentertainment.co.id" TargetMode="External"/><Relationship Id="rId60" Type="http://schemas.openxmlformats.org/officeDocument/2006/relationships/hyperlink" Target="mailto:achmad.supari@adplanetdaiko.com" TargetMode="External"/><Relationship Id="rId65" Type="http://schemas.openxmlformats.org/officeDocument/2006/relationships/hyperlink" Target="mailto:galderma.id@gmail.com" TargetMode="External"/><Relationship Id="rId73" Type="http://schemas.openxmlformats.org/officeDocument/2006/relationships/hyperlink" Target="mailto:iswhiteskincareflexo@team-elvicto.com" TargetMode="External"/><Relationship Id="rId78" Type="http://schemas.openxmlformats.org/officeDocument/2006/relationships/hyperlink" Target="mailto:firstday.gummies@gmail.com" TargetMode="External"/><Relationship Id="rId81" Type="http://schemas.openxmlformats.org/officeDocument/2006/relationships/hyperlink" Target="mailto:skinsuperstarxflexofast25@gmail.com" TargetMode="External"/><Relationship Id="rId86" Type="http://schemas.openxmlformats.org/officeDocument/2006/relationships/hyperlink" Target="mailto:hadialbar28@gmail.com" TargetMode="External"/><Relationship Id="rId94" Type="http://schemas.openxmlformats.org/officeDocument/2006/relationships/hyperlink" Target="mailto:Kivaxflexofast25@gmail.com" TargetMode="External"/><Relationship Id="rId99" Type="http://schemas.openxmlformats.org/officeDocument/2006/relationships/hyperlink" Target="mailto:helpdesk@flexofast.com" TargetMode="External"/><Relationship Id="rId101" Type="http://schemas.openxmlformats.org/officeDocument/2006/relationships/hyperlink" Target="mailto:deardoerofficial.id@gmail.com" TargetMode="External"/><Relationship Id="rId4" Type="http://schemas.openxmlformats.org/officeDocument/2006/relationships/hyperlink" Target="mailto:nacificcosmeticsteam@gmail.com" TargetMode="External"/><Relationship Id="rId9" Type="http://schemas.openxmlformats.org/officeDocument/2006/relationships/hyperlink" Target="mailto:admin@gccollective.id" TargetMode="External"/><Relationship Id="rId13" Type="http://schemas.openxmlformats.org/officeDocument/2006/relationships/hyperlink" Target="mailto:iselectindonesia@gmail.com" TargetMode="External"/><Relationship Id="rId18" Type="http://schemas.openxmlformats.org/officeDocument/2006/relationships/hyperlink" Target="mailto:mustelaindo@gmail.com" TargetMode="External"/><Relationship Id="rId39" Type="http://schemas.openxmlformats.org/officeDocument/2006/relationships/hyperlink" Target="mailto:yudiwirawan265@gmail.com" TargetMode="External"/><Relationship Id="rId109" Type="http://schemas.openxmlformats.org/officeDocument/2006/relationships/hyperlink" Target="mailto:customerservice@saffnco.com" TargetMode="External"/><Relationship Id="rId34" Type="http://schemas.openxmlformats.org/officeDocument/2006/relationships/hyperlink" Target="mailto:alimaskurn2327@gmail.com" TargetMode="External"/><Relationship Id="rId50" Type="http://schemas.openxmlformats.org/officeDocument/2006/relationships/hyperlink" Target="mailto:flexoelvictoparfume@team-elvicto.com" TargetMode="External"/><Relationship Id="rId55" Type="http://schemas.openxmlformats.org/officeDocument/2006/relationships/hyperlink" Target="mailto:reiskinxflexofast@gmail.com" TargetMode="External"/><Relationship Id="rId76" Type="http://schemas.openxmlformats.org/officeDocument/2006/relationships/hyperlink" Target="mailto:drteals.indo2022@gmail.com" TargetMode="External"/><Relationship Id="rId97" Type="http://schemas.openxmlformats.org/officeDocument/2006/relationships/hyperlink" Target="mailto:motherlove.official@gmail.com" TargetMode="External"/><Relationship Id="rId104" Type="http://schemas.openxmlformats.org/officeDocument/2006/relationships/hyperlink" Target="mailto:finajoeleeta@gmail.com" TargetMode="External"/><Relationship Id="rId7" Type="http://schemas.openxmlformats.org/officeDocument/2006/relationships/hyperlink" Target="mailto:shopberkah.id@gmail.com" TargetMode="External"/><Relationship Id="rId71" Type="http://schemas.openxmlformats.org/officeDocument/2006/relationships/hyperlink" Target="mailto:molagibitesofficial@gmail.com" TargetMode="External"/><Relationship Id="rId92" Type="http://schemas.openxmlformats.org/officeDocument/2006/relationships/hyperlink" Target="mailto:motherlove.official@gmail.com" TargetMode="External"/><Relationship Id="rId2" Type="http://schemas.openxmlformats.org/officeDocument/2006/relationships/hyperlink" Target="mailto:flexonacific01@gmail.com" TargetMode="External"/><Relationship Id="rId29" Type="http://schemas.openxmlformats.org/officeDocument/2006/relationships/hyperlink" Target="mailto:galderma.id@gmail.com" TargetMode="External"/><Relationship Id="rId24" Type="http://schemas.openxmlformats.org/officeDocument/2006/relationships/hyperlink" Target="mailto:tafira.aria@flexofast.com" TargetMode="External"/><Relationship Id="rId40" Type="http://schemas.openxmlformats.org/officeDocument/2006/relationships/hyperlink" Target="mailto:vitmakerxflexofast@gmail.com" TargetMode="External"/><Relationship Id="rId45" Type="http://schemas.openxmlformats.org/officeDocument/2006/relationships/hyperlink" Target="mailto:flexoelvicto@team-elvicto.com" TargetMode="External"/><Relationship Id="rId66" Type="http://schemas.openxmlformats.org/officeDocument/2006/relationships/hyperlink" Target="mailto:online@ml.kewpie.co.id" TargetMode="External"/><Relationship Id="rId87" Type="http://schemas.openxmlformats.org/officeDocument/2006/relationships/hyperlink" Target="mailto:fulfillment.esqacosmetics@gmail.com" TargetMode="External"/><Relationship Id="rId110" Type="http://schemas.openxmlformats.org/officeDocument/2006/relationships/hyperlink" Target="mailto:cs.saffandco@gmail.com" TargetMode="External"/><Relationship Id="rId115" Type="http://schemas.openxmlformats.org/officeDocument/2006/relationships/hyperlink" Target="mailto:mrktadplanetdaiko@gmail.com" TargetMode="External"/><Relationship Id="rId61" Type="http://schemas.openxmlformats.org/officeDocument/2006/relationships/hyperlink" Target="mailto:sales.admin@flexofast.com" TargetMode="External"/><Relationship Id="rId82" Type="http://schemas.openxmlformats.org/officeDocument/2006/relationships/hyperlink" Target="mailto:dommaxflexofast25@gmail.com" TargetMode="External"/><Relationship Id="rId19" Type="http://schemas.openxmlformats.org/officeDocument/2006/relationships/hyperlink" Target="mailto:pomexflexo2023@gmail.com" TargetMode="External"/><Relationship Id="rId14" Type="http://schemas.openxmlformats.org/officeDocument/2006/relationships/hyperlink" Target="mailto:lilybyredofficialid@gmail.com" TargetMode="External"/><Relationship Id="rId30" Type="http://schemas.openxmlformats.org/officeDocument/2006/relationships/hyperlink" Target="mailto:galderma.id@gmail.com" TargetMode="External"/><Relationship Id="rId35" Type="http://schemas.openxmlformats.org/officeDocument/2006/relationships/hyperlink" Target="mailto:Systemsupport@flexofast.com" TargetMode="External"/><Relationship Id="rId56" Type="http://schemas.openxmlformats.org/officeDocument/2006/relationships/hyperlink" Target="mailto:reiskinxflexofast@gmail.com" TargetMode="External"/><Relationship Id="rId77" Type="http://schemas.openxmlformats.org/officeDocument/2006/relationships/hyperlink" Target="mailto:ffyxflexofast@gmail.com" TargetMode="External"/><Relationship Id="rId100" Type="http://schemas.openxmlformats.org/officeDocument/2006/relationships/hyperlink" Target="mailto:Rahasiabeautyxflexofast@gmail.com" TargetMode="External"/><Relationship Id="rId105" Type="http://schemas.openxmlformats.org/officeDocument/2006/relationships/hyperlink" Target="mailto:deoxidexflexofast@gmail.com" TargetMode="External"/><Relationship Id="rId8" Type="http://schemas.openxmlformats.org/officeDocument/2006/relationships/hyperlink" Target="mailto:admin@gccollective.id" TargetMode="External"/><Relationship Id="rId51" Type="http://schemas.openxmlformats.org/officeDocument/2006/relationships/hyperlink" Target="mailto:flexoelvictoparfume@team-elvicto.com" TargetMode="External"/><Relationship Id="rId72" Type="http://schemas.openxmlformats.org/officeDocument/2006/relationships/hyperlink" Target="mailto:niuzbeauty@gmail.com" TargetMode="External"/><Relationship Id="rId93" Type="http://schemas.openxmlformats.org/officeDocument/2006/relationships/hyperlink" Target="mailto:gloowandbexflexofast@gmail.com" TargetMode="External"/><Relationship Id="rId98" Type="http://schemas.openxmlformats.org/officeDocument/2006/relationships/hyperlink" Target="mailto:kiva-sales@pharmexglobal.com" TargetMode="External"/><Relationship Id="rId3" Type="http://schemas.openxmlformats.org/officeDocument/2006/relationships/hyperlink" Target="mailto:cucuncunayah1505@gmail.com" TargetMode="External"/><Relationship Id="rId25" Type="http://schemas.openxmlformats.org/officeDocument/2006/relationships/hyperlink" Target="mailto:toko@bien.id" TargetMode="External"/><Relationship Id="rId46" Type="http://schemas.openxmlformats.org/officeDocument/2006/relationships/hyperlink" Target="mailto:nacificcosmetics@abillkorea.com" TargetMode="External"/><Relationship Id="rId67" Type="http://schemas.openxmlformats.org/officeDocument/2006/relationships/hyperlink" Target="mailto:Nurilabxflexofast@gmail.com" TargetMode="External"/><Relationship Id="rId116" Type="http://schemas.openxmlformats.org/officeDocument/2006/relationships/hyperlink" Target="mailto:Outbound.flexo@gineestaff.com" TargetMode="External"/><Relationship Id="rId20" Type="http://schemas.openxmlformats.org/officeDocument/2006/relationships/hyperlink" Target="mailto:pomexflexo2023@gmail.com" TargetMode="External"/><Relationship Id="rId41" Type="http://schemas.openxmlformats.org/officeDocument/2006/relationships/hyperlink" Target="mailto:hairmonyxflexo2023@gmail.com" TargetMode="External"/><Relationship Id="rId62" Type="http://schemas.openxmlformats.org/officeDocument/2006/relationships/hyperlink" Target="mailto:sales.admin@flexofast.com" TargetMode="External"/><Relationship Id="rId83" Type="http://schemas.openxmlformats.org/officeDocument/2006/relationships/hyperlink" Target="mailto:gdimazp@gmail.com" TargetMode="External"/><Relationship Id="rId88" Type="http://schemas.openxmlformats.org/officeDocument/2006/relationships/hyperlink" Target="mailto:flexo@team-elvicto.com" TargetMode="External"/><Relationship Id="rId111" Type="http://schemas.openxmlformats.org/officeDocument/2006/relationships/hyperlink" Target="mailto:cs.saffandco@gmail.com" TargetMode="External"/><Relationship Id="rId15" Type="http://schemas.openxmlformats.org/officeDocument/2006/relationships/hyperlink" Target="mailto:indonesia_all@somebymi.com" TargetMode="External"/><Relationship Id="rId36" Type="http://schemas.openxmlformats.org/officeDocument/2006/relationships/hyperlink" Target="mailto:datawhs@flexofast.com" TargetMode="External"/><Relationship Id="rId57" Type="http://schemas.openxmlformats.org/officeDocument/2006/relationships/hyperlink" Target="mailto:flexofast.vouw@gmail.com" TargetMode="External"/><Relationship Id="rId106" Type="http://schemas.openxmlformats.org/officeDocument/2006/relationships/hyperlink" Target="mailto:mopbeautyxflexofa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80"/>
  <sheetViews>
    <sheetView topLeftCell="H1" workbookViewId="0">
      <selection activeCell="W18" sqref="W18"/>
    </sheetView>
  </sheetViews>
  <sheetFormatPr defaultRowHeight="15.75" x14ac:dyDescent="0.25"/>
  <cols>
    <col min="8" max="8" width="18.375" customWidth="1"/>
    <col min="9" max="9" width="12.25" customWidth="1"/>
    <col min="10" max="10" width="11.375" customWidth="1"/>
    <col min="14" max="14" width="9.125" bestFit="1" customWidth="1"/>
    <col min="15" max="15" width="14.375" customWidth="1"/>
    <col min="19" max="19" width="12.125" customWidth="1"/>
    <col min="20" max="20" width="12.5" customWidth="1"/>
    <col min="22" max="22" width="17.5" customWidth="1"/>
  </cols>
  <sheetData>
    <row r="1" spans="1:23" ht="110.25" x14ac:dyDescent="0.25">
      <c r="A1" t="s">
        <v>12</v>
      </c>
    </row>
    <row r="4" spans="1:23" x14ac:dyDescent="0.25">
      <c r="I4" t="s">
        <v>13</v>
      </c>
      <c r="J4" s="1">
        <f ca="1">DATE((YEAR(TODAY())-1),1,1)</f>
        <v>45292</v>
      </c>
    </row>
    <row r="5" spans="1:23" x14ac:dyDescent="0.25">
      <c r="I5" t="s">
        <v>14</v>
      </c>
      <c r="J5" s="1"/>
    </row>
    <row r="7" spans="1:23" x14ac:dyDescent="0.25">
      <c r="I7" t="s">
        <v>15</v>
      </c>
      <c r="J7" t="e">
        <f>#REF!</f>
        <v>#REF!</v>
      </c>
    </row>
    <row r="8" spans="1:23" x14ac:dyDescent="0.25">
      <c r="I8" t="s">
        <v>11</v>
      </c>
      <c r="J8" s="1" t="e">
        <f>#REF!</f>
        <v>#REF!</v>
      </c>
      <c r="N8">
        <f ca="1">COUNT(typesUnsorted)</f>
        <v>0</v>
      </c>
    </row>
    <row r="9" spans="1:23" x14ac:dyDescent="0.25">
      <c r="I9" t="s">
        <v>16</v>
      </c>
      <c r="J9" t="e">
        <f>#REF!</f>
        <v>#REF!</v>
      </c>
    </row>
    <row r="10" spans="1:23" x14ac:dyDescent="0.25">
      <c r="I10" t="s">
        <v>17</v>
      </c>
      <c r="J10" t="e">
        <f>#REF!</f>
        <v>#REF!</v>
      </c>
    </row>
    <row r="12" spans="1:23" x14ac:dyDescent="0.25">
      <c r="N12" t="e">
        <f ca="1">OFFSET($N$16,,,$N$13)</f>
        <v>#VALUE!</v>
      </c>
      <c r="O12" t="e">
        <f ca="1">OFFSET($O$16,,,$O$13)</f>
        <v>#VALUE!</v>
      </c>
    </row>
    <row r="13" spans="1:23" x14ac:dyDescent="0.25">
      <c r="N13">
        <f>COUNTA(N16:N45)-COUNTIF(N16:N45,NA())</f>
        <v>30</v>
      </c>
      <c r="O13">
        <f>COUNTA(O16:O45)-COUNTIF(O16:O45,NA())</f>
        <v>30</v>
      </c>
      <c r="S13" t="s">
        <v>18</v>
      </c>
      <c r="T13" t="s">
        <v>18</v>
      </c>
    </row>
    <row r="14" spans="1:23" x14ac:dyDescent="0.25">
      <c r="H14" t="s">
        <v>11</v>
      </c>
      <c r="I14" t="s">
        <v>19</v>
      </c>
      <c r="J14" t="s">
        <v>20</v>
      </c>
      <c r="N14" t="s">
        <v>21</v>
      </c>
      <c r="O14" t="s">
        <v>22</v>
      </c>
      <c r="S14" t="s">
        <v>21</v>
      </c>
      <c r="T14" t="s">
        <v>22</v>
      </c>
      <c r="V14" t="s">
        <v>23</v>
      </c>
      <c r="W14" t="s">
        <v>24</v>
      </c>
    </row>
    <row r="15" spans="1:23" x14ac:dyDescent="0.25">
      <c r="N15" t="s">
        <v>9</v>
      </c>
      <c r="O15" t="s">
        <v>9</v>
      </c>
      <c r="S15" t="str">
        <f t="array" aca="1" ref="S15" ca="1">INDEX(typesUnsorted, MATCH(SMALL(COUNTIF(typesUnsorted, "&lt;"&amp;typesUnsorted), ROW(1:1)), COUNTIF(typesUnsorted, "&lt;"&amp;typesUnsorted), 0))</f>
        <v>*</v>
      </c>
      <c r="T15" t="str">
        <f t="array" aca="1" ref="T15" ca="1">INDEX(prioritiesUnsorted, MATCH(SMALL(COUNTIF(prioritiesUnsorted, "&lt;"&amp;prioritiesUnsorted), ROW(1:1)), COUNTIF(prioritiesUnsorted, "&lt;"&amp;prioritiesUnsorted), 0))</f>
        <v>*</v>
      </c>
      <c r="V15" t="s">
        <v>0</v>
      </c>
      <c r="W15" t="s">
        <v>5</v>
      </c>
    </row>
    <row r="16" spans="1:23" x14ac:dyDescent="0.25">
      <c r="G16">
        <v>1</v>
      </c>
      <c r="H16" s="1" t="e">
        <f t="shared" ref="H16:H47" si="0">keydate-days+G16</f>
        <v>#REF!</v>
      </c>
      <c r="I16" s="1" t="e">
        <f>$I$15+COUNTIFS(#REF!,H16,#REF!,priority)</f>
        <v>#REF!</v>
      </c>
      <c r="J16" t="e">
        <f>$J$15+COUNTIFS(#REF!,H16,#REF!,type,#REF!,priority)</f>
        <v>#REF!</v>
      </c>
      <c r="N16" t="e">
        <f t="array" ref="N16">INDEX(#REF!,MATCH(0, COUNTIF(N$15:N15,#REF!),0))</f>
        <v>#REF!</v>
      </c>
      <c r="O16" t="e">
        <f t="array" ref="O16">INDEX(#REF!,MATCH(0,COUNTIF(O$15:O15,#REF!),0))</f>
        <v>#REF!</v>
      </c>
      <c r="S16" t="e">
        <f t="array" aca="1" ref="S16" ca="1">INDEX(typesUnsorted, MATCH(SMALL(COUNTIF(typesUnsorted, "&lt;"&amp;typesUnsorted), ROW(2:2)), COUNTIF(typesUnsorted, "&lt;"&amp;typesUnsorted), 0))</f>
        <v>#REF!</v>
      </c>
      <c r="T16" t="e">
        <f t="array" aca="1" ref="T16" ca="1">INDEX(prioritiesUnsorted, MATCH(SMALL(COUNTIF(prioritiesUnsorted, "&lt;"&amp;prioritiesUnsorted), ROW(2:2)), COUNTIF(prioritiesUnsorted, "&lt;"&amp;prioritiesUnsorted), 0))</f>
        <v>#REF!</v>
      </c>
      <c r="V16" t="s">
        <v>7</v>
      </c>
      <c r="W16" t="s">
        <v>1</v>
      </c>
    </row>
    <row r="17" spans="7:23" x14ac:dyDescent="0.25">
      <c r="G17">
        <v>2</v>
      </c>
      <c r="H17" s="1" t="e">
        <f t="shared" si="0"/>
        <v>#REF!</v>
      </c>
      <c r="I17" t="e">
        <f>$I$15+COUNTIFS(#REF!,H17,#REF!,priority)</f>
        <v>#REF!</v>
      </c>
      <c r="J17" t="e">
        <f>$J$15+COUNTIFS(#REF!,H17,#REF!,type,#REF!,priority)</f>
        <v>#REF!</v>
      </c>
      <c r="N17" t="e">
        <f t="array" ref="N17">INDEX(#REF!,MATCH(0, COUNTIF(N$15:N16,#REF!),0))</f>
        <v>#REF!</v>
      </c>
      <c r="O17" t="e">
        <f t="array" ref="O17">INDEX(#REF!,MATCH(0,COUNTIF(O$15:O16,#REF!),0))</f>
        <v>#REF!</v>
      </c>
      <c r="S17" t="e">
        <f t="array" aca="1" ref="S17" ca="1">INDEX(typesUnsorted, MATCH(SMALL(COUNTIF(typesUnsorted, "&lt;"&amp;typesUnsorted), ROW(3:3)), COUNTIF(typesUnsorted, "&lt;"&amp;typesUnsorted), 0))</f>
        <v>#REF!</v>
      </c>
      <c r="T17" t="e">
        <f t="array" aca="1" ref="T17" ca="1">INDEX(prioritiesUnsorted, MATCH(SMALL(COUNTIF(prioritiesUnsorted, "&lt;"&amp;prioritiesUnsorted), ROW(3:3)), COUNTIF(prioritiesUnsorted, "&lt;"&amp;prioritiesUnsorted), 0))</f>
        <v>#REF!</v>
      </c>
      <c r="W17" t="s">
        <v>3</v>
      </c>
    </row>
    <row r="18" spans="7:23" x14ac:dyDescent="0.25">
      <c r="G18">
        <v>3</v>
      </c>
      <c r="H18" s="1" t="e">
        <f t="shared" si="0"/>
        <v>#REF!</v>
      </c>
      <c r="I18" t="e">
        <f>$I$15+COUNTIFS(#REF!,H18,#REF!,priority)</f>
        <v>#REF!</v>
      </c>
      <c r="J18" t="e">
        <f>$J$15+COUNTIFS(#REF!,H18,#REF!,type,#REF!,priority)</f>
        <v>#REF!</v>
      </c>
      <c r="N18" t="e">
        <f t="array" ref="N18">INDEX(#REF!,MATCH(0, COUNTIF(N$15:N17,#REF!),0))</f>
        <v>#REF!</v>
      </c>
      <c r="O18" t="e">
        <f t="array" ref="O18">INDEX(#REF!,MATCH(0,COUNTIF(O$15:O17,#REF!),0))</f>
        <v>#REF!</v>
      </c>
      <c r="S18" t="e">
        <f t="array" aca="1" ref="S18" ca="1">INDEX(typesUnsorted, MATCH(SMALL(COUNTIF(typesUnsorted, "&lt;"&amp;typesUnsorted), ROW(4:4)), COUNTIF(typesUnsorted, "&lt;"&amp;typesUnsorted), 0))</f>
        <v>#REF!</v>
      </c>
      <c r="T18" t="e">
        <f t="array" aca="1" ref="T18" ca="1">INDEX(prioritiesUnsorted, MATCH(SMALL(COUNTIF(prioritiesUnsorted, "&lt;"&amp;prioritiesUnsorted), ROW(4:4)), COUNTIF(prioritiesUnsorted, "&lt;"&amp;prioritiesUnsorted), 0))</f>
        <v>#REF!</v>
      </c>
      <c r="W18" t="s">
        <v>8</v>
      </c>
    </row>
    <row r="19" spans="7:23" x14ac:dyDescent="0.25">
      <c r="G19">
        <v>4</v>
      </c>
      <c r="H19" s="1" t="e">
        <f t="shared" si="0"/>
        <v>#REF!</v>
      </c>
      <c r="I19" t="e">
        <f>$I$15+COUNTIFS(#REF!,H19,#REF!,priority)</f>
        <v>#REF!</v>
      </c>
      <c r="J19" t="e">
        <f>$J$15+COUNTIFS(#REF!,H19,#REF!,type,#REF!,priority)</f>
        <v>#REF!</v>
      </c>
      <c r="N19" t="e">
        <f t="array" ref="N19">INDEX(#REF!,MATCH(0, COUNTIF(N$15:N18,#REF!),0))</f>
        <v>#REF!</v>
      </c>
      <c r="O19" t="e">
        <f t="array" ref="O19">INDEX(#REF!,MATCH(0,COUNTIF(O$15:O18,#REF!),0))</f>
        <v>#REF!</v>
      </c>
      <c r="S19" t="e">
        <f t="array" aca="1" ref="S19" ca="1">INDEX(typesUnsorted, MATCH(SMALL(COUNTIF(typesUnsorted, "&lt;"&amp;typesUnsorted), ROW(5:5)), COUNTIF(typesUnsorted, "&lt;"&amp;typesUnsorted), 0))</f>
        <v>#REF!</v>
      </c>
      <c r="T19" t="e">
        <f t="array" aca="1" ref="T19" ca="1">INDEX(prioritiesUnsorted, MATCH(SMALL(COUNTIF(prioritiesUnsorted, "&lt;"&amp;prioritiesUnsorted), ROW(5:5)), COUNTIF(prioritiesUnsorted, "&lt;"&amp;prioritiesUnsorted), 0))</f>
        <v>#REF!</v>
      </c>
      <c r="W19" t="s">
        <v>10</v>
      </c>
    </row>
    <row r="20" spans="7:23" x14ac:dyDescent="0.25">
      <c r="G20">
        <v>5</v>
      </c>
      <c r="H20" s="1" t="e">
        <f t="shared" si="0"/>
        <v>#REF!</v>
      </c>
      <c r="I20" t="e">
        <f>$I$15+COUNTIFS(#REF!,H20,#REF!,priority)</f>
        <v>#REF!</v>
      </c>
      <c r="J20" t="e">
        <f>$J$15+COUNTIFS(#REF!,H20,#REF!,type,#REF!,priority)</f>
        <v>#REF!</v>
      </c>
      <c r="N20" t="e">
        <f t="array" ref="N20">INDEX(#REF!,MATCH(0, COUNTIF(N$15:N19,#REF!),0))</f>
        <v>#REF!</v>
      </c>
      <c r="O20" t="e">
        <f t="array" ref="O20">INDEX(#REF!,MATCH(0,COUNTIF(O$15:O19,#REF!),0))</f>
        <v>#REF!</v>
      </c>
      <c r="S20" t="e">
        <f t="array" aca="1" ref="S20" ca="1">INDEX(typesUnsorted, MATCH(SMALL(COUNTIF(typesUnsorted, "&lt;"&amp;typesUnsorted), ROW(6:6)), COUNTIF(typesUnsorted, "&lt;"&amp;typesUnsorted), 0))</f>
        <v>#REF!</v>
      </c>
      <c r="T20" t="e">
        <f t="array" aca="1" ref="T20" ca="1">INDEX(prioritiesUnsorted, MATCH(SMALL(COUNTIF(prioritiesUnsorted, "&lt;"&amp;prioritiesUnsorted), ROW(6:6)), COUNTIF(prioritiesUnsorted, "&lt;"&amp;prioritiesUnsorted), 0))</f>
        <v>#REF!</v>
      </c>
      <c r="W20" t="s">
        <v>4</v>
      </c>
    </row>
    <row r="21" spans="7:23" x14ac:dyDescent="0.25">
      <c r="G21">
        <v>6</v>
      </c>
      <c r="H21" s="1" t="e">
        <f t="shared" si="0"/>
        <v>#REF!</v>
      </c>
      <c r="I21" t="e">
        <f>$I$15+COUNTIFS(#REF!,H21,#REF!,priority)</f>
        <v>#REF!</v>
      </c>
      <c r="J21" t="e">
        <f>$J$15+COUNTIFS(#REF!,H21,#REF!,type,#REF!,priority)</f>
        <v>#REF!</v>
      </c>
      <c r="N21" t="e">
        <f t="array" ref="N21">INDEX(#REF!,MATCH(0, COUNTIF(N$15:N20,#REF!),0))</f>
        <v>#REF!</v>
      </c>
      <c r="O21" t="e">
        <f t="array" ref="O21">INDEX(#REF!,MATCH(0,COUNTIF(O$15:O20,#REF!),0))</f>
        <v>#REF!</v>
      </c>
      <c r="S21" t="e">
        <f t="array" aca="1" ref="S21" ca="1">INDEX(typesUnsorted, MATCH(SMALL(COUNTIF(typesUnsorted, "&lt;"&amp;typesUnsorted), ROW(7:7)), COUNTIF(typesUnsorted, "&lt;"&amp;typesUnsorted), 0))</f>
        <v>#REF!</v>
      </c>
      <c r="T21" t="e">
        <f t="array" aca="1" ref="T21" ca="1">INDEX(prioritiesUnsorted, MATCH(SMALL(COUNTIF(prioritiesUnsorted, "&lt;"&amp;prioritiesUnsorted), ROW(7:7)), COUNTIF(prioritiesUnsorted, "&lt;"&amp;prioritiesUnsorted), 0))</f>
        <v>#REF!</v>
      </c>
      <c r="W21" t="s">
        <v>25</v>
      </c>
    </row>
    <row r="22" spans="7:23" x14ac:dyDescent="0.25">
      <c r="G22">
        <v>7</v>
      </c>
      <c r="H22" s="1" t="e">
        <f t="shared" si="0"/>
        <v>#REF!</v>
      </c>
      <c r="I22" t="e">
        <f>$I$15+COUNTIFS(#REF!,H22,#REF!,priority)</f>
        <v>#REF!</v>
      </c>
      <c r="J22" t="e">
        <f>$J$15+COUNTIFS(#REF!,H22,#REF!,type,#REF!,priority)</f>
        <v>#REF!</v>
      </c>
      <c r="N22" t="e">
        <f t="array" ref="N22">INDEX(#REF!,MATCH(0, COUNTIF(N$15:N21,#REF!),0))</f>
        <v>#REF!</v>
      </c>
      <c r="O22" t="e">
        <f t="array" ref="O22">INDEX(#REF!,MATCH(0,COUNTIF(O$15:O21,#REF!),0))</f>
        <v>#REF!</v>
      </c>
      <c r="S22" t="e">
        <f t="array" aca="1" ref="S22" ca="1">INDEX(typesUnsorted, MATCH(SMALL(COUNTIF(typesUnsorted, "&lt;"&amp;typesUnsorted), ROW(8:8)), COUNTIF(typesUnsorted, "&lt;"&amp;typesUnsorted), 0))</f>
        <v>#REF!</v>
      </c>
      <c r="T22" t="e">
        <f t="array" aca="1" ref="T22" ca="1">INDEX(prioritiesUnsorted, MATCH(SMALL(COUNTIF(prioritiesUnsorted, "&lt;"&amp;prioritiesUnsorted), ROW(8:8)), COUNTIF(prioritiesUnsorted, "&lt;"&amp;prioritiesUnsorted), 0))</f>
        <v>#REF!</v>
      </c>
      <c r="W22" t="s">
        <v>26</v>
      </c>
    </row>
    <row r="23" spans="7:23" x14ac:dyDescent="0.25">
      <c r="G23">
        <v>8</v>
      </c>
      <c r="H23" s="1" t="e">
        <f t="shared" si="0"/>
        <v>#REF!</v>
      </c>
      <c r="I23" t="e">
        <f>$I$15+COUNTIFS(#REF!,H23,#REF!,priority)</f>
        <v>#REF!</v>
      </c>
      <c r="J23" t="e">
        <f>$J$15+COUNTIFS(#REF!,H23,#REF!,type,#REF!,priority)</f>
        <v>#REF!</v>
      </c>
      <c r="N23" t="e">
        <f t="array" ref="N23">INDEX(#REF!,MATCH(0, COUNTIF(N$15:N22,#REF!),0))</f>
        <v>#REF!</v>
      </c>
      <c r="O23" t="e">
        <f t="array" ref="O23">INDEX(#REF!,MATCH(0,COUNTIF(O$15:O22,#REF!),0))</f>
        <v>#REF!</v>
      </c>
      <c r="S23" t="e">
        <f t="array" aca="1" ref="S23" ca="1">INDEX(typesUnsorted, MATCH(SMALL(COUNTIF(typesUnsorted, "&lt;"&amp;typesUnsorted), ROW(9:9)), COUNTIF(typesUnsorted, "&lt;"&amp;typesUnsorted), 0))</f>
        <v>#REF!</v>
      </c>
      <c r="T23" t="e">
        <f t="array" aca="1" ref="T23" ca="1">INDEX(prioritiesUnsorted, MATCH(SMALL(COUNTIF(prioritiesUnsorted, "&lt;"&amp;prioritiesUnsorted), ROW(9:9)), COUNTIF(prioritiesUnsorted, "&lt;"&amp;prioritiesUnsorted), 0))</f>
        <v>#REF!</v>
      </c>
    </row>
    <row r="24" spans="7:23" x14ac:dyDescent="0.25">
      <c r="G24">
        <v>9</v>
      </c>
      <c r="H24" s="1" t="e">
        <f t="shared" si="0"/>
        <v>#REF!</v>
      </c>
      <c r="I24" t="e">
        <f>$I$15+COUNTIFS(#REF!,H24,#REF!,priority)</f>
        <v>#REF!</v>
      </c>
      <c r="J24" t="e">
        <f>$J$15+COUNTIFS(#REF!,H24,#REF!,type,#REF!,priority)</f>
        <v>#REF!</v>
      </c>
      <c r="N24" t="e">
        <f t="array" ref="N24">INDEX(#REF!,MATCH(0, COUNTIF(N$15:N23,#REF!),0))</f>
        <v>#REF!</v>
      </c>
      <c r="O24" t="e">
        <f t="array" ref="O24">INDEX(#REF!,MATCH(0,COUNTIF(O$15:O23,#REF!),0))</f>
        <v>#REF!</v>
      </c>
      <c r="S24" t="e">
        <f t="array" aca="1" ref="S24" ca="1">INDEX(typesUnsorted, MATCH(SMALL(COUNTIF(typesUnsorted, "&lt;"&amp;typesUnsorted), ROW(10:10)), COUNTIF(typesUnsorted, "&lt;"&amp;typesUnsorted), 0))</f>
        <v>#REF!</v>
      </c>
      <c r="T24" t="e">
        <f t="array" aca="1" ref="T24" ca="1">INDEX(prioritiesUnsorted, MATCH(SMALL(COUNTIF(prioritiesUnsorted, "&lt;"&amp;prioritiesUnsorted), ROW(10:10)), COUNTIF(prioritiesUnsorted, "&lt;"&amp;prioritiesUnsorted), 0))</f>
        <v>#REF!</v>
      </c>
    </row>
    <row r="25" spans="7:23" x14ac:dyDescent="0.25">
      <c r="G25">
        <v>10</v>
      </c>
      <c r="H25" s="1" t="e">
        <f t="shared" si="0"/>
        <v>#REF!</v>
      </c>
      <c r="I25" t="e">
        <f>$I$15+COUNTIFS(#REF!,H25,#REF!,priority)</f>
        <v>#REF!</v>
      </c>
      <c r="J25" t="e">
        <f>$J$15+COUNTIFS(#REF!,H25,#REF!,type,#REF!,priority)</f>
        <v>#REF!</v>
      </c>
      <c r="N25" t="e">
        <f t="array" ref="N25">INDEX(#REF!,MATCH(0, COUNTIF(N$15:N24,#REF!),0))</f>
        <v>#REF!</v>
      </c>
      <c r="O25" t="e">
        <f t="array" ref="O25">INDEX(#REF!,MATCH(0,COUNTIF(O$15:O24,#REF!),0))</f>
        <v>#REF!</v>
      </c>
      <c r="S25" t="e">
        <f t="array" aca="1" ref="S25" ca="1">INDEX(typesUnsorted, MATCH(SMALL(COUNTIF(typesUnsorted, "&lt;"&amp;typesUnsorted), ROW(11:11)), COUNTIF(typesUnsorted, "&lt;"&amp;typesUnsorted), 0))</f>
        <v>#REF!</v>
      </c>
      <c r="T25" t="e">
        <f t="array" aca="1" ref="T25" ca="1">INDEX(prioritiesUnsorted, MATCH(SMALL(COUNTIF(prioritiesUnsorted, "&lt;"&amp;prioritiesUnsorted), ROW(11:11)), COUNTIF(prioritiesUnsorted, "&lt;"&amp;prioritiesUnsorted), 0))</f>
        <v>#REF!</v>
      </c>
    </row>
    <row r="26" spans="7:23" x14ac:dyDescent="0.25">
      <c r="G26">
        <v>11</v>
      </c>
      <c r="H26" s="1" t="e">
        <f t="shared" si="0"/>
        <v>#REF!</v>
      </c>
      <c r="I26" t="e">
        <f>$I$15+COUNTIFS(#REF!,H26,#REF!,priority)</f>
        <v>#REF!</v>
      </c>
      <c r="J26" t="e">
        <f>$J$15+COUNTIFS(#REF!,H26,#REF!,type,#REF!,priority)</f>
        <v>#REF!</v>
      </c>
      <c r="N26" t="e">
        <f t="array" ref="N26">INDEX(#REF!,MATCH(0, COUNTIF(N$15:N25,#REF!),0))</f>
        <v>#REF!</v>
      </c>
      <c r="O26" t="e">
        <f t="array" ref="O26">INDEX(#REF!,MATCH(0,COUNTIF(O$15:O25,#REF!),0))</f>
        <v>#REF!</v>
      </c>
      <c r="S26" t="e">
        <f t="array" aca="1" ref="S26" ca="1">INDEX(typesUnsorted, MATCH(SMALL(COUNTIF(typesUnsorted, "&lt;"&amp;typesUnsorted), ROW(12:12)), COUNTIF(typesUnsorted, "&lt;"&amp;typesUnsorted), 0))</f>
        <v>#REF!</v>
      </c>
      <c r="T26" t="e">
        <f t="array" aca="1" ref="T26" ca="1">INDEX(prioritiesUnsorted, MATCH(SMALL(COUNTIF(prioritiesUnsorted, "&lt;"&amp;prioritiesUnsorted), ROW(12:12)), COUNTIF(prioritiesUnsorted, "&lt;"&amp;prioritiesUnsorted), 0))</f>
        <v>#REF!</v>
      </c>
    </row>
    <row r="27" spans="7:23" x14ac:dyDescent="0.25">
      <c r="G27">
        <v>12</v>
      </c>
      <c r="H27" s="1" t="e">
        <f t="shared" si="0"/>
        <v>#REF!</v>
      </c>
      <c r="I27" t="e">
        <f>$I$15+COUNTIFS(#REF!,H27,#REF!,priority)</f>
        <v>#REF!</v>
      </c>
      <c r="J27" t="e">
        <f>$J$15+COUNTIFS(#REF!,H27,#REF!,type,#REF!,priority)</f>
        <v>#REF!</v>
      </c>
      <c r="N27" t="e">
        <f t="array" ref="N27">INDEX(#REF!,MATCH(0, COUNTIF(N$15:N26,#REF!),0))</f>
        <v>#REF!</v>
      </c>
      <c r="O27" t="e">
        <f t="array" ref="O27">INDEX(#REF!,MATCH(0,COUNTIF(O$15:O26,#REF!),0))</f>
        <v>#REF!</v>
      </c>
      <c r="S27" t="e">
        <f t="array" aca="1" ref="S27" ca="1">INDEX(typesUnsorted, MATCH(SMALL(COUNTIF(typesUnsorted, "&lt;"&amp;typesUnsorted), ROW(13:13)), COUNTIF(typesUnsorted, "&lt;"&amp;typesUnsorted), 0))</f>
        <v>#REF!</v>
      </c>
      <c r="T27" t="e">
        <f t="array" aca="1" ref="T27" ca="1">INDEX(prioritiesUnsorted, MATCH(SMALL(COUNTIF(prioritiesUnsorted, "&lt;"&amp;prioritiesUnsorted), ROW(13:13)), COUNTIF(prioritiesUnsorted, "&lt;"&amp;prioritiesUnsorted), 0))</f>
        <v>#REF!</v>
      </c>
    </row>
    <row r="28" spans="7:23" x14ac:dyDescent="0.25">
      <c r="G28">
        <v>13</v>
      </c>
      <c r="H28" s="1" t="e">
        <f t="shared" si="0"/>
        <v>#REF!</v>
      </c>
      <c r="I28" t="e">
        <f>$I$15+COUNTIFS(#REF!,H28,#REF!,priority)</f>
        <v>#REF!</v>
      </c>
      <c r="J28" t="e">
        <f>$J$15+COUNTIFS(#REF!,H28,#REF!,type,#REF!,priority)</f>
        <v>#REF!</v>
      </c>
      <c r="N28" t="e">
        <f t="array" ref="N28">INDEX(#REF!,MATCH(0, COUNTIF(N$15:N27,#REF!),0))</f>
        <v>#REF!</v>
      </c>
      <c r="O28" t="e">
        <f t="array" ref="O28">INDEX(#REF!,MATCH(0,COUNTIF(O$15:O27,#REF!),0))</f>
        <v>#REF!</v>
      </c>
      <c r="S28" t="e">
        <f t="array" aca="1" ref="S28" ca="1">INDEX(typesUnsorted, MATCH(SMALL(COUNTIF(typesUnsorted, "&lt;"&amp;typesUnsorted), ROW(14:14)), COUNTIF(typesUnsorted, "&lt;"&amp;typesUnsorted), 0))</f>
        <v>#REF!</v>
      </c>
      <c r="T28" t="e">
        <f t="array" aca="1" ref="T28" ca="1">INDEX(prioritiesUnsorted, MATCH(SMALL(COUNTIF(prioritiesUnsorted, "&lt;"&amp;prioritiesUnsorted), ROW(14:14)), COUNTIF(prioritiesUnsorted, "&lt;"&amp;prioritiesUnsorted), 0))</f>
        <v>#REF!</v>
      </c>
    </row>
    <row r="29" spans="7:23" x14ac:dyDescent="0.25">
      <c r="G29">
        <v>14</v>
      </c>
      <c r="H29" s="1" t="e">
        <f t="shared" si="0"/>
        <v>#REF!</v>
      </c>
      <c r="I29" t="e">
        <f>$I$15+COUNTIFS(#REF!,H29,#REF!,priority)</f>
        <v>#REF!</v>
      </c>
      <c r="J29" t="e">
        <f>$J$15+COUNTIFS(#REF!,H29,#REF!,type,#REF!,priority)</f>
        <v>#REF!</v>
      </c>
      <c r="N29" t="e">
        <f t="array" ref="N29">INDEX(#REF!,MATCH(0, COUNTIF(N$15:N28,#REF!),0))</f>
        <v>#REF!</v>
      </c>
      <c r="O29" t="e">
        <f t="array" ref="O29">INDEX(#REF!,MATCH(0,COUNTIF(O$15:O28,#REF!),0))</f>
        <v>#REF!</v>
      </c>
      <c r="S29" t="e">
        <f t="array" aca="1" ref="S29" ca="1">INDEX(typesUnsorted, MATCH(SMALL(COUNTIF(typesUnsorted, "&lt;"&amp;typesUnsorted), ROW(15:15)), COUNTIF(typesUnsorted, "&lt;"&amp;typesUnsorted), 0))</f>
        <v>#REF!</v>
      </c>
      <c r="T29" t="e">
        <f t="array" aca="1" ref="T29" ca="1">INDEX(prioritiesUnsorted, MATCH(SMALL(COUNTIF(prioritiesUnsorted, "&lt;"&amp;prioritiesUnsorted), ROW(15:15)), COUNTIF(prioritiesUnsorted, "&lt;"&amp;prioritiesUnsorted), 0))</f>
        <v>#REF!</v>
      </c>
    </row>
    <row r="30" spans="7:23" x14ac:dyDescent="0.25">
      <c r="G30">
        <v>15</v>
      </c>
      <c r="H30" s="1" t="e">
        <f t="shared" si="0"/>
        <v>#REF!</v>
      </c>
      <c r="I30" t="e">
        <f>$I$15+COUNTIFS(#REF!,H30,#REF!,priority)</f>
        <v>#REF!</v>
      </c>
      <c r="J30" t="e">
        <f>$J$15+COUNTIFS(#REF!,H30,#REF!,type,#REF!,priority)</f>
        <v>#REF!</v>
      </c>
      <c r="N30" t="e">
        <f t="array" ref="N30">INDEX(#REF!,MATCH(0, COUNTIF(N$15:N29,#REF!),0))</f>
        <v>#REF!</v>
      </c>
      <c r="O30" t="e">
        <f t="array" ref="O30">INDEX(#REF!,MATCH(0,COUNTIF(O$15:O29,#REF!),0))</f>
        <v>#REF!</v>
      </c>
      <c r="S30" t="e">
        <f t="array" aca="1" ref="S30" ca="1">INDEX(typesUnsorted, MATCH(SMALL(COUNTIF(typesUnsorted, "&lt;"&amp;typesUnsorted), ROW(16:16)), COUNTIF(typesUnsorted, "&lt;"&amp;typesUnsorted), 0))</f>
        <v>#REF!</v>
      </c>
      <c r="T30" t="e">
        <f t="array" aca="1" ref="T30" ca="1">INDEX(prioritiesUnsorted, MATCH(SMALL(COUNTIF(prioritiesUnsorted, "&lt;"&amp;prioritiesUnsorted), ROW(16:16)), COUNTIF(prioritiesUnsorted, "&lt;"&amp;prioritiesUnsorted), 0))</f>
        <v>#REF!</v>
      </c>
    </row>
    <row r="31" spans="7:23" x14ac:dyDescent="0.25">
      <c r="G31">
        <v>16</v>
      </c>
      <c r="H31" s="1" t="e">
        <f t="shared" si="0"/>
        <v>#REF!</v>
      </c>
      <c r="I31" t="e">
        <f>$I$15+COUNTIFS(#REF!,H31,#REF!,priority)</f>
        <v>#REF!</v>
      </c>
      <c r="J31" t="e">
        <f>$J$15+COUNTIFS(#REF!,H31,#REF!,type,#REF!,priority)</f>
        <v>#REF!</v>
      </c>
      <c r="N31" t="e">
        <f t="array" ref="N31">INDEX(#REF!,MATCH(0, COUNTIF(N$15:N30,#REF!),0))</f>
        <v>#REF!</v>
      </c>
      <c r="O31" t="e">
        <f t="array" ref="O31">INDEX(#REF!,MATCH(0,COUNTIF(O$15:O30,#REF!),0))</f>
        <v>#REF!</v>
      </c>
      <c r="S31" t="e">
        <f t="array" aca="1" ref="S31" ca="1">INDEX(typesUnsorted, MATCH(SMALL(COUNTIF(typesUnsorted, "&lt;"&amp;typesUnsorted), ROW(17:17)), COUNTIF(typesUnsorted, "&lt;"&amp;typesUnsorted), 0))</f>
        <v>#REF!</v>
      </c>
      <c r="T31" t="e">
        <f t="array" aca="1" ref="T31" ca="1">INDEX(prioritiesUnsorted, MATCH(SMALL(COUNTIF(prioritiesUnsorted, "&lt;"&amp;prioritiesUnsorted), ROW(17:17)), COUNTIF(prioritiesUnsorted, "&lt;"&amp;prioritiesUnsorted), 0))</f>
        <v>#REF!</v>
      </c>
    </row>
    <row r="32" spans="7:23" x14ac:dyDescent="0.25">
      <c r="G32">
        <v>17</v>
      </c>
      <c r="H32" s="1" t="e">
        <f t="shared" si="0"/>
        <v>#REF!</v>
      </c>
      <c r="I32" t="e">
        <f>$I$15+COUNTIFS(#REF!,H32,#REF!,priority)</f>
        <v>#REF!</v>
      </c>
      <c r="J32" t="e">
        <f>$J$15+COUNTIFS(#REF!,H32,#REF!,type,#REF!,priority)</f>
        <v>#REF!</v>
      </c>
      <c r="N32" t="e">
        <f t="array" ref="N32">INDEX(#REF!,MATCH(0, COUNTIF(N$15:N31,#REF!),0))</f>
        <v>#REF!</v>
      </c>
      <c r="O32" t="e">
        <f t="array" ref="O32">INDEX(#REF!,MATCH(0,COUNTIF(O$15:O31,#REF!),0))</f>
        <v>#REF!</v>
      </c>
      <c r="S32" t="e">
        <f t="array" aca="1" ref="S32" ca="1">INDEX(typesUnsorted, MATCH(SMALL(COUNTIF(typesUnsorted, "&lt;"&amp;typesUnsorted), ROW(18:18)), COUNTIF(typesUnsorted, "&lt;"&amp;typesUnsorted), 0))</f>
        <v>#REF!</v>
      </c>
      <c r="T32" t="e">
        <f t="array" aca="1" ref="T32" ca="1">INDEX(prioritiesUnsorted, MATCH(SMALL(COUNTIF(prioritiesUnsorted, "&lt;"&amp;prioritiesUnsorted), ROW(18:18)), COUNTIF(prioritiesUnsorted, "&lt;"&amp;prioritiesUnsorted), 0))</f>
        <v>#REF!</v>
      </c>
    </row>
    <row r="33" spans="7:20" x14ac:dyDescent="0.25">
      <c r="G33">
        <v>18</v>
      </c>
      <c r="H33" s="1" t="e">
        <f t="shared" si="0"/>
        <v>#REF!</v>
      </c>
      <c r="I33" t="e">
        <f>$I$15+COUNTIFS(#REF!,H33,#REF!,priority)</f>
        <v>#REF!</v>
      </c>
      <c r="J33" t="e">
        <f>$J$15+COUNTIFS(#REF!,H33,#REF!,type,#REF!,priority)</f>
        <v>#REF!</v>
      </c>
      <c r="N33" t="e">
        <f t="array" ref="N33">INDEX(#REF!,MATCH(0, COUNTIF(N$15:N32,#REF!),0))</f>
        <v>#REF!</v>
      </c>
      <c r="O33" t="e">
        <f t="array" ref="O33">INDEX(#REF!,MATCH(0,COUNTIF(O$15:O32,#REF!),0))</f>
        <v>#REF!</v>
      </c>
      <c r="S33" t="e">
        <f t="array" aca="1" ref="S33" ca="1">INDEX(typesUnsorted, MATCH(SMALL(COUNTIF(typesUnsorted, "&lt;"&amp;typesUnsorted), ROW(19:19)), COUNTIF(typesUnsorted, "&lt;"&amp;typesUnsorted), 0))</f>
        <v>#REF!</v>
      </c>
      <c r="T33" t="e">
        <f t="array" aca="1" ref="T33" ca="1">INDEX(prioritiesUnsorted, MATCH(SMALL(COUNTIF(prioritiesUnsorted, "&lt;"&amp;prioritiesUnsorted), ROW(19:19)), COUNTIF(prioritiesUnsorted, "&lt;"&amp;prioritiesUnsorted), 0))</f>
        <v>#REF!</v>
      </c>
    </row>
    <row r="34" spans="7:20" x14ac:dyDescent="0.25">
      <c r="G34">
        <v>19</v>
      </c>
      <c r="H34" s="1" t="e">
        <f t="shared" si="0"/>
        <v>#REF!</v>
      </c>
      <c r="I34" t="e">
        <f>$I$15+COUNTIFS(#REF!,H34,#REF!,priority)</f>
        <v>#REF!</v>
      </c>
      <c r="J34" t="e">
        <f>$J$15+COUNTIFS(#REF!,H34,#REF!,type,#REF!,priority)</f>
        <v>#REF!</v>
      </c>
      <c r="N34" t="e">
        <f t="array" ref="N34">INDEX(#REF!,MATCH(0, COUNTIF(N$15:N33,#REF!),0))</f>
        <v>#REF!</v>
      </c>
      <c r="O34" t="e">
        <f t="array" ref="O34">INDEX(#REF!,MATCH(0,COUNTIF(O$15:O33,#REF!),0))</f>
        <v>#REF!</v>
      </c>
      <c r="S34" t="e">
        <f t="array" aca="1" ref="S34" ca="1">INDEX(typesUnsorted, MATCH(SMALL(COUNTIF(typesUnsorted, "&lt;"&amp;typesUnsorted), ROW(20:20)), COUNTIF(typesUnsorted, "&lt;"&amp;typesUnsorted), 0))</f>
        <v>#REF!</v>
      </c>
      <c r="T34" t="e">
        <f t="array" aca="1" ref="T34" ca="1">INDEX(prioritiesUnsorted, MATCH(SMALL(COUNTIF(prioritiesUnsorted, "&lt;"&amp;prioritiesUnsorted), ROW(20:20)), COUNTIF(prioritiesUnsorted, "&lt;"&amp;prioritiesUnsorted), 0))</f>
        <v>#REF!</v>
      </c>
    </row>
    <row r="35" spans="7:20" x14ac:dyDescent="0.25">
      <c r="G35">
        <v>20</v>
      </c>
      <c r="H35" s="1" t="e">
        <f t="shared" si="0"/>
        <v>#REF!</v>
      </c>
      <c r="I35" t="e">
        <f>$I$15+COUNTIFS(#REF!,H35,#REF!,priority)</f>
        <v>#REF!</v>
      </c>
      <c r="J35" t="e">
        <f>$J$15+COUNTIFS(#REF!,H35,#REF!,type,#REF!,priority)</f>
        <v>#REF!</v>
      </c>
      <c r="N35" t="e">
        <f t="array" ref="N35">INDEX(#REF!,MATCH(0, COUNTIF(N$15:N34,#REF!),0))</f>
        <v>#REF!</v>
      </c>
      <c r="O35" t="e">
        <f t="array" ref="O35">INDEX(#REF!,MATCH(0,COUNTIF(O$15:O34,#REF!),0))</f>
        <v>#REF!</v>
      </c>
      <c r="S35" t="e">
        <f t="array" aca="1" ref="S35" ca="1">INDEX(typesUnsorted, MATCH(SMALL(COUNTIF(typesUnsorted, "&lt;"&amp;typesUnsorted), ROW(21:21)), COUNTIF(typesUnsorted, "&lt;"&amp;typesUnsorted), 0))</f>
        <v>#REF!</v>
      </c>
      <c r="T35" t="e">
        <f t="array" aca="1" ref="T35" ca="1">INDEX(prioritiesUnsorted, MATCH(SMALL(COUNTIF(prioritiesUnsorted, "&lt;"&amp;prioritiesUnsorted), ROW(21:21)), COUNTIF(prioritiesUnsorted, "&lt;"&amp;prioritiesUnsorted), 0))</f>
        <v>#REF!</v>
      </c>
    </row>
    <row r="36" spans="7:20" x14ac:dyDescent="0.25">
      <c r="G36">
        <v>21</v>
      </c>
      <c r="H36" s="1" t="e">
        <f t="shared" si="0"/>
        <v>#REF!</v>
      </c>
      <c r="I36" t="e">
        <f>$I$15+COUNTIFS(#REF!,H36,#REF!,priority)</f>
        <v>#REF!</v>
      </c>
      <c r="J36" t="e">
        <f>$J$15+COUNTIFS(#REF!,H36,#REF!,type,#REF!,priority)</f>
        <v>#REF!</v>
      </c>
      <c r="N36" t="e">
        <f t="array" ref="N36">INDEX(#REF!,MATCH(0, COUNTIF(N$15:N35,#REF!),0))</f>
        <v>#REF!</v>
      </c>
      <c r="O36" t="e">
        <f t="array" ref="O36">INDEX(#REF!,MATCH(0,COUNTIF(O$15:O35,#REF!),0))</f>
        <v>#REF!</v>
      </c>
      <c r="S36" t="e">
        <f t="array" aca="1" ref="S36" ca="1">INDEX(typesUnsorted, MATCH(SMALL(COUNTIF(typesUnsorted, "&lt;"&amp;typesUnsorted), ROW(22:22)), COUNTIF(typesUnsorted, "&lt;"&amp;typesUnsorted), 0))</f>
        <v>#REF!</v>
      </c>
      <c r="T36" t="e">
        <f t="array" aca="1" ref="T36" ca="1">INDEX(prioritiesUnsorted, MATCH(SMALL(COUNTIF(prioritiesUnsorted, "&lt;"&amp;prioritiesUnsorted), ROW(22:22)), COUNTIF(prioritiesUnsorted, "&lt;"&amp;prioritiesUnsorted), 0))</f>
        <v>#REF!</v>
      </c>
    </row>
    <row r="37" spans="7:20" x14ac:dyDescent="0.25">
      <c r="G37">
        <v>22</v>
      </c>
      <c r="H37" s="1" t="e">
        <f t="shared" si="0"/>
        <v>#REF!</v>
      </c>
      <c r="I37" t="e">
        <f>$I$15+COUNTIFS(#REF!,H37,#REF!,priority)</f>
        <v>#REF!</v>
      </c>
      <c r="J37" t="e">
        <f>$J$15+COUNTIFS(#REF!,H37,#REF!,type,#REF!,priority)</f>
        <v>#REF!</v>
      </c>
      <c r="N37" t="e">
        <f t="array" ref="N37">INDEX(#REF!,MATCH(0, COUNTIF(N$15:N36,#REF!),0))</f>
        <v>#REF!</v>
      </c>
      <c r="O37" t="e">
        <f t="array" ref="O37">INDEX(#REF!,MATCH(0,COUNTIF(O$15:O36,#REF!),0))</f>
        <v>#REF!</v>
      </c>
      <c r="S37" t="e">
        <f t="array" aca="1" ref="S37" ca="1">INDEX(typesUnsorted, MATCH(SMALL(COUNTIF(typesUnsorted, "&lt;"&amp;typesUnsorted), ROW(23:23)), COUNTIF(typesUnsorted, "&lt;"&amp;typesUnsorted), 0))</f>
        <v>#REF!</v>
      </c>
      <c r="T37" t="e">
        <f t="array" aca="1" ref="T37" ca="1">INDEX(prioritiesUnsorted, MATCH(SMALL(COUNTIF(prioritiesUnsorted, "&lt;"&amp;prioritiesUnsorted), ROW(23:23)), COUNTIF(prioritiesUnsorted, "&lt;"&amp;prioritiesUnsorted), 0))</f>
        <v>#REF!</v>
      </c>
    </row>
    <row r="38" spans="7:20" x14ac:dyDescent="0.25">
      <c r="G38">
        <v>23</v>
      </c>
      <c r="H38" s="1" t="e">
        <f t="shared" si="0"/>
        <v>#REF!</v>
      </c>
      <c r="I38" t="e">
        <f>$I$15+COUNTIFS(#REF!,H38,#REF!,priority)</f>
        <v>#REF!</v>
      </c>
      <c r="J38" t="e">
        <f>$J$15+COUNTIFS(#REF!,H38,#REF!,type,#REF!,priority)</f>
        <v>#REF!</v>
      </c>
      <c r="N38" t="e">
        <f t="array" ref="N38">INDEX(#REF!,MATCH(0, COUNTIF(N$15:N37,#REF!),0))</f>
        <v>#REF!</v>
      </c>
      <c r="O38" t="e">
        <f t="array" ref="O38">INDEX(#REF!,MATCH(0,COUNTIF(O$15:O37,#REF!),0))</f>
        <v>#REF!</v>
      </c>
      <c r="S38" t="e">
        <f t="array" aca="1" ref="S38" ca="1">INDEX(typesUnsorted, MATCH(SMALL(COUNTIF(typesUnsorted, "&lt;"&amp;typesUnsorted), ROW(24:24)), COUNTIF(typesUnsorted, "&lt;"&amp;typesUnsorted), 0))</f>
        <v>#REF!</v>
      </c>
      <c r="T38" t="e">
        <f t="array" aca="1" ref="T38" ca="1">INDEX(prioritiesUnsorted, MATCH(SMALL(COUNTIF(prioritiesUnsorted, "&lt;"&amp;prioritiesUnsorted), ROW(24:24)), COUNTIF(prioritiesUnsorted, "&lt;"&amp;prioritiesUnsorted), 0))</f>
        <v>#REF!</v>
      </c>
    </row>
    <row r="39" spans="7:20" x14ac:dyDescent="0.25">
      <c r="G39">
        <v>24</v>
      </c>
      <c r="H39" s="1" t="e">
        <f t="shared" si="0"/>
        <v>#REF!</v>
      </c>
      <c r="I39" t="e">
        <f>$I$15+COUNTIFS(#REF!,H39,#REF!,priority)</f>
        <v>#REF!</v>
      </c>
      <c r="J39" t="e">
        <f>$J$15+COUNTIFS(#REF!,H39,#REF!,type,#REF!,priority)</f>
        <v>#REF!</v>
      </c>
      <c r="N39" t="e">
        <f t="array" ref="N39">INDEX(#REF!,MATCH(0, COUNTIF(N$15:N38,#REF!),0))</f>
        <v>#REF!</v>
      </c>
      <c r="O39" t="e">
        <f t="array" ref="O39">INDEX(#REF!,MATCH(0,COUNTIF(O$15:O38,#REF!),0))</f>
        <v>#REF!</v>
      </c>
      <c r="S39" t="e">
        <f t="array" aca="1" ref="S39" ca="1">INDEX(typesUnsorted, MATCH(SMALL(COUNTIF(typesUnsorted, "&lt;"&amp;typesUnsorted), ROW(25:25)), COUNTIF(typesUnsorted, "&lt;"&amp;typesUnsorted), 0))</f>
        <v>#REF!</v>
      </c>
      <c r="T39" t="e">
        <f t="array" aca="1" ref="T39" ca="1">INDEX(prioritiesUnsorted, MATCH(SMALL(COUNTIF(prioritiesUnsorted, "&lt;"&amp;prioritiesUnsorted), ROW(25:25)), COUNTIF(prioritiesUnsorted, "&lt;"&amp;prioritiesUnsorted), 0))</f>
        <v>#REF!</v>
      </c>
    </row>
    <row r="40" spans="7:20" x14ac:dyDescent="0.25">
      <c r="G40">
        <v>25</v>
      </c>
      <c r="H40" s="1" t="e">
        <f t="shared" si="0"/>
        <v>#REF!</v>
      </c>
      <c r="I40" t="e">
        <f>$I$15+COUNTIFS(#REF!,H40,#REF!,priority)</f>
        <v>#REF!</v>
      </c>
      <c r="J40" t="e">
        <f>$J$15+COUNTIFS(#REF!,H40,#REF!,type,#REF!,priority)</f>
        <v>#REF!</v>
      </c>
      <c r="N40" t="e">
        <f t="array" ref="N40">INDEX(#REF!,MATCH(0, COUNTIF(N$15:N39,#REF!),0))</f>
        <v>#REF!</v>
      </c>
      <c r="O40" t="e">
        <f t="array" ref="O40">INDEX(#REF!,MATCH(0,COUNTIF(O$15:O39,#REF!),0))</f>
        <v>#REF!</v>
      </c>
      <c r="S40" t="e">
        <f t="array" aca="1" ref="S40" ca="1">INDEX(typesUnsorted, MATCH(SMALL(COUNTIF(typesUnsorted, "&lt;"&amp;typesUnsorted), ROW(26:26)), COUNTIF(typesUnsorted, "&lt;"&amp;typesUnsorted), 0))</f>
        <v>#REF!</v>
      </c>
      <c r="T40" t="e">
        <f t="array" aca="1" ref="T40" ca="1">INDEX(prioritiesUnsorted, MATCH(SMALL(COUNTIF(prioritiesUnsorted, "&lt;"&amp;prioritiesUnsorted), ROW(26:26)), COUNTIF(prioritiesUnsorted, "&lt;"&amp;prioritiesUnsorted), 0))</f>
        <v>#REF!</v>
      </c>
    </row>
    <row r="41" spans="7:20" x14ac:dyDescent="0.25">
      <c r="G41">
        <v>26</v>
      </c>
      <c r="H41" s="1" t="e">
        <f t="shared" si="0"/>
        <v>#REF!</v>
      </c>
      <c r="I41" t="e">
        <f>$I$15+COUNTIFS(#REF!,H41,#REF!,priority)</f>
        <v>#REF!</v>
      </c>
      <c r="J41" t="e">
        <f>$J$15+COUNTIFS(#REF!,H41,#REF!,type,#REF!,priority)</f>
        <v>#REF!</v>
      </c>
      <c r="N41" t="e">
        <f t="array" ref="N41">INDEX(#REF!,MATCH(0, COUNTIF(N$15:N40,#REF!),0))</f>
        <v>#REF!</v>
      </c>
      <c r="O41" t="e">
        <f t="array" ref="O41">INDEX(#REF!,MATCH(0,COUNTIF(O$15:O40,#REF!),0))</f>
        <v>#REF!</v>
      </c>
      <c r="S41" t="e">
        <f t="array" aca="1" ref="S41" ca="1">INDEX(typesUnsorted, MATCH(SMALL(COUNTIF(typesUnsorted, "&lt;"&amp;typesUnsorted), ROW(27:27)), COUNTIF(typesUnsorted, "&lt;"&amp;typesUnsorted), 0))</f>
        <v>#REF!</v>
      </c>
      <c r="T41" t="e">
        <f t="array" aca="1" ref="T41" ca="1">INDEX(prioritiesUnsorted, MATCH(SMALL(COUNTIF(prioritiesUnsorted, "&lt;"&amp;prioritiesUnsorted), ROW(27:27)), COUNTIF(prioritiesUnsorted, "&lt;"&amp;prioritiesUnsorted), 0))</f>
        <v>#REF!</v>
      </c>
    </row>
    <row r="42" spans="7:20" x14ac:dyDescent="0.25">
      <c r="G42">
        <v>27</v>
      </c>
      <c r="H42" s="1" t="e">
        <f t="shared" si="0"/>
        <v>#REF!</v>
      </c>
      <c r="I42" t="e">
        <f>$I$15+COUNTIFS(#REF!,H42,#REF!,priority)</f>
        <v>#REF!</v>
      </c>
      <c r="J42" t="e">
        <f>$J$15+COUNTIFS(#REF!,H42,#REF!,type,#REF!,priority)</f>
        <v>#REF!</v>
      </c>
      <c r="N42" t="e">
        <f t="array" ref="N42">INDEX(#REF!,MATCH(0, COUNTIF(N$15:N41,#REF!),0))</f>
        <v>#REF!</v>
      </c>
      <c r="O42" t="e">
        <f t="array" ref="O42">INDEX(#REF!,MATCH(0,COUNTIF(O$15:O41,#REF!),0))</f>
        <v>#REF!</v>
      </c>
      <c r="S42" t="e">
        <f t="array" aca="1" ref="S42" ca="1">INDEX(typesUnsorted, MATCH(SMALL(COUNTIF(typesUnsorted, "&lt;"&amp;typesUnsorted), ROW(28:28)), COUNTIF(typesUnsorted, "&lt;"&amp;typesUnsorted), 0))</f>
        <v>#REF!</v>
      </c>
      <c r="T42" t="e">
        <f t="array" aca="1" ref="T42" ca="1">INDEX(prioritiesUnsorted, MATCH(SMALL(COUNTIF(prioritiesUnsorted, "&lt;"&amp;prioritiesUnsorted), ROW(28:28)), COUNTIF(prioritiesUnsorted, "&lt;"&amp;prioritiesUnsorted), 0))</f>
        <v>#REF!</v>
      </c>
    </row>
    <row r="43" spans="7:20" x14ac:dyDescent="0.25">
      <c r="G43">
        <v>28</v>
      </c>
      <c r="H43" s="1" t="e">
        <f t="shared" si="0"/>
        <v>#REF!</v>
      </c>
      <c r="I43" t="e">
        <f>$I$15+COUNTIFS(#REF!,H43,#REF!,priority)</f>
        <v>#REF!</v>
      </c>
      <c r="J43" t="e">
        <f>$J$15+COUNTIFS(#REF!,H43,#REF!,type,#REF!,priority)</f>
        <v>#REF!</v>
      </c>
      <c r="N43" t="e">
        <f t="array" ref="N43">INDEX(#REF!,MATCH(0, COUNTIF(N$15:N42,#REF!),0))</f>
        <v>#REF!</v>
      </c>
      <c r="O43" t="e">
        <f t="array" ref="O43">INDEX(#REF!,MATCH(0,COUNTIF(O$15:O42,#REF!),0))</f>
        <v>#REF!</v>
      </c>
      <c r="S43" t="e">
        <f t="array" aca="1" ref="S43" ca="1">INDEX(typesUnsorted, MATCH(SMALL(COUNTIF(typesUnsorted, "&lt;"&amp;typesUnsorted), ROW(29:29)), COUNTIF(typesUnsorted, "&lt;"&amp;typesUnsorted), 0))</f>
        <v>#REF!</v>
      </c>
      <c r="T43" t="e">
        <f t="array" aca="1" ref="T43" ca="1">INDEX(prioritiesUnsorted, MATCH(SMALL(COUNTIF(prioritiesUnsorted, "&lt;"&amp;prioritiesUnsorted), ROW(29:29)), COUNTIF(prioritiesUnsorted, "&lt;"&amp;prioritiesUnsorted), 0))</f>
        <v>#REF!</v>
      </c>
    </row>
    <row r="44" spans="7:20" x14ac:dyDescent="0.25">
      <c r="G44">
        <v>29</v>
      </c>
      <c r="H44" s="1" t="e">
        <f t="shared" si="0"/>
        <v>#REF!</v>
      </c>
      <c r="I44" t="e">
        <f>$I$15+COUNTIFS(#REF!,H44,#REF!,priority)</f>
        <v>#REF!</v>
      </c>
      <c r="J44" t="e">
        <f>$J$15+COUNTIFS(#REF!,H44,#REF!,type,#REF!,priority)</f>
        <v>#REF!</v>
      </c>
      <c r="N44" t="e">
        <f t="array" ref="N44">INDEX(#REF!,MATCH(0, COUNTIF(N$15:N43,#REF!),0))</f>
        <v>#REF!</v>
      </c>
      <c r="O44" t="e">
        <f t="array" ref="O44">INDEX(#REF!,MATCH(0,COUNTIF(O$15:O43,#REF!),0))</f>
        <v>#REF!</v>
      </c>
      <c r="S44" t="e">
        <f t="array" aca="1" ref="S44" ca="1">INDEX(typesUnsorted, MATCH(SMALL(COUNTIF(typesUnsorted, "&lt;"&amp;typesUnsorted), ROW(30:30)), COUNTIF(typesUnsorted, "&lt;"&amp;typesUnsorted), 0))</f>
        <v>#REF!</v>
      </c>
      <c r="T44" t="e">
        <f t="array" aca="1" ref="T44" ca="1">INDEX(prioritiesUnsorted, MATCH(SMALL(COUNTIF(prioritiesUnsorted, "&lt;"&amp;prioritiesUnsorted), ROW(30:30)), COUNTIF(prioritiesUnsorted, "&lt;"&amp;prioritiesUnsorted), 0))</f>
        <v>#REF!</v>
      </c>
    </row>
    <row r="45" spans="7:20" x14ac:dyDescent="0.25">
      <c r="G45">
        <v>30</v>
      </c>
      <c r="H45" s="1" t="e">
        <f t="shared" si="0"/>
        <v>#REF!</v>
      </c>
      <c r="I45" t="e">
        <f>$I$15+COUNTIFS(#REF!,H45,#REF!,priority)</f>
        <v>#REF!</v>
      </c>
      <c r="J45" t="e">
        <f>$J$15+COUNTIFS(#REF!,H45,#REF!,type,#REF!,priority)</f>
        <v>#REF!</v>
      </c>
      <c r="N45" t="e">
        <f t="array" ref="N45">INDEX(#REF!,MATCH(0, COUNTIF(N$15:N44,#REF!),0))</f>
        <v>#REF!</v>
      </c>
      <c r="O45" t="e">
        <f t="array" ref="O45">INDEX(#REF!,MATCH(0,COUNTIF(O$15:O44,#REF!),0))</f>
        <v>#REF!</v>
      </c>
      <c r="S45" t="e">
        <f t="array" aca="1" ref="S45" ca="1">INDEX(typesUnsorted, MATCH(SMALL(COUNTIF(typesUnsorted, "&lt;"&amp;typesUnsorted), ROW(31:31)), COUNTIF(typesUnsorted, "&lt;"&amp;typesUnsorted), 0))</f>
        <v>#REF!</v>
      </c>
      <c r="T45" t="e">
        <f t="array" aca="1" ref="T45" ca="1">INDEX(prioritiesUnsorted, MATCH(SMALL(COUNTIF(prioritiesUnsorted, "&lt;"&amp;prioritiesUnsorted), ROW(31:31)), COUNTIF(prioritiesUnsorted, "&lt;"&amp;prioritiesUnsorted), 0))</f>
        <v>#REF!</v>
      </c>
    </row>
    <row r="46" spans="7:20" x14ac:dyDescent="0.25">
      <c r="G46">
        <v>31</v>
      </c>
      <c r="H46" s="1" t="e">
        <f t="shared" si="0"/>
        <v>#REF!</v>
      </c>
      <c r="I46" t="e">
        <f>$I$15+COUNTIFS(#REF!,H46,#REF!,priority)</f>
        <v>#REF!</v>
      </c>
      <c r="J46" t="e">
        <f>$J$15+COUNTIFS(#REF!,H46,#REF!,type,#REF!,priority)</f>
        <v>#REF!</v>
      </c>
      <c r="N46" t="e">
        <f t="array" ref="N46">INDEX(#REF!,MATCH(0, COUNTIF(N$15:N45,#REF!),0))</f>
        <v>#REF!</v>
      </c>
      <c r="O46" t="e">
        <f t="array" ref="O46">INDEX(#REF!,MATCH(0,COUNTIF(O$15:O45,#REF!),0))</f>
        <v>#REF!</v>
      </c>
      <c r="S46" t="e">
        <f t="array" aca="1" ref="S46" ca="1">INDEX(typesUnsorted, MATCH(SMALL(COUNTIF(typesUnsorted, "&lt;"&amp;typesUnsorted), ROW(32:32)), COUNTIF(typesUnsorted, "&lt;"&amp;typesUnsorted), 0))</f>
        <v>#NUM!</v>
      </c>
      <c r="T46" t="e">
        <f t="array" aca="1" ref="T46" ca="1">INDEX(prioritiesUnsorted, MATCH(SMALL(COUNTIF(prioritiesUnsorted, "&lt;"&amp;prioritiesUnsorted), ROW(32:32)), COUNTIF(prioritiesUnsorted, "&lt;"&amp;prioritiesUnsorted), 0))</f>
        <v>#NUM!</v>
      </c>
    </row>
    <row r="47" spans="7:20" x14ac:dyDescent="0.25">
      <c r="G47">
        <v>32</v>
      </c>
      <c r="H47" s="1" t="e">
        <f t="shared" si="0"/>
        <v>#REF!</v>
      </c>
      <c r="I47" t="e">
        <f>$I$15+COUNTIFS(#REF!,H47,#REF!,priority)</f>
        <v>#REF!</v>
      </c>
      <c r="J47" t="e">
        <f>$J$15+COUNTIFS(#REF!,H47,#REF!,type,#REF!,priority)</f>
        <v>#REF!</v>
      </c>
      <c r="N47" t="e">
        <f t="array" ref="N47">INDEX(#REF!,MATCH(0, COUNTIF(N$15:N46,#REF!),0))</f>
        <v>#REF!</v>
      </c>
      <c r="O47" t="e">
        <f t="array" ref="O47">INDEX(#REF!,MATCH(0,COUNTIF(O$15:O46,#REF!),0))</f>
        <v>#REF!</v>
      </c>
      <c r="S47" t="e">
        <f t="array" aca="1" ref="S47" ca="1">INDEX(typesUnsorted, MATCH(SMALL(COUNTIF(typesUnsorted, "&lt;"&amp;typesUnsorted), ROW(33:33)), COUNTIF(typesUnsorted, "&lt;"&amp;typesUnsorted), 0))</f>
        <v>#NUM!</v>
      </c>
      <c r="T47" t="e">
        <f t="array" aca="1" ref="T47" ca="1">INDEX(prioritiesUnsorted, MATCH(SMALL(COUNTIF(prioritiesUnsorted, "&lt;"&amp;prioritiesUnsorted), ROW(33:33)), COUNTIF(prioritiesUnsorted, "&lt;"&amp;prioritiesUnsorted), 0))</f>
        <v>#NUM!</v>
      </c>
    </row>
    <row r="48" spans="7:20" x14ac:dyDescent="0.25">
      <c r="G48">
        <v>33</v>
      </c>
      <c r="H48" s="1" t="e">
        <f t="shared" ref="H48:H79" si="1">keydate-days+G48</f>
        <v>#REF!</v>
      </c>
      <c r="I48" t="e">
        <f>$I$15+COUNTIFS(#REF!,H48,#REF!,priority)</f>
        <v>#REF!</v>
      </c>
      <c r="J48" t="e">
        <f>$J$15+COUNTIFS(#REF!,H48,#REF!,type,#REF!,priority)</f>
        <v>#REF!</v>
      </c>
      <c r="N48" t="e">
        <f t="array" ref="N48">INDEX(#REF!,MATCH(0, COUNTIF(N$15:N47,#REF!),0))</f>
        <v>#REF!</v>
      </c>
      <c r="O48" t="e">
        <f t="array" ref="O48">INDEX(#REF!,MATCH(0,COUNTIF(O$15:O47,#REF!),0))</f>
        <v>#REF!</v>
      </c>
      <c r="S48" t="e">
        <f t="array" aca="1" ref="S48" ca="1">INDEX(typesUnsorted, MATCH(SMALL(COUNTIF(typesUnsorted, "&lt;"&amp;typesUnsorted), ROW(34:34)), COUNTIF(typesUnsorted, "&lt;"&amp;typesUnsorted), 0))</f>
        <v>#NUM!</v>
      </c>
      <c r="T48" t="e">
        <f t="array" aca="1" ref="T48" ca="1">INDEX(prioritiesUnsorted, MATCH(SMALL(COUNTIF(prioritiesUnsorted, "&lt;"&amp;prioritiesUnsorted), ROW(34:34)), COUNTIF(prioritiesUnsorted, "&lt;"&amp;prioritiesUnsorted), 0))</f>
        <v>#NUM!</v>
      </c>
    </row>
    <row r="49" spans="7:20" x14ac:dyDescent="0.25">
      <c r="G49">
        <v>34</v>
      </c>
      <c r="H49" s="1" t="e">
        <f t="shared" si="1"/>
        <v>#REF!</v>
      </c>
      <c r="I49" t="e">
        <f>$I$15+COUNTIFS(#REF!,H49,#REF!,priority)</f>
        <v>#REF!</v>
      </c>
      <c r="J49" t="e">
        <f>$J$15+COUNTIFS(#REF!,H49,#REF!,type,#REF!,priority)</f>
        <v>#REF!</v>
      </c>
      <c r="N49" t="e">
        <f t="array" ref="N49">INDEX(#REF!,MATCH(0, COUNTIF(N$15:N48,#REF!),0))</f>
        <v>#REF!</v>
      </c>
      <c r="O49" t="e">
        <f t="array" ref="O49">INDEX(#REF!,MATCH(0,COUNTIF(O$15:O48,#REF!),0))</f>
        <v>#REF!</v>
      </c>
      <c r="S49" t="e">
        <f t="array" aca="1" ref="S49" ca="1">INDEX(typesUnsorted, MATCH(SMALL(COUNTIF(typesUnsorted, "&lt;"&amp;typesUnsorted), ROW(35:35)), COUNTIF(typesUnsorted, "&lt;"&amp;typesUnsorted), 0))</f>
        <v>#NUM!</v>
      </c>
      <c r="T49" t="e">
        <f t="array" aca="1" ref="T49" ca="1">INDEX(prioritiesUnsorted, MATCH(SMALL(COUNTIF(prioritiesUnsorted, "&lt;"&amp;prioritiesUnsorted), ROW(35:35)), COUNTIF(prioritiesUnsorted, "&lt;"&amp;prioritiesUnsorted), 0))</f>
        <v>#NUM!</v>
      </c>
    </row>
    <row r="50" spans="7:20" x14ac:dyDescent="0.25">
      <c r="G50">
        <v>35</v>
      </c>
      <c r="H50" s="1" t="e">
        <f t="shared" si="1"/>
        <v>#REF!</v>
      </c>
      <c r="I50" t="e">
        <f>$I$15+COUNTIFS(#REF!,H50,#REF!,priority)</f>
        <v>#REF!</v>
      </c>
      <c r="J50" t="e">
        <f>$J$15+COUNTIFS(#REF!,H50,#REF!,type,#REF!,priority)</f>
        <v>#REF!</v>
      </c>
      <c r="N50" t="e">
        <f t="array" ref="N50">INDEX(#REF!,MATCH(0, COUNTIF(N$15:N49,#REF!),0))</f>
        <v>#REF!</v>
      </c>
      <c r="O50" t="e">
        <f t="array" ref="O50">INDEX(#REF!,MATCH(0,COUNTIF(O$15:O49,#REF!),0))</f>
        <v>#REF!</v>
      </c>
      <c r="S50" t="e">
        <f t="array" aca="1" ref="S50" ca="1">INDEX(typesUnsorted, MATCH(SMALL(COUNTIF(typesUnsorted, "&lt;"&amp;typesUnsorted), ROW(36:36)), COUNTIF(typesUnsorted, "&lt;"&amp;typesUnsorted), 0))</f>
        <v>#NUM!</v>
      </c>
      <c r="T50" t="e">
        <f t="array" aca="1" ref="T50" ca="1">INDEX(prioritiesUnsorted, MATCH(SMALL(COUNTIF(prioritiesUnsorted, "&lt;"&amp;prioritiesUnsorted), ROW(36:36)), COUNTIF(prioritiesUnsorted, "&lt;"&amp;prioritiesUnsorted), 0))</f>
        <v>#NUM!</v>
      </c>
    </row>
    <row r="51" spans="7:20" x14ac:dyDescent="0.25">
      <c r="G51">
        <v>36</v>
      </c>
      <c r="H51" s="1" t="e">
        <f t="shared" si="1"/>
        <v>#REF!</v>
      </c>
      <c r="I51" t="e">
        <f>$I$15+COUNTIFS(#REF!,H51,#REF!,priority)</f>
        <v>#REF!</v>
      </c>
      <c r="J51" t="e">
        <f>$J$15+COUNTIFS(#REF!,H51,#REF!,type,#REF!,priority)</f>
        <v>#REF!</v>
      </c>
      <c r="N51" t="e">
        <f t="array" ref="N51">INDEX(#REF!,MATCH(0, COUNTIF(N$15:N50,#REF!),0))</f>
        <v>#REF!</v>
      </c>
      <c r="O51" t="e">
        <f t="array" ref="O51">INDEX(#REF!,MATCH(0,COUNTIF(O$15:O50,#REF!),0))</f>
        <v>#REF!</v>
      </c>
      <c r="S51" t="e">
        <f t="array" aca="1" ref="S51" ca="1">INDEX(typesUnsorted, MATCH(SMALL(COUNTIF(typesUnsorted, "&lt;"&amp;typesUnsorted), ROW(37:37)), COUNTIF(typesUnsorted, "&lt;"&amp;typesUnsorted), 0))</f>
        <v>#NUM!</v>
      </c>
      <c r="T51" t="e">
        <f t="array" aca="1" ref="T51" ca="1">INDEX(prioritiesUnsorted, MATCH(SMALL(COUNTIF(prioritiesUnsorted, "&lt;"&amp;prioritiesUnsorted), ROW(37:37)), COUNTIF(prioritiesUnsorted, "&lt;"&amp;prioritiesUnsorted), 0))</f>
        <v>#NUM!</v>
      </c>
    </row>
    <row r="52" spans="7:20" x14ac:dyDescent="0.25">
      <c r="G52">
        <v>37</v>
      </c>
      <c r="H52" s="1" t="e">
        <f t="shared" si="1"/>
        <v>#REF!</v>
      </c>
      <c r="I52" t="e">
        <f>$I$15+COUNTIFS(#REF!,H52,#REF!,priority)</f>
        <v>#REF!</v>
      </c>
      <c r="J52" t="e">
        <f>$J$15+COUNTIFS(#REF!,H52,#REF!,type,#REF!,priority)</f>
        <v>#REF!</v>
      </c>
      <c r="N52" t="e">
        <f t="array" ref="N52">INDEX(#REF!,MATCH(0, COUNTIF(N$15:N51,#REF!),0))</f>
        <v>#REF!</v>
      </c>
      <c r="O52" t="e">
        <f t="array" ref="O52">INDEX(#REF!,MATCH(0,COUNTIF(O$15:O51,#REF!),0))</f>
        <v>#REF!</v>
      </c>
      <c r="S52" t="e">
        <f t="array" aca="1" ref="S52" ca="1">INDEX(typesUnsorted, MATCH(SMALL(COUNTIF(typesUnsorted, "&lt;"&amp;typesUnsorted), ROW(38:38)), COUNTIF(typesUnsorted, "&lt;"&amp;typesUnsorted), 0))</f>
        <v>#NUM!</v>
      </c>
      <c r="T52" t="e">
        <f t="array" aca="1" ref="T52" ca="1">INDEX(prioritiesUnsorted, MATCH(SMALL(COUNTIF(prioritiesUnsorted, "&lt;"&amp;prioritiesUnsorted), ROW(38:38)), COUNTIF(prioritiesUnsorted, "&lt;"&amp;prioritiesUnsorted), 0))</f>
        <v>#NUM!</v>
      </c>
    </row>
    <row r="53" spans="7:20" x14ac:dyDescent="0.25">
      <c r="G53">
        <v>38</v>
      </c>
      <c r="H53" s="1" t="e">
        <f t="shared" si="1"/>
        <v>#REF!</v>
      </c>
      <c r="I53" t="e">
        <f>$I$15+COUNTIFS(#REF!,H53,#REF!,priority)</f>
        <v>#REF!</v>
      </c>
      <c r="J53" t="e">
        <f>$J$15+COUNTIFS(#REF!,H53,#REF!,type,#REF!,priority)</f>
        <v>#REF!</v>
      </c>
      <c r="N53" t="e">
        <f t="array" ref="N53">INDEX(#REF!,MATCH(0, COUNTIF(N$15:N52,#REF!),0))</f>
        <v>#REF!</v>
      </c>
      <c r="O53" t="e">
        <f t="array" ref="O53">INDEX(#REF!,MATCH(0,COUNTIF(O$15:O52,#REF!),0))</f>
        <v>#REF!</v>
      </c>
      <c r="S53" t="e">
        <f t="array" aca="1" ref="S53" ca="1">INDEX(typesUnsorted, MATCH(SMALL(COUNTIF(typesUnsorted, "&lt;"&amp;typesUnsorted), ROW(39:39)), COUNTIF(typesUnsorted, "&lt;"&amp;typesUnsorted), 0))</f>
        <v>#NUM!</v>
      </c>
      <c r="T53" t="e">
        <f t="array" aca="1" ref="T53" ca="1">INDEX(prioritiesUnsorted, MATCH(SMALL(COUNTIF(prioritiesUnsorted, "&lt;"&amp;prioritiesUnsorted), ROW(39:39)), COUNTIF(prioritiesUnsorted, "&lt;"&amp;prioritiesUnsorted), 0))</f>
        <v>#NUM!</v>
      </c>
    </row>
    <row r="54" spans="7:20" x14ac:dyDescent="0.25">
      <c r="G54">
        <v>39</v>
      </c>
      <c r="H54" s="1" t="e">
        <f t="shared" si="1"/>
        <v>#REF!</v>
      </c>
      <c r="I54" t="e">
        <f>$I$15+COUNTIFS(#REF!,H54,#REF!,priority)</f>
        <v>#REF!</v>
      </c>
      <c r="J54" t="e">
        <f>$J$15+COUNTIFS(#REF!,H54,#REF!,type,#REF!,priority)</f>
        <v>#REF!</v>
      </c>
      <c r="N54" t="e">
        <f t="array" ref="N54">INDEX(#REF!,MATCH(0, COUNTIF(N$15:N53,#REF!),0))</f>
        <v>#REF!</v>
      </c>
      <c r="O54" t="e">
        <f t="array" ref="O54">INDEX(#REF!,MATCH(0,COUNTIF(O$15:O53,#REF!),0))</f>
        <v>#REF!</v>
      </c>
      <c r="S54" t="e">
        <f t="array" aca="1" ref="S54" ca="1">INDEX(typesUnsorted, MATCH(SMALL(COUNTIF(typesUnsorted, "&lt;"&amp;typesUnsorted), ROW(40:40)), COUNTIF(typesUnsorted, "&lt;"&amp;typesUnsorted), 0))</f>
        <v>#NUM!</v>
      </c>
      <c r="T54" t="e">
        <f t="array" aca="1" ref="T54" ca="1">INDEX(prioritiesUnsorted, MATCH(SMALL(COUNTIF(prioritiesUnsorted, "&lt;"&amp;prioritiesUnsorted), ROW(40:40)), COUNTIF(prioritiesUnsorted, "&lt;"&amp;prioritiesUnsorted), 0))</f>
        <v>#NUM!</v>
      </c>
    </row>
    <row r="55" spans="7:20" x14ac:dyDescent="0.25">
      <c r="G55">
        <v>40</v>
      </c>
      <c r="H55" s="1" t="e">
        <f t="shared" si="1"/>
        <v>#REF!</v>
      </c>
      <c r="I55" t="e">
        <f>$I$15+COUNTIFS(#REF!,H55,#REF!,priority)</f>
        <v>#REF!</v>
      </c>
      <c r="J55" t="e">
        <f>$J$15+COUNTIFS(#REF!,H55,#REF!,type,#REF!,priority)</f>
        <v>#REF!</v>
      </c>
      <c r="N55" t="e">
        <f t="array" ref="N55">INDEX(#REF!,MATCH(0, COUNTIF(N$15:N54,#REF!),0))</f>
        <v>#REF!</v>
      </c>
      <c r="O55" t="e">
        <f t="array" ref="O55">INDEX(#REF!,MATCH(0,COUNTIF(O$15:O54,#REF!),0))</f>
        <v>#REF!</v>
      </c>
      <c r="S55" t="e">
        <f t="array" aca="1" ref="S55" ca="1">INDEX(typesUnsorted, MATCH(SMALL(COUNTIF(typesUnsorted, "&lt;"&amp;typesUnsorted), ROW(41:41)), COUNTIF(typesUnsorted, "&lt;"&amp;typesUnsorted), 0))</f>
        <v>#NUM!</v>
      </c>
      <c r="T55" t="e">
        <f t="array" aca="1" ref="T55" ca="1">INDEX(prioritiesUnsorted, MATCH(SMALL(COUNTIF(prioritiesUnsorted, "&lt;"&amp;prioritiesUnsorted), ROW(41:41)), COUNTIF(prioritiesUnsorted, "&lt;"&amp;prioritiesUnsorted), 0))</f>
        <v>#NUM!</v>
      </c>
    </row>
    <row r="56" spans="7:20" x14ac:dyDescent="0.25">
      <c r="G56">
        <v>41</v>
      </c>
      <c r="H56" s="1" t="e">
        <f t="shared" si="1"/>
        <v>#REF!</v>
      </c>
      <c r="I56" t="e">
        <f>$I$15+COUNTIFS(#REF!,H56,#REF!,priority)</f>
        <v>#REF!</v>
      </c>
      <c r="J56" t="e">
        <f>$J$15+COUNTIFS(#REF!,H56,#REF!,type,#REF!,priority)</f>
        <v>#REF!</v>
      </c>
      <c r="N56" t="e">
        <f t="array" ref="N56">INDEX(#REF!,MATCH(0, COUNTIF(N$15:N55,#REF!),0))</f>
        <v>#REF!</v>
      </c>
      <c r="O56" t="e">
        <f t="array" ref="O56">INDEX(#REF!,MATCH(0,COUNTIF(O$15:O55,#REF!),0))</f>
        <v>#REF!</v>
      </c>
      <c r="S56" t="e">
        <f t="array" aca="1" ref="S56" ca="1">INDEX(typesUnsorted, MATCH(SMALL(COUNTIF(typesUnsorted, "&lt;"&amp;typesUnsorted), ROW(42:42)), COUNTIF(typesUnsorted, "&lt;"&amp;typesUnsorted), 0))</f>
        <v>#NUM!</v>
      </c>
      <c r="T56" t="e">
        <f t="array" aca="1" ref="T56" ca="1">INDEX(prioritiesUnsorted, MATCH(SMALL(COUNTIF(prioritiesUnsorted, "&lt;"&amp;prioritiesUnsorted), ROW(42:42)), COUNTIF(prioritiesUnsorted, "&lt;"&amp;prioritiesUnsorted), 0))</f>
        <v>#NUM!</v>
      </c>
    </row>
    <row r="57" spans="7:20" x14ac:dyDescent="0.25">
      <c r="G57">
        <v>42</v>
      </c>
      <c r="H57" s="1" t="e">
        <f t="shared" si="1"/>
        <v>#REF!</v>
      </c>
      <c r="I57" t="e">
        <f>$I$15+COUNTIFS(#REF!,H57,#REF!,priority)</f>
        <v>#REF!</v>
      </c>
      <c r="J57" t="e">
        <f>$J$15+COUNTIFS(#REF!,H57,#REF!,type,#REF!,priority)</f>
        <v>#REF!</v>
      </c>
      <c r="N57" t="e">
        <f t="array" ref="N57">INDEX(#REF!,MATCH(0, COUNTIF(N$15:N56,#REF!),0))</f>
        <v>#REF!</v>
      </c>
      <c r="O57" t="e">
        <f t="array" ref="O57">INDEX(#REF!,MATCH(0,COUNTIF(O$15:O56,#REF!),0))</f>
        <v>#REF!</v>
      </c>
      <c r="S57" t="e">
        <f t="array" aca="1" ref="S57" ca="1">INDEX(typesUnsorted, MATCH(SMALL(COUNTIF(typesUnsorted, "&lt;"&amp;typesUnsorted), ROW(43:43)), COUNTIF(typesUnsorted, "&lt;"&amp;typesUnsorted), 0))</f>
        <v>#NUM!</v>
      </c>
      <c r="T57" t="e">
        <f t="array" aca="1" ref="T57" ca="1">INDEX(prioritiesUnsorted, MATCH(SMALL(COUNTIF(prioritiesUnsorted, "&lt;"&amp;prioritiesUnsorted), ROW(43:43)), COUNTIF(prioritiesUnsorted, "&lt;"&amp;prioritiesUnsorted), 0))</f>
        <v>#NUM!</v>
      </c>
    </row>
    <row r="58" spans="7:20" x14ac:dyDescent="0.25">
      <c r="G58">
        <v>43</v>
      </c>
      <c r="H58" s="1" t="e">
        <f t="shared" si="1"/>
        <v>#REF!</v>
      </c>
      <c r="I58" t="e">
        <f>$I$15+COUNTIFS(#REF!,H58,#REF!,priority)</f>
        <v>#REF!</v>
      </c>
      <c r="J58" t="e">
        <f>$J$15+COUNTIFS(#REF!,H58,#REF!,type,#REF!,priority)</f>
        <v>#REF!</v>
      </c>
      <c r="N58" t="e">
        <f t="array" ref="N58">INDEX(#REF!,MATCH(0, COUNTIF(N$15:N57,#REF!),0))</f>
        <v>#REF!</v>
      </c>
      <c r="O58" t="e">
        <f t="array" ref="O58">INDEX(#REF!,MATCH(0,COUNTIF(O$15:O57,#REF!),0))</f>
        <v>#REF!</v>
      </c>
      <c r="S58" t="e">
        <f t="array" aca="1" ref="S58" ca="1">INDEX(typesUnsorted, MATCH(SMALL(COUNTIF(typesUnsorted, "&lt;"&amp;typesUnsorted), ROW(44:44)), COUNTIF(typesUnsorted, "&lt;"&amp;typesUnsorted), 0))</f>
        <v>#NUM!</v>
      </c>
      <c r="T58" t="e">
        <f t="array" aca="1" ref="T58" ca="1">INDEX(prioritiesUnsorted, MATCH(SMALL(COUNTIF(prioritiesUnsorted, "&lt;"&amp;prioritiesUnsorted), ROW(44:44)), COUNTIF(prioritiesUnsorted, "&lt;"&amp;prioritiesUnsorted), 0))</f>
        <v>#NUM!</v>
      </c>
    </row>
    <row r="59" spans="7:20" x14ac:dyDescent="0.25">
      <c r="G59">
        <v>44</v>
      </c>
      <c r="H59" s="1" t="e">
        <f t="shared" si="1"/>
        <v>#REF!</v>
      </c>
      <c r="I59" t="e">
        <f>$I$15+COUNTIFS(#REF!,H59,#REF!,priority)</f>
        <v>#REF!</v>
      </c>
      <c r="J59" t="e">
        <f>$J$15+COUNTIFS(#REF!,H59,#REF!,type,#REF!,priority)</f>
        <v>#REF!</v>
      </c>
      <c r="N59" t="e">
        <f t="array" ref="N59">INDEX(#REF!,MATCH(0, COUNTIF(N$15:N58,#REF!),0))</f>
        <v>#REF!</v>
      </c>
      <c r="O59" t="e">
        <f t="array" ref="O59">INDEX(#REF!,MATCH(0,COUNTIF(O$15:O58,#REF!),0))</f>
        <v>#REF!</v>
      </c>
      <c r="S59" t="e">
        <f t="array" aca="1" ref="S59" ca="1">INDEX(typesUnsorted, MATCH(SMALL(COUNTIF(typesUnsorted, "&lt;"&amp;typesUnsorted), ROW(45:45)), COUNTIF(typesUnsorted, "&lt;"&amp;typesUnsorted), 0))</f>
        <v>#NUM!</v>
      </c>
      <c r="T59" t="e">
        <f t="array" aca="1" ref="T59" ca="1">INDEX(prioritiesUnsorted, MATCH(SMALL(COUNTIF(prioritiesUnsorted, "&lt;"&amp;prioritiesUnsorted), ROW(45:45)), COUNTIF(prioritiesUnsorted, "&lt;"&amp;prioritiesUnsorted), 0))</f>
        <v>#NUM!</v>
      </c>
    </row>
    <row r="60" spans="7:20" x14ac:dyDescent="0.25">
      <c r="G60">
        <v>45</v>
      </c>
      <c r="H60" s="1" t="e">
        <f t="shared" si="1"/>
        <v>#REF!</v>
      </c>
      <c r="I60" t="e">
        <f>$I$15+COUNTIFS(#REF!,H60,#REF!,priority)</f>
        <v>#REF!</v>
      </c>
      <c r="J60" t="e">
        <f>$J$15+COUNTIFS(#REF!,H60,#REF!,type,#REF!,priority)</f>
        <v>#REF!</v>
      </c>
      <c r="N60" t="e">
        <f t="array" ref="N60">INDEX(#REF!,MATCH(0, COUNTIF(N$15:N59,#REF!),0))</f>
        <v>#REF!</v>
      </c>
      <c r="O60" t="e">
        <f t="array" ref="O60">INDEX(#REF!,MATCH(0,COUNTIF(O$15:O59,#REF!),0))</f>
        <v>#REF!</v>
      </c>
      <c r="S60" t="e">
        <f t="array" aca="1" ref="S60" ca="1">INDEX(typesUnsorted, MATCH(SMALL(COUNTIF(typesUnsorted, "&lt;"&amp;typesUnsorted), ROW(46:46)), COUNTIF(typesUnsorted, "&lt;"&amp;typesUnsorted), 0))</f>
        <v>#NUM!</v>
      </c>
      <c r="T60" t="e">
        <f t="array" aca="1" ref="T60" ca="1">INDEX(prioritiesUnsorted, MATCH(SMALL(COUNTIF(prioritiesUnsorted, "&lt;"&amp;prioritiesUnsorted), ROW(46:46)), COUNTIF(prioritiesUnsorted, "&lt;"&amp;prioritiesUnsorted), 0))</f>
        <v>#NUM!</v>
      </c>
    </row>
    <row r="61" spans="7:20" x14ac:dyDescent="0.25">
      <c r="G61">
        <v>46</v>
      </c>
      <c r="H61" s="1" t="e">
        <f t="shared" si="1"/>
        <v>#REF!</v>
      </c>
      <c r="I61" t="e">
        <f>$I$15+COUNTIFS(#REF!,H61,#REF!,priority)</f>
        <v>#REF!</v>
      </c>
      <c r="J61" t="e">
        <f>$J$15+COUNTIFS(#REF!,H61,#REF!,type,#REF!,priority)</f>
        <v>#REF!</v>
      </c>
      <c r="N61" t="e">
        <f t="array" ref="N61">INDEX(#REF!,MATCH(0, COUNTIF(N$15:N60,#REF!),0))</f>
        <v>#REF!</v>
      </c>
      <c r="O61" t="e">
        <f t="array" ref="O61">INDEX(#REF!,MATCH(0,COUNTIF(O$15:O60,#REF!),0))</f>
        <v>#REF!</v>
      </c>
      <c r="S61" t="e">
        <f t="array" aca="1" ref="S61" ca="1">INDEX(typesUnsorted, MATCH(SMALL(COUNTIF(typesUnsorted, "&lt;"&amp;typesUnsorted), ROW(47:47)), COUNTIF(typesUnsorted, "&lt;"&amp;typesUnsorted), 0))</f>
        <v>#NUM!</v>
      </c>
      <c r="T61" t="e">
        <f t="array" aca="1" ref="T61" ca="1">INDEX(prioritiesUnsorted, MATCH(SMALL(COUNTIF(prioritiesUnsorted, "&lt;"&amp;prioritiesUnsorted), ROW(47:47)), COUNTIF(prioritiesUnsorted, "&lt;"&amp;prioritiesUnsorted), 0))</f>
        <v>#NUM!</v>
      </c>
    </row>
    <row r="62" spans="7:20" x14ac:dyDescent="0.25">
      <c r="G62">
        <v>47</v>
      </c>
      <c r="H62" s="1" t="e">
        <f t="shared" si="1"/>
        <v>#REF!</v>
      </c>
      <c r="I62" t="e">
        <f>$I$15+COUNTIFS(#REF!,H62,#REF!,priority)</f>
        <v>#REF!</v>
      </c>
      <c r="J62" t="e">
        <f>$J$15+COUNTIFS(#REF!,H62,#REF!,type,#REF!,priority)</f>
        <v>#REF!</v>
      </c>
      <c r="N62" t="e">
        <f t="array" ref="N62">INDEX(#REF!,MATCH(0, COUNTIF(N$15:N61,#REF!),0))</f>
        <v>#REF!</v>
      </c>
      <c r="O62" t="e">
        <f t="array" ref="O62">INDEX(#REF!,MATCH(0,COUNTIF(O$15:O61,#REF!),0))</f>
        <v>#REF!</v>
      </c>
      <c r="S62" t="e">
        <f t="array" aca="1" ref="S62" ca="1">INDEX(typesUnsorted, MATCH(SMALL(COUNTIF(typesUnsorted, "&lt;"&amp;typesUnsorted), ROW(48:48)), COUNTIF(typesUnsorted, "&lt;"&amp;typesUnsorted), 0))</f>
        <v>#NUM!</v>
      </c>
      <c r="T62" t="e">
        <f t="array" aca="1" ref="T62" ca="1">INDEX(prioritiesUnsorted, MATCH(SMALL(COUNTIF(prioritiesUnsorted, "&lt;"&amp;prioritiesUnsorted), ROW(48:48)), COUNTIF(prioritiesUnsorted, "&lt;"&amp;prioritiesUnsorted), 0))</f>
        <v>#NUM!</v>
      </c>
    </row>
    <row r="63" spans="7:20" x14ac:dyDescent="0.25">
      <c r="G63">
        <v>48</v>
      </c>
      <c r="H63" s="1" t="e">
        <f t="shared" si="1"/>
        <v>#REF!</v>
      </c>
      <c r="I63" t="e">
        <f>$I$15+COUNTIFS(#REF!,H63,#REF!,priority)</f>
        <v>#REF!</v>
      </c>
      <c r="J63" t="e">
        <f>$J$15+COUNTIFS(#REF!,H63,#REF!,type,#REF!,priority)</f>
        <v>#REF!</v>
      </c>
      <c r="N63" t="e">
        <f t="array" ref="N63">INDEX(#REF!,MATCH(0, COUNTIF(N$15:N62,#REF!),0))</f>
        <v>#REF!</v>
      </c>
      <c r="O63" t="e">
        <f t="array" ref="O63">INDEX(#REF!,MATCH(0,COUNTIF(O$15:O62,#REF!),0))</f>
        <v>#REF!</v>
      </c>
      <c r="S63" t="e">
        <f t="array" aca="1" ref="S63" ca="1">INDEX(typesUnsorted, MATCH(SMALL(COUNTIF(typesUnsorted, "&lt;"&amp;typesUnsorted), ROW(49:49)), COUNTIF(typesUnsorted, "&lt;"&amp;typesUnsorted), 0))</f>
        <v>#NUM!</v>
      </c>
      <c r="T63" t="e">
        <f t="array" aca="1" ref="T63" ca="1">INDEX(prioritiesUnsorted, MATCH(SMALL(COUNTIF(prioritiesUnsorted, "&lt;"&amp;prioritiesUnsorted), ROW(49:49)), COUNTIF(prioritiesUnsorted, "&lt;"&amp;prioritiesUnsorted), 0))</f>
        <v>#NUM!</v>
      </c>
    </row>
    <row r="64" spans="7:20" x14ac:dyDescent="0.25">
      <c r="G64">
        <v>49</v>
      </c>
      <c r="H64" s="1" t="e">
        <f t="shared" si="1"/>
        <v>#REF!</v>
      </c>
      <c r="I64" t="e">
        <f>$I$15+COUNTIFS(#REF!,H64,#REF!,priority)</f>
        <v>#REF!</v>
      </c>
      <c r="J64" t="e">
        <f>$J$15+COUNTIFS(#REF!,H64,#REF!,type,#REF!,priority)</f>
        <v>#REF!</v>
      </c>
      <c r="N64" t="e">
        <f t="array" ref="N64">INDEX(#REF!,MATCH(0, COUNTIF(N$15:N63,#REF!),0))</f>
        <v>#REF!</v>
      </c>
      <c r="O64" t="e">
        <f t="array" ref="O64">INDEX(#REF!,MATCH(0,COUNTIF(O$15:O63,#REF!),0))</f>
        <v>#REF!</v>
      </c>
      <c r="S64" t="e">
        <f t="array" aca="1" ref="S64" ca="1">INDEX(typesUnsorted, MATCH(SMALL(COUNTIF(typesUnsorted, "&lt;"&amp;typesUnsorted), ROW(50:50)), COUNTIF(typesUnsorted, "&lt;"&amp;typesUnsorted), 0))</f>
        <v>#NUM!</v>
      </c>
      <c r="T64" t="e">
        <f t="array" aca="1" ref="T64" ca="1">INDEX(prioritiesUnsorted, MATCH(SMALL(COUNTIF(prioritiesUnsorted, "&lt;"&amp;prioritiesUnsorted), ROW(50:50)), COUNTIF(prioritiesUnsorted, "&lt;"&amp;prioritiesUnsorted), 0))</f>
        <v>#NUM!</v>
      </c>
    </row>
    <row r="65" spans="7:20" x14ac:dyDescent="0.25">
      <c r="G65">
        <v>50</v>
      </c>
      <c r="H65" s="1" t="e">
        <f t="shared" si="1"/>
        <v>#REF!</v>
      </c>
      <c r="I65" t="e">
        <f>$I$15+COUNTIFS(#REF!,H65,#REF!,priority)</f>
        <v>#REF!</v>
      </c>
      <c r="J65" t="e">
        <f>$J$15+COUNTIFS(#REF!,H65,#REF!,type,#REF!,priority)</f>
        <v>#REF!</v>
      </c>
      <c r="N65" t="e">
        <f t="array" ref="N65">INDEX(#REF!,MATCH(0, COUNTIF(N$15:N64,#REF!),0))</f>
        <v>#REF!</v>
      </c>
      <c r="O65" t="e">
        <f t="array" ref="O65">INDEX(#REF!,MATCH(0,COUNTIF(O$15:O64,#REF!),0))</f>
        <v>#REF!</v>
      </c>
      <c r="S65" t="e">
        <f t="array" aca="1" ref="S65" ca="1">INDEX(typesUnsorted, MATCH(SMALL(COUNTIF(typesUnsorted, "&lt;"&amp;typesUnsorted), ROW(51:51)), COUNTIF(typesUnsorted, "&lt;"&amp;typesUnsorted), 0))</f>
        <v>#NUM!</v>
      </c>
      <c r="T65" t="e">
        <f t="array" aca="1" ref="T65" ca="1">INDEX(prioritiesUnsorted, MATCH(SMALL(COUNTIF(prioritiesUnsorted, "&lt;"&amp;prioritiesUnsorted), ROW(51:51)), COUNTIF(prioritiesUnsorted, "&lt;"&amp;prioritiesUnsorted), 0))</f>
        <v>#NUM!</v>
      </c>
    </row>
    <row r="66" spans="7:20" x14ac:dyDescent="0.25">
      <c r="G66">
        <v>51</v>
      </c>
      <c r="H66" s="1" t="e">
        <f t="shared" si="1"/>
        <v>#REF!</v>
      </c>
      <c r="I66" t="e">
        <f>$I$15+COUNTIFS(#REF!,H66,#REF!,priority)</f>
        <v>#REF!</v>
      </c>
      <c r="J66" t="e">
        <f>$J$15+COUNTIFS(#REF!,H66,#REF!,type,#REF!,priority)</f>
        <v>#REF!</v>
      </c>
      <c r="N66" t="e">
        <f t="array" ref="N66">INDEX(#REF!,MATCH(0, COUNTIF(N$15:N65,#REF!),0))</f>
        <v>#REF!</v>
      </c>
      <c r="O66" t="e">
        <f t="array" ref="O66">INDEX(#REF!,MATCH(0,COUNTIF(O$15:O65,#REF!),0))</f>
        <v>#REF!</v>
      </c>
      <c r="S66" t="e">
        <f t="array" aca="1" ref="S66" ca="1">INDEX(typesUnsorted, MATCH(SMALL(COUNTIF(typesUnsorted, "&lt;"&amp;typesUnsorted), ROW(52:52)), COUNTIF(typesUnsorted, "&lt;"&amp;typesUnsorted), 0))</f>
        <v>#NUM!</v>
      </c>
      <c r="T66" t="e">
        <f t="array" aca="1" ref="T66" ca="1">INDEX(prioritiesUnsorted, MATCH(SMALL(COUNTIF(prioritiesUnsorted, "&lt;"&amp;prioritiesUnsorted), ROW(52:52)), COUNTIF(prioritiesUnsorted, "&lt;"&amp;prioritiesUnsorted), 0))</f>
        <v>#NUM!</v>
      </c>
    </row>
    <row r="67" spans="7:20" x14ac:dyDescent="0.25">
      <c r="G67">
        <v>52</v>
      </c>
      <c r="H67" s="1" t="e">
        <f t="shared" si="1"/>
        <v>#REF!</v>
      </c>
      <c r="I67" t="e">
        <f>$I$15+COUNTIFS(#REF!,H67,#REF!,priority)</f>
        <v>#REF!</v>
      </c>
      <c r="J67" t="e">
        <f>$J$15+COUNTIFS(#REF!,H67,#REF!,type,#REF!,priority)</f>
        <v>#REF!</v>
      </c>
      <c r="N67" t="e">
        <f t="array" ref="N67">INDEX(#REF!,MATCH(0, COUNTIF(N$15:N66,#REF!),0))</f>
        <v>#REF!</v>
      </c>
      <c r="O67" t="e">
        <f t="array" ref="O67">INDEX(#REF!,MATCH(0,COUNTIF(O$15:O66,#REF!),0))</f>
        <v>#REF!</v>
      </c>
      <c r="S67" t="e">
        <f t="array" aca="1" ref="S67" ca="1">INDEX(typesUnsorted, MATCH(SMALL(COUNTIF(typesUnsorted, "&lt;"&amp;typesUnsorted), ROW(53:53)), COUNTIF(typesUnsorted, "&lt;"&amp;typesUnsorted), 0))</f>
        <v>#NUM!</v>
      </c>
      <c r="T67" t="e">
        <f t="array" aca="1" ref="T67" ca="1">INDEX(prioritiesUnsorted, MATCH(SMALL(COUNTIF(prioritiesUnsorted, "&lt;"&amp;prioritiesUnsorted), ROW(53:53)), COUNTIF(prioritiesUnsorted, "&lt;"&amp;prioritiesUnsorted), 0))</f>
        <v>#NUM!</v>
      </c>
    </row>
    <row r="68" spans="7:20" x14ac:dyDescent="0.25">
      <c r="G68">
        <v>53</v>
      </c>
      <c r="H68" s="1" t="e">
        <f t="shared" si="1"/>
        <v>#REF!</v>
      </c>
      <c r="I68" t="e">
        <f>$I$15+COUNTIFS(#REF!,H68,#REF!,priority)</f>
        <v>#REF!</v>
      </c>
      <c r="J68" t="e">
        <f>$J$15+COUNTIFS(#REF!,H68,#REF!,type,#REF!,priority)</f>
        <v>#REF!</v>
      </c>
      <c r="N68" t="e">
        <f t="array" ref="N68">INDEX(#REF!,MATCH(0, COUNTIF(N$15:N67,#REF!),0))</f>
        <v>#REF!</v>
      </c>
      <c r="O68" t="e">
        <f t="array" ref="O68">INDEX(#REF!,MATCH(0,COUNTIF(O$15:O67,#REF!),0))</f>
        <v>#REF!</v>
      </c>
      <c r="S68" t="e">
        <f t="array" aca="1" ref="S68" ca="1">INDEX(typesUnsorted, MATCH(SMALL(COUNTIF(typesUnsorted, "&lt;"&amp;typesUnsorted), ROW(54:54)), COUNTIF(typesUnsorted, "&lt;"&amp;typesUnsorted), 0))</f>
        <v>#NUM!</v>
      </c>
      <c r="T68" t="e">
        <f t="array" aca="1" ref="T68" ca="1">INDEX(prioritiesUnsorted, MATCH(SMALL(COUNTIF(prioritiesUnsorted, "&lt;"&amp;prioritiesUnsorted), ROW(54:54)), COUNTIF(prioritiesUnsorted, "&lt;"&amp;prioritiesUnsorted), 0))</f>
        <v>#NUM!</v>
      </c>
    </row>
    <row r="69" spans="7:20" x14ac:dyDescent="0.25">
      <c r="G69">
        <v>54</v>
      </c>
      <c r="H69" s="1" t="e">
        <f t="shared" si="1"/>
        <v>#REF!</v>
      </c>
      <c r="I69" t="e">
        <f>$I$15+COUNTIFS(#REF!,H69,#REF!,priority)</f>
        <v>#REF!</v>
      </c>
      <c r="J69" t="e">
        <f>$J$15+COUNTIFS(#REF!,H69,#REF!,type,#REF!,priority)</f>
        <v>#REF!</v>
      </c>
      <c r="N69" t="e">
        <f t="array" ref="N69">INDEX(#REF!,MATCH(0, COUNTIF(N$15:N68,#REF!),0))</f>
        <v>#REF!</v>
      </c>
      <c r="O69" t="e">
        <f t="array" ref="O69">INDEX(#REF!,MATCH(0,COUNTIF(O$15:O68,#REF!),0))</f>
        <v>#REF!</v>
      </c>
      <c r="S69" t="e">
        <f t="array" aca="1" ref="S69" ca="1">INDEX(typesUnsorted, MATCH(SMALL(COUNTIF(typesUnsorted, "&lt;"&amp;typesUnsorted), ROW(55:55)), COUNTIF(typesUnsorted, "&lt;"&amp;typesUnsorted), 0))</f>
        <v>#NUM!</v>
      </c>
      <c r="T69" t="e">
        <f t="array" aca="1" ref="T69" ca="1">INDEX(prioritiesUnsorted, MATCH(SMALL(COUNTIF(prioritiesUnsorted, "&lt;"&amp;prioritiesUnsorted), ROW(55:55)), COUNTIF(prioritiesUnsorted, "&lt;"&amp;prioritiesUnsorted), 0))</f>
        <v>#NUM!</v>
      </c>
    </row>
    <row r="70" spans="7:20" x14ac:dyDescent="0.25">
      <c r="G70">
        <v>55</v>
      </c>
      <c r="H70" s="1" t="e">
        <f t="shared" si="1"/>
        <v>#REF!</v>
      </c>
      <c r="I70" t="e">
        <f>$I$15+COUNTIFS(#REF!,H70,#REF!,priority)</f>
        <v>#REF!</v>
      </c>
      <c r="J70" t="e">
        <f>$J$15+COUNTIFS(#REF!,H70,#REF!,type,#REF!,priority)</f>
        <v>#REF!</v>
      </c>
      <c r="N70" t="e">
        <f t="array" ref="N70">INDEX(#REF!,MATCH(0, COUNTIF(N$15:N69,#REF!),0))</f>
        <v>#REF!</v>
      </c>
      <c r="O70" t="e">
        <f t="array" ref="O70">INDEX(#REF!,MATCH(0,COUNTIF(O$15:O69,#REF!),0))</f>
        <v>#REF!</v>
      </c>
      <c r="S70" t="e">
        <f t="array" aca="1" ref="S70" ca="1">INDEX(typesUnsorted, MATCH(SMALL(COUNTIF(typesUnsorted, "&lt;"&amp;typesUnsorted), ROW(56:56)), COUNTIF(typesUnsorted, "&lt;"&amp;typesUnsorted), 0))</f>
        <v>#NUM!</v>
      </c>
      <c r="T70" t="e">
        <f t="array" aca="1" ref="T70" ca="1">INDEX(prioritiesUnsorted, MATCH(SMALL(COUNTIF(prioritiesUnsorted, "&lt;"&amp;prioritiesUnsorted), ROW(56:56)), COUNTIF(prioritiesUnsorted, "&lt;"&amp;prioritiesUnsorted), 0))</f>
        <v>#NUM!</v>
      </c>
    </row>
    <row r="71" spans="7:20" x14ac:dyDescent="0.25">
      <c r="G71">
        <v>56</v>
      </c>
      <c r="H71" s="1" t="e">
        <f t="shared" si="1"/>
        <v>#REF!</v>
      </c>
      <c r="I71" t="e">
        <f>$I$15+COUNTIFS(#REF!,H71,#REF!,priority)</f>
        <v>#REF!</v>
      </c>
      <c r="J71" t="e">
        <f>$J$15+COUNTIFS(#REF!,H71,#REF!,type,#REF!,priority)</f>
        <v>#REF!</v>
      </c>
      <c r="N71" t="e">
        <f t="array" ref="N71">INDEX(#REF!,MATCH(0, COUNTIF(N$15:N70,#REF!),0))</f>
        <v>#REF!</v>
      </c>
      <c r="O71" t="e">
        <f t="array" ref="O71">INDEX(#REF!,MATCH(0,COUNTIF(O$15:O70,#REF!),0))</f>
        <v>#REF!</v>
      </c>
      <c r="S71" t="e">
        <f t="array" aca="1" ref="S71" ca="1">INDEX(typesUnsorted, MATCH(SMALL(COUNTIF(typesUnsorted, "&lt;"&amp;typesUnsorted), ROW(57:57)), COUNTIF(typesUnsorted, "&lt;"&amp;typesUnsorted), 0))</f>
        <v>#NUM!</v>
      </c>
      <c r="T71" t="e">
        <f t="array" aca="1" ref="T71" ca="1">INDEX(prioritiesUnsorted, MATCH(SMALL(COUNTIF(prioritiesUnsorted, "&lt;"&amp;prioritiesUnsorted), ROW(57:57)), COUNTIF(prioritiesUnsorted, "&lt;"&amp;prioritiesUnsorted), 0))</f>
        <v>#NUM!</v>
      </c>
    </row>
    <row r="72" spans="7:20" x14ac:dyDescent="0.25">
      <c r="G72">
        <v>57</v>
      </c>
      <c r="H72" s="1" t="e">
        <f t="shared" si="1"/>
        <v>#REF!</v>
      </c>
      <c r="I72" t="e">
        <f>$I$15+COUNTIFS(#REF!,H72,#REF!,priority)</f>
        <v>#REF!</v>
      </c>
      <c r="J72" t="e">
        <f>$J$15+COUNTIFS(#REF!,H72,#REF!,type,#REF!,priority)</f>
        <v>#REF!</v>
      </c>
      <c r="N72" t="e">
        <f t="array" ref="N72">INDEX(#REF!,MATCH(0, COUNTIF(N$15:N71,#REF!),0))</f>
        <v>#REF!</v>
      </c>
      <c r="O72" t="e">
        <f t="array" ref="O72">INDEX(#REF!,MATCH(0,COUNTIF(O$15:O71,#REF!),0))</f>
        <v>#REF!</v>
      </c>
      <c r="S72" t="e">
        <f t="array" aca="1" ref="S72" ca="1">INDEX(typesUnsorted, MATCH(SMALL(COUNTIF(typesUnsorted, "&lt;"&amp;typesUnsorted), ROW(58:58)), COUNTIF(typesUnsorted, "&lt;"&amp;typesUnsorted), 0))</f>
        <v>#NUM!</v>
      </c>
      <c r="T72" t="e">
        <f t="array" aca="1" ref="T72" ca="1">INDEX(prioritiesUnsorted, MATCH(SMALL(COUNTIF(prioritiesUnsorted, "&lt;"&amp;prioritiesUnsorted), ROW(58:58)), COUNTIF(prioritiesUnsorted, "&lt;"&amp;prioritiesUnsorted), 0))</f>
        <v>#NUM!</v>
      </c>
    </row>
    <row r="73" spans="7:20" x14ac:dyDescent="0.25">
      <c r="G73">
        <v>58</v>
      </c>
      <c r="H73" s="1" t="e">
        <f t="shared" si="1"/>
        <v>#REF!</v>
      </c>
      <c r="I73" t="e">
        <f>$I$15+COUNTIFS(#REF!,H73,#REF!,priority)</f>
        <v>#REF!</v>
      </c>
      <c r="J73" t="e">
        <f>$J$15+COUNTIFS(#REF!,H73,#REF!,type,#REF!,priority)</f>
        <v>#REF!</v>
      </c>
      <c r="N73" t="e">
        <f t="array" ref="N73">INDEX(#REF!,MATCH(0, COUNTIF(N$15:N72,#REF!),0))</f>
        <v>#REF!</v>
      </c>
      <c r="O73" t="e">
        <f t="array" ref="O73">INDEX(#REF!,MATCH(0,COUNTIF(O$15:O72,#REF!),0))</f>
        <v>#REF!</v>
      </c>
      <c r="S73" t="e">
        <f t="array" aca="1" ref="S73" ca="1">INDEX(typesUnsorted, MATCH(SMALL(COUNTIF(typesUnsorted, "&lt;"&amp;typesUnsorted), ROW(59:59)), COUNTIF(typesUnsorted, "&lt;"&amp;typesUnsorted), 0))</f>
        <v>#NUM!</v>
      </c>
      <c r="T73" t="e">
        <f t="array" aca="1" ref="T73" ca="1">INDEX(prioritiesUnsorted, MATCH(SMALL(COUNTIF(prioritiesUnsorted, "&lt;"&amp;prioritiesUnsorted), ROW(59:59)), COUNTIF(prioritiesUnsorted, "&lt;"&amp;prioritiesUnsorted), 0))</f>
        <v>#NUM!</v>
      </c>
    </row>
    <row r="74" spans="7:20" x14ac:dyDescent="0.25">
      <c r="G74">
        <v>59</v>
      </c>
      <c r="H74" s="1" t="e">
        <f t="shared" si="1"/>
        <v>#REF!</v>
      </c>
      <c r="I74" t="e">
        <f>$I$15+COUNTIFS(#REF!,H74,#REF!,priority)</f>
        <v>#REF!</v>
      </c>
      <c r="J74" t="e">
        <f>$J$15+COUNTIFS(#REF!,H74,#REF!,type,#REF!,priority)</f>
        <v>#REF!</v>
      </c>
      <c r="N74" t="e">
        <f t="array" ref="N74">INDEX(#REF!,MATCH(0, COUNTIF(N$15:N73,#REF!),0))</f>
        <v>#REF!</v>
      </c>
      <c r="O74" t="e">
        <f t="array" ref="O74">INDEX(#REF!,MATCH(0,COUNTIF(O$15:O73,#REF!),0))</f>
        <v>#REF!</v>
      </c>
      <c r="S74" t="e">
        <f t="array" aca="1" ref="S74" ca="1">INDEX(typesUnsorted, MATCH(SMALL(COUNTIF(typesUnsorted, "&lt;"&amp;typesUnsorted), ROW(60:60)), COUNTIF(typesUnsorted, "&lt;"&amp;typesUnsorted), 0))</f>
        <v>#NUM!</v>
      </c>
      <c r="T74" t="e">
        <f t="array" aca="1" ref="T74" ca="1">INDEX(prioritiesUnsorted, MATCH(SMALL(COUNTIF(prioritiesUnsorted, "&lt;"&amp;prioritiesUnsorted), ROW(60:60)), COUNTIF(prioritiesUnsorted, "&lt;"&amp;prioritiesUnsorted), 0))</f>
        <v>#NUM!</v>
      </c>
    </row>
    <row r="75" spans="7:20" x14ac:dyDescent="0.25">
      <c r="G75">
        <v>60</v>
      </c>
      <c r="H75" s="1" t="e">
        <f t="shared" si="1"/>
        <v>#REF!</v>
      </c>
      <c r="I75" t="e">
        <f>$I$15+COUNTIFS(#REF!,H75,#REF!,priority)</f>
        <v>#REF!</v>
      </c>
      <c r="J75" t="e">
        <f>$J$15+COUNTIFS(#REF!,H75,#REF!,type,#REF!,priority)</f>
        <v>#REF!</v>
      </c>
      <c r="N75" t="e">
        <f t="array" ref="N75">INDEX(#REF!,MATCH(0, COUNTIF(N$15:N74,#REF!),0))</f>
        <v>#REF!</v>
      </c>
      <c r="O75" t="e">
        <f t="array" ref="O75">INDEX(#REF!,MATCH(0,COUNTIF(O$15:O74,#REF!),0))</f>
        <v>#REF!</v>
      </c>
      <c r="S75" t="e">
        <f t="array" aca="1" ref="S75" ca="1">INDEX(typesUnsorted, MATCH(SMALL(COUNTIF(typesUnsorted, "&lt;"&amp;typesUnsorted), ROW(61:61)), COUNTIF(typesUnsorted, "&lt;"&amp;typesUnsorted), 0))</f>
        <v>#NUM!</v>
      </c>
      <c r="T75" t="e">
        <f t="array" aca="1" ref="T75" ca="1">INDEX(prioritiesUnsorted, MATCH(SMALL(COUNTIF(prioritiesUnsorted, "&lt;"&amp;prioritiesUnsorted), ROW(61:61)), COUNTIF(prioritiesUnsorted, "&lt;"&amp;prioritiesUnsorted), 0))</f>
        <v>#NUM!</v>
      </c>
    </row>
    <row r="76" spans="7:20" x14ac:dyDescent="0.25">
      <c r="G76">
        <v>61</v>
      </c>
      <c r="H76" s="1" t="e">
        <f t="shared" si="1"/>
        <v>#REF!</v>
      </c>
      <c r="I76" t="e">
        <f>$I$15+COUNTIFS(#REF!,H76,#REF!,priority)</f>
        <v>#REF!</v>
      </c>
      <c r="J76" t="e">
        <f>$J$15+COUNTIFS(#REF!,H76,#REF!,type,#REF!,priority)</f>
        <v>#REF!</v>
      </c>
      <c r="N76" t="e">
        <f t="array" ref="N76">INDEX(#REF!,MATCH(0, COUNTIF(N$15:N75,#REF!),0))</f>
        <v>#REF!</v>
      </c>
      <c r="O76" t="e">
        <f t="array" ref="O76">INDEX(#REF!,MATCH(0,COUNTIF(O$15:O75,#REF!),0))</f>
        <v>#REF!</v>
      </c>
      <c r="S76" t="e">
        <f t="array" aca="1" ref="S76" ca="1">INDEX(typesUnsorted, MATCH(SMALL(COUNTIF(typesUnsorted, "&lt;"&amp;typesUnsorted), ROW(62:62)), COUNTIF(typesUnsorted, "&lt;"&amp;typesUnsorted), 0))</f>
        <v>#NUM!</v>
      </c>
      <c r="T76" t="e">
        <f t="array" aca="1" ref="T76" ca="1">INDEX(prioritiesUnsorted, MATCH(SMALL(COUNTIF(prioritiesUnsorted, "&lt;"&amp;prioritiesUnsorted), ROW(62:62)), COUNTIF(prioritiesUnsorted, "&lt;"&amp;prioritiesUnsorted), 0))</f>
        <v>#NUM!</v>
      </c>
    </row>
    <row r="77" spans="7:20" x14ac:dyDescent="0.25">
      <c r="G77">
        <v>62</v>
      </c>
      <c r="H77" s="1" t="e">
        <f t="shared" si="1"/>
        <v>#REF!</v>
      </c>
      <c r="I77" t="e">
        <f>$I$15+COUNTIFS(#REF!,H77,#REF!,priority)</f>
        <v>#REF!</v>
      </c>
      <c r="J77" t="e">
        <f>$J$15+COUNTIFS(#REF!,H77,#REF!,type,#REF!,priority)</f>
        <v>#REF!</v>
      </c>
      <c r="N77" t="e">
        <f t="array" ref="N77">INDEX(#REF!,MATCH(0, COUNTIF(N$15:N76,#REF!),0))</f>
        <v>#REF!</v>
      </c>
      <c r="O77" t="e">
        <f t="array" ref="O77">INDEX(#REF!,MATCH(0,COUNTIF(O$15:O76,#REF!),0))</f>
        <v>#REF!</v>
      </c>
      <c r="S77" t="e">
        <f t="array" aca="1" ref="S77" ca="1">INDEX(typesUnsorted, MATCH(SMALL(COUNTIF(typesUnsorted, "&lt;"&amp;typesUnsorted), ROW(63:63)), COUNTIF(typesUnsorted, "&lt;"&amp;typesUnsorted), 0))</f>
        <v>#NUM!</v>
      </c>
      <c r="T77" t="e">
        <f t="array" aca="1" ref="T77" ca="1">INDEX(prioritiesUnsorted, MATCH(SMALL(COUNTIF(prioritiesUnsorted, "&lt;"&amp;prioritiesUnsorted), ROW(63:63)), COUNTIF(prioritiesUnsorted, "&lt;"&amp;prioritiesUnsorted), 0))</f>
        <v>#NUM!</v>
      </c>
    </row>
    <row r="78" spans="7:20" x14ac:dyDescent="0.25">
      <c r="G78">
        <v>63</v>
      </c>
      <c r="H78" s="1" t="e">
        <f t="shared" si="1"/>
        <v>#REF!</v>
      </c>
      <c r="I78" t="e">
        <f>$I$15+COUNTIFS(#REF!,H78,#REF!,priority)</f>
        <v>#REF!</v>
      </c>
      <c r="J78" t="e">
        <f>$J$15+COUNTIFS(#REF!,H78,#REF!,type,#REF!,priority)</f>
        <v>#REF!</v>
      </c>
      <c r="N78" t="e">
        <f t="array" ref="N78">INDEX(#REF!,MATCH(0, COUNTIF(N$15:N77,#REF!),0))</f>
        <v>#REF!</v>
      </c>
      <c r="O78" t="e">
        <f t="array" ref="O78">INDEX(#REF!,MATCH(0,COUNTIF(O$15:O77,#REF!),0))</f>
        <v>#REF!</v>
      </c>
      <c r="S78" t="e">
        <f t="array" aca="1" ref="S78" ca="1">INDEX(typesUnsorted, MATCH(SMALL(COUNTIF(typesUnsorted, "&lt;"&amp;typesUnsorted), ROW(64:64)), COUNTIF(typesUnsorted, "&lt;"&amp;typesUnsorted), 0))</f>
        <v>#NUM!</v>
      </c>
      <c r="T78" t="e">
        <f t="array" aca="1" ref="T78" ca="1">INDEX(prioritiesUnsorted, MATCH(SMALL(COUNTIF(prioritiesUnsorted, "&lt;"&amp;prioritiesUnsorted), ROW(64:64)), COUNTIF(prioritiesUnsorted, "&lt;"&amp;prioritiesUnsorted), 0))</f>
        <v>#NUM!</v>
      </c>
    </row>
    <row r="79" spans="7:20" x14ac:dyDescent="0.25">
      <c r="G79">
        <v>64</v>
      </c>
      <c r="H79" s="1" t="e">
        <f t="shared" si="1"/>
        <v>#REF!</v>
      </c>
      <c r="I79" t="e">
        <f>$I$15+COUNTIFS(#REF!,H79,#REF!,priority)</f>
        <v>#REF!</v>
      </c>
      <c r="J79" t="e">
        <f>$J$15+COUNTIFS(#REF!,H79,#REF!,type,#REF!,priority)</f>
        <v>#REF!</v>
      </c>
      <c r="N79" t="e">
        <f t="array" ref="N79">INDEX(#REF!,MATCH(0, COUNTIF(N$15:N78,#REF!),0))</f>
        <v>#REF!</v>
      </c>
      <c r="O79" t="e">
        <f t="array" ref="O79">INDEX(#REF!,MATCH(0,COUNTIF(O$15:O78,#REF!),0))</f>
        <v>#REF!</v>
      </c>
      <c r="S79" t="e">
        <f t="array" aca="1" ref="S79" ca="1">INDEX(typesUnsorted, MATCH(SMALL(COUNTIF(typesUnsorted, "&lt;"&amp;typesUnsorted), ROW(65:65)), COUNTIF(typesUnsorted, "&lt;"&amp;typesUnsorted), 0))</f>
        <v>#NUM!</v>
      </c>
      <c r="T79" t="e">
        <f t="array" aca="1" ref="T79" ca="1">INDEX(prioritiesUnsorted, MATCH(SMALL(COUNTIF(prioritiesUnsorted, "&lt;"&amp;prioritiesUnsorted), ROW(65:65)), COUNTIF(prioritiesUnsorted, "&lt;"&amp;prioritiesUnsorted), 0))</f>
        <v>#NUM!</v>
      </c>
    </row>
    <row r="80" spans="7:20" x14ac:dyDescent="0.25">
      <c r="G80">
        <v>65</v>
      </c>
      <c r="H80" s="1" t="e">
        <f t="shared" ref="H80" si="2">keydate-days+G80</f>
        <v>#REF!</v>
      </c>
      <c r="I80" t="e">
        <f>$I$15+COUNTIFS(#REF!,H80,#REF!,priority)</f>
        <v>#REF!</v>
      </c>
      <c r="J80" t="e">
        <f>$J$15+COUNTIFS(#REF!,H80,#REF!,type,#REF!,priority)</f>
        <v>#REF!</v>
      </c>
      <c r="N80" t="e">
        <f t="array" ref="N80">INDEX(#REF!,MATCH(0, COUNTIF(N$15:N79,#REF!),0))</f>
        <v>#REF!</v>
      </c>
      <c r="O80" t="e">
        <f t="array" ref="O80">INDEX(#REF!,MATCH(0,COUNTIF(O$15:O79,#REF!),0))</f>
        <v>#REF!</v>
      </c>
      <c r="S80" t="e">
        <f t="array" aca="1" ref="S80" ca="1">INDEX(typesUnsorted, MATCH(SMALL(COUNTIF(typesUnsorted, "&lt;"&amp;typesUnsorted), ROW(66:66)), COUNTIF(typesUnsorted, "&lt;"&amp;typesUnsorted), 0))</f>
        <v>#NUM!</v>
      </c>
      <c r="T80" t="e">
        <f t="array" aca="1" ref="T80" ca="1">INDEX(prioritiesUnsorted, MATCH(SMALL(COUNTIF(prioritiesUnsorted, "&lt;"&amp;prioritiesUnsorted), ROW(66:66)), COUNTIF(prioritiesUnsorted, "&lt;"&amp;prioritiesUnsorted), 0))</f>
        <v>#NUM!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2AA3-94B2-4B16-AEA3-2B0BDD2E3E45}">
  <sheetPr>
    <tabColor rgb="FFFFC000"/>
  </sheetPr>
  <dimension ref="A1:I235"/>
  <sheetViews>
    <sheetView tabSelected="1" workbookViewId="0">
      <selection activeCell="B2" sqref="B2"/>
    </sheetView>
  </sheetViews>
  <sheetFormatPr defaultRowHeight="15.75" x14ac:dyDescent="0.25"/>
  <cols>
    <col min="1" max="1" width="18.25" style="3" bestFit="1" customWidth="1"/>
    <col min="2" max="2" width="10.5" style="3" bestFit="1" customWidth="1"/>
    <col min="3" max="3" width="42.375" style="3" bestFit="1" customWidth="1"/>
    <col min="4" max="4" width="21.5" style="3" bestFit="1" customWidth="1"/>
    <col min="5" max="5" width="15.875" style="3" bestFit="1" customWidth="1"/>
    <col min="6" max="6" width="22.375" style="3" bestFit="1" customWidth="1"/>
    <col min="7" max="7" width="39.5" style="3" customWidth="1"/>
    <col min="8" max="8" width="14.875" style="3" bestFit="1" customWidth="1"/>
    <col min="9" max="9" width="17.125" style="3" customWidth="1"/>
    <col min="10" max="10" width="14.25" style="3" customWidth="1"/>
    <col min="11" max="16384" width="9" style="3"/>
  </cols>
  <sheetData>
    <row r="1" spans="1:8" ht="24.75" customHeight="1" x14ac:dyDescent="0.25">
      <c r="A1" s="2" t="s">
        <v>53</v>
      </c>
      <c r="B1" s="2" t="s">
        <v>498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ht="19.5" customHeight="1" x14ac:dyDescent="0.25">
      <c r="A2" s="3" t="s">
        <v>35</v>
      </c>
      <c r="B2" s="3" t="s">
        <v>28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72</v>
      </c>
      <c r="H2" s="3" t="s">
        <v>73</v>
      </c>
    </row>
    <row r="3" spans="1:8" x14ac:dyDescent="0.25">
      <c r="A3" s="3" t="s">
        <v>35</v>
      </c>
      <c r="B3" s="3" t="s">
        <v>74</v>
      </c>
      <c r="C3" s="3" t="s">
        <v>75</v>
      </c>
      <c r="D3" s="3" t="s">
        <v>76</v>
      </c>
      <c r="E3" s="3" t="s">
        <v>70</v>
      </c>
      <c r="F3" s="3" t="s">
        <v>71</v>
      </c>
      <c r="G3" s="3" t="s">
        <v>72</v>
      </c>
      <c r="H3" s="3" t="s">
        <v>73</v>
      </c>
    </row>
    <row r="4" spans="1:8" x14ac:dyDescent="0.25">
      <c r="A4" s="3" t="s">
        <v>35</v>
      </c>
      <c r="B4" s="3" t="s">
        <v>29</v>
      </c>
      <c r="C4" s="3" t="s">
        <v>77</v>
      </c>
      <c r="D4" s="3" t="s">
        <v>78</v>
      </c>
      <c r="E4" s="3" t="s">
        <v>70</v>
      </c>
      <c r="F4" s="3" t="s">
        <v>79</v>
      </c>
      <c r="G4" s="3" t="s">
        <v>80</v>
      </c>
      <c r="H4" s="3" t="s">
        <v>73</v>
      </c>
    </row>
    <row r="5" spans="1:8" x14ac:dyDescent="0.25">
      <c r="A5" s="3" t="s">
        <v>35</v>
      </c>
      <c r="B5" s="3" t="s">
        <v>30</v>
      </c>
      <c r="C5" s="4" t="s">
        <v>81</v>
      </c>
      <c r="D5" s="3" t="s">
        <v>82</v>
      </c>
      <c r="E5" s="3" t="s">
        <v>70</v>
      </c>
      <c r="F5" s="3" t="s">
        <v>83</v>
      </c>
      <c r="G5" s="3" t="s">
        <v>83</v>
      </c>
      <c r="H5" s="3" t="s">
        <v>73</v>
      </c>
    </row>
    <row r="6" spans="1:8" x14ac:dyDescent="0.25">
      <c r="A6" s="3" t="s">
        <v>35</v>
      </c>
      <c r="B6" s="3" t="s">
        <v>31</v>
      </c>
      <c r="C6" s="3" t="s">
        <v>75</v>
      </c>
      <c r="D6" s="3" t="s">
        <v>84</v>
      </c>
      <c r="E6" s="3" t="s">
        <v>70</v>
      </c>
      <c r="F6" s="3" t="s">
        <v>83</v>
      </c>
      <c r="G6" s="3" t="s">
        <v>83</v>
      </c>
      <c r="H6" s="3" t="s">
        <v>73</v>
      </c>
    </row>
    <row r="7" spans="1:8" x14ac:dyDescent="0.25">
      <c r="A7" s="3" t="s">
        <v>36</v>
      </c>
      <c r="B7" s="3" t="s">
        <v>28</v>
      </c>
      <c r="C7" s="3" t="s">
        <v>85</v>
      </c>
      <c r="D7" s="3" t="s">
        <v>86</v>
      </c>
      <c r="E7" s="3" t="s">
        <v>70</v>
      </c>
      <c r="F7" s="3" t="s">
        <v>71</v>
      </c>
      <c r="G7" s="3" t="s">
        <v>87</v>
      </c>
      <c r="H7" s="3" t="s">
        <v>73</v>
      </c>
    </row>
    <row r="8" spans="1:8" x14ac:dyDescent="0.25">
      <c r="A8" s="3" t="s">
        <v>36</v>
      </c>
      <c r="B8" s="3" t="s">
        <v>74</v>
      </c>
      <c r="C8" s="3" t="s">
        <v>85</v>
      </c>
      <c r="D8" s="3" t="s">
        <v>88</v>
      </c>
      <c r="E8" s="3" t="s">
        <v>70</v>
      </c>
      <c r="F8" s="3" t="s">
        <v>71</v>
      </c>
      <c r="G8" s="3" t="s">
        <v>87</v>
      </c>
      <c r="H8" s="3" t="s">
        <v>73</v>
      </c>
    </row>
    <row r="9" spans="1:8" x14ac:dyDescent="0.25">
      <c r="A9" s="3" t="s">
        <v>36</v>
      </c>
      <c r="B9" s="3" t="s">
        <v>29</v>
      </c>
      <c r="C9" s="3">
        <v>85212938914</v>
      </c>
      <c r="D9" s="3" t="s">
        <v>89</v>
      </c>
      <c r="E9" s="3" t="s">
        <v>70</v>
      </c>
      <c r="F9" s="3" t="s">
        <v>90</v>
      </c>
      <c r="G9" s="3" t="s">
        <v>87</v>
      </c>
      <c r="H9" s="3" t="s">
        <v>73</v>
      </c>
    </row>
    <row r="10" spans="1:8" x14ac:dyDescent="0.25">
      <c r="A10" s="3" t="s">
        <v>36</v>
      </c>
      <c r="B10" s="3" t="s">
        <v>30</v>
      </c>
      <c r="C10" s="4" t="s">
        <v>91</v>
      </c>
      <c r="D10" s="3" t="s">
        <v>92</v>
      </c>
      <c r="E10" s="3" t="s">
        <v>70</v>
      </c>
      <c r="F10" s="3" t="s">
        <v>83</v>
      </c>
      <c r="G10" s="3" t="s">
        <v>83</v>
      </c>
      <c r="H10" s="3" t="s">
        <v>73</v>
      </c>
    </row>
    <row r="11" spans="1:8" x14ac:dyDescent="0.25">
      <c r="A11" s="3" t="s">
        <v>36</v>
      </c>
      <c r="B11" s="3" t="s">
        <v>31</v>
      </c>
      <c r="C11" s="4" t="s">
        <v>85</v>
      </c>
      <c r="D11" s="3" t="s">
        <v>93</v>
      </c>
      <c r="E11" s="3" t="s">
        <v>70</v>
      </c>
      <c r="G11" s="3" t="s">
        <v>87</v>
      </c>
      <c r="H11" s="3" t="s">
        <v>73</v>
      </c>
    </row>
    <row r="12" spans="1:8" x14ac:dyDescent="0.25">
      <c r="A12" s="3" t="s">
        <v>94</v>
      </c>
      <c r="B12" s="3" t="s">
        <v>28</v>
      </c>
      <c r="C12" s="3" t="s">
        <v>95</v>
      </c>
      <c r="D12" s="3" t="s">
        <v>96</v>
      </c>
      <c r="E12" s="3" t="s">
        <v>70</v>
      </c>
      <c r="F12" s="3" t="s">
        <v>71</v>
      </c>
      <c r="G12" s="3" t="s">
        <v>97</v>
      </c>
      <c r="H12" s="3" t="s">
        <v>73</v>
      </c>
    </row>
    <row r="13" spans="1:8" x14ac:dyDescent="0.25">
      <c r="A13" s="3" t="s">
        <v>94</v>
      </c>
      <c r="B13" s="3" t="s">
        <v>74</v>
      </c>
      <c r="C13" s="3" t="s">
        <v>98</v>
      </c>
      <c r="D13" s="3" t="s">
        <v>99</v>
      </c>
      <c r="E13" s="3" t="s">
        <v>70</v>
      </c>
      <c r="F13" s="3" t="s">
        <v>71</v>
      </c>
      <c r="G13" s="3" t="s">
        <v>97</v>
      </c>
      <c r="H13" s="3" t="s">
        <v>73</v>
      </c>
    </row>
    <row r="14" spans="1:8" x14ac:dyDescent="0.25">
      <c r="A14" s="3" t="s">
        <v>94</v>
      </c>
      <c r="B14" s="3" t="s">
        <v>29</v>
      </c>
      <c r="C14" s="3" t="s">
        <v>98</v>
      </c>
      <c r="D14" s="3" t="s">
        <v>99</v>
      </c>
      <c r="E14" s="3" t="s">
        <v>70</v>
      </c>
      <c r="F14" s="3" t="s">
        <v>71</v>
      </c>
      <c r="G14" s="3" t="s">
        <v>97</v>
      </c>
      <c r="H14" s="3" t="s">
        <v>73</v>
      </c>
    </row>
    <row r="15" spans="1:8" x14ac:dyDescent="0.25">
      <c r="A15" s="3" t="s">
        <v>94</v>
      </c>
      <c r="B15" s="3" t="s">
        <v>30</v>
      </c>
      <c r="C15" s="4" t="s">
        <v>98</v>
      </c>
      <c r="D15" s="3" t="s">
        <v>99</v>
      </c>
      <c r="E15" s="3" t="s">
        <v>70</v>
      </c>
      <c r="F15" s="3" t="s">
        <v>83</v>
      </c>
      <c r="G15" s="3" t="s">
        <v>83</v>
      </c>
      <c r="H15" s="3" t="s">
        <v>73</v>
      </c>
    </row>
    <row r="16" spans="1:8" x14ac:dyDescent="0.25">
      <c r="A16" s="3" t="s">
        <v>94</v>
      </c>
      <c r="B16" s="3" t="s">
        <v>31</v>
      </c>
      <c r="C16" s="3" t="s">
        <v>98</v>
      </c>
      <c r="D16" s="3" t="s">
        <v>99</v>
      </c>
      <c r="E16" s="3" t="s">
        <v>70</v>
      </c>
      <c r="F16" s="3" t="s">
        <v>83</v>
      </c>
      <c r="G16" s="3" t="s">
        <v>83</v>
      </c>
      <c r="H16" s="3" t="s">
        <v>73</v>
      </c>
    </row>
    <row r="17" spans="1:8" x14ac:dyDescent="0.25">
      <c r="A17" s="3" t="s">
        <v>100</v>
      </c>
      <c r="B17" s="3" t="s">
        <v>28</v>
      </c>
      <c r="C17" s="4" t="s">
        <v>101</v>
      </c>
      <c r="D17" s="3" t="s">
        <v>102</v>
      </c>
      <c r="E17" s="3" t="s">
        <v>70</v>
      </c>
      <c r="H17" s="3" t="s">
        <v>73</v>
      </c>
    </row>
    <row r="18" spans="1:8" x14ac:dyDescent="0.25">
      <c r="A18" s="3" t="s">
        <v>100</v>
      </c>
      <c r="B18" s="3" t="s">
        <v>29</v>
      </c>
      <c r="C18" s="4" t="s">
        <v>101</v>
      </c>
      <c r="D18" s="3" t="s">
        <v>102</v>
      </c>
      <c r="E18" s="3" t="s">
        <v>70</v>
      </c>
      <c r="H18" s="3" t="s">
        <v>73</v>
      </c>
    </row>
    <row r="19" spans="1:8" x14ac:dyDescent="0.25">
      <c r="A19" s="3" t="s">
        <v>59</v>
      </c>
      <c r="B19" s="3" t="s">
        <v>28</v>
      </c>
      <c r="C19" s="3" t="s">
        <v>103</v>
      </c>
      <c r="D19" s="3" t="s">
        <v>104</v>
      </c>
      <c r="E19" s="3" t="s">
        <v>70</v>
      </c>
      <c r="H19" s="3" t="s">
        <v>73</v>
      </c>
    </row>
    <row r="20" spans="1:8" x14ac:dyDescent="0.25">
      <c r="A20" s="3" t="s">
        <v>59</v>
      </c>
      <c r="B20" s="3" t="s">
        <v>74</v>
      </c>
      <c r="C20" s="4" t="s">
        <v>105</v>
      </c>
      <c r="D20" s="3" t="s">
        <v>106</v>
      </c>
      <c r="E20" s="3" t="s">
        <v>70</v>
      </c>
      <c r="G20" s="3" t="s">
        <v>107</v>
      </c>
      <c r="H20" s="3" t="s">
        <v>73</v>
      </c>
    </row>
    <row r="21" spans="1:8" x14ac:dyDescent="0.25">
      <c r="A21" s="3" t="s">
        <v>59</v>
      </c>
      <c r="B21" s="3" t="s">
        <v>29</v>
      </c>
      <c r="C21" s="4" t="s">
        <v>105</v>
      </c>
      <c r="D21" s="3" t="s">
        <v>108</v>
      </c>
      <c r="E21" s="3" t="s">
        <v>70</v>
      </c>
      <c r="H21" s="3" t="s">
        <v>73</v>
      </c>
    </row>
    <row r="22" spans="1:8" x14ac:dyDescent="0.25">
      <c r="A22" s="3" t="s">
        <v>59</v>
      </c>
      <c r="B22" s="3" t="s">
        <v>30</v>
      </c>
      <c r="C22" s="4" t="s">
        <v>105</v>
      </c>
      <c r="D22" s="3" t="s">
        <v>104</v>
      </c>
      <c r="E22" s="3" t="s">
        <v>70</v>
      </c>
      <c r="H22" s="3" t="s">
        <v>73</v>
      </c>
    </row>
    <row r="23" spans="1:8" x14ac:dyDescent="0.25">
      <c r="A23" s="3" t="s">
        <v>49</v>
      </c>
      <c r="B23" s="3" t="s">
        <v>28</v>
      </c>
      <c r="C23" s="3" t="s">
        <v>109</v>
      </c>
      <c r="D23" s="3" t="s">
        <v>110</v>
      </c>
      <c r="E23" s="3" t="s">
        <v>70</v>
      </c>
      <c r="F23" s="3" t="s">
        <v>71</v>
      </c>
      <c r="G23" s="3" t="s">
        <v>87</v>
      </c>
      <c r="H23" s="3" t="s">
        <v>73</v>
      </c>
    </row>
    <row r="24" spans="1:8" x14ac:dyDescent="0.25">
      <c r="A24" s="3" t="s">
        <v>49</v>
      </c>
      <c r="B24" s="3" t="s">
        <v>74</v>
      </c>
      <c r="C24" s="3" t="s">
        <v>111</v>
      </c>
      <c r="D24" s="3" t="s">
        <v>112</v>
      </c>
      <c r="E24" s="3" t="s">
        <v>70</v>
      </c>
      <c r="F24" s="3" t="s">
        <v>71</v>
      </c>
      <c r="G24" s="3" t="s">
        <v>87</v>
      </c>
      <c r="H24" s="3" t="s">
        <v>73</v>
      </c>
    </row>
    <row r="25" spans="1:8" x14ac:dyDescent="0.25">
      <c r="A25" s="3" t="s">
        <v>49</v>
      </c>
      <c r="B25" s="3" t="s">
        <v>30</v>
      </c>
      <c r="C25" s="4" t="s">
        <v>111</v>
      </c>
      <c r="D25" s="3" t="s">
        <v>112</v>
      </c>
      <c r="E25" s="3" t="s">
        <v>70</v>
      </c>
      <c r="F25" s="3" t="s">
        <v>83</v>
      </c>
      <c r="G25" s="3" t="s">
        <v>83</v>
      </c>
      <c r="H25" s="3" t="s">
        <v>73</v>
      </c>
    </row>
    <row r="26" spans="1:8" x14ac:dyDescent="0.25">
      <c r="A26" s="3" t="s">
        <v>40</v>
      </c>
      <c r="B26" s="3" t="s">
        <v>28</v>
      </c>
      <c r="C26" s="3" t="s">
        <v>113</v>
      </c>
      <c r="D26" s="3" t="s">
        <v>114</v>
      </c>
      <c r="E26" s="3" t="s">
        <v>70</v>
      </c>
      <c r="F26" s="3" t="s">
        <v>115</v>
      </c>
      <c r="G26" s="3" t="s">
        <v>115</v>
      </c>
      <c r="H26" s="3" t="s">
        <v>73</v>
      </c>
    </row>
    <row r="27" spans="1:8" x14ac:dyDescent="0.25">
      <c r="A27" s="3" t="s">
        <v>40</v>
      </c>
      <c r="B27" s="3" t="s">
        <v>74</v>
      </c>
      <c r="C27" s="3" t="s">
        <v>116</v>
      </c>
      <c r="D27" s="3" t="s">
        <v>117</v>
      </c>
      <c r="E27" s="3" t="s">
        <v>70</v>
      </c>
      <c r="F27" s="3" t="s">
        <v>118</v>
      </c>
      <c r="G27" s="3" t="s">
        <v>87</v>
      </c>
      <c r="H27" s="3" t="s">
        <v>73</v>
      </c>
    </row>
    <row r="28" spans="1:8" x14ac:dyDescent="0.25">
      <c r="A28" s="3" t="s">
        <v>40</v>
      </c>
      <c r="B28" s="3" t="s">
        <v>30</v>
      </c>
      <c r="C28" s="4" t="s">
        <v>116</v>
      </c>
      <c r="D28" s="3" t="s">
        <v>119</v>
      </c>
      <c r="E28" s="3" t="s">
        <v>70</v>
      </c>
      <c r="F28" s="3" t="s">
        <v>83</v>
      </c>
      <c r="G28" s="3" t="s">
        <v>83</v>
      </c>
      <c r="H28" s="3" t="s">
        <v>73</v>
      </c>
    </row>
    <row r="29" spans="1:8" x14ac:dyDescent="0.25">
      <c r="A29" s="3" t="s">
        <v>38</v>
      </c>
      <c r="B29" s="3" t="s">
        <v>28</v>
      </c>
      <c r="C29" s="3" t="s">
        <v>120</v>
      </c>
      <c r="D29" s="3" t="s">
        <v>121</v>
      </c>
      <c r="E29" s="3" t="s">
        <v>70</v>
      </c>
      <c r="H29" s="3" t="s">
        <v>73</v>
      </c>
    </row>
    <row r="30" spans="1:8" x14ac:dyDescent="0.25">
      <c r="A30" s="3" t="s">
        <v>122</v>
      </c>
      <c r="B30" s="3" t="s">
        <v>28</v>
      </c>
      <c r="C30" s="3" t="s">
        <v>123</v>
      </c>
      <c r="D30" s="3" t="s">
        <v>124</v>
      </c>
      <c r="E30" s="3" t="s">
        <v>70</v>
      </c>
      <c r="G30" s="3" t="s">
        <v>27</v>
      </c>
      <c r="H30" s="3" t="s">
        <v>73</v>
      </c>
    </row>
    <row r="31" spans="1:8" x14ac:dyDescent="0.25">
      <c r="A31" s="3" t="s">
        <v>122</v>
      </c>
      <c r="B31" s="3" t="s">
        <v>29</v>
      </c>
      <c r="C31" s="3" t="s">
        <v>103</v>
      </c>
      <c r="E31" s="3" t="s">
        <v>70</v>
      </c>
      <c r="G31" s="3" t="s">
        <v>27</v>
      </c>
      <c r="H31" s="3" t="s">
        <v>73</v>
      </c>
    </row>
    <row r="32" spans="1:8" x14ac:dyDescent="0.25">
      <c r="A32" s="3" t="s">
        <v>39</v>
      </c>
      <c r="B32" s="3" t="s">
        <v>28</v>
      </c>
      <c r="C32" s="3" t="s">
        <v>125</v>
      </c>
      <c r="D32" s="3" t="s">
        <v>126</v>
      </c>
      <c r="E32" s="3" t="s">
        <v>70</v>
      </c>
      <c r="H32" s="3" t="s">
        <v>73</v>
      </c>
    </row>
    <row r="33" spans="1:9" x14ac:dyDescent="0.25">
      <c r="A33" s="3" t="s">
        <v>39</v>
      </c>
      <c r="B33" s="3" t="s">
        <v>74</v>
      </c>
      <c r="C33" s="4" t="s">
        <v>127</v>
      </c>
      <c r="D33" s="3" t="s">
        <v>128</v>
      </c>
      <c r="E33" s="3" t="s">
        <v>70</v>
      </c>
      <c r="H33" s="3" t="s">
        <v>73</v>
      </c>
    </row>
    <row r="34" spans="1:9" x14ac:dyDescent="0.25">
      <c r="A34" s="5" t="s">
        <v>37</v>
      </c>
      <c r="B34" s="5" t="s">
        <v>28</v>
      </c>
      <c r="C34" s="5" t="s">
        <v>129</v>
      </c>
      <c r="D34" s="5" t="s">
        <v>121</v>
      </c>
      <c r="E34" s="5" t="s">
        <v>70</v>
      </c>
      <c r="F34" s="5"/>
      <c r="G34" s="5"/>
      <c r="H34" s="5" t="s">
        <v>73</v>
      </c>
      <c r="I34" s="6"/>
    </row>
    <row r="35" spans="1:9" x14ac:dyDescent="0.25">
      <c r="A35" s="5" t="s">
        <v>37</v>
      </c>
      <c r="B35" s="5" t="s">
        <v>29</v>
      </c>
      <c r="C35" s="7" t="s">
        <v>130</v>
      </c>
      <c r="D35" s="5" t="s">
        <v>121</v>
      </c>
      <c r="E35" s="5" t="s">
        <v>70</v>
      </c>
      <c r="F35" s="5"/>
      <c r="G35" s="5"/>
      <c r="H35" s="5" t="s">
        <v>73</v>
      </c>
      <c r="I35" s="6"/>
    </row>
    <row r="36" spans="1:9" x14ac:dyDescent="0.25">
      <c r="A36" s="3" t="s">
        <v>131</v>
      </c>
      <c r="B36" s="3" t="s">
        <v>28</v>
      </c>
      <c r="C36" s="3" t="s">
        <v>132</v>
      </c>
      <c r="D36" s="3" t="s">
        <v>133</v>
      </c>
      <c r="E36" s="3" t="s">
        <v>70</v>
      </c>
      <c r="F36" s="3" t="s">
        <v>79</v>
      </c>
      <c r="G36" s="3" t="s">
        <v>134</v>
      </c>
      <c r="H36" s="3" t="s">
        <v>73</v>
      </c>
    </row>
    <row r="37" spans="1:9" x14ac:dyDescent="0.25">
      <c r="A37" s="3" t="s">
        <v>131</v>
      </c>
      <c r="B37" s="3" t="s">
        <v>29</v>
      </c>
      <c r="C37" s="3" t="s">
        <v>135</v>
      </c>
      <c r="D37" s="3" t="s">
        <v>136</v>
      </c>
      <c r="E37" s="3" t="s">
        <v>70</v>
      </c>
      <c r="F37" s="3" t="s">
        <v>71</v>
      </c>
      <c r="G37" s="3" t="s">
        <v>137</v>
      </c>
      <c r="H37" s="3" t="s">
        <v>73</v>
      </c>
    </row>
    <row r="38" spans="1:9" x14ac:dyDescent="0.25">
      <c r="A38" s="3" t="s">
        <v>131</v>
      </c>
      <c r="B38" s="3" t="s">
        <v>30</v>
      </c>
      <c r="C38" s="3" t="s">
        <v>138</v>
      </c>
      <c r="D38" s="3" t="s">
        <v>139</v>
      </c>
      <c r="E38" s="3" t="s">
        <v>70</v>
      </c>
      <c r="F38" s="3" t="s">
        <v>83</v>
      </c>
      <c r="G38" s="3" t="s">
        <v>83</v>
      </c>
      <c r="H38" s="3" t="s">
        <v>73</v>
      </c>
    </row>
    <row r="39" spans="1:9" x14ac:dyDescent="0.25">
      <c r="A39" s="3" t="s">
        <v>131</v>
      </c>
      <c r="B39" s="3" t="s">
        <v>74</v>
      </c>
      <c r="C39" s="3" t="s">
        <v>140</v>
      </c>
      <c r="D39" s="3" t="s">
        <v>141</v>
      </c>
      <c r="E39" s="3" t="s">
        <v>70</v>
      </c>
      <c r="F39" s="3" t="s">
        <v>71</v>
      </c>
      <c r="G39" s="3" t="s">
        <v>142</v>
      </c>
      <c r="H39" s="3" t="s">
        <v>73</v>
      </c>
    </row>
    <row r="40" spans="1:9" x14ac:dyDescent="0.25">
      <c r="A40" s="5" t="s">
        <v>143</v>
      </c>
      <c r="B40" s="5" t="s">
        <v>28</v>
      </c>
      <c r="C40" s="5" t="s">
        <v>144</v>
      </c>
      <c r="D40" s="5" t="s">
        <v>145</v>
      </c>
      <c r="E40" s="5" t="s">
        <v>70</v>
      </c>
      <c r="F40" s="5"/>
      <c r="G40" s="5"/>
      <c r="H40" s="5" t="s">
        <v>73</v>
      </c>
    </row>
    <row r="41" spans="1:9" x14ac:dyDescent="0.25">
      <c r="A41" s="5" t="s">
        <v>143</v>
      </c>
      <c r="B41" s="5" t="s">
        <v>74</v>
      </c>
      <c r="C41" s="7" t="s">
        <v>146</v>
      </c>
      <c r="D41" s="5" t="s">
        <v>147</v>
      </c>
      <c r="E41" s="5" t="s">
        <v>70</v>
      </c>
      <c r="F41" s="5"/>
      <c r="G41" s="5"/>
      <c r="H41" s="5" t="s">
        <v>73</v>
      </c>
    </row>
    <row r="42" spans="1:9" x14ac:dyDescent="0.25">
      <c r="A42" s="3" t="s">
        <v>148</v>
      </c>
      <c r="B42" s="3" t="s">
        <v>28</v>
      </c>
      <c r="C42" s="3" t="s">
        <v>149</v>
      </c>
      <c r="D42" s="3" t="s">
        <v>150</v>
      </c>
      <c r="E42" s="3" t="s">
        <v>70</v>
      </c>
      <c r="G42" s="3" t="s">
        <v>87</v>
      </c>
      <c r="H42" s="3" t="s">
        <v>73</v>
      </c>
    </row>
    <row r="43" spans="1:9" x14ac:dyDescent="0.25">
      <c r="A43" s="3" t="s">
        <v>148</v>
      </c>
      <c r="B43" s="3" t="s">
        <v>29</v>
      </c>
      <c r="C43" s="3" t="s">
        <v>151</v>
      </c>
      <c r="D43" s="3" t="s">
        <v>152</v>
      </c>
      <c r="E43" s="3" t="s">
        <v>70</v>
      </c>
      <c r="H43" s="3" t="s">
        <v>73</v>
      </c>
    </row>
    <row r="44" spans="1:9" x14ac:dyDescent="0.25">
      <c r="A44" s="3" t="s">
        <v>148</v>
      </c>
      <c r="B44" s="3" t="s">
        <v>30</v>
      </c>
      <c r="C44" s="4" t="s">
        <v>153</v>
      </c>
      <c r="D44" s="3" t="s">
        <v>154</v>
      </c>
      <c r="E44" s="3" t="s">
        <v>70</v>
      </c>
      <c r="H44" s="3" t="s">
        <v>73</v>
      </c>
    </row>
    <row r="45" spans="1:9" x14ac:dyDescent="0.25">
      <c r="A45" s="3" t="s">
        <v>148</v>
      </c>
      <c r="B45" s="3" t="s">
        <v>74</v>
      </c>
      <c r="C45" s="4" t="s">
        <v>153</v>
      </c>
      <c r="D45" s="3" t="s">
        <v>155</v>
      </c>
      <c r="E45" s="3" t="s">
        <v>70</v>
      </c>
      <c r="H45" s="3" t="s">
        <v>73</v>
      </c>
    </row>
    <row r="46" spans="1:9" x14ac:dyDescent="0.25">
      <c r="A46" s="3" t="s">
        <v>156</v>
      </c>
      <c r="B46" s="3" t="s">
        <v>29</v>
      </c>
      <c r="C46" s="8" t="s">
        <v>157</v>
      </c>
      <c r="D46" s="3">
        <v>200052</v>
      </c>
      <c r="E46" s="3" t="s">
        <v>70</v>
      </c>
      <c r="H46" s="3" t="s">
        <v>73</v>
      </c>
    </row>
    <row r="47" spans="1:9" x14ac:dyDescent="0.25">
      <c r="A47" s="3" t="s">
        <v>158</v>
      </c>
      <c r="B47" s="3" t="s">
        <v>28</v>
      </c>
      <c r="C47" s="3" t="s">
        <v>159</v>
      </c>
      <c r="D47" s="3" t="s">
        <v>160</v>
      </c>
      <c r="E47" s="3" t="s">
        <v>70</v>
      </c>
      <c r="H47" s="3" t="s">
        <v>161</v>
      </c>
    </row>
    <row r="48" spans="1:9" x14ac:dyDescent="0.25">
      <c r="A48" s="3" t="s">
        <v>162</v>
      </c>
      <c r="B48" s="3" t="s">
        <v>28</v>
      </c>
      <c r="C48" s="3" t="s">
        <v>163</v>
      </c>
      <c r="D48" s="3" t="s">
        <v>164</v>
      </c>
      <c r="E48" s="3" t="s">
        <v>70</v>
      </c>
    </row>
    <row r="49" spans="1:8" x14ac:dyDescent="0.25">
      <c r="A49" s="3" t="s">
        <v>165</v>
      </c>
      <c r="B49" s="3" t="s">
        <v>29</v>
      </c>
      <c r="C49" s="4" t="s">
        <v>166</v>
      </c>
      <c r="D49" s="3" t="s">
        <v>167</v>
      </c>
      <c r="E49" s="3" t="s">
        <v>70</v>
      </c>
      <c r="G49" s="3" t="s">
        <v>168</v>
      </c>
      <c r="H49" s="3" t="s">
        <v>161</v>
      </c>
    </row>
    <row r="50" spans="1:8" x14ac:dyDescent="0.25">
      <c r="A50" s="3" t="s">
        <v>165</v>
      </c>
      <c r="B50" s="3" t="s">
        <v>74</v>
      </c>
      <c r="C50" s="4" t="s">
        <v>169</v>
      </c>
      <c r="D50" s="3" t="s">
        <v>170</v>
      </c>
      <c r="E50" s="3" t="s">
        <v>70</v>
      </c>
      <c r="G50" s="3" t="s">
        <v>2</v>
      </c>
      <c r="H50" s="3" t="s">
        <v>161</v>
      </c>
    </row>
    <row r="51" spans="1:8" ht="24" customHeight="1" x14ac:dyDescent="0.25">
      <c r="A51" s="3" t="s">
        <v>165</v>
      </c>
      <c r="B51" s="3" t="s">
        <v>30</v>
      </c>
      <c r="C51" s="4" t="s">
        <v>171</v>
      </c>
      <c r="D51" s="3" t="s">
        <v>172</v>
      </c>
      <c r="E51" s="3" t="s">
        <v>70</v>
      </c>
      <c r="H51" s="3" t="s">
        <v>161</v>
      </c>
    </row>
    <row r="52" spans="1:8" x14ac:dyDescent="0.25">
      <c r="A52" s="3" t="s">
        <v>165</v>
      </c>
      <c r="B52" s="3" t="s">
        <v>31</v>
      </c>
      <c r="C52" s="4" t="s">
        <v>173</v>
      </c>
      <c r="D52" s="3" t="s">
        <v>174</v>
      </c>
      <c r="E52" s="3" t="s">
        <v>175</v>
      </c>
      <c r="H52" s="3" t="s">
        <v>161</v>
      </c>
    </row>
    <row r="53" spans="1:8" x14ac:dyDescent="0.25">
      <c r="A53" s="3" t="s">
        <v>165</v>
      </c>
      <c r="B53" s="3" t="s">
        <v>176</v>
      </c>
      <c r="C53" s="4" t="s">
        <v>177</v>
      </c>
      <c r="D53" s="3" t="s">
        <v>178</v>
      </c>
      <c r="E53" s="3" t="s">
        <v>175</v>
      </c>
      <c r="H53" s="3" t="s">
        <v>161</v>
      </c>
    </row>
    <row r="54" spans="1:8" x14ac:dyDescent="0.25">
      <c r="A54" s="5" t="s">
        <v>179</v>
      </c>
      <c r="B54" s="5" t="s">
        <v>28</v>
      </c>
      <c r="C54" s="5" t="s">
        <v>180</v>
      </c>
      <c r="D54" s="5" t="s">
        <v>181</v>
      </c>
      <c r="E54" s="5" t="s">
        <v>70</v>
      </c>
      <c r="F54" s="5"/>
      <c r="G54" s="5" t="s">
        <v>2</v>
      </c>
      <c r="H54" s="5" t="s">
        <v>161</v>
      </c>
    </row>
    <row r="55" spans="1:8" x14ac:dyDescent="0.25">
      <c r="A55" s="5" t="s">
        <v>179</v>
      </c>
      <c r="B55" s="5" t="s">
        <v>29</v>
      </c>
      <c r="C55" s="5">
        <v>87882512873</v>
      </c>
      <c r="D55" s="5">
        <v>123654</v>
      </c>
      <c r="E55" s="5" t="s">
        <v>70</v>
      </c>
      <c r="F55" s="5"/>
      <c r="G55" s="5" t="s">
        <v>2</v>
      </c>
      <c r="H55" s="5" t="s">
        <v>161</v>
      </c>
    </row>
    <row r="56" spans="1:8" x14ac:dyDescent="0.25">
      <c r="A56" s="5" t="s">
        <v>179</v>
      </c>
      <c r="B56" s="5" t="s">
        <v>74</v>
      </c>
      <c r="C56" s="7" t="s">
        <v>182</v>
      </c>
      <c r="D56" s="5" t="s">
        <v>183</v>
      </c>
      <c r="E56" s="5" t="s">
        <v>70</v>
      </c>
      <c r="F56" s="5"/>
      <c r="G56" s="5" t="s">
        <v>2</v>
      </c>
      <c r="H56" s="5" t="s">
        <v>161</v>
      </c>
    </row>
    <row r="57" spans="1:8" x14ac:dyDescent="0.25">
      <c r="A57" s="5" t="s">
        <v>179</v>
      </c>
      <c r="B57" s="5" t="s">
        <v>31</v>
      </c>
      <c r="C57" s="7" t="s">
        <v>184</v>
      </c>
      <c r="D57" s="5" t="s">
        <v>185</v>
      </c>
      <c r="E57" s="5" t="s">
        <v>70</v>
      </c>
      <c r="F57" s="5"/>
      <c r="G57" s="5" t="s">
        <v>2</v>
      </c>
      <c r="H57" s="5" t="s">
        <v>161</v>
      </c>
    </row>
    <row r="58" spans="1:8" ht="16.5" customHeight="1" x14ac:dyDescent="0.25">
      <c r="A58" s="3" t="s">
        <v>186</v>
      </c>
      <c r="B58" s="3" t="s">
        <v>28</v>
      </c>
      <c r="C58" s="3" t="s">
        <v>187</v>
      </c>
      <c r="D58" s="3" t="s">
        <v>121</v>
      </c>
      <c r="E58" s="3" t="s">
        <v>70</v>
      </c>
      <c r="H58" s="3" t="s">
        <v>161</v>
      </c>
    </row>
    <row r="59" spans="1:8" x14ac:dyDescent="0.25">
      <c r="A59" s="3" t="s">
        <v>186</v>
      </c>
      <c r="B59" s="3" t="s">
        <v>29</v>
      </c>
      <c r="C59" s="4" t="s">
        <v>188</v>
      </c>
      <c r="D59" s="3" t="s">
        <v>121</v>
      </c>
      <c r="E59" s="3" t="s">
        <v>70</v>
      </c>
      <c r="H59" s="3" t="s">
        <v>161</v>
      </c>
    </row>
    <row r="60" spans="1:8" x14ac:dyDescent="0.25">
      <c r="A60" s="3" t="s">
        <v>190</v>
      </c>
      <c r="B60" s="3" t="s">
        <v>28</v>
      </c>
      <c r="C60" s="3" t="s">
        <v>191</v>
      </c>
      <c r="D60" s="3" t="s">
        <v>192</v>
      </c>
      <c r="E60" s="3" t="s">
        <v>70</v>
      </c>
      <c r="G60" s="3" t="s">
        <v>193</v>
      </c>
      <c r="H60" s="3" t="s">
        <v>161</v>
      </c>
    </row>
    <row r="61" spans="1:8" x14ac:dyDescent="0.25">
      <c r="A61" s="3" t="s">
        <v>190</v>
      </c>
      <c r="B61" s="3" t="s">
        <v>29</v>
      </c>
      <c r="C61" s="3">
        <v>87846497114</v>
      </c>
      <c r="D61" s="3">
        <v>147258</v>
      </c>
      <c r="E61" s="3" t="s">
        <v>70</v>
      </c>
      <c r="G61" s="3" t="s">
        <v>194</v>
      </c>
      <c r="H61" s="3" t="s">
        <v>161</v>
      </c>
    </row>
    <row r="62" spans="1:8" x14ac:dyDescent="0.25">
      <c r="A62" s="3" t="s">
        <v>190</v>
      </c>
      <c r="B62" s="3" t="s">
        <v>74</v>
      </c>
      <c r="C62" s="4" t="s">
        <v>195</v>
      </c>
      <c r="D62" s="3" t="s">
        <v>196</v>
      </c>
      <c r="E62" s="3" t="s">
        <v>70</v>
      </c>
      <c r="G62" s="3" t="s">
        <v>2</v>
      </c>
      <c r="H62" s="3" t="s">
        <v>161</v>
      </c>
    </row>
    <row r="63" spans="1:8" x14ac:dyDescent="0.25">
      <c r="A63" s="3" t="s">
        <v>197</v>
      </c>
      <c r="B63" s="3" t="s">
        <v>28</v>
      </c>
      <c r="C63" s="3" t="s">
        <v>198</v>
      </c>
      <c r="D63" s="3" t="s">
        <v>199</v>
      </c>
      <c r="E63" s="3" t="s">
        <v>70</v>
      </c>
      <c r="F63" s="3" t="s">
        <v>65</v>
      </c>
      <c r="G63" s="3" t="s">
        <v>200</v>
      </c>
      <c r="H63" s="3" t="s">
        <v>161</v>
      </c>
    </row>
    <row r="64" spans="1:8" x14ac:dyDescent="0.25">
      <c r="A64" s="3" t="s">
        <v>197</v>
      </c>
      <c r="B64" s="3" t="s">
        <v>28</v>
      </c>
      <c r="C64" s="3" t="s">
        <v>201</v>
      </c>
      <c r="D64" s="3" t="s">
        <v>202</v>
      </c>
      <c r="E64" s="3" t="s">
        <v>175</v>
      </c>
      <c r="H64" s="3" t="s">
        <v>161</v>
      </c>
    </row>
    <row r="65" spans="1:8" x14ac:dyDescent="0.25">
      <c r="A65" s="3" t="s">
        <v>197</v>
      </c>
      <c r="B65" s="3" t="s">
        <v>29</v>
      </c>
      <c r="C65" s="4" t="s">
        <v>203</v>
      </c>
      <c r="D65" s="3" t="s">
        <v>202</v>
      </c>
      <c r="E65" s="3" t="s">
        <v>175</v>
      </c>
      <c r="H65" s="3" t="s">
        <v>161</v>
      </c>
    </row>
    <row r="66" spans="1:8" x14ac:dyDescent="0.25">
      <c r="A66" s="3" t="s">
        <v>197</v>
      </c>
      <c r="B66" s="3" t="s">
        <v>74</v>
      </c>
      <c r="C66" s="4" t="s">
        <v>203</v>
      </c>
      <c r="D66" s="3" t="s">
        <v>170</v>
      </c>
      <c r="E66" s="3" t="s">
        <v>175</v>
      </c>
      <c r="H66" s="3" t="s">
        <v>161</v>
      </c>
    </row>
    <row r="67" spans="1:8" x14ac:dyDescent="0.25">
      <c r="A67" s="3" t="s">
        <v>204</v>
      </c>
      <c r="B67" s="3" t="s">
        <v>28</v>
      </c>
      <c r="C67" s="4" t="s">
        <v>205</v>
      </c>
      <c r="D67" s="3" t="s">
        <v>206</v>
      </c>
      <c r="E67" s="3" t="s">
        <v>70</v>
      </c>
      <c r="G67" s="3" t="s">
        <v>207</v>
      </c>
      <c r="H67" s="3" t="s">
        <v>161</v>
      </c>
    </row>
    <row r="68" spans="1:8" x14ac:dyDescent="0.25">
      <c r="A68" s="3" t="s">
        <v>204</v>
      </c>
      <c r="B68" s="3" t="s">
        <v>29</v>
      </c>
      <c r="C68" s="4">
        <v>85697166680</v>
      </c>
      <c r="D68" s="3" t="s">
        <v>208</v>
      </c>
      <c r="E68" s="3" t="s">
        <v>70</v>
      </c>
      <c r="G68" s="3" t="s">
        <v>209</v>
      </c>
      <c r="H68" s="3" t="s">
        <v>161</v>
      </c>
    </row>
    <row r="69" spans="1:8" x14ac:dyDescent="0.25">
      <c r="A69" s="3" t="s">
        <v>204</v>
      </c>
      <c r="B69" s="3" t="s">
        <v>30</v>
      </c>
      <c r="C69" s="4" t="s">
        <v>210</v>
      </c>
      <c r="D69" s="3" t="s">
        <v>211</v>
      </c>
      <c r="E69" s="3" t="s">
        <v>70</v>
      </c>
      <c r="G69" s="3" t="s">
        <v>207</v>
      </c>
      <c r="H69" s="3" t="s">
        <v>161</v>
      </c>
    </row>
    <row r="70" spans="1:8" x14ac:dyDescent="0.25">
      <c r="A70" s="3" t="s">
        <v>204</v>
      </c>
      <c r="B70" s="3" t="s">
        <v>74</v>
      </c>
      <c r="C70" s="4" t="s">
        <v>212</v>
      </c>
      <c r="D70" s="3" t="s">
        <v>213</v>
      </c>
      <c r="E70" s="3" t="s">
        <v>70</v>
      </c>
      <c r="G70" s="3" t="s">
        <v>207</v>
      </c>
      <c r="H70" s="3" t="s">
        <v>161</v>
      </c>
    </row>
    <row r="71" spans="1:8" x14ac:dyDescent="0.25">
      <c r="A71" s="3" t="s">
        <v>214</v>
      </c>
      <c r="B71" s="3" t="s">
        <v>28</v>
      </c>
      <c r="C71" s="4" t="s">
        <v>215</v>
      </c>
      <c r="D71" s="3" t="s">
        <v>216</v>
      </c>
      <c r="E71" s="3" t="s">
        <v>70</v>
      </c>
      <c r="F71" s="3" t="s">
        <v>71</v>
      </c>
      <c r="G71" s="8" t="s">
        <v>217</v>
      </c>
      <c r="H71" s="3" t="s">
        <v>161</v>
      </c>
    </row>
    <row r="72" spans="1:8" x14ac:dyDescent="0.25">
      <c r="A72" s="3" t="s">
        <v>214</v>
      </c>
      <c r="B72" s="3" t="s">
        <v>28</v>
      </c>
      <c r="C72" s="4" t="s">
        <v>215</v>
      </c>
      <c r="D72" s="3" t="s">
        <v>216</v>
      </c>
      <c r="E72" s="3" t="s">
        <v>175</v>
      </c>
      <c r="F72" s="3" t="s">
        <v>71</v>
      </c>
      <c r="G72" s="3" t="s">
        <v>218</v>
      </c>
      <c r="H72" s="3" t="s">
        <v>161</v>
      </c>
    </row>
    <row r="73" spans="1:8" x14ac:dyDescent="0.25">
      <c r="A73" s="3" t="s">
        <v>214</v>
      </c>
      <c r="B73" s="3" t="s">
        <v>29</v>
      </c>
      <c r="C73" s="4" t="s">
        <v>219</v>
      </c>
      <c r="D73" s="3" t="s">
        <v>220</v>
      </c>
      <c r="E73" s="3" t="s">
        <v>70</v>
      </c>
      <c r="H73" s="3" t="s">
        <v>161</v>
      </c>
    </row>
    <row r="74" spans="1:8" x14ac:dyDescent="0.25">
      <c r="A74" s="3" t="s">
        <v>214</v>
      </c>
      <c r="B74" s="3" t="s">
        <v>74</v>
      </c>
      <c r="C74" s="4" t="s">
        <v>219</v>
      </c>
      <c r="D74" s="3" t="s">
        <v>216</v>
      </c>
      <c r="E74" s="3" t="s">
        <v>70</v>
      </c>
      <c r="H74" s="3" t="s">
        <v>161</v>
      </c>
    </row>
    <row r="75" spans="1:8" x14ac:dyDescent="0.25">
      <c r="A75" s="3" t="s">
        <v>221</v>
      </c>
      <c r="B75" s="3" t="s">
        <v>28</v>
      </c>
      <c r="C75" s="4" t="s">
        <v>222</v>
      </c>
      <c r="D75" s="3" t="s">
        <v>223</v>
      </c>
      <c r="E75" s="3" t="s">
        <v>70</v>
      </c>
      <c r="G75" s="3" t="s">
        <v>27</v>
      </c>
      <c r="H75" s="3" t="s">
        <v>161</v>
      </c>
    </row>
    <row r="76" spans="1:8" x14ac:dyDescent="0.25">
      <c r="A76" s="3" t="s">
        <v>221</v>
      </c>
      <c r="B76" s="3" t="s">
        <v>29</v>
      </c>
      <c r="C76" s="4" t="s">
        <v>222</v>
      </c>
      <c r="D76" s="3" t="s">
        <v>224</v>
      </c>
      <c r="E76" s="3" t="s">
        <v>70</v>
      </c>
      <c r="G76" s="3" t="s">
        <v>27</v>
      </c>
      <c r="H76" s="3" t="s">
        <v>161</v>
      </c>
    </row>
    <row r="77" spans="1:8" x14ac:dyDescent="0.25">
      <c r="A77" s="3" t="s">
        <v>221</v>
      </c>
      <c r="B77" s="3" t="s">
        <v>30</v>
      </c>
      <c r="C77" s="4" t="s">
        <v>225</v>
      </c>
      <c r="D77" s="3" t="s">
        <v>224</v>
      </c>
      <c r="E77" s="3" t="s">
        <v>70</v>
      </c>
      <c r="G77" s="3" t="s">
        <v>27</v>
      </c>
      <c r="H77" s="3" t="s">
        <v>161</v>
      </c>
    </row>
    <row r="78" spans="1:8" x14ac:dyDescent="0.25">
      <c r="A78" s="3" t="s">
        <v>221</v>
      </c>
      <c r="B78" s="3" t="s">
        <v>74</v>
      </c>
      <c r="C78" s="4" t="s">
        <v>225</v>
      </c>
      <c r="D78" s="3" t="s">
        <v>224</v>
      </c>
      <c r="E78" s="3" t="s">
        <v>70</v>
      </c>
      <c r="G78" s="3" t="s">
        <v>27</v>
      </c>
      <c r="H78" s="3" t="s">
        <v>161</v>
      </c>
    </row>
    <row r="79" spans="1:8" x14ac:dyDescent="0.25">
      <c r="A79" s="3" t="s">
        <v>221</v>
      </c>
      <c r="B79" s="3" t="s">
        <v>31</v>
      </c>
      <c r="C79" s="4" t="s">
        <v>225</v>
      </c>
      <c r="D79" s="3" t="s">
        <v>224</v>
      </c>
      <c r="E79" s="3" t="s">
        <v>70</v>
      </c>
      <c r="G79" s="3" t="s">
        <v>27</v>
      </c>
      <c r="H79" s="3" t="s">
        <v>161</v>
      </c>
    </row>
    <row r="80" spans="1:8" x14ac:dyDescent="0.25">
      <c r="A80" s="3" t="s">
        <v>226</v>
      </c>
      <c r="B80" s="3" t="s">
        <v>28</v>
      </c>
      <c r="C80" s="4" t="s">
        <v>227</v>
      </c>
      <c r="D80" s="3" t="s">
        <v>223</v>
      </c>
      <c r="E80" s="3" t="s">
        <v>70</v>
      </c>
      <c r="G80" s="3" t="s">
        <v>27</v>
      </c>
      <c r="H80" s="3" t="s">
        <v>161</v>
      </c>
    </row>
    <row r="81" spans="1:8" x14ac:dyDescent="0.25">
      <c r="A81" s="3" t="s">
        <v>226</v>
      </c>
      <c r="B81" s="3" t="s">
        <v>29</v>
      </c>
      <c r="C81" s="4" t="s">
        <v>227</v>
      </c>
      <c r="D81" s="3" t="s">
        <v>224</v>
      </c>
      <c r="E81" s="3" t="s">
        <v>70</v>
      </c>
      <c r="G81" s="3" t="s">
        <v>27</v>
      </c>
      <c r="H81" s="3" t="s">
        <v>161</v>
      </c>
    </row>
    <row r="82" spans="1:8" x14ac:dyDescent="0.25">
      <c r="A82" s="3" t="s">
        <v>226</v>
      </c>
      <c r="B82" s="3" t="s">
        <v>74</v>
      </c>
      <c r="C82" s="4" t="s">
        <v>227</v>
      </c>
      <c r="D82" s="3" t="s">
        <v>224</v>
      </c>
      <c r="E82" s="3" t="s">
        <v>70</v>
      </c>
      <c r="G82" s="3" t="s">
        <v>27</v>
      </c>
      <c r="H82" s="3" t="s">
        <v>161</v>
      </c>
    </row>
    <row r="83" spans="1:8" x14ac:dyDescent="0.25">
      <c r="A83" s="5" t="s">
        <v>228</v>
      </c>
      <c r="B83" s="5" t="s">
        <v>74</v>
      </c>
      <c r="C83" s="7" t="s">
        <v>229</v>
      </c>
      <c r="D83" s="5" t="s">
        <v>230</v>
      </c>
      <c r="E83" s="5" t="s">
        <v>70</v>
      </c>
      <c r="F83" s="5"/>
      <c r="G83" s="5"/>
      <c r="H83" s="5" t="s">
        <v>161</v>
      </c>
    </row>
    <row r="84" spans="1:8" x14ac:dyDescent="0.25">
      <c r="A84" s="5" t="s">
        <v>228</v>
      </c>
      <c r="B84" s="5" t="s">
        <v>28</v>
      </c>
      <c r="C84" s="7" t="s">
        <v>231</v>
      </c>
      <c r="D84" s="5" t="s">
        <v>232</v>
      </c>
      <c r="E84" s="5" t="s">
        <v>70</v>
      </c>
      <c r="F84" s="5"/>
      <c r="G84" s="5"/>
      <c r="H84" s="5" t="s">
        <v>161</v>
      </c>
    </row>
    <row r="85" spans="1:8" x14ac:dyDescent="0.25">
      <c r="A85" s="3" t="s">
        <v>233</v>
      </c>
      <c r="B85" s="3" t="s">
        <v>28</v>
      </c>
      <c r="C85" s="9" t="s">
        <v>234</v>
      </c>
      <c r="D85" s="3" t="s">
        <v>235</v>
      </c>
      <c r="E85" s="3" t="s">
        <v>70</v>
      </c>
      <c r="H85" s="3" t="s">
        <v>161</v>
      </c>
    </row>
    <row r="86" spans="1:8" x14ac:dyDescent="0.25">
      <c r="A86" s="3" t="s">
        <v>233</v>
      </c>
      <c r="B86" s="3" t="s">
        <v>74</v>
      </c>
      <c r="C86" s="9" t="s">
        <v>236</v>
      </c>
      <c r="D86" s="3" t="s">
        <v>237</v>
      </c>
      <c r="E86" s="3" t="s">
        <v>70</v>
      </c>
      <c r="H86" s="3" t="s">
        <v>161</v>
      </c>
    </row>
    <row r="87" spans="1:8" x14ac:dyDescent="0.25">
      <c r="A87" s="3" t="s">
        <v>238</v>
      </c>
      <c r="B87" s="3" t="s">
        <v>28</v>
      </c>
      <c r="C87" s="9" t="s">
        <v>239</v>
      </c>
      <c r="D87" s="3" t="s">
        <v>240</v>
      </c>
      <c r="E87" s="3" t="s">
        <v>70</v>
      </c>
      <c r="H87" s="3" t="s">
        <v>161</v>
      </c>
    </row>
    <row r="88" spans="1:8" x14ac:dyDescent="0.25">
      <c r="A88" s="3" t="s">
        <v>238</v>
      </c>
      <c r="B88" s="3" t="s">
        <v>74</v>
      </c>
      <c r="C88" s="4" t="s">
        <v>241</v>
      </c>
      <c r="D88" s="3" t="s">
        <v>242</v>
      </c>
      <c r="E88" s="3" t="s">
        <v>70</v>
      </c>
      <c r="G88" s="3" t="s">
        <v>243</v>
      </c>
      <c r="H88" s="3" t="s">
        <v>161</v>
      </c>
    </row>
    <row r="89" spans="1:8" x14ac:dyDescent="0.25">
      <c r="A89" s="5" t="s">
        <v>244</v>
      </c>
      <c r="B89" s="5" t="s">
        <v>74</v>
      </c>
      <c r="C89" s="7" t="s">
        <v>245</v>
      </c>
      <c r="D89" s="5" t="s">
        <v>246</v>
      </c>
      <c r="E89" s="5" t="s">
        <v>70</v>
      </c>
      <c r="F89" s="5"/>
      <c r="G89" s="5"/>
      <c r="H89" s="5" t="s">
        <v>161</v>
      </c>
    </row>
    <row r="90" spans="1:8" x14ac:dyDescent="0.25">
      <c r="A90" s="5" t="s">
        <v>244</v>
      </c>
      <c r="B90" s="5" t="s">
        <v>28</v>
      </c>
      <c r="C90" s="5" t="s">
        <v>247</v>
      </c>
      <c r="D90" s="5" t="s">
        <v>247</v>
      </c>
      <c r="E90" s="5" t="s">
        <v>70</v>
      </c>
      <c r="F90" s="5"/>
      <c r="G90" s="5"/>
      <c r="H90" s="5" t="s">
        <v>161</v>
      </c>
    </row>
    <row r="91" spans="1:8" x14ac:dyDescent="0.25">
      <c r="A91" s="3" t="s">
        <v>61</v>
      </c>
      <c r="B91" s="3" t="s">
        <v>28</v>
      </c>
      <c r="C91" s="4" t="s">
        <v>248</v>
      </c>
      <c r="D91" s="3" t="s">
        <v>249</v>
      </c>
      <c r="E91" s="3" t="s">
        <v>70</v>
      </c>
      <c r="F91" s="3" t="s">
        <v>79</v>
      </c>
      <c r="G91" s="3" t="s">
        <v>250</v>
      </c>
      <c r="H91" s="3" t="s">
        <v>251</v>
      </c>
    </row>
    <row r="92" spans="1:8" x14ac:dyDescent="0.25">
      <c r="A92" s="3" t="s">
        <v>61</v>
      </c>
      <c r="B92" s="3" t="s">
        <v>29</v>
      </c>
      <c r="C92" s="4" t="s">
        <v>252</v>
      </c>
      <c r="D92" s="3" t="s">
        <v>253</v>
      </c>
      <c r="E92" s="3" t="s">
        <v>70</v>
      </c>
      <c r="F92" s="3" t="s">
        <v>79</v>
      </c>
      <c r="G92" s="3" t="s">
        <v>250</v>
      </c>
      <c r="H92" s="3" t="s">
        <v>251</v>
      </c>
    </row>
    <row r="93" spans="1:8" x14ac:dyDescent="0.25">
      <c r="A93" s="3" t="s">
        <v>61</v>
      </c>
      <c r="B93" s="3" t="s">
        <v>30</v>
      </c>
      <c r="C93" s="4" t="s">
        <v>254</v>
      </c>
      <c r="D93" s="3" t="s">
        <v>181</v>
      </c>
      <c r="E93" s="3" t="s">
        <v>70</v>
      </c>
      <c r="F93" s="3" t="s">
        <v>83</v>
      </c>
      <c r="G93" s="3" t="s">
        <v>83</v>
      </c>
      <c r="H93" s="3" t="s">
        <v>251</v>
      </c>
    </row>
    <row r="94" spans="1:8" x14ac:dyDescent="0.25">
      <c r="A94" s="3" t="s">
        <v>61</v>
      </c>
      <c r="B94" s="3" t="s">
        <v>74</v>
      </c>
      <c r="C94" s="4" t="s">
        <v>252</v>
      </c>
      <c r="D94" s="3" t="s">
        <v>255</v>
      </c>
      <c r="E94" s="3" t="s">
        <v>70</v>
      </c>
      <c r="F94" s="3" t="s">
        <v>79</v>
      </c>
      <c r="G94" s="3" t="s">
        <v>250</v>
      </c>
      <c r="H94" s="3" t="s">
        <v>251</v>
      </c>
    </row>
    <row r="95" spans="1:8" x14ac:dyDescent="0.25">
      <c r="A95" s="3" t="s">
        <v>52</v>
      </c>
      <c r="B95" s="3" t="s">
        <v>28</v>
      </c>
      <c r="C95" s="4" t="s">
        <v>256</v>
      </c>
      <c r="D95" s="3" t="s">
        <v>257</v>
      </c>
      <c r="E95" s="3" t="s">
        <v>70</v>
      </c>
      <c r="F95" s="3" t="s">
        <v>71</v>
      </c>
      <c r="G95" s="3" t="s">
        <v>258</v>
      </c>
      <c r="H95" s="3" t="s">
        <v>251</v>
      </c>
    </row>
    <row r="96" spans="1:8" x14ac:dyDescent="0.25">
      <c r="A96" s="3" t="s">
        <v>52</v>
      </c>
      <c r="B96" s="3" t="s">
        <v>29</v>
      </c>
      <c r="C96" s="4">
        <v>82112136392</v>
      </c>
      <c r="D96" s="3" t="s">
        <v>259</v>
      </c>
      <c r="E96" s="3" t="s">
        <v>70</v>
      </c>
      <c r="F96" s="3" t="s">
        <v>79</v>
      </c>
      <c r="G96" s="3" t="s">
        <v>258</v>
      </c>
      <c r="H96" s="3" t="s">
        <v>251</v>
      </c>
    </row>
    <row r="97" spans="1:8" x14ac:dyDescent="0.25">
      <c r="A97" s="3" t="s">
        <v>52</v>
      </c>
      <c r="B97" s="3" t="s">
        <v>30</v>
      </c>
      <c r="C97" s="4" t="s">
        <v>256</v>
      </c>
      <c r="D97" s="3" t="s">
        <v>260</v>
      </c>
      <c r="E97" s="3" t="s">
        <v>70</v>
      </c>
      <c r="F97" s="3" t="s">
        <v>83</v>
      </c>
      <c r="G97" s="3" t="s">
        <v>83</v>
      </c>
      <c r="H97" s="3" t="s">
        <v>251</v>
      </c>
    </row>
    <row r="98" spans="1:8" x14ac:dyDescent="0.25">
      <c r="A98" s="3" t="s">
        <v>52</v>
      </c>
      <c r="B98" s="3" t="s">
        <v>74</v>
      </c>
      <c r="C98" s="4" t="s">
        <v>256</v>
      </c>
      <c r="D98" s="3" t="s">
        <v>261</v>
      </c>
      <c r="E98" s="3" t="s">
        <v>70</v>
      </c>
      <c r="F98" s="3" t="s">
        <v>71</v>
      </c>
      <c r="G98" s="3" t="s">
        <v>258</v>
      </c>
      <c r="H98" s="3" t="s">
        <v>251</v>
      </c>
    </row>
    <row r="99" spans="1:8" x14ac:dyDescent="0.25">
      <c r="A99" s="5" t="s">
        <v>57</v>
      </c>
      <c r="B99" s="5" t="s">
        <v>28</v>
      </c>
      <c r="C99" s="7" t="s">
        <v>262</v>
      </c>
      <c r="D99" s="5" t="s">
        <v>263</v>
      </c>
      <c r="E99" s="5" t="s">
        <v>70</v>
      </c>
      <c r="F99" s="5" t="s">
        <v>71</v>
      </c>
      <c r="G99" s="5" t="s">
        <v>264</v>
      </c>
      <c r="H99" s="5" t="s">
        <v>251</v>
      </c>
    </row>
    <row r="100" spans="1:8" x14ac:dyDescent="0.25">
      <c r="A100" s="5" t="s">
        <v>57</v>
      </c>
      <c r="B100" s="5" t="s">
        <v>29</v>
      </c>
      <c r="C100" s="7" t="s">
        <v>265</v>
      </c>
      <c r="D100" s="5" t="s">
        <v>266</v>
      </c>
      <c r="E100" s="5" t="s">
        <v>70</v>
      </c>
      <c r="F100" s="5" t="s">
        <v>79</v>
      </c>
      <c r="G100" s="5" t="s">
        <v>267</v>
      </c>
      <c r="H100" s="5" t="s">
        <v>251</v>
      </c>
    </row>
    <row r="101" spans="1:8" x14ac:dyDescent="0.25">
      <c r="A101" s="5" t="s">
        <v>57</v>
      </c>
      <c r="B101" s="5" t="s">
        <v>74</v>
      </c>
      <c r="C101" s="7" t="s">
        <v>268</v>
      </c>
      <c r="D101" s="5" t="s">
        <v>266</v>
      </c>
      <c r="E101" s="5" t="s">
        <v>70</v>
      </c>
      <c r="F101" s="5" t="s">
        <v>71</v>
      </c>
      <c r="G101" s="5" t="s">
        <v>267</v>
      </c>
      <c r="H101" s="5" t="s">
        <v>251</v>
      </c>
    </row>
    <row r="102" spans="1:8" x14ac:dyDescent="0.25">
      <c r="A102" s="5" t="s">
        <v>57</v>
      </c>
      <c r="B102" s="5" t="s">
        <v>30</v>
      </c>
      <c r="C102" s="7" t="s">
        <v>269</v>
      </c>
      <c r="D102" s="5" t="s">
        <v>270</v>
      </c>
      <c r="E102" s="5" t="s">
        <v>70</v>
      </c>
      <c r="F102" s="5"/>
      <c r="G102" s="5"/>
      <c r="H102" s="5" t="s">
        <v>251</v>
      </c>
    </row>
    <row r="103" spans="1:8" s="10" customFormat="1" ht="17.25" customHeight="1" x14ac:dyDescent="0.25">
      <c r="A103" s="10" t="s">
        <v>271</v>
      </c>
      <c r="B103" s="10" t="s">
        <v>28</v>
      </c>
      <c r="C103" s="11" t="s">
        <v>272</v>
      </c>
      <c r="D103" s="10" t="s">
        <v>273</v>
      </c>
      <c r="E103" s="10" t="s">
        <v>70</v>
      </c>
      <c r="F103" s="10" t="s">
        <v>79</v>
      </c>
      <c r="G103" s="10" t="s">
        <v>274</v>
      </c>
      <c r="H103" s="3" t="s">
        <v>251</v>
      </c>
    </row>
    <row r="104" spans="1:8" s="10" customFormat="1" ht="17.25" customHeight="1" x14ac:dyDescent="0.25">
      <c r="A104" s="10" t="s">
        <v>271</v>
      </c>
      <c r="B104" s="10" t="s">
        <v>29</v>
      </c>
      <c r="C104" s="11" t="s">
        <v>275</v>
      </c>
      <c r="E104" s="10" t="s">
        <v>70</v>
      </c>
      <c r="F104" s="10" t="s">
        <v>79</v>
      </c>
      <c r="G104" s="10" t="s">
        <v>274</v>
      </c>
      <c r="H104" s="3" t="s">
        <v>251</v>
      </c>
    </row>
    <row r="105" spans="1:8" s="10" customFormat="1" ht="17.25" customHeight="1" x14ac:dyDescent="0.25">
      <c r="A105" s="10" t="s">
        <v>271</v>
      </c>
      <c r="B105" s="10" t="s">
        <v>30</v>
      </c>
      <c r="C105" s="11" t="s">
        <v>276</v>
      </c>
      <c r="D105" s="10" t="s">
        <v>273</v>
      </c>
      <c r="E105" s="10" t="s">
        <v>70</v>
      </c>
      <c r="F105" s="10" t="s">
        <v>83</v>
      </c>
      <c r="G105" s="10" t="s">
        <v>83</v>
      </c>
      <c r="H105" s="3" t="s">
        <v>251</v>
      </c>
    </row>
    <row r="106" spans="1:8" s="10" customFormat="1" ht="17.25" customHeight="1" x14ac:dyDescent="0.25">
      <c r="A106" s="10" t="s">
        <v>271</v>
      </c>
      <c r="B106" s="10" t="s">
        <v>74</v>
      </c>
      <c r="C106" s="11" t="s">
        <v>276</v>
      </c>
      <c r="D106" s="10" t="s">
        <v>277</v>
      </c>
      <c r="E106" s="10" t="s">
        <v>70</v>
      </c>
      <c r="F106" s="10" t="s">
        <v>71</v>
      </c>
      <c r="G106" s="10" t="s">
        <v>274</v>
      </c>
      <c r="H106" s="3" t="s">
        <v>251</v>
      </c>
    </row>
    <row r="107" spans="1:8" x14ac:dyDescent="0.25">
      <c r="A107" s="3" t="s">
        <v>50</v>
      </c>
      <c r="B107" s="3" t="s">
        <v>28</v>
      </c>
      <c r="C107" s="4" t="s">
        <v>278</v>
      </c>
      <c r="D107" s="3" t="s">
        <v>279</v>
      </c>
      <c r="E107" s="3" t="s">
        <v>70</v>
      </c>
      <c r="F107" s="3" t="s">
        <v>79</v>
      </c>
      <c r="G107" s="3" t="s">
        <v>87</v>
      </c>
      <c r="H107" s="3" t="s">
        <v>251</v>
      </c>
    </row>
    <row r="108" spans="1:8" x14ac:dyDescent="0.25">
      <c r="A108" s="3" t="s">
        <v>50</v>
      </c>
      <c r="B108" s="3" t="s">
        <v>29</v>
      </c>
      <c r="C108" s="4" t="s">
        <v>280</v>
      </c>
      <c r="D108" s="3" t="s">
        <v>281</v>
      </c>
      <c r="E108" s="3" t="s">
        <v>70</v>
      </c>
      <c r="F108" s="3" t="s">
        <v>79</v>
      </c>
      <c r="G108" s="3" t="s">
        <v>282</v>
      </c>
      <c r="H108" s="3" t="s">
        <v>251</v>
      </c>
    </row>
    <row r="109" spans="1:8" x14ac:dyDescent="0.25">
      <c r="A109" s="3" t="s">
        <v>50</v>
      </c>
      <c r="B109" s="3" t="s">
        <v>30</v>
      </c>
      <c r="C109" s="4" t="s">
        <v>283</v>
      </c>
      <c r="D109" s="3" t="s">
        <v>284</v>
      </c>
      <c r="E109" s="3" t="s">
        <v>70</v>
      </c>
      <c r="F109" s="3" t="s">
        <v>83</v>
      </c>
      <c r="G109" s="3" t="s">
        <v>83</v>
      </c>
      <c r="H109" s="3" t="s">
        <v>251</v>
      </c>
    </row>
    <row r="110" spans="1:8" x14ac:dyDescent="0.25">
      <c r="A110" s="3" t="s">
        <v>50</v>
      </c>
      <c r="B110" s="3" t="s">
        <v>74</v>
      </c>
      <c r="C110" s="4" t="s">
        <v>285</v>
      </c>
      <c r="D110" s="3" t="s">
        <v>286</v>
      </c>
      <c r="E110" s="3" t="s">
        <v>70</v>
      </c>
      <c r="F110" s="3" t="s">
        <v>79</v>
      </c>
      <c r="G110" s="3" t="s">
        <v>282</v>
      </c>
      <c r="H110" s="3" t="s">
        <v>251</v>
      </c>
    </row>
    <row r="111" spans="1:8" x14ac:dyDescent="0.25">
      <c r="A111" s="3" t="s">
        <v>51</v>
      </c>
      <c r="B111" s="3" t="s">
        <v>28</v>
      </c>
      <c r="C111" s="4" t="s">
        <v>287</v>
      </c>
      <c r="D111" s="3" t="s">
        <v>281</v>
      </c>
      <c r="E111" s="3" t="s">
        <v>70</v>
      </c>
      <c r="F111" s="3" t="s">
        <v>71</v>
      </c>
      <c r="G111" s="3" t="s">
        <v>288</v>
      </c>
      <c r="H111" s="3" t="s">
        <v>251</v>
      </c>
    </row>
    <row r="112" spans="1:8" x14ac:dyDescent="0.25">
      <c r="A112" s="3" t="s">
        <v>51</v>
      </c>
      <c r="B112" s="3" t="s">
        <v>29</v>
      </c>
      <c r="C112" s="4" t="s">
        <v>289</v>
      </c>
      <c r="D112" s="3" t="s">
        <v>290</v>
      </c>
      <c r="E112" s="3" t="s">
        <v>70</v>
      </c>
      <c r="F112" s="3" t="s">
        <v>79</v>
      </c>
      <c r="G112" s="3" t="s">
        <v>288</v>
      </c>
      <c r="H112" s="3" t="s">
        <v>251</v>
      </c>
    </row>
    <row r="113" spans="1:8" x14ac:dyDescent="0.25">
      <c r="A113" s="3" t="s">
        <v>51</v>
      </c>
      <c r="B113" s="3" t="s">
        <v>74</v>
      </c>
      <c r="C113" s="4" t="s">
        <v>287</v>
      </c>
      <c r="D113" s="3" t="s">
        <v>281</v>
      </c>
      <c r="E113" s="3" t="s">
        <v>70</v>
      </c>
      <c r="F113" s="3" t="s">
        <v>79</v>
      </c>
      <c r="G113" s="3" t="s">
        <v>288</v>
      </c>
      <c r="H113" s="3" t="s">
        <v>251</v>
      </c>
    </row>
    <row r="114" spans="1:8" x14ac:dyDescent="0.25">
      <c r="A114" s="5" t="s">
        <v>291</v>
      </c>
      <c r="B114" s="5" t="s">
        <v>28</v>
      </c>
      <c r="C114" s="7" t="s">
        <v>292</v>
      </c>
      <c r="D114" s="5" t="s">
        <v>293</v>
      </c>
      <c r="E114" s="5" t="s">
        <v>70</v>
      </c>
      <c r="F114" s="5"/>
      <c r="G114" s="5"/>
      <c r="H114" s="5" t="s">
        <v>251</v>
      </c>
    </row>
    <row r="115" spans="1:8" x14ac:dyDescent="0.25">
      <c r="A115" s="5" t="s">
        <v>291</v>
      </c>
      <c r="B115" s="5" t="s">
        <v>74</v>
      </c>
      <c r="C115" s="7" t="s">
        <v>294</v>
      </c>
      <c r="D115" s="5" t="s">
        <v>295</v>
      </c>
      <c r="E115" s="5" t="s">
        <v>70</v>
      </c>
      <c r="F115" s="5"/>
      <c r="G115" s="5"/>
      <c r="H115" s="5" t="s">
        <v>251</v>
      </c>
    </row>
    <row r="116" spans="1:8" x14ac:dyDescent="0.25">
      <c r="A116" s="3" t="s">
        <v>296</v>
      </c>
      <c r="B116" s="3" t="s">
        <v>28</v>
      </c>
      <c r="C116" s="4" t="s">
        <v>297</v>
      </c>
      <c r="D116" s="3" t="s">
        <v>298</v>
      </c>
      <c r="E116" s="3" t="s">
        <v>70</v>
      </c>
      <c r="G116" s="3" t="s">
        <v>299</v>
      </c>
      <c r="H116" s="3" t="s">
        <v>251</v>
      </c>
    </row>
    <row r="117" spans="1:8" x14ac:dyDescent="0.25">
      <c r="A117" s="3" t="s">
        <v>296</v>
      </c>
      <c r="B117" s="3" t="s">
        <v>29</v>
      </c>
      <c r="C117" s="4">
        <v>85719317734</v>
      </c>
      <c r="D117" s="3">
        <v>212121</v>
      </c>
      <c r="E117" s="3" t="s">
        <v>70</v>
      </c>
      <c r="H117" s="3" t="s">
        <v>251</v>
      </c>
    </row>
    <row r="118" spans="1:8" x14ac:dyDescent="0.25">
      <c r="A118" s="3" t="s">
        <v>296</v>
      </c>
      <c r="B118" s="3" t="s">
        <v>30</v>
      </c>
      <c r="C118" s="4" t="s">
        <v>300</v>
      </c>
      <c r="D118" s="3" t="s">
        <v>301</v>
      </c>
      <c r="E118" s="3" t="s">
        <v>70</v>
      </c>
      <c r="H118" s="3" t="s">
        <v>251</v>
      </c>
    </row>
    <row r="119" spans="1:8" x14ac:dyDescent="0.25">
      <c r="A119" s="3" t="s">
        <v>296</v>
      </c>
      <c r="B119" s="3" t="s">
        <v>31</v>
      </c>
      <c r="C119" s="4" t="s">
        <v>302</v>
      </c>
      <c r="D119" s="3" t="s">
        <v>303</v>
      </c>
      <c r="E119" s="3" t="s">
        <v>70</v>
      </c>
      <c r="H119" s="3" t="s">
        <v>251</v>
      </c>
    </row>
    <row r="120" spans="1:8" x14ac:dyDescent="0.25">
      <c r="A120" s="3" t="s">
        <v>296</v>
      </c>
      <c r="B120" s="3" t="s">
        <v>74</v>
      </c>
      <c r="C120" s="4" t="s">
        <v>304</v>
      </c>
      <c r="D120" s="3" t="s">
        <v>305</v>
      </c>
      <c r="E120" s="3" t="s">
        <v>70</v>
      </c>
      <c r="G120" s="3" t="s">
        <v>306</v>
      </c>
      <c r="H120" s="3" t="s">
        <v>251</v>
      </c>
    </row>
    <row r="121" spans="1:8" x14ac:dyDescent="0.25">
      <c r="A121" s="3" t="s">
        <v>307</v>
      </c>
      <c r="B121" s="3" t="s">
        <v>28</v>
      </c>
      <c r="C121" s="3" t="s">
        <v>308</v>
      </c>
      <c r="D121" s="3" t="s">
        <v>309</v>
      </c>
      <c r="E121" s="3" t="s">
        <v>70</v>
      </c>
      <c r="H121" s="3" t="s">
        <v>73</v>
      </c>
    </row>
    <row r="122" spans="1:8" x14ac:dyDescent="0.25">
      <c r="A122" s="3" t="s">
        <v>296</v>
      </c>
      <c r="B122" s="3" t="s">
        <v>28</v>
      </c>
      <c r="C122" s="4" t="s">
        <v>304</v>
      </c>
      <c r="D122" s="3" t="s">
        <v>305</v>
      </c>
      <c r="E122" s="3" t="s">
        <v>70</v>
      </c>
      <c r="H122" s="3" t="s">
        <v>73</v>
      </c>
    </row>
    <row r="123" spans="1:8" x14ac:dyDescent="0.25">
      <c r="A123" s="5" t="s">
        <v>310</v>
      </c>
      <c r="B123" s="5" t="s">
        <v>74</v>
      </c>
      <c r="C123" s="7" t="s">
        <v>311</v>
      </c>
      <c r="D123" s="5" t="s">
        <v>312</v>
      </c>
      <c r="E123" s="5" t="s">
        <v>70</v>
      </c>
      <c r="F123" s="5"/>
      <c r="G123" s="5"/>
      <c r="H123" s="5" t="s">
        <v>73</v>
      </c>
    </row>
    <row r="124" spans="1:8" x14ac:dyDescent="0.25">
      <c r="A124" s="5" t="s">
        <v>310</v>
      </c>
      <c r="B124" s="5" t="s">
        <v>74</v>
      </c>
      <c r="C124" s="7" t="s">
        <v>311</v>
      </c>
      <c r="D124" s="5" t="s">
        <v>313</v>
      </c>
      <c r="E124" s="5" t="s">
        <v>70</v>
      </c>
      <c r="F124" s="5"/>
      <c r="G124" s="5"/>
      <c r="H124" s="5" t="s">
        <v>73</v>
      </c>
    </row>
    <row r="125" spans="1:8" x14ac:dyDescent="0.25">
      <c r="A125" s="5" t="s">
        <v>310</v>
      </c>
      <c r="B125" s="5" t="s">
        <v>28</v>
      </c>
      <c r="C125" s="5" t="s">
        <v>314</v>
      </c>
      <c r="D125" s="5" t="s">
        <v>315</v>
      </c>
      <c r="E125" s="5" t="s">
        <v>70</v>
      </c>
      <c r="F125" s="5"/>
      <c r="G125" s="5"/>
      <c r="H125" s="5" t="s">
        <v>73</v>
      </c>
    </row>
    <row r="126" spans="1:8" x14ac:dyDescent="0.25">
      <c r="A126" s="5" t="s">
        <v>316</v>
      </c>
      <c r="B126" s="5" t="s">
        <v>28</v>
      </c>
      <c r="C126" s="7" t="s">
        <v>317</v>
      </c>
      <c r="D126" s="5" t="s">
        <v>318</v>
      </c>
      <c r="E126" s="5" t="s">
        <v>70</v>
      </c>
      <c r="F126" s="5"/>
      <c r="G126" s="5"/>
      <c r="H126" s="5" t="s">
        <v>73</v>
      </c>
    </row>
    <row r="127" spans="1:8" x14ac:dyDescent="0.25">
      <c r="A127" s="5" t="s">
        <v>316</v>
      </c>
      <c r="B127" s="5" t="s">
        <v>74</v>
      </c>
      <c r="C127" s="7"/>
      <c r="D127" s="5"/>
      <c r="E127" s="5" t="s">
        <v>70</v>
      </c>
      <c r="F127" s="5"/>
      <c r="G127" s="5" t="s">
        <v>87</v>
      </c>
      <c r="H127" s="5" t="s">
        <v>73</v>
      </c>
    </row>
    <row r="128" spans="1:8" x14ac:dyDescent="0.25">
      <c r="A128" s="5" t="s">
        <v>316</v>
      </c>
      <c r="B128" s="5" t="s">
        <v>29</v>
      </c>
      <c r="C128" s="7"/>
      <c r="D128" s="5"/>
      <c r="E128" s="5" t="s">
        <v>70</v>
      </c>
      <c r="F128" s="5"/>
      <c r="G128" s="5"/>
      <c r="H128" s="5" t="s">
        <v>73</v>
      </c>
    </row>
    <row r="129" spans="1:8" x14ac:dyDescent="0.25">
      <c r="A129" s="3" t="s">
        <v>319</v>
      </c>
      <c r="B129" s="3" t="s">
        <v>28</v>
      </c>
      <c r="C129" s="3" t="s">
        <v>320</v>
      </c>
      <c r="D129" s="3" t="s">
        <v>321</v>
      </c>
      <c r="E129" s="3" t="s">
        <v>70</v>
      </c>
      <c r="G129" s="3" t="s">
        <v>87</v>
      </c>
      <c r="H129" s="3" t="s">
        <v>73</v>
      </c>
    </row>
    <row r="130" spans="1:8" x14ac:dyDescent="0.25">
      <c r="A130" s="3" t="s">
        <v>319</v>
      </c>
      <c r="B130" s="3" t="s">
        <v>74</v>
      </c>
      <c r="C130" s="4" t="s">
        <v>322</v>
      </c>
      <c r="D130" s="3" t="s">
        <v>323</v>
      </c>
      <c r="E130" s="3" t="s">
        <v>70</v>
      </c>
      <c r="G130" s="3" t="s">
        <v>87</v>
      </c>
      <c r="H130" s="3" t="s">
        <v>73</v>
      </c>
    </row>
    <row r="131" spans="1:8" x14ac:dyDescent="0.25">
      <c r="A131" s="3" t="s">
        <v>41</v>
      </c>
      <c r="B131" s="3" t="s">
        <v>28</v>
      </c>
      <c r="C131" s="3" t="s">
        <v>324</v>
      </c>
      <c r="D131" s="3" t="s">
        <v>325</v>
      </c>
      <c r="E131" s="3" t="s">
        <v>70</v>
      </c>
      <c r="H131" s="3" t="s">
        <v>73</v>
      </c>
    </row>
    <row r="132" spans="1:8" x14ac:dyDescent="0.25">
      <c r="A132" s="3" t="s">
        <v>41</v>
      </c>
      <c r="B132" s="3" t="s">
        <v>29</v>
      </c>
      <c r="C132" s="4" t="s">
        <v>326</v>
      </c>
      <c r="D132" s="3" t="s">
        <v>327</v>
      </c>
      <c r="E132" s="3" t="s">
        <v>70</v>
      </c>
      <c r="H132" s="3" t="s">
        <v>73</v>
      </c>
    </row>
    <row r="133" spans="1:8" x14ac:dyDescent="0.25">
      <c r="A133" s="3" t="s">
        <v>41</v>
      </c>
      <c r="B133" s="3" t="s">
        <v>74</v>
      </c>
      <c r="C133" s="4" t="s">
        <v>326</v>
      </c>
      <c r="D133" s="3" t="s">
        <v>327</v>
      </c>
      <c r="E133" s="3" t="s">
        <v>70</v>
      </c>
      <c r="H133" s="3" t="s">
        <v>73</v>
      </c>
    </row>
    <row r="134" spans="1:8" x14ac:dyDescent="0.25">
      <c r="A134" s="3" t="s">
        <v>44</v>
      </c>
      <c r="B134" s="3" t="s">
        <v>28</v>
      </c>
      <c r="C134" s="4" t="s">
        <v>328</v>
      </c>
      <c r="D134" s="3" t="s">
        <v>329</v>
      </c>
      <c r="E134" s="3" t="s">
        <v>330</v>
      </c>
      <c r="H134" s="3" t="s">
        <v>73</v>
      </c>
    </row>
    <row r="135" spans="1:8" x14ac:dyDescent="0.25">
      <c r="A135" s="3" t="s">
        <v>44</v>
      </c>
      <c r="B135" s="3" t="s">
        <v>29</v>
      </c>
      <c r="C135" s="4" t="s">
        <v>328</v>
      </c>
      <c r="D135" s="3" t="s">
        <v>331</v>
      </c>
      <c r="E135" s="3" t="s">
        <v>70</v>
      </c>
      <c r="H135" s="3" t="s">
        <v>73</v>
      </c>
    </row>
    <row r="136" spans="1:8" x14ac:dyDescent="0.25">
      <c r="A136" s="3" t="s">
        <v>44</v>
      </c>
      <c r="B136" s="3" t="s">
        <v>74</v>
      </c>
      <c r="E136" s="3" t="s">
        <v>70</v>
      </c>
      <c r="H136" s="3" t="s">
        <v>73</v>
      </c>
    </row>
    <row r="137" spans="1:8" x14ac:dyDescent="0.25">
      <c r="A137" s="3" t="s">
        <v>44</v>
      </c>
      <c r="B137" s="3" t="s">
        <v>30</v>
      </c>
      <c r="C137" s="4" t="s">
        <v>328</v>
      </c>
      <c r="D137" s="3" t="s">
        <v>329</v>
      </c>
      <c r="E137" s="3" t="s">
        <v>70</v>
      </c>
      <c r="H137" s="3" t="s">
        <v>73</v>
      </c>
    </row>
    <row r="138" spans="1:8" ht="18" customHeight="1" x14ac:dyDescent="0.25">
      <c r="A138" s="3" t="s">
        <v>6</v>
      </c>
      <c r="B138" s="3" t="s">
        <v>28</v>
      </c>
      <c r="C138" s="3" t="s">
        <v>332</v>
      </c>
      <c r="D138" s="3" t="s">
        <v>333</v>
      </c>
      <c r="E138" s="3" t="s">
        <v>70</v>
      </c>
      <c r="H138" s="3" t="s">
        <v>73</v>
      </c>
    </row>
    <row r="139" spans="1:8" ht="18" customHeight="1" x14ac:dyDescent="0.25">
      <c r="A139" s="3" t="s">
        <v>6</v>
      </c>
      <c r="B139" s="3" t="s">
        <v>29</v>
      </c>
      <c r="C139" s="3" t="s">
        <v>334</v>
      </c>
      <c r="D139" s="3" t="s">
        <v>333</v>
      </c>
      <c r="E139" s="3" t="s">
        <v>70</v>
      </c>
      <c r="H139" s="3" t="s">
        <v>73</v>
      </c>
    </row>
    <row r="140" spans="1:8" x14ac:dyDescent="0.25">
      <c r="A140" s="3" t="s">
        <v>6</v>
      </c>
      <c r="B140" s="3" t="s">
        <v>30</v>
      </c>
      <c r="C140" s="4" t="s">
        <v>335</v>
      </c>
      <c r="D140" s="3" t="s">
        <v>336</v>
      </c>
      <c r="E140" s="3" t="s">
        <v>70</v>
      </c>
      <c r="H140" s="3" t="s">
        <v>73</v>
      </c>
    </row>
    <row r="141" spans="1:8" x14ac:dyDescent="0.25">
      <c r="A141" s="3" t="s">
        <v>6</v>
      </c>
      <c r="B141" s="3" t="s">
        <v>74</v>
      </c>
      <c r="C141" s="4" t="s">
        <v>337</v>
      </c>
      <c r="D141" s="3" t="s">
        <v>338</v>
      </c>
      <c r="E141" s="3" t="s">
        <v>70</v>
      </c>
      <c r="H141" s="3" t="s">
        <v>73</v>
      </c>
    </row>
    <row r="142" spans="1:8" x14ac:dyDescent="0.25">
      <c r="A142" s="3" t="s">
        <v>6</v>
      </c>
      <c r="B142" s="3" t="s">
        <v>31</v>
      </c>
      <c r="C142" s="4" t="s">
        <v>335</v>
      </c>
      <c r="D142" s="3" t="s">
        <v>339</v>
      </c>
      <c r="E142" s="3" t="s">
        <v>70</v>
      </c>
      <c r="F142" s="3" t="s">
        <v>340</v>
      </c>
      <c r="G142" s="3" t="s">
        <v>87</v>
      </c>
      <c r="H142" s="3" t="s">
        <v>73</v>
      </c>
    </row>
    <row r="143" spans="1:8" x14ac:dyDescent="0.25">
      <c r="A143" s="3" t="s">
        <v>47</v>
      </c>
      <c r="B143" s="3" t="s">
        <v>28</v>
      </c>
      <c r="C143" s="4" t="s">
        <v>341</v>
      </c>
      <c r="D143" s="3" t="s">
        <v>342</v>
      </c>
      <c r="E143" s="3" t="s">
        <v>70</v>
      </c>
      <c r="G143" s="3" t="s">
        <v>27</v>
      </c>
      <c r="H143" s="3" t="s">
        <v>73</v>
      </c>
    </row>
    <row r="144" spans="1:8" x14ac:dyDescent="0.25">
      <c r="A144" s="3" t="s">
        <v>47</v>
      </c>
      <c r="B144" s="3" t="s">
        <v>29</v>
      </c>
      <c r="C144" s="4" t="s">
        <v>341</v>
      </c>
      <c r="D144" s="3" t="s">
        <v>343</v>
      </c>
      <c r="E144" s="3" t="s">
        <v>70</v>
      </c>
      <c r="G144" s="3" t="s">
        <v>27</v>
      </c>
      <c r="H144" s="3" t="s">
        <v>73</v>
      </c>
    </row>
    <row r="145" spans="1:8" x14ac:dyDescent="0.25">
      <c r="A145" s="3" t="s">
        <v>47</v>
      </c>
      <c r="B145" s="3" t="s">
        <v>74</v>
      </c>
      <c r="C145" s="4" t="s">
        <v>341</v>
      </c>
      <c r="D145" s="3" t="s">
        <v>344</v>
      </c>
      <c r="E145" s="3" t="s">
        <v>70</v>
      </c>
      <c r="G145" s="3" t="s">
        <v>27</v>
      </c>
      <c r="H145" s="3" t="s">
        <v>73</v>
      </c>
    </row>
    <row r="146" spans="1:8" x14ac:dyDescent="0.25">
      <c r="A146" s="3" t="s">
        <v>47</v>
      </c>
      <c r="B146" s="3" t="s">
        <v>30</v>
      </c>
      <c r="C146" s="4" t="s">
        <v>345</v>
      </c>
      <c r="D146" s="3" t="s">
        <v>346</v>
      </c>
      <c r="E146" s="3" t="s">
        <v>70</v>
      </c>
      <c r="G146" s="3" t="s">
        <v>27</v>
      </c>
      <c r="H146" s="3" t="s">
        <v>73</v>
      </c>
    </row>
    <row r="147" spans="1:8" x14ac:dyDescent="0.25">
      <c r="A147" s="3" t="s">
        <v>47</v>
      </c>
      <c r="B147" s="3" t="s">
        <v>31</v>
      </c>
      <c r="C147" s="4" t="s">
        <v>347</v>
      </c>
      <c r="D147" s="3" t="s">
        <v>348</v>
      </c>
      <c r="E147" s="3" t="s">
        <v>70</v>
      </c>
      <c r="G147" s="3" t="s">
        <v>27</v>
      </c>
      <c r="H147" s="3" t="s">
        <v>73</v>
      </c>
    </row>
    <row r="148" spans="1:8" x14ac:dyDescent="0.25">
      <c r="A148" s="3" t="s">
        <v>47</v>
      </c>
      <c r="B148" s="3" t="s">
        <v>176</v>
      </c>
      <c r="C148" s="4" t="s">
        <v>341</v>
      </c>
      <c r="D148" s="3" t="s">
        <v>349</v>
      </c>
      <c r="E148" s="3" t="s">
        <v>70</v>
      </c>
      <c r="G148" s="3" t="s">
        <v>27</v>
      </c>
      <c r="H148" s="3" t="s">
        <v>73</v>
      </c>
    </row>
    <row r="149" spans="1:8" x14ac:dyDescent="0.25">
      <c r="A149" s="3" t="s">
        <v>55</v>
      </c>
      <c r="B149" s="3" t="s">
        <v>33</v>
      </c>
      <c r="C149" s="4" t="s">
        <v>350</v>
      </c>
      <c r="D149" s="3" t="s">
        <v>351</v>
      </c>
      <c r="E149" s="3" t="s">
        <v>70</v>
      </c>
      <c r="H149" s="3" t="s">
        <v>73</v>
      </c>
    </row>
    <row r="150" spans="1:8" x14ac:dyDescent="0.25">
      <c r="A150" s="3" t="s">
        <v>352</v>
      </c>
      <c r="B150" s="3" t="s">
        <v>33</v>
      </c>
      <c r="C150" s="4" t="s">
        <v>353</v>
      </c>
      <c r="D150" s="3" t="s">
        <v>354</v>
      </c>
      <c r="E150" s="3" t="s">
        <v>70</v>
      </c>
      <c r="H150" s="3" t="s">
        <v>73</v>
      </c>
    </row>
    <row r="151" spans="1:8" x14ac:dyDescent="0.25">
      <c r="A151" s="3" t="s">
        <v>56</v>
      </c>
      <c r="B151" s="3" t="s">
        <v>33</v>
      </c>
      <c r="C151" s="4" t="s">
        <v>355</v>
      </c>
      <c r="D151" s="3" t="s">
        <v>356</v>
      </c>
      <c r="E151" s="3" t="s">
        <v>70</v>
      </c>
      <c r="H151" s="3" t="s">
        <v>73</v>
      </c>
    </row>
    <row r="152" spans="1:8" x14ac:dyDescent="0.25">
      <c r="A152" s="5" t="s">
        <v>357</v>
      </c>
      <c r="B152" s="5" t="s">
        <v>33</v>
      </c>
      <c r="C152" s="7" t="s">
        <v>358</v>
      </c>
      <c r="D152" s="5" t="s">
        <v>359</v>
      </c>
      <c r="E152" s="5" t="s">
        <v>70</v>
      </c>
      <c r="F152" s="5"/>
      <c r="G152" s="5"/>
      <c r="H152" s="5" t="s">
        <v>73</v>
      </c>
    </row>
    <row r="153" spans="1:8" x14ac:dyDescent="0.25">
      <c r="A153" s="3" t="s">
        <v>271</v>
      </c>
      <c r="B153" s="3" t="s">
        <v>28</v>
      </c>
      <c r="C153" s="4" t="s">
        <v>360</v>
      </c>
      <c r="D153" s="3" t="s">
        <v>361</v>
      </c>
      <c r="E153" s="3" t="s">
        <v>70</v>
      </c>
      <c r="H153" s="3" t="s">
        <v>73</v>
      </c>
    </row>
    <row r="154" spans="1:8" x14ac:dyDescent="0.25">
      <c r="A154" s="3" t="s">
        <v>46</v>
      </c>
      <c r="B154" s="3" t="s">
        <v>28</v>
      </c>
      <c r="E154" s="3" t="s">
        <v>70</v>
      </c>
      <c r="H154" s="3" t="s">
        <v>73</v>
      </c>
    </row>
    <row r="155" spans="1:8" x14ac:dyDescent="0.25">
      <c r="A155" s="3" t="s">
        <v>46</v>
      </c>
      <c r="B155" s="3" t="s">
        <v>29</v>
      </c>
      <c r="E155" s="3" t="s">
        <v>70</v>
      </c>
      <c r="H155" s="3" t="s">
        <v>73</v>
      </c>
    </row>
    <row r="156" spans="1:8" x14ac:dyDescent="0.25">
      <c r="A156" s="3" t="s">
        <v>46</v>
      </c>
      <c r="B156" s="3" t="s">
        <v>74</v>
      </c>
      <c r="E156" s="3" t="s">
        <v>70</v>
      </c>
      <c r="H156" s="3" t="s">
        <v>73</v>
      </c>
    </row>
    <row r="157" spans="1:8" x14ac:dyDescent="0.25">
      <c r="A157" s="3" t="s">
        <v>46</v>
      </c>
      <c r="B157" s="3" t="s">
        <v>30</v>
      </c>
      <c r="C157" s="4" t="s">
        <v>362</v>
      </c>
      <c r="D157" s="3" t="s">
        <v>363</v>
      </c>
      <c r="E157" s="3" t="s">
        <v>70</v>
      </c>
      <c r="H157" s="3" t="s">
        <v>73</v>
      </c>
    </row>
    <row r="158" spans="1:8" x14ac:dyDescent="0.25">
      <c r="A158" s="3" t="s">
        <v>48</v>
      </c>
      <c r="B158" s="3" t="s">
        <v>28</v>
      </c>
      <c r="E158" s="3" t="s">
        <v>70</v>
      </c>
      <c r="H158" s="3" t="s">
        <v>73</v>
      </c>
    </row>
    <row r="159" spans="1:8" x14ac:dyDescent="0.25">
      <c r="A159" s="3" t="s">
        <v>48</v>
      </c>
      <c r="B159" s="3" t="s">
        <v>29</v>
      </c>
      <c r="E159" s="3" t="s">
        <v>70</v>
      </c>
      <c r="H159" s="3" t="s">
        <v>73</v>
      </c>
    </row>
    <row r="160" spans="1:8" x14ac:dyDescent="0.25">
      <c r="A160" s="3" t="s">
        <v>48</v>
      </c>
      <c r="B160" s="3" t="s">
        <v>74</v>
      </c>
      <c r="C160" s="4" t="s">
        <v>364</v>
      </c>
      <c r="D160" s="3" t="s">
        <v>365</v>
      </c>
      <c r="E160" s="3" t="s">
        <v>70</v>
      </c>
      <c r="H160" s="3" t="s">
        <v>73</v>
      </c>
    </row>
    <row r="161" spans="1:8" x14ac:dyDescent="0.25">
      <c r="A161" s="3" t="s">
        <v>48</v>
      </c>
      <c r="B161" s="3" t="s">
        <v>30</v>
      </c>
      <c r="C161" s="4" t="s">
        <v>364</v>
      </c>
      <c r="D161" s="3" t="s">
        <v>365</v>
      </c>
      <c r="E161" s="3" t="s">
        <v>70</v>
      </c>
      <c r="H161" s="3" t="s">
        <v>73</v>
      </c>
    </row>
    <row r="162" spans="1:8" x14ac:dyDescent="0.25">
      <c r="A162" s="3" t="s">
        <v>42</v>
      </c>
      <c r="B162" s="3" t="s">
        <v>28</v>
      </c>
      <c r="E162" s="3" t="s">
        <v>70</v>
      </c>
      <c r="H162" s="3" t="s">
        <v>73</v>
      </c>
    </row>
    <row r="163" spans="1:8" x14ac:dyDescent="0.25">
      <c r="A163" s="3" t="s">
        <v>42</v>
      </c>
      <c r="B163" s="3" t="s">
        <v>29</v>
      </c>
      <c r="E163" s="3" t="s">
        <v>70</v>
      </c>
      <c r="H163" s="3" t="s">
        <v>73</v>
      </c>
    </row>
    <row r="164" spans="1:8" x14ac:dyDescent="0.25">
      <c r="A164" s="3" t="s">
        <v>42</v>
      </c>
      <c r="B164" s="3" t="s">
        <v>74</v>
      </c>
      <c r="E164" s="3" t="s">
        <v>70</v>
      </c>
      <c r="H164" s="3" t="s">
        <v>73</v>
      </c>
    </row>
    <row r="165" spans="1:8" x14ac:dyDescent="0.25">
      <c r="A165" s="3" t="s">
        <v>42</v>
      </c>
      <c r="B165" s="3" t="s">
        <v>34</v>
      </c>
      <c r="E165" s="3" t="s">
        <v>70</v>
      </c>
      <c r="H165" s="3" t="s">
        <v>73</v>
      </c>
    </row>
    <row r="166" spans="1:8" x14ac:dyDescent="0.25">
      <c r="A166" s="3" t="s">
        <v>45</v>
      </c>
      <c r="B166" s="3" t="s">
        <v>28</v>
      </c>
      <c r="E166" s="3" t="s">
        <v>70</v>
      </c>
      <c r="H166" s="3" t="s">
        <v>73</v>
      </c>
    </row>
    <row r="167" spans="1:8" x14ac:dyDescent="0.25">
      <c r="A167" s="3" t="s">
        <v>45</v>
      </c>
      <c r="B167" s="3" t="s">
        <v>29</v>
      </c>
      <c r="E167" s="3" t="s">
        <v>70</v>
      </c>
      <c r="H167" s="3" t="s">
        <v>73</v>
      </c>
    </row>
    <row r="168" spans="1:8" x14ac:dyDescent="0.25">
      <c r="A168" s="3" t="s">
        <v>45</v>
      </c>
      <c r="B168" s="3" t="s">
        <v>74</v>
      </c>
      <c r="E168" s="3" t="s">
        <v>70</v>
      </c>
      <c r="H168" s="3" t="s">
        <v>73</v>
      </c>
    </row>
    <row r="169" spans="1:8" x14ac:dyDescent="0.25">
      <c r="A169" s="3" t="s">
        <v>45</v>
      </c>
      <c r="B169" s="3" t="s">
        <v>30</v>
      </c>
      <c r="C169" s="4" t="s">
        <v>366</v>
      </c>
      <c r="D169" s="3" t="s">
        <v>367</v>
      </c>
      <c r="E169" s="3" t="s">
        <v>70</v>
      </c>
      <c r="H169" s="3" t="s">
        <v>73</v>
      </c>
    </row>
    <row r="170" spans="1:8" x14ac:dyDescent="0.25">
      <c r="A170" s="3" t="s">
        <v>45</v>
      </c>
      <c r="B170" s="3" t="s">
        <v>31</v>
      </c>
      <c r="C170" s="4" t="s">
        <v>366</v>
      </c>
      <c r="D170" s="3" t="s">
        <v>368</v>
      </c>
      <c r="E170" s="3" t="s">
        <v>70</v>
      </c>
      <c r="H170" s="3" t="s">
        <v>73</v>
      </c>
    </row>
    <row r="171" spans="1:8" x14ac:dyDescent="0.25">
      <c r="A171" s="3" t="s">
        <v>58</v>
      </c>
      <c r="B171" s="3" t="s">
        <v>28</v>
      </c>
      <c r="E171" s="3" t="s">
        <v>70</v>
      </c>
      <c r="G171" s="3" t="s">
        <v>27</v>
      </c>
      <c r="H171" s="3" t="s">
        <v>73</v>
      </c>
    </row>
    <row r="172" spans="1:8" x14ac:dyDescent="0.25">
      <c r="A172" s="3" t="s">
        <v>58</v>
      </c>
      <c r="B172" s="3" t="s">
        <v>29</v>
      </c>
      <c r="C172" s="4" t="s">
        <v>369</v>
      </c>
      <c r="D172" s="3" t="s">
        <v>370</v>
      </c>
      <c r="E172" s="3" t="s">
        <v>70</v>
      </c>
      <c r="G172" s="3" t="s">
        <v>27</v>
      </c>
      <c r="H172" s="3" t="s">
        <v>73</v>
      </c>
    </row>
    <row r="173" spans="1:8" x14ac:dyDescent="0.25">
      <c r="A173" s="3" t="s">
        <v>58</v>
      </c>
      <c r="B173" s="3" t="s">
        <v>74</v>
      </c>
      <c r="C173" s="4" t="s">
        <v>369</v>
      </c>
      <c r="D173" s="3" t="s">
        <v>371</v>
      </c>
      <c r="E173" s="3" t="s">
        <v>70</v>
      </c>
      <c r="G173" s="3" t="s">
        <v>27</v>
      </c>
      <c r="H173" s="3" t="s">
        <v>73</v>
      </c>
    </row>
    <row r="174" spans="1:8" x14ac:dyDescent="0.25">
      <c r="A174" s="3" t="s">
        <v>58</v>
      </c>
      <c r="B174" s="3" t="s">
        <v>30</v>
      </c>
      <c r="C174" s="4" t="s">
        <v>372</v>
      </c>
      <c r="D174" s="3" t="s">
        <v>373</v>
      </c>
      <c r="E174" s="3" t="s">
        <v>70</v>
      </c>
      <c r="G174" s="3" t="s">
        <v>27</v>
      </c>
      <c r="H174" s="3" t="s">
        <v>73</v>
      </c>
    </row>
    <row r="175" spans="1:8" x14ac:dyDescent="0.25">
      <c r="A175" s="3" t="s">
        <v>60</v>
      </c>
      <c r="B175" s="3" t="s">
        <v>32</v>
      </c>
      <c r="C175" s="4" t="s">
        <v>374</v>
      </c>
      <c r="D175" s="3" t="s">
        <v>375</v>
      </c>
      <c r="E175" s="3" t="s">
        <v>70</v>
      </c>
      <c r="H175" s="3" t="s">
        <v>73</v>
      </c>
    </row>
    <row r="176" spans="1:8" x14ac:dyDescent="0.25">
      <c r="A176" s="3" t="s">
        <v>43</v>
      </c>
      <c r="B176" s="3" t="s">
        <v>32</v>
      </c>
      <c r="C176" s="4" t="s">
        <v>376</v>
      </c>
      <c r="D176" s="4" t="s">
        <v>377</v>
      </c>
      <c r="E176" s="3" t="s">
        <v>70</v>
      </c>
      <c r="H176" s="3" t="s">
        <v>73</v>
      </c>
    </row>
    <row r="177" spans="1:8" x14ac:dyDescent="0.25">
      <c r="A177" s="3" t="s">
        <v>43</v>
      </c>
      <c r="B177" s="3" t="s">
        <v>29</v>
      </c>
      <c r="C177" s="4">
        <v>85715524587</v>
      </c>
      <c r="D177" s="4" t="s">
        <v>378</v>
      </c>
      <c r="E177" s="3" t="s">
        <v>70</v>
      </c>
      <c r="H177" s="3" t="s">
        <v>73</v>
      </c>
    </row>
    <row r="178" spans="1:8" x14ac:dyDescent="0.25">
      <c r="A178" s="3" t="s">
        <v>54</v>
      </c>
      <c r="B178" s="3" t="s">
        <v>32</v>
      </c>
      <c r="C178" s="4" t="s">
        <v>379</v>
      </c>
      <c r="D178" s="3" t="s">
        <v>380</v>
      </c>
      <c r="E178" s="3" t="s">
        <v>70</v>
      </c>
      <c r="H178" s="3" t="s">
        <v>73</v>
      </c>
    </row>
    <row r="179" spans="1:8" x14ac:dyDescent="0.25">
      <c r="A179" s="5" t="s">
        <v>381</v>
      </c>
      <c r="B179" s="5" t="s">
        <v>74</v>
      </c>
      <c r="C179" s="7" t="s">
        <v>358</v>
      </c>
      <c r="D179" s="5" t="s">
        <v>382</v>
      </c>
      <c r="E179" s="5" t="s">
        <v>70</v>
      </c>
      <c r="F179" s="5"/>
      <c r="G179" s="5"/>
      <c r="H179" s="5" t="s">
        <v>73</v>
      </c>
    </row>
    <row r="180" spans="1:8" x14ac:dyDescent="0.25">
      <c r="A180" s="5" t="s">
        <v>381</v>
      </c>
      <c r="B180" s="5" t="s">
        <v>33</v>
      </c>
      <c r="C180" s="7" t="s">
        <v>383</v>
      </c>
      <c r="D180" s="5" t="s">
        <v>384</v>
      </c>
      <c r="E180" s="5" t="s">
        <v>70</v>
      </c>
      <c r="F180" s="5"/>
      <c r="G180" s="5"/>
      <c r="H180" s="5" t="s">
        <v>73</v>
      </c>
    </row>
    <row r="181" spans="1:8" x14ac:dyDescent="0.25">
      <c r="A181" s="3" t="s">
        <v>385</v>
      </c>
      <c r="B181" s="3" t="s">
        <v>28</v>
      </c>
      <c r="C181" s="3" t="s">
        <v>386</v>
      </c>
      <c r="E181" s="3" t="s">
        <v>70</v>
      </c>
      <c r="H181" s="3" t="s">
        <v>73</v>
      </c>
    </row>
    <row r="182" spans="1:8" x14ac:dyDescent="0.25">
      <c r="A182" s="5" t="s">
        <v>381</v>
      </c>
      <c r="B182" s="5" t="s">
        <v>74</v>
      </c>
      <c r="C182" s="7" t="s">
        <v>358</v>
      </c>
      <c r="D182" s="5" t="s">
        <v>382</v>
      </c>
      <c r="E182" s="5" t="s">
        <v>70</v>
      </c>
      <c r="F182" s="5"/>
      <c r="G182" s="5"/>
      <c r="H182" s="5" t="s">
        <v>73</v>
      </c>
    </row>
    <row r="183" spans="1:8" x14ac:dyDescent="0.25">
      <c r="A183" s="5" t="s">
        <v>381</v>
      </c>
      <c r="B183" s="5" t="s">
        <v>28</v>
      </c>
      <c r="C183" s="5" t="s">
        <v>387</v>
      </c>
      <c r="D183" s="5" t="s">
        <v>206</v>
      </c>
      <c r="E183" s="5" t="s">
        <v>70</v>
      </c>
      <c r="F183" s="5"/>
      <c r="G183" s="5"/>
      <c r="H183" s="5" t="s">
        <v>73</v>
      </c>
    </row>
    <row r="184" spans="1:8" x14ac:dyDescent="0.25">
      <c r="A184" s="5" t="s">
        <v>381</v>
      </c>
      <c r="B184" s="5" t="s">
        <v>31</v>
      </c>
      <c r="C184" s="7" t="s">
        <v>358</v>
      </c>
      <c r="D184" s="5" t="s">
        <v>388</v>
      </c>
      <c r="E184" s="5" t="s">
        <v>70</v>
      </c>
      <c r="F184" s="5"/>
      <c r="G184" s="5"/>
      <c r="H184" s="5" t="s">
        <v>73</v>
      </c>
    </row>
    <row r="185" spans="1:8" x14ac:dyDescent="0.25">
      <c r="A185" s="5" t="s">
        <v>381</v>
      </c>
      <c r="B185" s="5" t="s">
        <v>33</v>
      </c>
      <c r="C185" s="7" t="s">
        <v>358</v>
      </c>
      <c r="D185" s="5" t="s">
        <v>388</v>
      </c>
      <c r="E185" s="5" t="s">
        <v>70</v>
      </c>
      <c r="F185" s="5"/>
      <c r="G185" s="5"/>
      <c r="H185" s="5" t="s">
        <v>73</v>
      </c>
    </row>
    <row r="186" spans="1:8" x14ac:dyDescent="0.25">
      <c r="A186" s="3" t="s">
        <v>389</v>
      </c>
      <c r="B186" s="3" t="s">
        <v>28</v>
      </c>
      <c r="C186" s="12" t="s">
        <v>390</v>
      </c>
      <c r="D186" s="3" t="s">
        <v>391</v>
      </c>
      <c r="E186" s="3" t="s">
        <v>70</v>
      </c>
      <c r="H186" s="3" t="s">
        <v>73</v>
      </c>
    </row>
    <row r="187" spans="1:8" x14ac:dyDescent="0.25">
      <c r="A187" s="3" t="s">
        <v>56</v>
      </c>
      <c r="B187" s="3" t="s">
        <v>28</v>
      </c>
      <c r="C187" s="3" t="s">
        <v>392</v>
      </c>
      <c r="D187" s="3" t="s">
        <v>393</v>
      </c>
      <c r="E187" s="3" t="s">
        <v>70</v>
      </c>
      <c r="H187" s="3" t="s">
        <v>73</v>
      </c>
    </row>
    <row r="188" spans="1:8" x14ac:dyDescent="0.25">
      <c r="A188" s="3" t="s">
        <v>56</v>
      </c>
      <c r="B188" s="3" t="s">
        <v>29</v>
      </c>
      <c r="C188" s="4" t="s">
        <v>366</v>
      </c>
      <c r="D188" s="3" t="s">
        <v>394</v>
      </c>
      <c r="E188" s="3" t="s">
        <v>70</v>
      </c>
      <c r="H188" s="3" t="s">
        <v>73</v>
      </c>
    </row>
    <row r="189" spans="1:8" x14ac:dyDescent="0.25">
      <c r="A189" s="3" t="s">
        <v>56</v>
      </c>
      <c r="B189" s="3" t="s">
        <v>30</v>
      </c>
      <c r="C189" s="3" t="s">
        <v>395</v>
      </c>
      <c r="D189" s="3" t="s">
        <v>396</v>
      </c>
      <c r="E189" s="3" t="s">
        <v>70</v>
      </c>
      <c r="H189" s="3" t="s">
        <v>73</v>
      </c>
    </row>
    <row r="190" spans="1:8" x14ac:dyDescent="0.25">
      <c r="A190" s="3" t="s">
        <v>56</v>
      </c>
      <c r="B190" s="3" t="s">
        <v>397</v>
      </c>
      <c r="C190" s="3" t="s">
        <v>398</v>
      </c>
      <c r="D190" s="3" t="s">
        <v>399</v>
      </c>
      <c r="E190" s="3" t="s">
        <v>70</v>
      </c>
      <c r="H190" s="3" t="s">
        <v>73</v>
      </c>
    </row>
    <row r="191" spans="1:8" x14ac:dyDescent="0.25">
      <c r="A191" s="3" t="s">
        <v>56</v>
      </c>
      <c r="B191" s="3" t="s">
        <v>31</v>
      </c>
      <c r="C191" s="3" t="s">
        <v>398</v>
      </c>
      <c r="D191" s="3" t="s">
        <v>400</v>
      </c>
      <c r="E191" s="3" t="s">
        <v>70</v>
      </c>
      <c r="H191" s="3" t="s">
        <v>73</v>
      </c>
    </row>
    <row r="192" spans="1:8" ht="18.75" x14ac:dyDescent="0.25">
      <c r="A192" s="3" t="s">
        <v>189</v>
      </c>
      <c r="B192" s="3" t="s">
        <v>28</v>
      </c>
      <c r="C192" s="3" t="s">
        <v>401</v>
      </c>
      <c r="D192" s="3" t="s">
        <v>402</v>
      </c>
      <c r="E192" s="3" t="s">
        <v>70</v>
      </c>
      <c r="G192" s="13" t="s">
        <v>403</v>
      </c>
      <c r="H192" s="3" t="s">
        <v>73</v>
      </c>
    </row>
    <row r="193" spans="1:8" x14ac:dyDescent="0.25">
      <c r="A193" s="3" t="s">
        <v>404</v>
      </c>
      <c r="B193" s="3" t="s">
        <v>28</v>
      </c>
      <c r="C193" s="4" t="s">
        <v>405</v>
      </c>
      <c r="D193" s="3" t="s">
        <v>281</v>
      </c>
      <c r="E193" s="3" t="s">
        <v>70</v>
      </c>
      <c r="F193" s="3" t="s">
        <v>406</v>
      </c>
      <c r="G193" s="3" t="s">
        <v>407</v>
      </c>
      <c r="H193" s="3" t="s">
        <v>73</v>
      </c>
    </row>
    <row r="194" spans="1:8" x14ac:dyDescent="0.25">
      <c r="A194" s="3" t="s">
        <v>408</v>
      </c>
      <c r="B194" s="3" t="s">
        <v>28</v>
      </c>
      <c r="C194" s="3" t="s">
        <v>409</v>
      </c>
      <c r="D194" s="3" t="s">
        <v>410</v>
      </c>
      <c r="E194" s="3" t="s">
        <v>70</v>
      </c>
      <c r="F194" s="3" t="s">
        <v>411</v>
      </c>
      <c r="G194" s="3" t="s">
        <v>207</v>
      </c>
      <c r="H194" s="3" t="s">
        <v>73</v>
      </c>
    </row>
    <row r="195" spans="1:8" x14ac:dyDescent="0.25">
      <c r="A195" s="3" t="s">
        <v>412</v>
      </c>
      <c r="B195" s="3" t="s">
        <v>28</v>
      </c>
      <c r="C195" s="4" t="s">
        <v>413</v>
      </c>
      <c r="D195" s="3" t="s">
        <v>410</v>
      </c>
      <c r="E195" s="3" t="s">
        <v>70</v>
      </c>
      <c r="F195" s="3" t="s">
        <v>411</v>
      </c>
      <c r="G195" s="3" t="s">
        <v>207</v>
      </c>
      <c r="H195" s="3" t="s">
        <v>73</v>
      </c>
    </row>
    <row r="196" spans="1:8" x14ac:dyDescent="0.25">
      <c r="A196" s="3" t="s">
        <v>414</v>
      </c>
      <c r="B196" s="3" t="s">
        <v>28</v>
      </c>
      <c r="C196" s="4" t="s">
        <v>413</v>
      </c>
      <c r="D196" s="3" t="s">
        <v>410</v>
      </c>
      <c r="E196" s="3" t="s">
        <v>70</v>
      </c>
      <c r="F196" s="3" t="s">
        <v>411</v>
      </c>
      <c r="G196" s="3" t="s">
        <v>207</v>
      </c>
      <c r="H196" s="3" t="s">
        <v>73</v>
      </c>
    </row>
    <row r="197" spans="1:8" x14ac:dyDescent="0.25">
      <c r="A197" s="3" t="s">
        <v>408</v>
      </c>
      <c r="B197" s="3" t="s">
        <v>74</v>
      </c>
      <c r="C197" s="4" t="s">
        <v>413</v>
      </c>
      <c r="D197" s="3" t="s">
        <v>415</v>
      </c>
      <c r="E197" s="3" t="s">
        <v>70</v>
      </c>
      <c r="G197" s="3" t="s">
        <v>207</v>
      </c>
      <c r="H197" s="3" t="s">
        <v>73</v>
      </c>
    </row>
    <row r="198" spans="1:8" x14ac:dyDescent="0.25">
      <c r="A198" s="3" t="s">
        <v>412</v>
      </c>
      <c r="B198" s="3" t="s">
        <v>74</v>
      </c>
      <c r="C198" s="4" t="s">
        <v>416</v>
      </c>
      <c r="D198" s="3" t="s">
        <v>417</v>
      </c>
      <c r="E198" s="3" t="s">
        <v>70</v>
      </c>
      <c r="G198" s="3" t="s">
        <v>207</v>
      </c>
      <c r="H198" s="3" t="s">
        <v>73</v>
      </c>
    </row>
    <row r="199" spans="1:8" x14ac:dyDescent="0.25">
      <c r="A199" s="3" t="s">
        <v>418</v>
      </c>
      <c r="B199" s="3" t="s">
        <v>28</v>
      </c>
      <c r="C199" s="3" t="s">
        <v>419</v>
      </c>
      <c r="D199" s="3" t="s">
        <v>420</v>
      </c>
      <c r="E199" s="3" t="s">
        <v>70</v>
      </c>
      <c r="F199" s="3" t="s">
        <v>207</v>
      </c>
      <c r="H199" s="3" t="s">
        <v>421</v>
      </c>
    </row>
    <row r="200" spans="1:8" x14ac:dyDescent="0.25">
      <c r="A200" s="3" t="s">
        <v>418</v>
      </c>
      <c r="B200" s="3" t="s">
        <v>32</v>
      </c>
      <c r="C200" s="4" t="s">
        <v>422</v>
      </c>
      <c r="D200" s="3" t="s">
        <v>423</v>
      </c>
      <c r="E200" s="3" t="s">
        <v>70</v>
      </c>
      <c r="H200" s="3" t="s">
        <v>421</v>
      </c>
    </row>
    <row r="201" spans="1:8" x14ac:dyDescent="0.25">
      <c r="A201" s="3" t="s">
        <v>424</v>
      </c>
      <c r="B201" s="3" t="s">
        <v>32</v>
      </c>
      <c r="C201" s="4" t="s">
        <v>425</v>
      </c>
      <c r="D201" s="3" t="s">
        <v>426</v>
      </c>
      <c r="E201" s="3" t="s">
        <v>70</v>
      </c>
      <c r="H201" s="3" t="s">
        <v>421</v>
      </c>
    </row>
    <row r="202" spans="1:8" x14ac:dyDescent="0.25">
      <c r="A202" s="3" t="s">
        <v>427</v>
      </c>
      <c r="B202" s="3" t="s">
        <v>28</v>
      </c>
      <c r="C202" s="3" t="s">
        <v>428</v>
      </c>
      <c r="D202" s="3" t="s">
        <v>429</v>
      </c>
      <c r="E202" s="3" t="s">
        <v>70</v>
      </c>
      <c r="G202" s="3" t="s">
        <v>407</v>
      </c>
      <c r="H202" s="3" t="s">
        <v>251</v>
      </c>
    </row>
    <row r="203" spans="1:8" x14ac:dyDescent="0.25">
      <c r="A203" s="3" t="s">
        <v>427</v>
      </c>
      <c r="B203" s="3" t="s">
        <v>74</v>
      </c>
      <c r="C203" s="4" t="s">
        <v>430</v>
      </c>
      <c r="D203" s="3" t="s">
        <v>431</v>
      </c>
      <c r="E203" s="3" t="s">
        <v>70</v>
      </c>
      <c r="F203" s="14"/>
      <c r="G203" s="3" t="s">
        <v>407</v>
      </c>
      <c r="H203" s="3" t="s">
        <v>251</v>
      </c>
    </row>
    <row r="204" spans="1:8" x14ac:dyDescent="0.25">
      <c r="A204" s="3" t="s">
        <v>432</v>
      </c>
      <c r="B204" s="3" t="s">
        <v>74</v>
      </c>
      <c r="C204" s="4" t="s">
        <v>433</v>
      </c>
      <c r="D204" s="3" t="s">
        <v>434</v>
      </c>
      <c r="E204" s="3" t="s">
        <v>70</v>
      </c>
      <c r="G204" s="3" t="s">
        <v>407</v>
      </c>
      <c r="H204" s="3" t="s">
        <v>251</v>
      </c>
    </row>
    <row r="205" spans="1:8" x14ac:dyDescent="0.25">
      <c r="A205" s="3" t="s">
        <v>435</v>
      </c>
      <c r="B205" s="3" t="s">
        <v>28</v>
      </c>
      <c r="C205" s="3" t="s">
        <v>436</v>
      </c>
      <c r="D205" s="3" t="s">
        <v>298</v>
      </c>
      <c r="E205" s="3" t="s">
        <v>70</v>
      </c>
      <c r="G205" s="3" t="s">
        <v>407</v>
      </c>
      <c r="H205" s="3" t="s">
        <v>251</v>
      </c>
    </row>
    <row r="206" spans="1:8" x14ac:dyDescent="0.25">
      <c r="A206" s="3" t="s">
        <v>435</v>
      </c>
      <c r="B206" s="3" t="s">
        <v>74</v>
      </c>
      <c r="C206" s="4" t="s">
        <v>437</v>
      </c>
      <c r="D206" s="3" t="s">
        <v>438</v>
      </c>
      <c r="E206" s="3" t="s">
        <v>70</v>
      </c>
      <c r="G206" s="3" t="s">
        <v>407</v>
      </c>
      <c r="H206" s="3" t="s">
        <v>251</v>
      </c>
    </row>
    <row r="207" spans="1:8" x14ac:dyDescent="0.25">
      <c r="A207" s="3" t="s">
        <v>435</v>
      </c>
      <c r="B207" s="3" t="s">
        <v>29</v>
      </c>
      <c r="C207" s="8" t="s">
        <v>439</v>
      </c>
      <c r="D207" s="3">
        <v>120898</v>
      </c>
      <c r="E207" s="3" t="s">
        <v>70</v>
      </c>
      <c r="G207" s="3" t="s">
        <v>407</v>
      </c>
      <c r="H207" s="3" t="s">
        <v>251</v>
      </c>
    </row>
    <row r="208" spans="1:8" x14ac:dyDescent="0.25">
      <c r="A208" s="3" t="s">
        <v>408</v>
      </c>
      <c r="B208" s="3" t="s">
        <v>30</v>
      </c>
      <c r="C208" s="3">
        <v>8561981998</v>
      </c>
      <c r="D208" s="3" t="s">
        <v>440</v>
      </c>
      <c r="E208" s="3" t="s">
        <v>70</v>
      </c>
      <c r="F208" s="3" t="s">
        <v>441</v>
      </c>
      <c r="G208" s="3" t="s">
        <v>207</v>
      </c>
      <c r="H208" s="3" t="s">
        <v>73</v>
      </c>
    </row>
    <row r="209" spans="1:8" x14ac:dyDescent="0.25">
      <c r="A209" s="3" t="s">
        <v>442</v>
      </c>
      <c r="B209" s="3" t="s">
        <v>443</v>
      </c>
      <c r="C209" s="3" t="s">
        <v>109</v>
      </c>
      <c r="D209" s="3" t="s">
        <v>110</v>
      </c>
      <c r="E209" s="3" t="s">
        <v>175</v>
      </c>
      <c r="F209" s="3" t="s">
        <v>71</v>
      </c>
      <c r="G209" s="3" t="s">
        <v>444</v>
      </c>
    </row>
    <row r="210" spans="1:8" x14ac:dyDescent="0.25">
      <c r="A210" s="3" t="s">
        <v>445</v>
      </c>
      <c r="B210" s="3" t="s">
        <v>443</v>
      </c>
      <c r="C210" s="3" t="s">
        <v>446</v>
      </c>
      <c r="D210" s="3" t="s">
        <v>447</v>
      </c>
      <c r="E210" s="3" t="s">
        <v>175</v>
      </c>
      <c r="F210" s="3" t="s">
        <v>71</v>
      </c>
      <c r="G210" s="3" t="s">
        <v>444</v>
      </c>
    </row>
    <row r="211" spans="1:8" x14ac:dyDescent="0.25">
      <c r="A211" s="3" t="s">
        <v>432</v>
      </c>
      <c r="B211" s="3" t="s">
        <v>28</v>
      </c>
      <c r="C211" s="4" t="s">
        <v>448</v>
      </c>
      <c r="D211" s="3" t="s">
        <v>449</v>
      </c>
      <c r="E211" s="3" t="s">
        <v>70</v>
      </c>
    </row>
    <row r="212" spans="1:8" x14ac:dyDescent="0.25">
      <c r="A212" s="3" t="s">
        <v>352</v>
      </c>
      <c r="B212" s="3" t="s">
        <v>450</v>
      </c>
      <c r="C212" s="4" t="s">
        <v>451</v>
      </c>
      <c r="D212" s="8" t="s">
        <v>452</v>
      </c>
      <c r="H212" s="3" t="s">
        <v>73</v>
      </c>
    </row>
    <row r="213" spans="1:8" x14ac:dyDescent="0.25">
      <c r="A213" s="3" t="s">
        <v>453</v>
      </c>
      <c r="B213" s="3" t="s">
        <v>28</v>
      </c>
      <c r="C213" s="3" t="s">
        <v>454</v>
      </c>
      <c r="D213" s="3" t="s">
        <v>455</v>
      </c>
      <c r="E213" s="3" t="s">
        <v>70</v>
      </c>
      <c r="F213" s="3" t="s">
        <v>71</v>
      </c>
      <c r="G213" s="3" t="s">
        <v>456</v>
      </c>
    </row>
    <row r="214" spans="1:8" x14ac:dyDescent="0.25">
      <c r="A214" s="3" t="s">
        <v>453</v>
      </c>
      <c r="B214" s="3" t="s">
        <v>74</v>
      </c>
      <c r="C214" s="4" t="s">
        <v>457</v>
      </c>
      <c r="D214" s="3" t="s">
        <v>458</v>
      </c>
      <c r="E214" s="3" t="s">
        <v>70</v>
      </c>
      <c r="F214" s="3" t="s">
        <v>71</v>
      </c>
      <c r="G214" s="3" t="s">
        <v>456</v>
      </c>
    </row>
    <row r="215" spans="1:8" x14ac:dyDescent="0.25">
      <c r="A215" s="3" t="s">
        <v>186</v>
      </c>
      <c r="B215" s="3" t="s">
        <v>397</v>
      </c>
      <c r="C215" s="4" t="s">
        <v>459</v>
      </c>
      <c r="D215" s="3" t="s">
        <v>460</v>
      </c>
      <c r="E215" s="3" t="s">
        <v>70</v>
      </c>
      <c r="H215" s="3" t="s">
        <v>161</v>
      </c>
    </row>
    <row r="216" spans="1:8" x14ac:dyDescent="0.25">
      <c r="A216" s="3" t="s">
        <v>44</v>
      </c>
      <c r="B216" s="3" t="s">
        <v>31</v>
      </c>
      <c r="C216" s="4" t="s">
        <v>366</v>
      </c>
      <c r="D216" s="3" t="s">
        <v>461</v>
      </c>
      <c r="E216" s="3" t="s">
        <v>70</v>
      </c>
      <c r="F216" s="3" t="s">
        <v>71</v>
      </c>
    </row>
    <row r="217" spans="1:8" x14ac:dyDescent="0.25">
      <c r="A217" s="3" t="s">
        <v>319</v>
      </c>
      <c r="B217" s="3" t="s">
        <v>30</v>
      </c>
      <c r="C217" s="4" t="s">
        <v>462</v>
      </c>
      <c r="D217" s="3" t="s">
        <v>463</v>
      </c>
      <c r="E217" s="3" t="s">
        <v>70</v>
      </c>
    </row>
    <row r="218" spans="1:8" x14ac:dyDescent="0.25">
      <c r="A218" s="3" t="s">
        <v>464</v>
      </c>
      <c r="B218" s="3" t="s">
        <v>28</v>
      </c>
      <c r="C218" s="3" t="s">
        <v>465</v>
      </c>
      <c r="D218" s="3" t="s">
        <v>466</v>
      </c>
      <c r="E218" s="3" t="s">
        <v>70</v>
      </c>
      <c r="F218" s="3" t="s">
        <v>441</v>
      </c>
      <c r="G218" s="3" t="s">
        <v>207</v>
      </c>
      <c r="H218" s="3" t="s">
        <v>251</v>
      </c>
    </row>
    <row r="219" spans="1:8" x14ac:dyDescent="0.25">
      <c r="A219" s="3" t="s">
        <v>464</v>
      </c>
      <c r="B219" s="3" t="s">
        <v>74</v>
      </c>
      <c r="C219" s="4" t="s">
        <v>467</v>
      </c>
      <c r="D219" s="3" t="s">
        <v>466</v>
      </c>
      <c r="E219" s="3" t="s">
        <v>70</v>
      </c>
      <c r="F219" s="3" t="s">
        <v>441</v>
      </c>
      <c r="G219" s="3" t="s">
        <v>207</v>
      </c>
      <c r="H219" s="3" t="s">
        <v>251</v>
      </c>
    </row>
    <row r="220" spans="1:8" x14ac:dyDescent="0.25">
      <c r="A220" s="3" t="s">
        <v>468</v>
      </c>
      <c r="B220" s="3" t="s">
        <v>74</v>
      </c>
      <c r="C220" s="4" t="s">
        <v>469</v>
      </c>
      <c r="D220" s="3" t="s">
        <v>470</v>
      </c>
      <c r="E220" s="3" t="s">
        <v>70</v>
      </c>
      <c r="F220" s="3" t="s">
        <v>441</v>
      </c>
      <c r="G220" s="3" t="s">
        <v>456</v>
      </c>
      <c r="H220" s="3" t="s">
        <v>251</v>
      </c>
    </row>
    <row r="221" spans="1:8" x14ac:dyDescent="0.25">
      <c r="A221" s="3" t="s">
        <v>471</v>
      </c>
      <c r="B221" s="3" t="s">
        <v>28</v>
      </c>
      <c r="C221" s="4" t="s">
        <v>472</v>
      </c>
      <c r="D221" s="3" t="s">
        <v>473</v>
      </c>
      <c r="E221" s="3" t="s">
        <v>70</v>
      </c>
      <c r="F221" s="3" t="s">
        <v>441</v>
      </c>
      <c r="H221" s="3" t="s">
        <v>73</v>
      </c>
    </row>
    <row r="222" spans="1:8" x14ac:dyDescent="0.25">
      <c r="A222" s="3" t="s">
        <v>471</v>
      </c>
      <c r="B222" s="3" t="s">
        <v>29</v>
      </c>
      <c r="C222" s="4" t="s">
        <v>472</v>
      </c>
      <c r="E222" s="3" t="s">
        <v>70</v>
      </c>
      <c r="H222" s="3" t="s">
        <v>73</v>
      </c>
    </row>
    <row r="223" spans="1:8" x14ac:dyDescent="0.25">
      <c r="A223" s="3" t="s">
        <v>468</v>
      </c>
      <c r="B223" s="3" t="s">
        <v>28</v>
      </c>
      <c r="C223" s="4" t="s">
        <v>474</v>
      </c>
      <c r="D223" s="3" t="s">
        <v>475</v>
      </c>
      <c r="E223" s="3" t="s">
        <v>70</v>
      </c>
      <c r="H223" s="3" t="s">
        <v>251</v>
      </c>
    </row>
    <row r="224" spans="1:8" x14ac:dyDescent="0.25">
      <c r="A224" s="3" t="s">
        <v>56</v>
      </c>
      <c r="B224" s="3" t="s">
        <v>28</v>
      </c>
      <c r="C224" s="4" t="s">
        <v>476</v>
      </c>
      <c r="D224" s="3" t="s">
        <v>477</v>
      </c>
      <c r="E224" s="3" t="s">
        <v>70</v>
      </c>
      <c r="F224" s="3" t="s">
        <v>65</v>
      </c>
      <c r="G224" s="3" t="s">
        <v>56</v>
      </c>
    </row>
    <row r="225" spans="1:8" x14ac:dyDescent="0.25">
      <c r="A225" s="3" t="s">
        <v>56</v>
      </c>
      <c r="B225" s="3" t="s">
        <v>74</v>
      </c>
      <c r="C225" s="4" t="s">
        <v>478</v>
      </c>
      <c r="D225" s="3" t="s">
        <v>479</v>
      </c>
      <c r="E225" s="3" t="s">
        <v>70</v>
      </c>
      <c r="F225" s="3" t="s">
        <v>65</v>
      </c>
      <c r="G225" s="3" t="s">
        <v>56</v>
      </c>
    </row>
    <row r="226" spans="1:8" x14ac:dyDescent="0.25">
      <c r="A226" s="3" t="s">
        <v>56</v>
      </c>
      <c r="B226" s="3" t="s">
        <v>30</v>
      </c>
      <c r="C226" s="4" t="s">
        <v>398</v>
      </c>
      <c r="D226" s="3" t="s">
        <v>480</v>
      </c>
      <c r="E226" s="3" t="s">
        <v>70</v>
      </c>
      <c r="F226" s="3" t="s">
        <v>65</v>
      </c>
      <c r="G226" s="3" t="s">
        <v>56</v>
      </c>
    </row>
    <row r="227" spans="1:8" x14ac:dyDescent="0.25">
      <c r="A227" s="3" t="s">
        <v>56</v>
      </c>
      <c r="B227" s="3" t="s">
        <v>31</v>
      </c>
      <c r="C227" s="4" t="s">
        <v>481</v>
      </c>
      <c r="D227" s="3" t="s">
        <v>482</v>
      </c>
      <c r="E227" s="3" t="s">
        <v>70</v>
      </c>
      <c r="F227" s="3" t="s">
        <v>65</v>
      </c>
      <c r="G227" s="3" t="s">
        <v>56</v>
      </c>
    </row>
    <row r="228" spans="1:8" x14ac:dyDescent="0.25">
      <c r="A228" s="3" t="s">
        <v>483</v>
      </c>
      <c r="B228" s="3" t="s">
        <v>74</v>
      </c>
      <c r="C228" s="4" t="s">
        <v>484</v>
      </c>
      <c r="D228" s="3" t="s">
        <v>485</v>
      </c>
      <c r="E228" s="3" t="s">
        <v>70</v>
      </c>
      <c r="G228" s="3" t="s">
        <v>207</v>
      </c>
      <c r="H228" s="3" t="s">
        <v>161</v>
      </c>
    </row>
    <row r="229" spans="1:8" x14ac:dyDescent="0.25">
      <c r="A229" s="3" t="s">
        <v>483</v>
      </c>
      <c r="B229" s="3" t="s">
        <v>30</v>
      </c>
      <c r="C229" s="3" t="s">
        <v>486</v>
      </c>
      <c r="D229" s="3" t="s">
        <v>487</v>
      </c>
      <c r="E229" s="3" t="s">
        <v>70</v>
      </c>
      <c r="G229" s="3" t="s">
        <v>207</v>
      </c>
      <c r="H229" s="3" t="s">
        <v>161</v>
      </c>
    </row>
    <row r="230" spans="1:8" x14ac:dyDescent="0.25">
      <c r="A230" s="3" t="s">
        <v>483</v>
      </c>
      <c r="B230" s="3" t="s">
        <v>28</v>
      </c>
      <c r="C230" s="4" t="s">
        <v>488</v>
      </c>
      <c r="D230" s="3" t="s">
        <v>489</v>
      </c>
      <c r="E230" s="3" t="s">
        <v>175</v>
      </c>
      <c r="G230" s="3" t="s">
        <v>490</v>
      </c>
      <c r="H230" s="3" t="s">
        <v>161</v>
      </c>
    </row>
    <row r="231" spans="1:8" x14ac:dyDescent="0.25">
      <c r="A231" s="3" t="s">
        <v>491</v>
      </c>
      <c r="B231" s="3" t="s">
        <v>28</v>
      </c>
      <c r="C231" s="8" t="s">
        <v>492</v>
      </c>
      <c r="D231" s="3" t="s">
        <v>121</v>
      </c>
      <c r="E231" s="3" t="s">
        <v>70</v>
      </c>
      <c r="G231" s="3" t="s">
        <v>490</v>
      </c>
    </row>
    <row r="232" spans="1:8" x14ac:dyDescent="0.25">
      <c r="A232" s="3" t="s">
        <v>491</v>
      </c>
      <c r="B232" s="3" t="s">
        <v>74</v>
      </c>
      <c r="C232" s="8" t="s">
        <v>492</v>
      </c>
      <c r="D232" s="3" t="s">
        <v>121</v>
      </c>
      <c r="E232" s="3" t="s">
        <v>70</v>
      </c>
      <c r="G232" s="3" t="s">
        <v>490</v>
      </c>
    </row>
    <row r="233" spans="1:8" x14ac:dyDescent="0.25">
      <c r="A233" s="3" t="s">
        <v>493</v>
      </c>
      <c r="B233" s="3" t="s">
        <v>28</v>
      </c>
      <c r="C233" s="4" t="s">
        <v>494</v>
      </c>
      <c r="D233" s="3" t="s">
        <v>495</v>
      </c>
      <c r="E233" s="3" t="s">
        <v>70</v>
      </c>
      <c r="G233" s="3" t="s">
        <v>490</v>
      </c>
      <c r="H233" s="3" t="s">
        <v>73</v>
      </c>
    </row>
    <row r="234" spans="1:8" x14ac:dyDescent="0.25">
      <c r="A234" s="3" t="s">
        <v>493</v>
      </c>
      <c r="B234" s="3" t="s">
        <v>74</v>
      </c>
      <c r="C234" s="4" t="s">
        <v>494</v>
      </c>
      <c r="D234" s="3" t="s">
        <v>495</v>
      </c>
      <c r="E234" s="3" t="s">
        <v>70</v>
      </c>
      <c r="G234" s="3" t="s">
        <v>490</v>
      </c>
      <c r="H234" s="3" t="s">
        <v>73</v>
      </c>
    </row>
    <row r="235" spans="1:8" x14ac:dyDescent="0.25">
      <c r="A235" s="3" t="s">
        <v>432</v>
      </c>
      <c r="B235" s="3" t="s">
        <v>30</v>
      </c>
      <c r="C235" s="4" t="s">
        <v>496</v>
      </c>
      <c r="D235" s="3" t="s">
        <v>497</v>
      </c>
      <c r="E235" s="3" t="s">
        <v>70</v>
      </c>
      <c r="G235" s="3" t="s">
        <v>490</v>
      </c>
    </row>
  </sheetData>
  <hyperlinks>
    <hyperlink ref="C59" r:id="rId1" xr:uid="{295D5598-3674-4153-9FA8-342141FC321D}"/>
    <hyperlink ref="C51" r:id="rId2" xr:uid="{690B54F3-9327-4CA5-980A-58E08EDDE343}"/>
    <hyperlink ref="C49" r:id="rId3" xr:uid="{5D8205E3-185B-4E28-8383-AC80ED070FD3}"/>
    <hyperlink ref="C53" r:id="rId4" xr:uid="{91DD4BBB-3366-4F8E-AA0A-3CE28BF30AAE}"/>
    <hyperlink ref="C50" r:id="rId5" xr:uid="{2574426F-0300-4164-B6B8-EA74D8551947}"/>
    <hyperlink ref="C56" r:id="rId6" xr:uid="{A6724A93-BE4C-4C3D-B6E3-E4EB2B4134CC}"/>
    <hyperlink ref="C57" r:id="rId7" xr:uid="{2B0CB5E6-AAE6-4699-8C13-33AE4F2C3587}"/>
    <hyperlink ref="C65" r:id="rId8" xr:uid="{77BB280D-7DD2-4815-AE72-2F997B9D62EF}"/>
    <hyperlink ref="C66" r:id="rId9" xr:uid="{2E3F246B-B3CB-4707-B6E8-A65F6B3D3DA6}"/>
    <hyperlink ref="C41" r:id="rId10" xr:uid="{7AB10AD5-0F0D-49A7-A9A0-6DF4A0F79C41}"/>
    <hyperlink ref="C21" r:id="rId11" xr:uid="{7CB2849A-B92B-4FB0-B8CB-D79279CBD50A}"/>
    <hyperlink ref="C22" r:id="rId12" xr:uid="{478B149F-D144-4B54-8410-F11453D78DAF}"/>
    <hyperlink ref="C33" r:id="rId13" xr:uid="{1BBE148E-0334-465E-81CF-B0C96DAEB333}"/>
    <hyperlink ref="C35" r:id="rId14" xr:uid="{413F633D-43F5-4CE9-84C5-9D7F6D4E6342}"/>
    <hyperlink ref="C132" r:id="rId15" xr:uid="{12DA60DC-9B2E-44A7-A342-53B0ADA24ADE}"/>
    <hyperlink ref="C134" r:id="rId16" xr:uid="{9AD2EC56-22D3-41B2-9C74-26E4791FBE0F}"/>
    <hyperlink ref="C135" r:id="rId17" xr:uid="{F219C047-3740-4743-9B60-C4C9D0A40610}"/>
    <hyperlink ref="C137" r:id="rId18" xr:uid="{39D6CFE7-3B27-4104-990E-50CBA0F290AE}"/>
    <hyperlink ref="C141" r:id="rId19" xr:uid="{4012A316-A937-4DF9-B589-6B347DEF293F}"/>
    <hyperlink ref="C140" r:id="rId20" xr:uid="{50135F83-1AFA-4D3B-9376-252DBEA2ABE9}"/>
    <hyperlink ref="C102" r:id="rId21" xr:uid="{99485421-E136-448B-A2B1-801A628F11D4}"/>
    <hyperlink ref="C114" r:id="rId22" display="selcaflex0@gmail.com" xr:uid="{46843952-2BF9-4E92-9051-2CF5C32AEE54}"/>
    <hyperlink ref="C115" r:id="rId23" xr:uid="{89063D53-8912-4FEA-93EF-56CB74767520}"/>
    <hyperlink ref="C123" r:id="rId24" xr:uid="{6843700A-C545-45EB-B5E5-B5B468141320}"/>
    <hyperlink ref="C126" r:id="rId25" xr:uid="{1E63CA54-81E1-4407-A66E-D899CA4D8ED5}"/>
    <hyperlink ref="C62" r:id="rId26" xr:uid="{86378AE0-41BC-4E14-B0F3-955B18518970}"/>
    <hyperlink ref="C146" r:id="rId27" xr:uid="{C938BB58-24BD-4816-B2D5-7E5514454785}"/>
    <hyperlink ref="C143" r:id="rId28" xr:uid="{6252E930-A972-4D35-9995-326CC23FC4A8}"/>
    <hyperlink ref="C144" r:id="rId29" xr:uid="{086B1285-C474-4ADD-9B71-BCE4A3B9436F}"/>
    <hyperlink ref="C145" r:id="rId30" xr:uid="{F2CF7AE3-C680-40AB-B871-28D613D39079}"/>
    <hyperlink ref="C150" r:id="rId31" xr:uid="{8E2ECAEA-8803-4F34-973F-EAE9C19DD0ED}"/>
    <hyperlink ref="C151" r:id="rId32" xr:uid="{A5891091-B2E0-4B87-9CC4-A55C9145C8AD}"/>
    <hyperlink ref="C149" r:id="rId33" xr:uid="{23B38356-38FE-40D7-983E-16819AA9111B}"/>
    <hyperlink ref="C178" r:id="rId34" xr:uid="{CB9E54F5-4246-4AD6-BDAE-374AD2403405}"/>
    <hyperlink ref="C176" r:id="rId35" xr:uid="{B0052A0C-08B8-41BF-9F45-07ECDB435E2B}"/>
    <hyperlink ref="C175" r:id="rId36" xr:uid="{D0EDC749-3610-43D2-B971-7AA9DE7923D3}"/>
    <hyperlink ref="C142" r:id="rId37" xr:uid="{41181B9D-C41D-4921-A385-929FFEC05787}"/>
    <hyperlink ref="C74" r:id="rId38" xr:uid="{312C3260-B29E-4E67-884E-852F9A27E412}"/>
    <hyperlink ref="C101" r:id="rId39" xr:uid="{C9D04EB8-6180-430C-A7B4-FE1A198E0D29}"/>
    <hyperlink ref="C28" r:id="rId40" xr:uid="{7817BECF-C173-4D91-896E-2482094890C3}"/>
    <hyperlink ref="C25" r:id="rId41" xr:uid="{3C2E57FC-98CC-49D2-8AA2-55B1C14429F2}"/>
    <hyperlink ref="C109" r:id="rId42" xr:uid="{EF284686-6A39-4B96-8F71-01818B5E3542}"/>
    <hyperlink ref="C105" r:id="rId43" xr:uid="{E057426D-BAD9-47B0-8824-B7DA0299541E}"/>
    <hyperlink ref="C76" r:id="rId44" xr:uid="{3F406B10-8A63-4573-B20D-EC2AA63BD945}"/>
    <hyperlink ref="C75" r:id="rId45" xr:uid="{D83CDBC4-1ED0-4B24-B411-5B0B3C30098C}"/>
    <hyperlink ref="C52" r:id="rId46" xr:uid="{3C8BB081-04CE-4B2F-9D57-CAB0DE8418B1}"/>
    <hyperlink ref="C170" r:id="rId47" xr:uid="{11C25EAB-FA75-402B-9F0F-8A74532AD4D9}"/>
    <hyperlink ref="C152" r:id="rId48" xr:uid="{6421B0DA-3AC5-42D4-876A-4C9A6960AAAA}"/>
    <hyperlink ref="C81" r:id="rId49" xr:uid="{0FF0CB9B-73E3-4A2F-B5B7-A696FACE06DE}"/>
    <hyperlink ref="C80" r:id="rId50" xr:uid="{8935E1CE-7F6C-4DE3-AF53-B139F3F85349}"/>
    <hyperlink ref="C82" r:id="rId51" xr:uid="{56D76DAC-C97E-4400-B762-83F7BF119D35}"/>
    <hyperlink ref="C83" r:id="rId52" xr:uid="{CC8F451E-4362-419F-9135-C8F6CCEB5544}"/>
    <hyperlink ref="C179" r:id="rId53" xr:uid="{BC1FE3A8-3CBD-405C-8BA5-A9A32630B4DC}"/>
    <hyperlink ref="C124" r:id="rId54" xr:uid="{BF246088-2C3E-45D1-A1DB-6305207D0CF1}"/>
    <hyperlink ref="C44" r:id="rId55" xr:uid="{17DD02BA-7C88-4F71-BEAB-79385183A88C}"/>
    <hyperlink ref="C45" r:id="rId56" xr:uid="{12722D70-9444-48D4-9565-025DD0B31A54}"/>
    <hyperlink ref="C89" r:id="rId57" xr:uid="{9C2CCD7C-714E-45E0-A715-9707F0D9CE7F}"/>
    <hyperlink ref="C180" r:id="rId58" xr:uid="{40007E9D-33CC-48E1-BEAC-F090242E7660}"/>
    <hyperlink ref="C95" r:id="rId59" xr:uid="{DD166493-2F2D-4EAF-BB33-C4831E22C9D5}"/>
    <hyperlink ref="C118" r:id="rId60" xr:uid="{22EE5FEE-33CD-493A-8668-C4B203520635}"/>
    <hyperlink ref="C182" r:id="rId61" xr:uid="{34192CC6-5F0D-4C46-AA26-9C4EE361F00D}"/>
    <hyperlink ref="C184" r:id="rId62" xr:uid="{DA837328-E228-44FD-9862-9ABF4A38003F}"/>
    <hyperlink ref="C185" r:id="rId63" xr:uid="{C69F833E-0867-4892-A8CD-DBA1662F8AA6}"/>
    <hyperlink ref="C73" r:id="rId64" xr:uid="{A74D5FC4-0F3C-48F4-AE7F-A94AF18BA7E4}"/>
    <hyperlink ref="C148" r:id="rId65" xr:uid="{DF768F3D-C492-466C-860E-A93D8AD30022}"/>
    <hyperlink ref="C119" r:id="rId66" xr:uid="{BE14417C-8EA8-4B92-BCBE-6AA8B678E22C}"/>
    <hyperlink ref="C130" r:id="rId67" xr:uid="{8753B5BC-1F52-48D2-BD9F-987318C8D82A}"/>
    <hyperlink ref="C11" r:id="rId68" xr:uid="{39376852-F3AB-492B-8D17-3FB0656B51A0}"/>
    <hyperlink ref="C172" r:id="rId69" xr:uid="{4B06A22C-1CE2-4736-B770-D13574E3B2C4}"/>
    <hyperlink ref="C70" r:id="rId70" xr:uid="{1E3AFD75-61E9-4469-BF0B-5F0190E90B6A}"/>
    <hyperlink ref="C86" r:id="rId71" xr:uid="{4624708A-CFE9-44BE-8AAA-8C2DC2B662B9}"/>
    <hyperlink ref="C88" r:id="rId72" xr:uid="{C441574A-47A9-4867-A761-8FE5F15C119D}"/>
    <hyperlink ref="C17" r:id="rId73" xr:uid="{F6945F82-ED26-48B0-9B5B-2588A34FF912}"/>
    <hyperlink ref="C94" r:id="rId74" xr:uid="{96A94242-4537-4CCF-88C9-E0BAFFB3163B}"/>
    <hyperlink ref="C122" r:id="rId75" xr:uid="{1E44F4D0-F629-44C3-900C-538756754AB2}"/>
    <hyperlink ref="C173" r:id="rId76" xr:uid="{B768D59D-7EC0-4F58-9A3C-1E982E2A4A65}"/>
    <hyperlink ref="C153" r:id="rId77" xr:uid="{CC0D36AD-C67F-42BF-95FE-CCABDFCC9F0C}"/>
    <hyperlink ref="C193" r:id="rId78" xr:uid="{C2750B97-B552-4D4F-98DF-ED041CE9B448}"/>
    <hyperlink ref="C195" r:id="rId79" xr:uid="{89E75FF6-3EB4-4A01-A99D-AEBB9BFDE820}"/>
    <hyperlink ref="C196" r:id="rId80" xr:uid="{A40CC373-5D3E-406B-AE25-E47E9B7F7E7F}"/>
    <hyperlink ref="C198" r:id="rId81" xr:uid="{79A37B0A-DB00-4A33-BD0E-4129F97C3300}"/>
    <hyperlink ref="C200" r:id="rId82" xr:uid="{8A8A1B8A-5409-4BC7-817B-CAF719D2C457}"/>
    <hyperlink ref="C201" r:id="rId83" xr:uid="{84B0271F-69BD-4700-8E47-22B93ADF8C19}"/>
    <hyperlink ref="C197" r:id="rId84" xr:uid="{AF23D5A2-1A14-4C1D-B5C1-DF02023DFE0F}"/>
    <hyperlink ref="C5" r:id="rId85" xr:uid="{5D0C49AC-4FD9-442C-BF92-4AC3650AED53}"/>
    <hyperlink ref="C10" r:id="rId86" xr:uid="{D62B0A22-73E0-48C8-A1F5-35B9FC28E302}"/>
    <hyperlink ref="C97" r:id="rId87" xr:uid="{9DF4DE2F-7BBB-421C-B240-0115293C5B33}"/>
    <hyperlink ref="C15" r:id="rId88" xr:uid="{44B24600-A438-406A-8BE5-793DC67F01D5}"/>
    <hyperlink ref="C157" r:id="rId89" xr:uid="{17AD8780-C717-4E4D-B389-AD04C75E4C31}"/>
    <hyperlink ref="C174" r:id="rId90" xr:uid="{5BDDB168-422E-408C-AACA-9553EAE93306}"/>
    <hyperlink ref="C169" r:id="rId91" xr:uid="{01D1DF60-5D34-49E0-9C83-FEDE1F6228ED}"/>
    <hyperlink ref="C161" r:id="rId92" xr:uid="{3BADA436-E234-4540-995B-D92DD2C05EEF}"/>
    <hyperlink ref="C203" r:id="rId93" xr:uid="{BE9D4F05-C30A-4F1F-B688-0655CFC1E25D}"/>
    <hyperlink ref="C204" r:id="rId94" xr:uid="{B5896CD1-9F58-4CB6-936E-0AD3CEA85205}"/>
    <hyperlink ref="C206" r:id="rId95" xr:uid="{23189A94-AD49-4CC5-9561-961B925D1A6A}"/>
    <hyperlink ref="C133" r:id="rId96" xr:uid="{A8A994B0-1671-43AE-9020-180503BEFE2E}"/>
    <hyperlink ref="C160" r:id="rId97" xr:uid="{C4B20394-70A5-4270-B1D0-FAAB12E670B5}"/>
    <hyperlink ref="C211" r:id="rId98" xr:uid="{42B21A3B-5638-41BC-9028-1CC3E69E24B5}"/>
    <hyperlink ref="C120" r:id="rId99" xr:uid="{530EDB37-E718-4F81-9532-C9E6FE68F600}"/>
    <hyperlink ref="C214" r:id="rId100" xr:uid="{F96D0FC4-6410-4A5F-B185-183936CDE110}"/>
    <hyperlink ref="C215" r:id="rId101" xr:uid="{3E480D3D-7ECF-417B-99A7-3CAE19C03A40}"/>
    <hyperlink ref="C216" r:id="rId102" xr:uid="{F9FDB961-21E0-49E0-9A8C-E6CA0C9ECD15}"/>
    <hyperlink ref="C20" r:id="rId103" xr:uid="{001AA584-1F04-41AE-A3CC-D7315A6D5B96}"/>
    <hyperlink ref="C217" r:id="rId104" xr:uid="{ADF3C1CC-114E-4E45-919E-6F3A0EDA55A0}"/>
    <hyperlink ref="C219" r:id="rId105" xr:uid="{BC56FF02-5968-4AD6-98E2-95B184A9AE6E}"/>
    <hyperlink ref="C220" r:id="rId106" xr:uid="{D65250A8-7972-433C-A6F7-EAD64414161C}"/>
    <hyperlink ref="C223" r:id="rId107" xr:uid="{88B68076-2494-4690-8997-5DE9880D01DF}"/>
    <hyperlink ref="C188" r:id="rId108" xr:uid="{D38D4155-45FB-4C5F-8E58-92B3481E56DA}"/>
    <hyperlink ref="C224" r:id="rId109" display="customerservice@saffnco.com " xr:uid="{3407B01E-5AF3-4066-A90E-AC891F5BF43A}"/>
    <hyperlink ref="C225" r:id="rId110" display="cs.saffandco@gmail.com" xr:uid="{8C246A31-8F51-4460-A78F-80AA3614F2FE}"/>
    <hyperlink ref="C226" r:id="rId111" xr:uid="{A8898511-1A6D-4B36-BAD7-B9AFA735A2ED}"/>
    <hyperlink ref="C227" r:id="rId112" xr:uid="{4AF39EF7-95D9-47F8-9775-E18481DDEEF2}"/>
    <hyperlink ref="C228" r:id="rId113" xr:uid="{5CCD8208-DF29-4774-82C0-76DA7AE4295B}"/>
    <hyperlink ref="C230" r:id="rId114" xr:uid="{D6518C79-6BFA-468C-9A0D-1443CFAEAEF1}"/>
    <hyperlink ref="C221" r:id="rId115" xr:uid="{4BE65254-9FC8-4EDF-9495-7384265A4D38}"/>
    <hyperlink ref="C212" r:id="rId116" xr:uid="{80C87FA0-6DF3-445A-AAC1-7968CE2B103F}"/>
    <hyperlink ref="C235" r:id="rId117" xr:uid="{D075D972-E31D-4055-BC3E-55952F3D2686}"/>
    <hyperlink ref="D176" r:id="rId118" display="Systemsupport@flexofast.com" xr:uid="{B9B02567-7573-4337-99BE-15E34AB7C026}"/>
    <hyperlink ref="C110" r:id="rId119" xr:uid="{A2BBF066-8186-4404-A14C-33D92FBBB55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83F423-1E00-4A4B-A32B-0DD69EB274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649FE4-74D4-4C22-B0A6-B43B1CA2C8CD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B8F12CF3-5921-4C87-89BA-889551898F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calculations</vt:lpstr>
      <vt:lpstr>New Login</vt:lpstr>
      <vt:lpstr>days</vt:lpstr>
      <vt:lpstr>keydate</vt:lpstr>
      <vt:lpstr>maxdate</vt:lpstr>
      <vt:lpstr>mindate</vt:lpstr>
      <vt:lpstr>priority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2019-06-15T16:56:39Z</dcterms:created>
  <dcterms:modified xsi:type="dcterms:W3CDTF">2025-09-18T18:31:56Z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