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/>
  <xr:revisionPtr revIDLastSave="0" documentId="13_ncr:1_{C745003F-5E7C-4079-8738-8C9354942465}" xr6:coauthVersionLast="32" xr6:coauthVersionMax="32" xr10:uidLastSave="{00000000-0000-0000-0000-000000000000}"/>
  <bookViews>
    <workbookView xWindow="0" yWindow="0" windowWidth="25600" windowHeight="9660" tabRatio="813" activeTab="1" xr2:uid="{00000000-000D-0000-FFFF-FFFF00000000}"/>
  </bookViews>
  <sheets>
    <sheet name="Balance Sheet" sheetId="1" r:id="rId1"/>
    <sheet name="CashFlows" sheetId="2" r:id="rId2"/>
    <sheet name="Income Statement" sheetId="3" r:id="rId3"/>
    <sheet name="Business Inputs" sheetId="4" r:id="rId4"/>
    <sheet name="CAPEX" sheetId="5" r:id="rId5"/>
    <sheet name="Retail Products" sheetId="6" r:id="rId6"/>
    <sheet name="Branded Industrial Products" sheetId="7" r:id="rId7"/>
    <sheet name="Agro Services " sheetId="9" r:id="rId8"/>
    <sheet name="Production Inputs" sheetId="8" r:id="rId9"/>
    <sheet name="Valuacion" sheetId="10" r:id="rId10"/>
  </sheets>
  <calcPr calcId="17901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5" i="1" l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N28" i="7" l="1"/>
  <c r="M28" i="7"/>
  <c r="L28" i="7"/>
  <c r="K28" i="7"/>
  <c r="J28" i="7"/>
  <c r="I28" i="7"/>
  <c r="H28" i="7"/>
  <c r="G28" i="7"/>
  <c r="F28" i="7"/>
  <c r="E28" i="7"/>
  <c r="D28" i="7"/>
  <c r="C28" i="7"/>
  <c r="B28" i="7"/>
  <c r="O28" i="7"/>
  <c r="B12" i="7"/>
  <c r="G8" i="7"/>
  <c r="C8" i="7"/>
  <c r="B8" i="7"/>
  <c r="H8" i="7"/>
  <c r="F8" i="7"/>
  <c r="E8" i="7"/>
  <c r="D8" i="7"/>
  <c r="B6" i="7"/>
  <c r="J8" i="7"/>
  <c r="P30" i="7"/>
  <c r="P27" i="7"/>
  <c r="P26" i="7"/>
  <c r="P9" i="7"/>
  <c r="B15" i="7" l="1"/>
  <c r="P28" i="7"/>
  <c r="L8" i="7"/>
  <c r="I8" i="7"/>
  <c r="K8" i="7"/>
  <c r="M8" i="7" l="1"/>
  <c r="O8" i="7" l="1"/>
  <c r="N8" i="7" l="1"/>
  <c r="P8" i="7" s="1"/>
</calcChain>
</file>

<file path=xl/sharedStrings.xml><?xml version="1.0" encoding="utf-8"?>
<sst xmlns="http://schemas.openxmlformats.org/spreadsheetml/2006/main" count="497" uniqueCount="278">
  <si>
    <t>1Q2017</t>
  </si>
  <si>
    <t>2Q2017</t>
  </si>
  <si>
    <t>1H2017</t>
  </si>
  <si>
    <t>3Q2017</t>
  </si>
  <si>
    <t>9M2017</t>
  </si>
  <si>
    <t>4Q2017</t>
  </si>
  <si>
    <t>ASSETS</t>
  </si>
  <si>
    <t>Non-Current Assets</t>
  </si>
  <si>
    <t>Total Non-Current Assets</t>
  </si>
  <si>
    <t>Current Assets</t>
  </si>
  <si>
    <t>Derivatives</t>
  </si>
  <si>
    <t>Total Current Assets</t>
  </si>
  <si>
    <t>TOTAL ASSETS</t>
  </si>
  <si>
    <t>SHAREHOLDERS´ EQUITY</t>
  </si>
  <si>
    <t>Reserves</t>
  </si>
  <si>
    <t>TOTAL SHAREHOLDERS´EQUITY</t>
  </si>
  <si>
    <t>LIABILITIES</t>
  </si>
  <si>
    <t>Non-Current Liabilities</t>
  </si>
  <si>
    <t>Borrowings</t>
  </si>
  <si>
    <t>Total Non-Current Liabilities</t>
  </si>
  <si>
    <t>Current Liabilities</t>
  </si>
  <si>
    <t>TOTAL LIABILITIES</t>
  </si>
  <si>
    <t>TOTAL EQUITY AND LIABILITIES</t>
  </si>
  <si>
    <t>Sales</t>
  </si>
  <si>
    <t>Sales - Retail Products</t>
  </si>
  <si>
    <t>Sales - Branded Industrial Products</t>
  </si>
  <si>
    <t>Sales - Agro Services and Sustainable Sourcing</t>
  </si>
  <si>
    <t>PROFORMA Agro Services and Sustainable Sourcing</t>
  </si>
  <si>
    <t>Total Sales</t>
  </si>
  <si>
    <t xml:space="preserve">Total Proforma Sales </t>
  </si>
  <si>
    <t xml:space="preserve">Gain Biological asset </t>
  </si>
  <si>
    <t>COGS</t>
  </si>
  <si>
    <t>Retail Products</t>
  </si>
  <si>
    <t>Branded Industrial Products</t>
  </si>
  <si>
    <t>Agro Services and Sustainable Sourcing</t>
  </si>
  <si>
    <t>Total COGS</t>
  </si>
  <si>
    <t>Total Margin Before Operating Expenses</t>
  </si>
  <si>
    <t>Other Expenses</t>
  </si>
  <si>
    <t>Selling Expenses</t>
  </si>
  <si>
    <t>Administrative Expense</t>
  </si>
  <si>
    <t>Other Operating Income, Net</t>
  </si>
  <si>
    <t>Operating Results Before Financing and Tax</t>
  </si>
  <si>
    <t>Financial Income</t>
  </si>
  <si>
    <t>Financial Costs</t>
  </si>
  <si>
    <t>Exchange Differences, Net</t>
  </si>
  <si>
    <t>Financial Results, Net</t>
  </si>
  <si>
    <t>Gain on Acquisition of Business</t>
  </si>
  <si>
    <t>Profit Before Income Tax</t>
  </si>
  <si>
    <t>Income Tax</t>
  </si>
  <si>
    <t>Net Profit</t>
  </si>
  <si>
    <t>Memo:</t>
  </si>
  <si>
    <t>Depreciation and Amortization</t>
  </si>
  <si>
    <t>Adjusted EBITDA</t>
  </si>
  <si>
    <t>Macro Variables</t>
  </si>
  <si>
    <t>ARS/USD (EOP)</t>
  </si>
  <si>
    <t>ARS/USD (Avg)</t>
  </si>
  <si>
    <t>Inflation</t>
  </si>
  <si>
    <t>CPI Argentina</t>
  </si>
  <si>
    <t>CPI US</t>
  </si>
  <si>
    <t>CPI Brasil</t>
  </si>
  <si>
    <t>Interest Rates</t>
  </si>
  <si>
    <t>BADLAR</t>
  </si>
  <si>
    <t>LIBOR</t>
  </si>
  <si>
    <t>Industry Growth</t>
  </si>
  <si>
    <t>Argentina</t>
  </si>
  <si>
    <t>Global</t>
  </si>
  <si>
    <t>Brasil</t>
  </si>
  <si>
    <t>Devaluación ARS/USD (EOP)</t>
  </si>
  <si>
    <t>Devaluación ARS/USD (Avg)</t>
  </si>
  <si>
    <t>Inflación - Devaluación ARS/USD (EOP)</t>
  </si>
  <si>
    <t>Inflación Devaluación ARS/USD (Avg)</t>
  </si>
  <si>
    <t xml:space="preserve">Vida útil </t>
  </si>
  <si>
    <t>Depreciation of Existing PP&amp;E</t>
  </si>
  <si>
    <t>Net (AR$MM)</t>
  </si>
  <si>
    <t>Acc. Depr. (AR$MM)</t>
  </si>
  <si>
    <t>Cost (AR$MM)</t>
  </si>
  <si>
    <t>Remaining Useful Life</t>
  </si>
  <si>
    <t>Furniture and Equipment</t>
  </si>
  <si>
    <t>Machinery</t>
  </si>
  <si>
    <t>Vehicles</t>
  </si>
  <si>
    <t>Land, Buildings and Facilities</t>
  </si>
  <si>
    <t>Spare Parts</t>
  </si>
  <si>
    <t>Construction in Progress</t>
  </si>
  <si>
    <t>Total Depreciation Existing PP&amp;E</t>
  </si>
  <si>
    <t xml:space="preserve">Capex Plans by Concept </t>
  </si>
  <si>
    <t xml:space="preserve">Arg congelados </t>
  </si>
  <si>
    <t xml:space="preserve">Arg Galletas </t>
  </si>
  <si>
    <t>Arg Retail otros</t>
  </si>
  <si>
    <t>Arg industrial</t>
  </si>
  <si>
    <t>Region congelados</t>
  </si>
  <si>
    <t>Capacity Expansion</t>
  </si>
  <si>
    <t>Maintenance</t>
  </si>
  <si>
    <t>Total Capex Plans</t>
  </si>
  <si>
    <t>PP&amp;E Inicio período</t>
  </si>
  <si>
    <t>Depreciation</t>
  </si>
  <si>
    <t>Capex</t>
  </si>
  <si>
    <t>Revaluation of PP&amp;E</t>
  </si>
  <si>
    <t>PP&amp;E final período</t>
  </si>
  <si>
    <t>Volume</t>
  </si>
  <si>
    <t>Flour Products</t>
  </si>
  <si>
    <t>Oil</t>
  </si>
  <si>
    <t>Biscuits, Cookies and Crackers</t>
  </si>
  <si>
    <t>Bread Crumbs and Premixes (&amp; Pasta)</t>
  </si>
  <si>
    <t>Frozen Products</t>
  </si>
  <si>
    <t>Total Volume</t>
  </si>
  <si>
    <t>Income Statement</t>
  </si>
  <si>
    <t>Sales - Flour Products</t>
  </si>
  <si>
    <t>Sales - Oil</t>
  </si>
  <si>
    <t>Sales - Biscuits, Cookies and Crackers</t>
  </si>
  <si>
    <t>Sales - Bread Crumbs and Premixes (&amp; Pasta)</t>
  </si>
  <si>
    <t>Sales - Frozen Products</t>
  </si>
  <si>
    <t>Gross Margin</t>
  </si>
  <si>
    <t>Margin Before Operating Expenses</t>
  </si>
  <si>
    <t>Selling Expense</t>
  </si>
  <si>
    <t>Other Income, Net</t>
  </si>
  <si>
    <t>Results from Operations Before Financing and Tax</t>
  </si>
  <si>
    <t>Adjusted Segment EBITDA to Third Parties</t>
  </si>
  <si>
    <t>Intersegment Sales</t>
  </si>
  <si>
    <t>Intersegment COGS</t>
  </si>
  <si>
    <t>Margin on Intersegment Sales</t>
  </si>
  <si>
    <t>Reported Adjusted Segment EBITDA</t>
  </si>
  <si>
    <t>EBITDA Margin (%)</t>
  </si>
  <si>
    <t>Volume growth</t>
  </si>
  <si>
    <t>Prices</t>
  </si>
  <si>
    <t>Average Price - Flour Products</t>
  </si>
  <si>
    <t>Average Price - Oil</t>
  </si>
  <si>
    <t>Average Price - Biscuits, Cookies and Crackers</t>
  </si>
  <si>
    <t>Average Price - Bread Crumbs and Premixes (&amp; Pasta)</t>
  </si>
  <si>
    <t>Average Price - Frozen Products</t>
  </si>
  <si>
    <t>Average Margins</t>
  </si>
  <si>
    <t>Average Margins - Flour Products</t>
  </si>
  <si>
    <t>Average Margins - Oil</t>
  </si>
  <si>
    <t>Average Margins - Biscuits, Cookies and Crackers</t>
  </si>
  <si>
    <t>Average Margins - Bread Crumbs and Premixes (&amp; Pasta)</t>
  </si>
  <si>
    <t>Average Margins - Frozen Products</t>
  </si>
  <si>
    <t>Segment Summary</t>
  </si>
  <si>
    <t>Wheat Flour</t>
  </si>
  <si>
    <t>MRP</t>
  </si>
  <si>
    <t xml:space="preserve">Total Wheat Flour </t>
  </si>
  <si>
    <t>Soybean Flour and Co-Products</t>
  </si>
  <si>
    <t>Total BIP Sold</t>
  </si>
  <si>
    <t>Cañuelas Pack</t>
  </si>
  <si>
    <t>Average Price - Wheat Flour</t>
  </si>
  <si>
    <t>Average Price - MRP</t>
  </si>
  <si>
    <t>Average Price  - Soybean Flour and Co-Products</t>
  </si>
  <si>
    <t>Average COGS</t>
  </si>
  <si>
    <t>Average Cost - Wheat Flour</t>
  </si>
  <si>
    <t>Average Cost - MRP</t>
  </si>
  <si>
    <t>Average Cost - Soybean Flour and Co-Products</t>
  </si>
  <si>
    <t>CMV</t>
  </si>
  <si>
    <t>Margen bruto</t>
  </si>
  <si>
    <t>Intersegment Sales / Wheat Flour</t>
  </si>
  <si>
    <t>CMV intersegmento</t>
  </si>
  <si>
    <t>Producto</t>
  </si>
  <si>
    <t>Ratio</t>
  </si>
  <si>
    <t>Pct</t>
  </si>
  <si>
    <t>Wheat Flour (BIP + RP)</t>
  </si>
  <si>
    <t>Bread Crumbs and Premixes (and Pasta)</t>
  </si>
  <si>
    <t>Soybean products  (SBO, SBM, and co Products)</t>
  </si>
  <si>
    <t xml:space="preserve">Volume </t>
  </si>
  <si>
    <t>Agro Services and Sustainable Sourcing for Intersegment  (1)</t>
  </si>
  <si>
    <t>Agro Services and Sustainable Sourcing for Thirt Parties (2)</t>
  </si>
  <si>
    <t xml:space="preserve">PROFORMA Sales </t>
  </si>
  <si>
    <t>PROFORMA Sustainable Sourcing</t>
  </si>
  <si>
    <t>Sustainable Sourcing</t>
  </si>
  <si>
    <t>Agro-services</t>
  </si>
  <si>
    <t>Port and Logistics</t>
  </si>
  <si>
    <t>Margin Before Operating Expenses without D&amp;A</t>
  </si>
  <si>
    <t>PROFORMA Margin Before Operating Expenses without D&amp;A</t>
  </si>
  <si>
    <t>PROFORMA Margin Before Operating Expenses</t>
  </si>
  <si>
    <t>PROFORMA EBITDA Margin (%)</t>
  </si>
  <si>
    <t>Sustainable sourcing</t>
  </si>
  <si>
    <t>Total</t>
  </si>
  <si>
    <t>Total purchased third parties</t>
  </si>
  <si>
    <t>Third parties - Wheat</t>
  </si>
  <si>
    <t>Third parties - Soybean</t>
  </si>
  <si>
    <t>Third parties - Corn</t>
  </si>
  <si>
    <t>Third parties - Others</t>
  </si>
  <si>
    <t>Average Growth third parties (2)</t>
  </si>
  <si>
    <t>Average Growth - Wheat</t>
  </si>
  <si>
    <t>Average Growth - Soybean</t>
  </si>
  <si>
    <t>Average Growth - Corn</t>
  </si>
  <si>
    <t>Average Growth - Others</t>
  </si>
  <si>
    <t>Total Facturación por producto  (AJUSTADO X DEVALUACIÓN y crec)</t>
  </si>
  <si>
    <t>Total ventas Agroservicios</t>
  </si>
  <si>
    <t xml:space="preserve">Total ventas logística y puerto </t>
  </si>
  <si>
    <t>Gross Margin - Sustainable Sourcing</t>
  </si>
  <si>
    <t>Gross Margin - Agro-services</t>
  </si>
  <si>
    <t>Gross Margin - Port and Logistics</t>
  </si>
  <si>
    <t>Resultado Neto</t>
  </si>
  <si>
    <t xml:space="preserve">Ajustes non cash (intereses, impuestos, diferencias de cambio, neteo el ajuste c lo efectivamente pagado) </t>
  </si>
  <si>
    <t xml:space="preserve">Variaciones en el wc </t>
  </si>
  <si>
    <t xml:space="preserve">Capex </t>
  </si>
  <si>
    <t xml:space="preserve">Ebitda adicional por proyectos nuevos </t>
  </si>
  <si>
    <t xml:space="preserve">FCF </t>
  </si>
  <si>
    <t>FCF EN U$D</t>
  </si>
  <si>
    <t xml:space="preserve">Crecimiento FCF  por inversiones en los últimos períodos </t>
  </si>
  <si>
    <t>U$D MM</t>
  </si>
  <si>
    <t>Valor presente del FCF</t>
  </si>
  <si>
    <t xml:space="preserve">Factor de descuento </t>
  </si>
  <si>
    <t xml:space="preserve">Crecimiento a perpetuidad  (3%) </t>
  </si>
  <si>
    <t>Valor presente a perpetuidad</t>
  </si>
  <si>
    <t xml:space="preserve">Ratio </t>
  </si>
  <si>
    <t>WACC</t>
  </si>
  <si>
    <t>Cost of Equity</t>
  </si>
  <si>
    <t>Risk Free Rate (30Yr UST)</t>
  </si>
  <si>
    <t>Country Risk Premium</t>
  </si>
  <si>
    <t>Equity Risk Premium</t>
  </si>
  <si>
    <t>Cost of Capital</t>
  </si>
  <si>
    <t>Beta</t>
  </si>
  <si>
    <t>Cost of Debt</t>
  </si>
  <si>
    <t>Debt / EV Ratio</t>
  </si>
  <si>
    <t>Target Leverage Ratio (Debt to EBITDA)</t>
  </si>
  <si>
    <t>Total Net Debt</t>
  </si>
  <si>
    <t>EV/EBITDA Multiple</t>
  </si>
  <si>
    <t>EV</t>
  </si>
  <si>
    <t>Perpetual Growth Rate</t>
  </si>
  <si>
    <t>Primario (u$d MM)</t>
  </si>
  <si>
    <t>Secundario (u$d MM)</t>
  </si>
  <si>
    <t>Greenshoe (u$d MM)</t>
  </si>
  <si>
    <t xml:space="preserve">Valor presente de los Cashflows proyectados </t>
  </si>
  <si>
    <t xml:space="preserve">EV / EBITDA Multiple </t>
  </si>
  <si>
    <t>Less: Net Debt</t>
  </si>
  <si>
    <t>Post Money Equity Value</t>
  </si>
  <si>
    <t>Shares O/S (MM)</t>
  </si>
  <si>
    <t>Oferta primaria  (U$D MM)</t>
  </si>
  <si>
    <t>IPO Discount (20%)</t>
  </si>
  <si>
    <t>O/S Value (USD MM)</t>
  </si>
  <si>
    <t>Value per ADR</t>
  </si>
  <si>
    <t>IPO Value per ADR</t>
  </si>
  <si>
    <t>New Shares</t>
  </si>
  <si>
    <t>Acciones Originales</t>
  </si>
  <si>
    <t>Pro Forma Shares O/S (MM)</t>
  </si>
  <si>
    <t xml:space="preserve">Property, plant and equipment, net </t>
  </si>
  <si>
    <t>Investment property, net</t>
  </si>
  <si>
    <t xml:space="preserve">Intangible assets, net  </t>
  </si>
  <si>
    <t>Investments in associates</t>
  </si>
  <si>
    <t xml:space="preserve">Deferred income tax assets </t>
  </si>
  <si>
    <t>Other investments</t>
  </si>
  <si>
    <t>Other receivables, net</t>
  </si>
  <si>
    <t>Trade receivables, net</t>
  </si>
  <si>
    <t xml:space="preserve">Inventories </t>
  </si>
  <si>
    <t xml:space="preserve">Inventories in Raw materials </t>
  </si>
  <si>
    <t>Biological assets</t>
  </si>
  <si>
    <t>Financial assets at fair value</t>
  </si>
  <si>
    <t xml:space="preserve">Cash and cash equivalents  </t>
  </si>
  <si>
    <t>Common stock</t>
  </si>
  <si>
    <t>Additional paid-in capital</t>
  </si>
  <si>
    <t>Retained earnings</t>
  </si>
  <si>
    <t xml:space="preserve">Deferred income tax liabilities </t>
  </si>
  <si>
    <t xml:space="preserve">Trade and other payables </t>
  </si>
  <si>
    <t>Current income tax payable</t>
  </si>
  <si>
    <t>Provisions</t>
  </si>
  <si>
    <t>AR$MM</t>
  </si>
  <si>
    <t xml:space="preserve">Caja al inicio </t>
  </si>
  <si>
    <t xml:space="preserve">Caja la Cierre </t>
  </si>
  <si>
    <t xml:space="preserve">Variación de la caja </t>
  </si>
  <si>
    <t>Resultado neto</t>
  </si>
  <si>
    <t>Impuestos  a las Ganancias</t>
  </si>
  <si>
    <t>Amortizaciones y depreciaciones</t>
  </si>
  <si>
    <t xml:space="preserve">Incobrables registrados </t>
  </si>
  <si>
    <t xml:space="preserve">Intereses netos registrados </t>
  </si>
  <si>
    <t xml:space="preserve">Diferencias de cambio Registradas </t>
  </si>
  <si>
    <t xml:space="preserve">Total Ajustes </t>
  </si>
  <si>
    <t xml:space="preserve">Variaciones en el capital de trabajo </t>
  </si>
  <si>
    <t>Borrowings1</t>
  </si>
  <si>
    <t>1Q2018</t>
  </si>
  <si>
    <t>2Q2018</t>
  </si>
  <si>
    <t>1H2018</t>
  </si>
  <si>
    <t>3Q2018</t>
  </si>
  <si>
    <t>9M2018</t>
  </si>
  <si>
    <t>4Q2018</t>
  </si>
  <si>
    <t>n.a</t>
  </si>
  <si>
    <t>N/A</t>
  </si>
  <si>
    <t>Average Cost - Cañuelas Pack</t>
  </si>
  <si>
    <t>CAGR (%)
'14 -17</t>
  </si>
  <si>
    <t xml:space="preserve">CAGR (%)
'17 -21 </t>
  </si>
  <si>
    <t>TOTAL CURRENT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</si>
</sst>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0.0"/>
    <numFmt numFmtId="167" formatCode="_(* #,##0.0\x_);_(* \(#,##0.0\x\);_(* &quot;-&quot;??_);_(@_)"/>
    <numFmt numFmtId="168" formatCode="0.0%"/>
    <numFmt numFmtId="169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1" xfId="0" applyBorder="1" applyAlignment="1">
      <alignment horizontal="center"/>
    </xf>
    <xf numFmtId="165" fontId="0" fillId="0" borderId="0" xfId="3" applyNumberFormat="1" applyFont="1" applyAlignment="1">
      <alignment horizontal="center"/>
    </xf>
    <xf numFmtId="0" fontId="0" fillId="0" borderId="0" xfId="0" applyAlignment="1">
      <alignment wrapText="1"/>
    </xf>
    <xf numFmtId="165" fontId="0" fillId="0" borderId="0" xfId="3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0" xfId="0" applyFont="1"/>
    <xf numFmtId="165" fontId="3" fillId="0" borderId="0" xfId="3" applyNumberFormat="1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Fill="1" applyBorder="1"/>
    <xf numFmtId="164" fontId="0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4" applyNumberFormat="1" applyFont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10" fontId="4" fillId="0" borderId="0" xfId="0" applyNumberFormat="1" applyFont="1" applyAlignment="1">
      <alignment horizontal="center"/>
    </xf>
    <xf numFmtId="10" fontId="4" fillId="0" borderId="0" xfId="2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8" fontId="2" fillId="0" borderId="0" xfId="2" applyNumberFormat="1" applyFont="1" applyAlignment="1">
      <alignment horizontal="center"/>
    </xf>
    <xf numFmtId="3" fontId="4" fillId="0" borderId="0" xfId="0" applyNumberFormat="1" applyFont="1" applyBorder="1" applyAlignment="1">
      <alignment horizontal="center"/>
    </xf>
    <xf numFmtId="168" fontId="5" fillId="0" borderId="0" xfId="2" applyNumberFormat="1" applyFont="1" applyAlignment="1">
      <alignment horizontal="center"/>
    </xf>
    <xf numFmtId="169" fontId="0" fillId="0" borderId="0" xfId="4" applyNumberFormat="1" applyFont="1" applyAlignment="1">
      <alignment horizontal="center"/>
    </xf>
    <xf numFmtId="0" fontId="2" fillId="0" borderId="2" xfId="0" applyFont="1" applyBorder="1"/>
    <xf numFmtId="168" fontId="2" fillId="0" borderId="2" xfId="2" applyNumberFormat="1" applyFont="1" applyBorder="1" applyAlignment="1">
      <alignment horizontal="center"/>
    </xf>
    <xf numFmtId="0" fontId="0" fillId="0" borderId="0" xfId="0" applyBorder="1"/>
    <xf numFmtId="0" fontId="2" fillId="0" borderId="2" xfId="0" applyFont="1" applyFill="1" applyBorder="1"/>
    <xf numFmtId="168" fontId="2" fillId="0" borderId="2" xfId="0" applyNumberFormat="1" applyFont="1" applyBorder="1" applyAlignment="1">
      <alignment horizontal="center"/>
    </xf>
    <xf numFmtId="0" fontId="0" fillId="2" borderId="0" xfId="0" applyFill="1"/>
    <xf numFmtId="169" fontId="0" fillId="0" borderId="0" xfId="0" applyNumberFormat="1" applyAlignment="1">
      <alignment horizontal="center"/>
    </xf>
    <xf numFmtId="0" fontId="0" fillId="2" borderId="1" xfId="0" applyFill="1" applyBorder="1"/>
    <xf numFmtId="169" fontId="0" fillId="0" borderId="1" xfId="0" applyNumberFormat="1" applyBorder="1" applyAlignment="1">
      <alignment horizontal="center"/>
    </xf>
    <xf numFmtId="169" fontId="0" fillId="2" borderId="0" xfId="0" applyNumberFormat="1" applyFill="1"/>
    <xf numFmtId="167" fontId="0" fillId="2" borderId="0" xfId="4" applyNumberFormat="1" applyFont="1" applyFill="1" applyAlignment="1">
      <alignment horizontal="center"/>
    </xf>
    <xf numFmtId="0" fontId="2" fillId="2" borderId="0" xfId="0" applyFont="1" applyFill="1"/>
    <xf numFmtId="169" fontId="2" fillId="2" borderId="0" xfId="0" applyNumberFormat="1" applyFont="1" applyFill="1" applyBorder="1" applyAlignment="1">
      <alignment horizontal="center"/>
    </xf>
    <xf numFmtId="9" fontId="0" fillId="2" borderId="0" xfId="0" applyNumberFormat="1" applyFill="1"/>
    <xf numFmtId="0" fontId="0" fillId="2" borderId="0" xfId="0" applyFill="1" applyBorder="1"/>
    <xf numFmtId="2" fontId="0" fillId="2" borderId="0" xfId="0" applyNumberFormat="1" applyFill="1"/>
    <xf numFmtId="2" fontId="2" fillId="2" borderId="0" xfId="0" applyNumberFormat="1" applyFont="1" applyFill="1"/>
    <xf numFmtId="169" fontId="0" fillId="0" borderId="0" xfId="0" applyNumberFormat="1"/>
    <xf numFmtId="169" fontId="2" fillId="0" borderId="0" xfId="0" applyNumberFormat="1" applyFont="1"/>
    <xf numFmtId="43" fontId="0" fillId="0" borderId="0" xfId="1" applyFont="1"/>
    <xf numFmtId="164" fontId="0" fillId="0" borderId="0" xfId="3" applyFont="1"/>
    <xf numFmtId="43" fontId="0" fillId="0" borderId="0" xfId="0" applyNumberFormat="1"/>
    <xf numFmtId="9" fontId="0" fillId="0" borderId="0" xfId="2" applyFont="1"/>
    <xf numFmtId="43" fontId="2" fillId="0" borderId="0" xfId="1" applyFont="1"/>
    <xf numFmtId="0" fontId="0" fillId="3" borderId="0" xfId="0" applyFill="1" applyBorder="1" applyAlignment="1">
      <alignment horizontal="center" vertical="center"/>
    </xf>
    <xf numFmtId="43" fontId="0" fillId="0" borderId="0" xfId="1" applyNumberFormat="1" applyFont="1"/>
    <xf numFmtId="169" fontId="0" fillId="0" borderId="0" xfId="1" applyNumberFormat="1" applyFont="1"/>
    <xf numFmtId="169" fontId="0" fillId="0" borderId="0" xfId="1" applyNumberFormat="1" applyFont="1" applyBorder="1"/>
    <xf numFmtId="169" fontId="2" fillId="0" borderId="0" xfId="1" applyNumberFormat="1" applyFont="1"/>
    <xf numFmtId="43" fontId="0" fillId="0" borderId="0" xfId="1" applyNumberFormat="1" applyFont="1" applyBorder="1"/>
    <xf numFmtId="43" fontId="2" fillId="0" borderId="0" xfId="1" applyNumberFormat="1" applyFont="1"/>
    <xf numFmtId="10" fontId="0" fillId="0" borderId="0" xfId="2" applyNumberFormat="1" applyFont="1"/>
    <xf numFmtId="1" fontId="0" fillId="0" borderId="0" xfId="0" applyNumberFormat="1"/>
    <xf numFmtId="169" fontId="4" fillId="0" borderId="0" xfId="1" applyNumberFormat="1" applyFont="1" applyBorder="1"/>
    <xf numFmtId="169" fontId="0" fillId="0" borderId="0" xfId="1" applyNumberFormat="1" applyFont="1" applyFill="1" applyBorder="1"/>
    <xf numFmtId="169" fontId="4" fillId="0" borderId="1" xfId="1" applyNumberFormat="1" applyFont="1" applyBorder="1"/>
    <xf numFmtId="169" fontId="0" fillId="0" borderId="1" xfId="1" applyNumberFormat="1" applyFont="1" applyBorder="1"/>
    <xf numFmtId="169" fontId="0" fillId="0" borderId="1" xfId="1" applyNumberFormat="1" applyFont="1" applyFill="1" applyBorder="1"/>
    <xf numFmtId="169" fontId="2" fillId="0" borderId="0" xfId="1" applyNumberFormat="1" applyFont="1" applyBorder="1"/>
    <xf numFmtId="169" fontId="3" fillId="0" borderId="0" xfId="1" applyNumberFormat="1" applyFont="1" applyBorder="1"/>
    <xf numFmtId="169" fontId="2" fillId="0" borderId="3" xfId="1" applyNumberFormat="1" applyFont="1" applyFill="1" applyBorder="1"/>
    <xf numFmtId="43" fontId="7" fillId="0" borderId="0" xfId="1" applyFont="1"/>
    <xf numFmtId="169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0" fontId="6" fillId="0" borderId="0" xfId="0" applyFont="1"/>
    <xf numFmtId="43" fontId="6" fillId="0" borderId="0" xfId="1" applyFont="1"/>
    <xf numFmtId="169" fontId="6" fillId="0" borderId="0" xfId="1" applyNumberFormat="1" applyFont="1"/>
    <xf numFmtId="9" fontId="0" fillId="0" borderId="0" xfId="2" applyFont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168" fontId="7" fillId="3" borderId="0" xfId="2" applyNumberFormat="1" applyFont="1" applyFill="1" applyBorder="1" applyAlignment="1">
      <alignment horizontal="center" vertical="center" wrapText="1"/>
    </xf>
    <xf numFmtId="168" fontId="7" fillId="0" borderId="0" xfId="2" applyNumberFormat="1" applyFont="1" applyAlignment="1">
      <alignment horizontal="center"/>
    </xf>
    <xf numFmtId="168" fontId="8" fillId="0" borderId="0" xfId="2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" fontId="8" fillId="0" borderId="0" xfId="2" applyNumberFormat="1" applyFont="1" applyAlignment="1">
      <alignment horizontal="center"/>
    </xf>
    <xf numFmtId="1" fontId="2" fillId="0" borderId="0" xfId="0" applyNumberFormat="1" applyFont="1" applyAlignment="1">
      <alignment horizontal="left" indent="3"/>
    </xf>
    <xf numFmtId="1" fontId="2" fillId="0" borderId="0" xfId="0" applyNumberFormat="1" applyFont="1"/>
    <xf numFmtId="1" fontId="2" fillId="0" borderId="0" xfId="3" applyNumberFormat="1" applyFont="1" applyAlignment="1">
      <alignment horizontal="center"/>
    </xf>
    <xf numFmtId="1" fontId="0" fillId="0" borderId="0" xfId="3" applyNumberFormat="1" applyFont="1" applyAlignment="1">
      <alignment horizontal="center"/>
    </xf>
    <xf numFmtId="1" fontId="0" fillId="0" borderId="0" xfId="0" applyNumberFormat="1" applyFont="1"/>
    <xf numFmtId="0" fontId="9" fillId="0" borderId="0" xfId="0" applyFont="1"/>
    <xf numFmtId="169" fontId="9" fillId="0" borderId="0" xfId="0" applyNumberFormat="1" applyFont="1" applyAlignment="1">
      <alignment horizontal="center"/>
    </xf>
    <xf numFmtId="169" fontId="2" fillId="0" borderId="0" xfId="1" applyNumberFormat="1" applyFont="1" applyAlignment="1">
      <alignment horizontal="center"/>
    </xf>
  </cellXfs>
  <cellStyles count="6">
    <cellStyle name="Comma" xfId="1" builtinId="3"/>
    <cellStyle name="Comma 2" xfId="3" xr:uid="{76B8C6FC-8752-4000-B547-2F044E9B09B2}"/>
    <cellStyle name="Millares 14" xfId="4" xr:uid="{0B414AD6-EAB1-4AEF-BAD3-5B03067B5431}"/>
    <cellStyle name="Millares 2" xfId="5" xr:uid="{35A05AB4-D54B-4B67-B2FE-CD73C25408E4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topLeftCell="B1" workbookViewId="0">
      <selection activeCell="W1" sqref="B1:W1"/>
    </sheetView>
  </sheetViews>
  <sheetFormatPr defaultRowHeight="14.35" x14ac:dyDescent="0.5"/>
  <cols>
    <col min="1" max="1" width="25.5859375" bestFit="1" customWidth="1"/>
    <col min="2" max="7" width="10.87890625" bestFit="1" customWidth="1"/>
    <col min="8" max="12" width="11.87890625" bestFit="1" customWidth="1"/>
    <col min="13" max="14" width="10.87890625" bestFit="1" customWidth="1"/>
    <col min="15" max="21" width="11.87890625" bestFit="1" customWidth="1"/>
  </cols>
  <sheetData>
    <row r="1" spans="1:23" ht="28.7" x14ac:dyDescent="0.5">
      <c r="B1" s="51">
        <v>2014</v>
      </c>
      <c r="C1" s="51">
        <v>2015</v>
      </c>
      <c r="D1" s="51">
        <v>2016</v>
      </c>
      <c r="E1" s="51" t="s">
        <v>0</v>
      </c>
      <c r="F1" s="51" t="s">
        <v>1</v>
      </c>
      <c r="G1" s="51" t="s">
        <v>2</v>
      </c>
      <c r="H1" s="51" t="s">
        <v>3</v>
      </c>
      <c r="I1" s="51" t="s">
        <v>4</v>
      </c>
      <c r="J1" s="51" t="s">
        <v>5</v>
      </c>
      <c r="K1" s="51">
        <v>2017</v>
      </c>
      <c r="L1" s="51" t="s">
        <v>266</v>
      </c>
      <c r="M1" s="51" t="s">
        <v>267</v>
      </c>
      <c r="N1" s="51" t="s">
        <v>268</v>
      </c>
      <c r="O1" s="51" t="s">
        <v>269</v>
      </c>
      <c r="P1" s="51" t="s">
        <v>270</v>
      </c>
      <c r="Q1" s="51" t="s">
        <v>271</v>
      </c>
      <c r="R1" s="51">
        <v>2018</v>
      </c>
      <c r="S1" s="51">
        <v>2019</v>
      </c>
      <c r="T1" s="51">
        <v>2020</v>
      </c>
      <c r="U1" s="51">
        <v>2021</v>
      </c>
      <c r="V1" s="75" t="s">
        <v>275</v>
      </c>
      <c r="W1" s="75" t="s">
        <v>276</v>
      </c>
    </row>
    <row r="2" spans="1:23" x14ac:dyDescent="0.5">
      <c r="A2" s="17" t="s">
        <v>6</v>
      </c>
    </row>
    <row r="3" spans="1:23" x14ac:dyDescent="0.5">
      <c r="A3" s="17" t="s">
        <v>7</v>
      </c>
    </row>
    <row r="4" spans="1:23" x14ac:dyDescent="0.5">
      <c r="A4" s="19" t="s">
        <v>233</v>
      </c>
      <c r="B4">
        <v>4160.3538360000002</v>
      </c>
      <c r="C4">
        <v>5348.6745420000007</v>
      </c>
      <c r="D4">
        <v>11714.62150099628</v>
      </c>
      <c r="E4">
        <v>11828.424999999999</v>
      </c>
      <c r="F4">
        <v>13565.071287171579</v>
      </c>
      <c r="G4">
        <v>13565.071287171579</v>
      </c>
      <c r="H4">
        <v>14534.51</v>
      </c>
      <c r="I4">
        <v>14534.51</v>
      </c>
      <c r="J4">
        <v>15025.769</v>
      </c>
      <c r="K4">
        <v>15025.769</v>
      </c>
      <c r="L4">
        <v>16801.410158769722</v>
      </c>
      <c r="M4">
        <v>16874.780086973926</v>
      </c>
      <c r="N4">
        <v>16874.780086973926</v>
      </c>
      <c r="O4">
        <v>17346.958894867395</v>
      </c>
      <c r="P4" s="44">
        <v>17346.958894867395</v>
      </c>
      <c r="Q4">
        <v>17630.480858130752</v>
      </c>
      <c r="R4">
        <v>17630.480858130752</v>
      </c>
      <c r="S4">
        <v>19839.830373574914</v>
      </c>
      <c r="T4">
        <v>22193.678377462507</v>
      </c>
      <c r="U4">
        <v>24028.693686589915</v>
      </c>
    </row>
    <row r="5" spans="1:23" x14ac:dyDescent="0.5">
      <c r="A5" s="19" t="s">
        <v>234</v>
      </c>
      <c r="B5">
        <v>70.336604999999992</v>
      </c>
      <c r="C5">
        <v>72.625527000000005</v>
      </c>
      <c r="D5">
        <v>54.493588000000003</v>
      </c>
      <c r="E5">
        <v>53.478000000000002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82.886390509999984</v>
      </c>
      <c r="M5">
        <v>82.886390509999984</v>
      </c>
      <c r="N5">
        <v>82.886390509999984</v>
      </c>
      <c r="O5">
        <v>82.886390509999984</v>
      </c>
      <c r="P5" s="44">
        <v>82.886390509999984</v>
      </c>
      <c r="Q5">
        <v>82.886390509999984</v>
      </c>
      <c r="R5">
        <v>82.886390509999984</v>
      </c>
      <c r="S5">
        <v>82.886390509999984</v>
      </c>
      <c r="T5">
        <v>82.886390509999984</v>
      </c>
      <c r="U5">
        <v>82.886390509999984</v>
      </c>
    </row>
    <row r="6" spans="1:23" x14ac:dyDescent="0.5">
      <c r="A6" s="19" t="s">
        <v>235</v>
      </c>
      <c r="B6">
        <v>15.819843000000001</v>
      </c>
      <c r="C6">
        <v>14.358794</v>
      </c>
      <c r="D6">
        <v>114.47066735136252</v>
      </c>
      <c r="E6">
        <v>109.376</v>
      </c>
      <c r="F6">
        <v>104.1358311765463</v>
      </c>
      <c r="G6">
        <v>104.1358311765463</v>
      </c>
      <c r="H6">
        <v>99.647000000000006</v>
      </c>
      <c r="I6">
        <v>99.647000000000006</v>
      </c>
      <c r="J6">
        <v>95.081999999999994</v>
      </c>
      <c r="K6">
        <v>95.081999999999994</v>
      </c>
      <c r="L6">
        <v>90.520820700656373</v>
      </c>
      <c r="M6">
        <v>85.278999999999982</v>
      </c>
      <c r="N6">
        <v>85.278999999999982</v>
      </c>
      <c r="O6">
        <v>80.340560102075742</v>
      </c>
      <c r="P6" s="44">
        <v>80.340560102075742</v>
      </c>
      <c r="Q6">
        <v>75.688101379181816</v>
      </c>
      <c r="R6">
        <v>75.688101379181816</v>
      </c>
      <c r="S6">
        <v>58.155947406968906</v>
      </c>
      <c r="T6">
        <v>44.684886490393481</v>
      </c>
      <c r="U6">
        <v>34.33421979503472</v>
      </c>
    </row>
    <row r="7" spans="1:23" x14ac:dyDescent="0.5">
      <c r="A7" s="19" t="s">
        <v>236</v>
      </c>
      <c r="B7">
        <v>0.65264900000000003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P7" s="44"/>
      <c r="R7">
        <v>0</v>
      </c>
    </row>
    <row r="8" spans="1:23" x14ac:dyDescent="0.5">
      <c r="A8" s="19" t="s">
        <v>237</v>
      </c>
      <c r="B8">
        <v>21.232284</v>
      </c>
      <c r="C8">
        <v>18.477901000000003</v>
      </c>
      <c r="D8">
        <v>34.349649877250137</v>
      </c>
      <c r="E8">
        <v>34.905000000000001</v>
      </c>
      <c r="F8">
        <v>35.892790698746133</v>
      </c>
      <c r="G8">
        <v>35.892790698746133</v>
      </c>
      <c r="H8">
        <v>35.319000000000003</v>
      </c>
      <c r="I8">
        <v>35.319000000000003</v>
      </c>
      <c r="J8">
        <v>37.356999999999999</v>
      </c>
      <c r="K8">
        <v>37.356999999999999</v>
      </c>
      <c r="L8">
        <v>42.955831526121919</v>
      </c>
      <c r="M8">
        <v>0</v>
      </c>
      <c r="N8">
        <v>0</v>
      </c>
      <c r="O8">
        <v>0</v>
      </c>
      <c r="P8" s="44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3" x14ac:dyDescent="0.5">
      <c r="A9" s="19" t="s">
        <v>238</v>
      </c>
      <c r="B9">
        <v>0.23633699999999999</v>
      </c>
      <c r="C9">
        <v>0.13341399999999998</v>
      </c>
      <c r="D9">
        <v>1.5185000000000001E-2</v>
      </c>
      <c r="E9">
        <v>1.4999999999999999E-2</v>
      </c>
      <c r="F9">
        <v>1.5185000000000001E-2</v>
      </c>
      <c r="G9">
        <v>1.5185000000000001E-2</v>
      </c>
      <c r="H9">
        <v>1.4999999999999999E-2</v>
      </c>
      <c r="I9">
        <v>1.4999999999999999E-2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44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3" x14ac:dyDescent="0.5">
      <c r="A10" s="19" t="s">
        <v>239</v>
      </c>
      <c r="B10">
        <v>61.312605000000005</v>
      </c>
      <c r="C10">
        <v>78.569395</v>
      </c>
      <c r="D10">
        <v>359.78964385355641</v>
      </c>
      <c r="E10">
        <v>255.86199999999999</v>
      </c>
      <c r="F10">
        <v>128.33888046255848</v>
      </c>
      <c r="G10">
        <v>128.33888046255848</v>
      </c>
      <c r="H10">
        <v>23.402000000000001</v>
      </c>
      <c r="I10">
        <v>23.402000000000001</v>
      </c>
      <c r="J10">
        <v>14.307</v>
      </c>
      <c r="K10">
        <v>14.307</v>
      </c>
      <c r="L10">
        <v>19.309340764204503</v>
      </c>
      <c r="M10">
        <v>19.309340764204503</v>
      </c>
      <c r="N10">
        <v>19.309340764204503</v>
      </c>
      <c r="O10">
        <v>19</v>
      </c>
      <c r="P10" s="44">
        <v>19</v>
      </c>
      <c r="Q10">
        <v>19</v>
      </c>
      <c r="R10">
        <v>19</v>
      </c>
      <c r="S10">
        <v>19</v>
      </c>
      <c r="T10">
        <v>19</v>
      </c>
      <c r="U10">
        <v>19</v>
      </c>
    </row>
    <row r="11" spans="1:23" x14ac:dyDescent="0.5">
      <c r="A11" s="19" t="s">
        <v>240</v>
      </c>
      <c r="B11">
        <v>0</v>
      </c>
      <c r="C11">
        <v>4.4387030000000003</v>
      </c>
      <c r="D11">
        <v>0</v>
      </c>
      <c r="F11">
        <v>5.6672E-2</v>
      </c>
      <c r="G11">
        <v>5.6672E-2</v>
      </c>
      <c r="H11">
        <v>0</v>
      </c>
      <c r="I11">
        <v>0</v>
      </c>
      <c r="J11">
        <v>0</v>
      </c>
      <c r="K11">
        <v>0</v>
      </c>
      <c r="P11" s="44"/>
      <c r="R11">
        <v>0</v>
      </c>
    </row>
    <row r="12" spans="1:23" s="17" customFormat="1" x14ac:dyDescent="0.5">
      <c r="A12" s="17" t="s">
        <v>8</v>
      </c>
      <c r="B12" s="17">
        <f>SUM(B4:B11)</f>
        <v>4329.9441590000006</v>
      </c>
      <c r="C12" s="17">
        <f t="shared" ref="C12:U12" si="0">SUM(C4:C11)</f>
        <v>5537.2782760000009</v>
      </c>
      <c r="D12" s="17">
        <f t="shared" si="0"/>
        <v>12277.740235078449</v>
      </c>
      <c r="E12" s="17">
        <f t="shared" si="0"/>
        <v>12282.060999999998</v>
      </c>
      <c r="F12" s="17">
        <f t="shared" si="0"/>
        <v>13833.510646509432</v>
      </c>
      <c r="G12" s="17">
        <f t="shared" si="0"/>
        <v>13833.510646509432</v>
      </c>
      <c r="H12" s="17">
        <f t="shared" si="0"/>
        <v>14692.893</v>
      </c>
      <c r="I12" s="17">
        <f t="shared" si="0"/>
        <v>14692.893</v>
      </c>
      <c r="J12" s="17">
        <f t="shared" si="0"/>
        <v>15172.515000000001</v>
      </c>
      <c r="K12" s="17">
        <f t="shared" si="0"/>
        <v>15172.515000000001</v>
      </c>
      <c r="L12" s="17">
        <f t="shared" si="0"/>
        <v>17037.082542270706</v>
      </c>
      <c r="M12" s="17">
        <f t="shared" si="0"/>
        <v>17062.25481824813</v>
      </c>
      <c r="N12" s="17">
        <f t="shared" si="0"/>
        <v>17062.25481824813</v>
      </c>
      <c r="O12" s="17">
        <f t="shared" si="0"/>
        <v>17529.185845479471</v>
      </c>
      <c r="P12" s="17">
        <f t="shared" si="0"/>
        <v>17529.185845479471</v>
      </c>
      <c r="Q12" s="17">
        <f t="shared" si="0"/>
        <v>17808.055350019935</v>
      </c>
      <c r="R12" s="17">
        <f t="shared" si="0"/>
        <v>17808.055350019935</v>
      </c>
      <c r="S12" s="17">
        <f t="shared" si="0"/>
        <v>19999.872711491884</v>
      </c>
      <c r="T12" s="17">
        <f t="shared" si="0"/>
        <v>22340.249654462903</v>
      </c>
      <c r="U12" s="17">
        <f t="shared" si="0"/>
        <v>24164.914296894949</v>
      </c>
    </row>
    <row r="13" spans="1:23" x14ac:dyDescent="0.5">
      <c r="A13" s="19" t="s">
        <v>9</v>
      </c>
    </row>
    <row r="14" spans="1:23" x14ac:dyDescent="0.5">
      <c r="A14" s="19" t="s">
        <v>241</v>
      </c>
      <c r="B14">
        <v>1292.0220749999999</v>
      </c>
      <c r="C14">
        <v>1538.7847320000001</v>
      </c>
      <c r="D14">
        <v>2490.6850363934532</v>
      </c>
      <c r="E14">
        <v>2716.8270000000002</v>
      </c>
      <c r="F14">
        <v>4971.2724993399652</v>
      </c>
      <c r="G14">
        <v>4971.2724993399652</v>
      </c>
      <c r="H14">
        <v>6093.4059999999999</v>
      </c>
      <c r="I14">
        <v>6093.4059999999999</v>
      </c>
      <c r="J14">
        <v>5187.5600000000004</v>
      </c>
      <c r="K14">
        <v>5187.5600000000004</v>
      </c>
      <c r="L14">
        <v>5732.8837176916468</v>
      </c>
      <c r="M14">
        <v>6707.9799995330632</v>
      </c>
      <c r="N14">
        <v>6707.9799995330632</v>
      </c>
      <c r="O14">
        <v>6851.4563180485802</v>
      </c>
      <c r="P14" s="44">
        <v>6851.4563180485802</v>
      </c>
      <c r="Q14">
        <v>6307.0800001926436</v>
      </c>
      <c r="R14">
        <v>6307.0800001926436</v>
      </c>
      <c r="S14">
        <v>6670.7997854160285</v>
      </c>
      <c r="T14">
        <v>7732.7377996833256</v>
      </c>
      <c r="U14">
        <v>8832.670825969677</v>
      </c>
    </row>
    <row r="15" spans="1:23" x14ac:dyDescent="0.5">
      <c r="A15" s="19" t="s">
        <v>242</v>
      </c>
      <c r="B15">
        <v>438.50511</v>
      </c>
      <c r="C15">
        <v>424.43292400000001</v>
      </c>
      <c r="D15">
        <v>487.18227616364481</v>
      </c>
      <c r="F15">
        <v>3805.5639999999999</v>
      </c>
      <c r="G15">
        <v>3805.5639999999999</v>
      </c>
      <c r="H15">
        <v>5519.0609999999997</v>
      </c>
      <c r="I15">
        <v>5519.0609999999997</v>
      </c>
      <c r="J15">
        <v>3272.3380000000002</v>
      </c>
      <c r="K15">
        <v>3272.3380000000002</v>
      </c>
      <c r="L15">
        <v>4837.7870000000003</v>
      </c>
      <c r="M15">
        <v>5572.7833842274686</v>
      </c>
      <c r="N15">
        <v>5572.7833842274686</v>
      </c>
      <c r="O15">
        <v>5690.1925353284823</v>
      </c>
      <c r="P15" s="44">
        <v>5690.1925353284823</v>
      </c>
      <c r="Q15">
        <v>5103.4387787818332</v>
      </c>
      <c r="R15">
        <v>5103.4387787818332</v>
      </c>
      <c r="S15">
        <v>5540.155753989583</v>
      </c>
      <c r="T15">
        <v>6422.1042743132703</v>
      </c>
      <c r="U15">
        <v>7335.6079741104095</v>
      </c>
    </row>
    <row r="16" spans="1:23" x14ac:dyDescent="0.5">
      <c r="A16" s="19" t="s">
        <v>243</v>
      </c>
      <c r="J16">
        <v>518.86</v>
      </c>
      <c r="K16">
        <v>518.86</v>
      </c>
      <c r="L16">
        <v>546.76337654000008</v>
      </c>
      <c r="M16">
        <v>546.76337654000008</v>
      </c>
      <c r="N16">
        <v>546.76337654000008</v>
      </c>
      <c r="O16">
        <v>546.76337654000008</v>
      </c>
      <c r="P16" s="44">
        <v>546.76337654000008</v>
      </c>
      <c r="Q16">
        <v>546.76337654000008</v>
      </c>
      <c r="R16">
        <v>546.76337654000008</v>
      </c>
      <c r="S16">
        <v>546.76337654000008</v>
      </c>
      <c r="T16">
        <v>546.76337654000008</v>
      </c>
      <c r="U16">
        <v>546.76337654000008</v>
      </c>
    </row>
    <row r="17" spans="1:21" x14ac:dyDescent="0.5">
      <c r="A17" s="19" t="s">
        <v>239</v>
      </c>
      <c r="B17">
        <v>517.12644299999999</v>
      </c>
      <c r="C17">
        <v>903.02167199999997</v>
      </c>
      <c r="D17">
        <v>1126.326488689409</v>
      </c>
      <c r="E17">
        <v>858.67200000000003</v>
      </c>
      <c r="F17">
        <v>1097.6560842476699</v>
      </c>
      <c r="G17">
        <v>1097.6560842476699</v>
      </c>
      <c r="H17">
        <v>1622.7449999999999</v>
      </c>
      <c r="I17">
        <v>1622.7449999999999</v>
      </c>
      <c r="J17">
        <v>2013.9090000000001</v>
      </c>
      <c r="K17">
        <v>2013.9090000000001</v>
      </c>
      <c r="L17">
        <v>1962.0927191830642</v>
      </c>
      <c r="M17">
        <v>1979.5729885040932</v>
      </c>
      <c r="N17">
        <v>1979.5729885040932</v>
      </c>
      <c r="O17">
        <v>2009.3840550691568</v>
      </c>
      <c r="P17" s="44">
        <v>2009.3840550691568</v>
      </c>
      <c r="Q17">
        <v>2038.0894012771846</v>
      </c>
      <c r="R17">
        <v>2038.0894012771846</v>
      </c>
      <c r="S17">
        <v>1695.9660471396683</v>
      </c>
      <c r="T17">
        <v>1965.9502880550829</v>
      </c>
      <c r="U17">
        <v>2245.5942777889013</v>
      </c>
    </row>
    <row r="18" spans="1:21" x14ac:dyDescent="0.5">
      <c r="A18" s="19" t="s">
        <v>240</v>
      </c>
      <c r="B18">
        <v>2846.5778179999998</v>
      </c>
      <c r="C18">
        <v>4382.5792419999998</v>
      </c>
      <c r="D18">
        <v>5592.5993607757164</v>
      </c>
      <c r="E18">
        <v>1212.9100000000001</v>
      </c>
      <c r="F18">
        <v>3345.8030005392388</v>
      </c>
      <c r="G18">
        <v>3345.8030005392388</v>
      </c>
      <c r="H18">
        <v>2962.6680000000001</v>
      </c>
      <c r="I18">
        <v>2962.6680000000001</v>
      </c>
      <c r="J18">
        <v>2723.6869999999999</v>
      </c>
      <c r="K18">
        <v>2723.6869999999999</v>
      </c>
      <c r="L18">
        <v>3044.6259891234686</v>
      </c>
      <c r="M18">
        <v>3467.509661297092</v>
      </c>
      <c r="N18">
        <v>3467.509661297092</v>
      </c>
      <c r="O18">
        <v>3541.8545372963004</v>
      </c>
      <c r="P18" s="44">
        <v>3541.8545372963004</v>
      </c>
      <c r="Q18">
        <v>3466.4867176631324</v>
      </c>
      <c r="R18">
        <v>3466.4867176631324</v>
      </c>
      <c r="S18">
        <v>4013.7863115638816</v>
      </c>
      <c r="T18">
        <v>4652.7490150636959</v>
      </c>
      <c r="U18">
        <v>5314.5731241003996</v>
      </c>
    </row>
    <row r="19" spans="1:21" x14ac:dyDescent="0.5">
      <c r="A19" s="19" t="s">
        <v>238</v>
      </c>
      <c r="B19">
        <v>0.108918</v>
      </c>
      <c r="C19">
        <v>0</v>
      </c>
      <c r="D19">
        <v>0</v>
      </c>
      <c r="F19">
        <v>0</v>
      </c>
      <c r="G19">
        <v>0</v>
      </c>
      <c r="J19">
        <v>0</v>
      </c>
      <c r="P19" s="44"/>
      <c r="R19">
        <v>0</v>
      </c>
    </row>
    <row r="20" spans="1:21" x14ac:dyDescent="0.5">
      <c r="A20" s="19" t="s">
        <v>244</v>
      </c>
      <c r="B20">
        <v>23.014800000000001</v>
      </c>
      <c r="C20">
        <v>26.157871</v>
      </c>
      <c r="D20">
        <v>0</v>
      </c>
      <c r="F20">
        <v>0</v>
      </c>
      <c r="G20">
        <v>0</v>
      </c>
      <c r="J20">
        <v>0</v>
      </c>
      <c r="P20" s="44"/>
      <c r="R20">
        <v>0</v>
      </c>
    </row>
    <row r="21" spans="1:21" x14ac:dyDescent="0.5">
      <c r="A21" s="19" t="s">
        <v>10</v>
      </c>
      <c r="B21" s="59">
        <v>158.63257199999998</v>
      </c>
      <c r="C21" s="59">
        <v>211.32186199999998</v>
      </c>
      <c r="D21" s="59">
        <v>315.16378709112041</v>
      </c>
      <c r="E21" s="59">
        <v>45.613</v>
      </c>
      <c r="F21" s="59">
        <v>9.3699969499999991</v>
      </c>
      <c r="G21" s="59">
        <v>9.3699969499999991</v>
      </c>
      <c r="H21" s="59">
        <v>24.638999999999999</v>
      </c>
      <c r="I21" s="59">
        <v>24.638999999999999</v>
      </c>
      <c r="J21" s="59">
        <v>10.131</v>
      </c>
      <c r="K21" s="59">
        <v>10.131</v>
      </c>
      <c r="L21" s="59">
        <v>110.67993467999999</v>
      </c>
      <c r="M21" s="59">
        <v>110.67993467999999</v>
      </c>
      <c r="N21" s="59">
        <v>110.67993467999999</v>
      </c>
      <c r="O21" s="59">
        <v>110.67993467999999</v>
      </c>
      <c r="P21" s="59">
        <v>110.67993467999999</v>
      </c>
      <c r="Q21" s="59">
        <v>110.67993467999999</v>
      </c>
      <c r="R21" s="59">
        <v>110.67993467999999</v>
      </c>
      <c r="S21" s="59">
        <v>110.67993467999999</v>
      </c>
      <c r="T21" s="59">
        <v>110.67993467999999</v>
      </c>
      <c r="U21" s="59">
        <v>110.67993467999999</v>
      </c>
    </row>
    <row r="22" spans="1:21" x14ac:dyDescent="0.5">
      <c r="A22" s="19" t="s">
        <v>245</v>
      </c>
      <c r="B22" s="86">
        <v>1121.351181</v>
      </c>
      <c r="C22" s="86">
        <v>943.73110499999996</v>
      </c>
      <c r="D22" s="86">
        <v>3794.6665948133486</v>
      </c>
      <c r="E22" s="86">
        <v>1784.7850000000001</v>
      </c>
      <c r="F22" s="86">
        <v>3357.8272398493923</v>
      </c>
      <c r="G22" s="86">
        <v>3357.8272398493923</v>
      </c>
      <c r="H22" s="86">
        <v>3902.2840000000001</v>
      </c>
      <c r="I22" s="86">
        <v>3902.2840000000001</v>
      </c>
      <c r="J22" s="86">
        <v>3925.721</v>
      </c>
      <c r="K22" s="86">
        <v>3925.721</v>
      </c>
      <c r="L22" s="86">
        <v>2801.3860272006655</v>
      </c>
      <c r="M22" s="86">
        <v>1165.2904858417801</v>
      </c>
      <c r="N22" s="86">
        <v>1165.2904858417801</v>
      </c>
      <c r="O22" s="86">
        <v>1580.4516980425767</v>
      </c>
      <c r="P22" s="86">
        <v>1580.4516980425767</v>
      </c>
      <c r="Q22" s="86">
        <v>2051.0903457866962</v>
      </c>
      <c r="R22" s="86">
        <v>2051.0903457866962</v>
      </c>
      <c r="S22" s="86">
        <v>5682.3377624166806</v>
      </c>
      <c r="T22" s="86">
        <v>8427.5079576270018</v>
      </c>
      <c r="U22" s="86">
        <v>12952.691042507711</v>
      </c>
    </row>
    <row r="23" spans="1:21" x14ac:dyDescent="0.5">
      <c r="A23" s="17" t="s">
        <v>11</v>
      </c>
      <c r="B23" s="17">
        <f>SUM(B16:B22)+B14</f>
        <v>5958.833807</v>
      </c>
      <c r="C23" s="17">
        <f t="shared" ref="C23:U23" si="1">SUM(C16:C22)+C14</f>
        <v>8005.5964839999997</v>
      </c>
      <c r="D23" s="17">
        <f t="shared" si="1"/>
        <v>13319.441267763048</v>
      </c>
      <c r="E23" s="17">
        <f t="shared" si="1"/>
        <v>6618.8070000000007</v>
      </c>
      <c r="F23" s="17">
        <f t="shared" si="1"/>
        <v>12781.928820926267</v>
      </c>
      <c r="G23" s="17">
        <f t="shared" si="1"/>
        <v>12781.928820926267</v>
      </c>
      <c r="H23" s="17">
        <f t="shared" si="1"/>
        <v>14605.742000000002</v>
      </c>
      <c r="I23" s="17">
        <f t="shared" si="1"/>
        <v>14605.742000000002</v>
      </c>
      <c r="J23" s="17">
        <f t="shared" si="1"/>
        <v>14379.868000000002</v>
      </c>
      <c r="K23" s="17">
        <f t="shared" si="1"/>
        <v>14379.868000000002</v>
      </c>
      <c r="L23" s="17">
        <f t="shared" si="1"/>
        <v>14198.431764418845</v>
      </c>
      <c r="M23" s="17">
        <f t="shared" si="1"/>
        <v>13977.796446396029</v>
      </c>
      <c r="N23" s="17">
        <f t="shared" si="1"/>
        <v>13977.796446396029</v>
      </c>
      <c r="O23" s="17">
        <f t="shared" si="1"/>
        <v>14640.589919676615</v>
      </c>
      <c r="P23" s="17">
        <f t="shared" si="1"/>
        <v>14640.589919676615</v>
      </c>
      <c r="Q23" s="17">
        <f t="shared" si="1"/>
        <v>14520.189776139658</v>
      </c>
      <c r="R23" s="17">
        <f t="shared" si="1"/>
        <v>14520.189776139658</v>
      </c>
      <c r="S23" s="17">
        <f t="shared" si="1"/>
        <v>18720.333217756259</v>
      </c>
      <c r="T23" s="17">
        <f t="shared" si="1"/>
        <v>23436.388371649104</v>
      </c>
      <c r="U23" s="17">
        <f t="shared" si="1"/>
        <v>30002.972581586691</v>
      </c>
    </row>
    <row r="24" spans="1:21" x14ac:dyDescent="0.5">
      <c r="A24" s="17" t="s">
        <v>12</v>
      </c>
      <c r="B24" s="87">
        <f>B23+B12</f>
        <v>10288.777966000001</v>
      </c>
      <c r="C24" s="87">
        <f t="shared" ref="C24:U24" si="2">C23+C12</f>
        <v>13542.874760000001</v>
      </c>
      <c r="D24" s="87">
        <f t="shared" si="2"/>
        <v>25597.181502841497</v>
      </c>
      <c r="E24" s="87">
        <f t="shared" si="2"/>
        <v>18900.867999999999</v>
      </c>
      <c r="F24" s="87">
        <f t="shared" si="2"/>
        <v>26615.439467435699</v>
      </c>
      <c r="G24" s="87">
        <f t="shared" si="2"/>
        <v>26615.439467435699</v>
      </c>
      <c r="H24" s="87">
        <f t="shared" si="2"/>
        <v>29298.635000000002</v>
      </c>
      <c r="I24" s="87">
        <f t="shared" si="2"/>
        <v>29298.635000000002</v>
      </c>
      <c r="J24" s="87">
        <f t="shared" si="2"/>
        <v>29552.383000000002</v>
      </c>
      <c r="K24" s="87">
        <f t="shared" si="2"/>
        <v>29552.383000000002</v>
      </c>
      <c r="L24" s="87">
        <f t="shared" si="2"/>
        <v>31235.514306689551</v>
      </c>
      <c r="M24" s="87">
        <f t="shared" si="2"/>
        <v>31040.051264644157</v>
      </c>
      <c r="N24" s="87">
        <f t="shared" si="2"/>
        <v>31040.051264644157</v>
      </c>
      <c r="O24" s="87">
        <f t="shared" si="2"/>
        <v>32169.775765156086</v>
      </c>
      <c r="P24" s="87">
        <f t="shared" si="2"/>
        <v>32169.775765156086</v>
      </c>
      <c r="Q24" s="87">
        <f t="shared" si="2"/>
        <v>32328.245126159592</v>
      </c>
      <c r="R24" s="87">
        <f t="shared" si="2"/>
        <v>32328.245126159592</v>
      </c>
      <c r="S24" s="87">
        <f t="shared" si="2"/>
        <v>38720.205929248143</v>
      </c>
      <c r="T24" s="87">
        <f t="shared" si="2"/>
        <v>45776.638026112007</v>
      </c>
      <c r="U24" s="87">
        <f t="shared" si="2"/>
        <v>54167.886878481644</v>
      </c>
    </row>
    <row r="25" spans="1:21" x14ac:dyDescent="0.5">
      <c r="A25" s="17" t="s">
        <v>13</v>
      </c>
    </row>
    <row r="26" spans="1:21" x14ac:dyDescent="0.5">
      <c r="A26" s="17" t="s">
        <v>246</v>
      </c>
      <c r="B26">
        <v>12</v>
      </c>
      <c r="C26">
        <v>12</v>
      </c>
      <c r="D26">
        <v>12</v>
      </c>
      <c r="E26">
        <v>15</v>
      </c>
      <c r="F26">
        <v>15</v>
      </c>
      <c r="G26">
        <v>15</v>
      </c>
      <c r="H26">
        <v>15</v>
      </c>
      <c r="I26">
        <v>15</v>
      </c>
      <c r="J26">
        <v>15</v>
      </c>
      <c r="K26">
        <v>15</v>
      </c>
      <c r="L26">
        <v>15</v>
      </c>
      <c r="M26">
        <v>15</v>
      </c>
      <c r="N26">
        <v>15</v>
      </c>
      <c r="O26">
        <v>15</v>
      </c>
      <c r="P26" s="44">
        <v>15</v>
      </c>
      <c r="Q26">
        <v>15</v>
      </c>
      <c r="R26">
        <v>15</v>
      </c>
      <c r="S26">
        <v>15</v>
      </c>
      <c r="T26">
        <v>15</v>
      </c>
      <c r="U26">
        <v>15</v>
      </c>
    </row>
    <row r="27" spans="1:21" x14ac:dyDescent="0.5">
      <c r="A27" s="17" t="s">
        <v>247</v>
      </c>
      <c r="B27">
        <v>25.414186000000001</v>
      </c>
      <c r="C27">
        <v>25.414186000000001</v>
      </c>
      <c r="D27">
        <v>25.414186000000001</v>
      </c>
      <c r="E27">
        <v>25.414000000000001</v>
      </c>
      <c r="F27">
        <v>25.414186000000001</v>
      </c>
      <c r="G27">
        <v>25.414186000000001</v>
      </c>
      <c r="H27">
        <v>25.414000000000001</v>
      </c>
      <c r="I27">
        <v>25.414000000000001</v>
      </c>
      <c r="J27">
        <v>25.414000000000001</v>
      </c>
      <c r="K27">
        <v>25.414000000000001</v>
      </c>
      <c r="L27">
        <v>25.414186000000001</v>
      </c>
      <c r="M27">
        <v>25.414186000000001</v>
      </c>
      <c r="N27">
        <v>25.414186000000001</v>
      </c>
      <c r="O27">
        <v>25.414186000000001</v>
      </c>
      <c r="P27" s="44">
        <v>25.414186000000001</v>
      </c>
      <c r="Q27">
        <v>25.414186000000001</v>
      </c>
      <c r="R27">
        <v>25.414186000000001</v>
      </c>
      <c r="S27">
        <v>25.414186000000001</v>
      </c>
      <c r="T27">
        <v>25.414186000000001</v>
      </c>
      <c r="U27">
        <v>25.414186000000001</v>
      </c>
    </row>
    <row r="28" spans="1:21" x14ac:dyDescent="0.5">
      <c r="A28" s="17" t="s">
        <v>14</v>
      </c>
      <c r="B28">
        <v>2026.43510055</v>
      </c>
      <c r="C28">
        <v>2640.5612732999994</v>
      </c>
      <c r="D28">
        <v>4717.4913454494326</v>
      </c>
      <c r="E28">
        <v>-1916.463</v>
      </c>
      <c r="F28">
        <v>6140.0682568180709</v>
      </c>
      <c r="G28">
        <v>6140.0682568180709</v>
      </c>
      <c r="H28">
        <v>6688.0060000000003</v>
      </c>
      <c r="I28">
        <v>6688.0060000000003</v>
      </c>
      <c r="J28">
        <v>6998.5910000000003</v>
      </c>
      <c r="K28">
        <v>6998.5910000000003</v>
      </c>
      <c r="L28">
        <v>8978.4979999999996</v>
      </c>
      <c r="M28">
        <v>8989.3591800099457</v>
      </c>
      <c r="N28">
        <v>8989.3591800099457</v>
      </c>
      <c r="O28">
        <v>15316.250891670474</v>
      </c>
      <c r="P28" s="44">
        <v>15316.250891670474</v>
      </c>
      <c r="Q28">
        <v>15461.706758180231</v>
      </c>
      <c r="R28">
        <v>15461.706758180231</v>
      </c>
      <c r="S28">
        <v>16913.369530543641</v>
      </c>
      <c r="T28">
        <v>18200.736077045876</v>
      </c>
      <c r="U28">
        <v>19400.466673120336</v>
      </c>
    </row>
    <row r="29" spans="1:21" x14ac:dyDescent="0.5">
      <c r="A29" s="17" t="s">
        <v>248</v>
      </c>
      <c r="B29">
        <v>477.88091004496187</v>
      </c>
      <c r="C29">
        <v>471.81152486560183</v>
      </c>
      <c r="D29">
        <v>744.8147796495374</v>
      </c>
      <c r="E29">
        <v>831.93499999999995</v>
      </c>
      <c r="F29">
        <v>-6952.581498969198</v>
      </c>
      <c r="G29">
        <v>-6952.581498969198</v>
      </c>
      <c r="H29">
        <v>-7486.067</v>
      </c>
      <c r="I29">
        <v>-7486.067</v>
      </c>
      <c r="J29">
        <v>-6100.98</v>
      </c>
      <c r="K29">
        <v>-6100.98</v>
      </c>
      <c r="L29">
        <v>-8041.1030000000001</v>
      </c>
      <c r="M29">
        <v>-7863.364475101489</v>
      </c>
      <c r="N29">
        <v>-7863.364475101489</v>
      </c>
      <c r="O29">
        <v>-7812.3434545734617</v>
      </c>
      <c r="P29" s="44">
        <v>-7812.3434545734617</v>
      </c>
      <c r="Q29">
        <v>-7350.0856647790333</v>
      </c>
      <c r="R29">
        <v>-7350.0856647790333</v>
      </c>
      <c r="S29">
        <v>-6426.9825143698708</v>
      </c>
      <c r="T29">
        <v>-4336.4729172908555</v>
      </c>
      <c r="U29">
        <v>-1071.5738726534128</v>
      </c>
    </row>
    <row r="30" spans="1:21" x14ac:dyDescent="0.5">
      <c r="A30" s="17" t="s">
        <v>15</v>
      </c>
      <c r="B30" s="17">
        <f>SUM(B26:B29)</f>
        <v>2541.7301965949619</v>
      </c>
      <c r="C30" s="17">
        <f t="shared" ref="C30:U30" si="3">SUM(C26:C29)</f>
        <v>3149.7869841656011</v>
      </c>
      <c r="D30" s="17">
        <f t="shared" si="3"/>
        <v>5499.7203110989703</v>
      </c>
      <c r="E30" s="17">
        <f t="shared" si="3"/>
        <v>-1044.114</v>
      </c>
      <c r="F30" s="17">
        <f t="shared" si="3"/>
        <v>-772.09905615112712</v>
      </c>
      <c r="G30" s="17">
        <f t="shared" si="3"/>
        <v>-772.09905615112712</v>
      </c>
      <c r="H30" s="17">
        <f t="shared" si="3"/>
        <v>-757.64699999999993</v>
      </c>
      <c r="I30" s="17">
        <f t="shared" si="3"/>
        <v>-757.64699999999993</v>
      </c>
      <c r="J30" s="17">
        <f t="shared" si="3"/>
        <v>938.02500000000055</v>
      </c>
      <c r="K30" s="17">
        <f t="shared" si="3"/>
        <v>938.02500000000055</v>
      </c>
      <c r="L30" s="17">
        <f t="shared" si="3"/>
        <v>977.8091859999995</v>
      </c>
      <c r="M30" s="17">
        <f t="shared" si="3"/>
        <v>1166.4088909084567</v>
      </c>
      <c r="N30" s="17">
        <f t="shared" si="3"/>
        <v>1166.4088909084567</v>
      </c>
      <c r="O30" s="17">
        <f t="shared" si="3"/>
        <v>7544.321623097012</v>
      </c>
      <c r="P30" s="17">
        <f t="shared" si="3"/>
        <v>7544.321623097012</v>
      </c>
      <c r="Q30" s="17">
        <f t="shared" si="3"/>
        <v>8152.0352794011978</v>
      </c>
      <c r="R30" s="17">
        <f t="shared" si="3"/>
        <v>8152.0352794011978</v>
      </c>
      <c r="S30" s="17">
        <f t="shared" si="3"/>
        <v>10526.801202173772</v>
      </c>
      <c r="T30" s="17">
        <f t="shared" si="3"/>
        <v>13904.677345755023</v>
      </c>
      <c r="U30" s="17">
        <f t="shared" si="3"/>
        <v>18369.306986466923</v>
      </c>
    </row>
    <row r="31" spans="1:21" x14ac:dyDescent="0.5">
      <c r="A31" s="17" t="s">
        <v>16</v>
      </c>
    </row>
    <row r="32" spans="1:21" x14ac:dyDescent="0.5">
      <c r="A32" s="17" t="s">
        <v>17</v>
      </c>
    </row>
    <row r="33" spans="1:21" x14ac:dyDescent="0.5">
      <c r="A33" s="17" t="s">
        <v>18</v>
      </c>
      <c r="B33" s="69">
        <v>1224.2103419999999</v>
      </c>
      <c r="C33" s="69">
        <v>1215.844374</v>
      </c>
      <c r="D33" s="69">
        <v>6234.3233184088122</v>
      </c>
      <c r="E33" s="69">
        <v>9754.8590000000004</v>
      </c>
      <c r="F33" s="69">
        <v>9735.9136085652499</v>
      </c>
      <c r="G33" s="69">
        <v>9735.9136085652499</v>
      </c>
      <c r="H33" s="69">
        <v>11003.981</v>
      </c>
      <c r="I33" s="69">
        <v>11003.981</v>
      </c>
      <c r="J33" s="69">
        <v>11883.245000000001</v>
      </c>
      <c r="K33" s="69">
        <v>11883.245000000001</v>
      </c>
      <c r="L33" s="69">
        <v>10509.989409601236</v>
      </c>
      <c r="M33" s="69">
        <v>7623.210719826895</v>
      </c>
      <c r="N33" s="69">
        <v>7623.210719826895</v>
      </c>
      <c r="O33" s="69">
        <v>11507.47455708772</v>
      </c>
      <c r="P33" s="69">
        <v>11507.47455708772</v>
      </c>
      <c r="Q33" s="69">
        <v>11306.326474402087</v>
      </c>
      <c r="R33" s="69">
        <v>11306.326474402087</v>
      </c>
      <c r="S33" s="69">
        <v>11950.78457219158</v>
      </c>
      <c r="T33" s="69">
        <v>12441.588137353096</v>
      </c>
      <c r="U33" s="69">
        <v>13213.635533495833</v>
      </c>
    </row>
    <row r="34" spans="1:21" x14ac:dyDescent="0.5">
      <c r="A34" s="17" t="s">
        <v>249</v>
      </c>
      <c r="B34" s="69">
        <v>982.17454299999997</v>
      </c>
      <c r="C34" s="69">
        <v>1251.9683929999999</v>
      </c>
      <c r="D34" s="69">
        <v>2747.0571600551116</v>
      </c>
      <c r="E34" s="69">
        <v>1419.8879999999999</v>
      </c>
      <c r="F34" s="69">
        <v>3123.4662207352044</v>
      </c>
      <c r="G34" s="69">
        <v>3123.4662207352044</v>
      </c>
      <c r="H34" s="69">
        <v>3253.085</v>
      </c>
      <c r="I34" s="69">
        <v>3253.085</v>
      </c>
      <c r="J34" s="69">
        <v>2411.5540000000001</v>
      </c>
      <c r="K34" s="69">
        <v>2411.5540000000001</v>
      </c>
      <c r="L34" s="69">
        <v>1339.7934721963461</v>
      </c>
      <c r="M34" s="69">
        <v>1378.8596218958203</v>
      </c>
      <c r="N34" s="69">
        <v>1378.8596218958203</v>
      </c>
      <c r="O34" s="69">
        <v>1635.4470067525119</v>
      </c>
      <c r="P34" s="69">
        <v>1635.4470067525119</v>
      </c>
      <c r="Q34" s="69">
        <v>1911.8798777520815</v>
      </c>
      <c r="R34" s="69">
        <v>1911.8798777520815</v>
      </c>
      <c r="S34" s="69">
        <v>3089.1600833758657</v>
      </c>
      <c r="T34" s="69">
        <v>4479.1939869290491</v>
      </c>
      <c r="U34" s="69">
        <v>6213.5024509764953</v>
      </c>
    </row>
    <row r="35" spans="1:21" x14ac:dyDescent="0.5">
      <c r="A35" s="17" t="s">
        <v>250</v>
      </c>
      <c r="B35" s="69">
        <v>72.760412157359951</v>
      </c>
      <c r="C35" s="69">
        <v>13.850007101719974</v>
      </c>
      <c r="D35" s="69">
        <v>189.040347</v>
      </c>
      <c r="E35" s="69">
        <v>184.55500000000001</v>
      </c>
      <c r="F35" s="69"/>
      <c r="G35" s="69"/>
      <c r="H35" s="69"/>
      <c r="I35" s="69"/>
      <c r="J35" s="69">
        <v>0</v>
      </c>
      <c r="K35" s="69">
        <v>0</v>
      </c>
      <c r="L35" s="69"/>
      <c r="M35" s="69"/>
      <c r="N35" s="69"/>
      <c r="O35" s="69"/>
      <c r="P35" s="69"/>
      <c r="Q35" s="69"/>
      <c r="R35" s="69">
        <v>0</v>
      </c>
      <c r="S35" s="69"/>
      <c r="T35" s="69"/>
      <c r="U35" s="69"/>
    </row>
    <row r="36" spans="1:21" x14ac:dyDescent="0.5">
      <c r="A36" s="17" t="s">
        <v>19</v>
      </c>
      <c r="B36" s="80">
        <f>SUM(B33:B35)</f>
        <v>2279.1452971573599</v>
      </c>
      <c r="C36" s="80">
        <f t="shared" ref="C36:U36" si="4">SUM(C33:C35)</f>
        <v>2481.6627741017201</v>
      </c>
      <c r="D36" s="80">
        <f t="shared" si="4"/>
        <v>9170.4208254639234</v>
      </c>
      <c r="E36" s="80">
        <f t="shared" si="4"/>
        <v>11359.302</v>
      </c>
      <c r="F36" s="80">
        <f t="shared" si="4"/>
        <v>12859.379829300455</v>
      </c>
      <c r="G36" s="80">
        <f t="shared" si="4"/>
        <v>12859.379829300455</v>
      </c>
      <c r="H36" s="80">
        <f t="shared" si="4"/>
        <v>14257.065999999999</v>
      </c>
      <c r="I36" s="80">
        <f t="shared" si="4"/>
        <v>14257.065999999999</v>
      </c>
      <c r="J36" s="80">
        <f t="shared" si="4"/>
        <v>14294.799000000001</v>
      </c>
      <c r="K36" s="80">
        <f t="shared" si="4"/>
        <v>14294.799000000001</v>
      </c>
      <c r="L36" s="80">
        <f t="shared" si="4"/>
        <v>11849.782881797582</v>
      </c>
      <c r="M36" s="80">
        <f t="shared" si="4"/>
        <v>9002.070341722716</v>
      </c>
      <c r="N36" s="80">
        <f t="shared" si="4"/>
        <v>9002.070341722716</v>
      </c>
      <c r="O36" s="80">
        <f t="shared" si="4"/>
        <v>13142.921563840233</v>
      </c>
      <c r="P36" s="80">
        <f t="shared" si="4"/>
        <v>13142.921563840233</v>
      </c>
      <c r="Q36" s="80">
        <f t="shared" si="4"/>
        <v>13218.206352154168</v>
      </c>
      <c r="R36" s="80">
        <f t="shared" si="4"/>
        <v>13218.206352154168</v>
      </c>
      <c r="S36" s="80">
        <f t="shared" si="4"/>
        <v>15039.944655567446</v>
      </c>
      <c r="T36" s="80">
        <f t="shared" si="4"/>
        <v>16920.782124282145</v>
      </c>
      <c r="U36" s="80">
        <f t="shared" si="4"/>
        <v>19427.137984472327</v>
      </c>
    </row>
    <row r="37" spans="1:21" x14ac:dyDescent="0.5">
      <c r="A37" s="17" t="s">
        <v>20</v>
      </c>
      <c r="P37" s="44"/>
    </row>
    <row r="38" spans="1:21" x14ac:dyDescent="0.5">
      <c r="A38" s="17" t="s">
        <v>265</v>
      </c>
      <c r="B38" s="70">
        <v>2128.0531639999999</v>
      </c>
      <c r="C38" s="70">
        <v>3898.9916020000001</v>
      </c>
      <c r="D38" s="70">
        <v>4144.7254304348589</v>
      </c>
      <c r="E38" s="70">
        <v>3417.404</v>
      </c>
      <c r="F38" s="70">
        <v>6093.4645057265607</v>
      </c>
      <c r="G38" s="70">
        <v>6093.4645057265607</v>
      </c>
      <c r="H38" s="70">
        <v>7448.6809999999996</v>
      </c>
      <c r="I38" s="70">
        <v>7448.6809999999996</v>
      </c>
      <c r="J38" s="70">
        <v>6039.3370000000004</v>
      </c>
      <c r="K38" s="70">
        <v>6039.3370000000004</v>
      </c>
      <c r="L38" s="70">
        <v>10386.718952474626</v>
      </c>
      <c r="M38" s="70">
        <v>10224.209518028936</v>
      </c>
      <c r="N38" s="70">
        <v>10224.209518028936</v>
      </c>
      <c r="O38" s="70">
        <v>690.28750009659996</v>
      </c>
      <c r="P38" s="70">
        <v>690.28750009659996</v>
      </c>
      <c r="Q38" s="70">
        <v>699.19230779015379</v>
      </c>
      <c r="R38" s="70">
        <v>699.19230779015379</v>
      </c>
      <c r="S38" s="70">
        <v>787.76194527975747</v>
      </c>
      <c r="T38" s="70">
        <v>702.21534004864907</v>
      </c>
      <c r="U38" s="70">
        <v>262.65846768817141</v>
      </c>
    </row>
    <row r="39" spans="1:21" x14ac:dyDescent="0.5">
      <c r="A39" s="17" t="s">
        <v>251</v>
      </c>
      <c r="B39" s="70">
        <v>10.147746</v>
      </c>
      <c r="C39" s="70">
        <v>1.5626990000000001</v>
      </c>
      <c r="D39" s="70">
        <v>103.82834624614821</v>
      </c>
      <c r="E39" s="70">
        <v>30.17</v>
      </c>
      <c r="F39" s="70">
        <v>23.374500861852383</v>
      </c>
      <c r="G39" s="70">
        <v>23.374500861852383</v>
      </c>
      <c r="H39" s="70">
        <v>39.951000000000001</v>
      </c>
      <c r="I39" s="70">
        <v>39.951000000000001</v>
      </c>
      <c r="J39" s="70">
        <v>41.970999999999997</v>
      </c>
      <c r="K39" s="70">
        <v>41.970999999999997</v>
      </c>
      <c r="L39" s="70">
        <v>3.9598950699999995</v>
      </c>
      <c r="M39" s="70"/>
      <c r="N39" s="70"/>
      <c r="O39" s="70"/>
      <c r="P39" s="70"/>
      <c r="Q39" s="70"/>
      <c r="R39" s="70">
        <v>0</v>
      </c>
      <c r="S39" s="70"/>
      <c r="T39" s="70"/>
      <c r="U39" s="70"/>
    </row>
    <row r="40" spans="1:21" x14ac:dyDescent="0.5">
      <c r="A40" s="17" t="s">
        <v>252</v>
      </c>
      <c r="B40" s="70">
        <v>13.599962999999999</v>
      </c>
      <c r="C40" s="70">
        <v>27.648803000000001</v>
      </c>
      <c r="D40" s="70">
        <v>67.788854000000001</v>
      </c>
      <c r="E40" s="70">
        <v>77.027000000000001</v>
      </c>
      <c r="F40" s="70">
        <v>97.560210340000012</v>
      </c>
      <c r="G40" s="70">
        <v>97.560210340000012</v>
      </c>
      <c r="H40" s="70">
        <v>98.007999999999996</v>
      </c>
      <c r="I40" s="70">
        <v>98.007999999999996</v>
      </c>
      <c r="J40" s="70">
        <v>96.221000000000004</v>
      </c>
      <c r="K40" s="70">
        <v>96.221000000000004</v>
      </c>
      <c r="L40" s="70">
        <v>102.28928524848139</v>
      </c>
      <c r="M40" s="70">
        <v>102.28928524848139</v>
      </c>
      <c r="N40" s="70">
        <v>102.28928524848139</v>
      </c>
      <c r="O40" s="70">
        <v>102.28928524848139</v>
      </c>
      <c r="P40" s="70">
        <v>102.28928524848139</v>
      </c>
      <c r="Q40" s="70">
        <v>102.28928524848139</v>
      </c>
      <c r="R40" s="70">
        <v>102.28928524848139</v>
      </c>
      <c r="S40" s="70">
        <v>102.28928524848139</v>
      </c>
      <c r="T40" s="70">
        <v>102.28928524848139</v>
      </c>
      <c r="U40" s="70">
        <v>102.28928524848139</v>
      </c>
    </row>
    <row r="41" spans="1:21" x14ac:dyDescent="0.5">
      <c r="A41" s="17" t="s">
        <v>10</v>
      </c>
      <c r="B41" s="70">
        <v>27.478776000000003</v>
      </c>
      <c r="C41" s="70">
        <v>1.3649469999999999</v>
      </c>
      <c r="D41" s="70">
        <v>1.152606</v>
      </c>
      <c r="E41" s="70">
        <v>2.5939999999999999</v>
      </c>
      <c r="F41" s="70">
        <v>8.285085253359821E-2</v>
      </c>
      <c r="G41" s="70">
        <v>8.285085253359821E-2</v>
      </c>
      <c r="H41" s="70">
        <v>0.64</v>
      </c>
      <c r="I41" s="70">
        <v>0.64</v>
      </c>
      <c r="J41" s="70">
        <v>0</v>
      </c>
      <c r="K41" s="70">
        <v>0</v>
      </c>
      <c r="L41" s="70">
        <v>0</v>
      </c>
      <c r="M41" s="70"/>
      <c r="N41" s="70"/>
      <c r="O41" s="70"/>
      <c r="P41" s="70"/>
      <c r="Q41" s="70"/>
      <c r="R41" s="70">
        <v>0</v>
      </c>
      <c r="S41" s="70"/>
      <c r="T41" s="70"/>
      <c r="U41" s="70"/>
    </row>
    <row r="42" spans="1:21" x14ac:dyDescent="0.5">
      <c r="A42" s="17" t="s">
        <v>250</v>
      </c>
      <c r="B42" s="70">
        <v>3288.6228229999997</v>
      </c>
      <c r="C42" s="70">
        <v>3981.8569509999998</v>
      </c>
      <c r="D42" s="70">
        <v>6609.5451297105938</v>
      </c>
      <c r="E42" s="70">
        <v>5058.4849999999997</v>
      </c>
      <c r="F42" s="70">
        <v>8313.6764663700924</v>
      </c>
      <c r="G42" s="70">
        <v>8313.6764663700924</v>
      </c>
      <c r="H42" s="70">
        <v>8211.9359999999997</v>
      </c>
      <c r="I42" s="70">
        <v>8211.9359999999997</v>
      </c>
      <c r="J42" s="70">
        <v>8142.03</v>
      </c>
      <c r="K42" s="70">
        <v>8142.03</v>
      </c>
      <c r="L42" s="70">
        <v>7914.9527215938288</v>
      </c>
      <c r="M42" s="70">
        <v>10545.071823700922</v>
      </c>
      <c r="N42" s="70">
        <v>10545.071823700922</v>
      </c>
      <c r="O42" s="70">
        <v>10689.954387839116</v>
      </c>
      <c r="P42" s="70">
        <v>10689.954387839116</v>
      </c>
      <c r="Q42" s="70">
        <v>10156.520496530942</v>
      </c>
      <c r="R42" s="70">
        <v>10156.520496530942</v>
      </c>
      <c r="S42" s="70">
        <v>12263.407435944042</v>
      </c>
      <c r="T42" s="70">
        <v>14146.672525743066</v>
      </c>
      <c r="U42" s="70">
        <v>16006.492749571089</v>
      </c>
    </row>
    <row r="43" spans="1:21" x14ac:dyDescent="0.5">
      <c r="A43" s="17" t="s">
        <v>277</v>
      </c>
      <c r="B43" s="89">
        <f>SUM(B38:B42)</f>
        <v>5467.9024719999998</v>
      </c>
      <c r="C43" s="89">
        <f t="shared" ref="C43:U43" si="5">SUM(C38:C42)</f>
        <v>7911.4250019999999</v>
      </c>
      <c r="D43" s="89">
        <f t="shared" si="5"/>
        <v>10927.0403663916</v>
      </c>
      <c r="E43" s="89">
        <f t="shared" si="5"/>
        <v>8585.68</v>
      </c>
      <c r="F43" s="89">
        <f t="shared" si="5"/>
        <v>14528.15853415104</v>
      </c>
      <c r="G43" s="89">
        <f t="shared" si="5"/>
        <v>14528.15853415104</v>
      </c>
      <c r="H43" s="89">
        <f t="shared" si="5"/>
        <v>15799.216</v>
      </c>
      <c r="I43" s="89">
        <f t="shared" si="5"/>
        <v>15799.216</v>
      </c>
      <c r="J43" s="89">
        <f t="shared" si="5"/>
        <v>14319.559000000001</v>
      </c>
      <c r="K43" s="89">
        <f t="shared" si="5"/>
        <v>14319.559000000001</v>
      </c>
      <c r="L43" s="89">
        <f t="shared" si="5"/>
        <v>18407.920854386939</v>
      </c>
      <c r="M43" s="89">
        <f t="shared" si="5"/>
        <v>20871.57062697834</v>
      </c>
      <c r="N43" s="89">
        <f t="shared" si="5"/>
        <v>20871.57062697834</v>
      </c>
      <c r="O43" s="89">
        <f t="shared" si="5"/>
        <v>11482.531173184198</v>
      </c>
      <c r="P43" s="89">
        <f t="shared" si="5"/>
        <v>11482.531173184198</v>
      </c>
      <c r="Q43" s="89">
        <f t="shared" si="5"/>
        <v>10958.002089569578</v>
      </c>
      <c r="R43" s="89">
        <f t="shared" si="5"/>
        <v>10958.002089569578</v>
      </c>
      <c r="S43" s="89">
        <f t="shared" si="5"/>
        <v>13153.458666472281</v>
      </c>
      <c r="T43" s="89">
        <f t="shared" si="5"/>
        <v>14951.177151040196</v>
      </c>
      <c r="U43" s="89">
        <f t="shared" si="5"/>
        <v>16371.440502507741</v>
      </c>
    </row>
    <row r="44" spans="1:21" x14ac:dyDescent="0.5">
      <c r="A44" s="17" t="s">
        <v>21</v>
      </c>
      <c r="B44" s="88">
        <f>B43+B36</f>
        <v>7747.0477691573597</v>
      </c>
      <c r="C44" s="88">
        <f t="shared" ref="C44:U44" si="6">C43+C36</f>
        <v>10393.08777610172</v>
      </c>
      <c r="D44" s="88">
        <f t="shared" si="6"/>
        <v>20097.461191855524</v>
      </c>
      <c r="E44" s="88">
        <f t="shared" si="6"/>
        <v>19944.982</v>
      </c>
      <c r="F44" s="88">
        <f t="shared" si="6"/>
        <v>27387.538363451495</v>
      </c>
      <c r="G44" s="88">
        <f t="shared" si="6"/>
        <v>27387.538363451495</v>
      </c>
      <c r="H44" s="88">
        <f t="shared" si="6"/>
        <v>30056.281999999999</v>
      </c>
      <c r="I44" s="88">
        <f t="shared" si="6"/>
        <v>30056.281999999999</v>
      </c>
      <c r="J44" s="88">
        <f t="shared" si="6"/>
        <v>28614.358</v>
      </c>
      <c r="K44" s="88">
        <f t="shared" si="6"/>
        <v>28614.358</v>
      </c>
      <c r="L44" s="88">
        <f t="shared" si="6"/>
        <v>30257.703736184521</v>
      </c>
      <c r="M44" s="88">
        <f t="shared" si="6"/>
        <v>29873.640968701056</v>
      </c>
      <c r="N44" s="88">
        <f t="shared" si="6"/>
        <v>29873.640968701056</v>
      </c>
      <c r="O44" s="88">
        <f t="shared" si="6"/>
        <v>24625.452737024432</v>
      </c>
      <c r="P44" s="88">
        <f t="shared" si="6"/>
        <v>24625.452737024432</v>
      </c>
      <c r="Q44" s="88">
        <f t="shared" si="6"/>
        <v>24176.208441723746</v>
      </c>
      <c r="R44" s="88">
        <f t="shared" si="6"/>
        <v>24176.208441723746</v>
      </c>
      <c r="S44" s="88">
        <f t="shared" si="6"/>
        <v>28193.403322039725</v>
      </c>
      <c r="T44" s="88">
        <f t="shared" si="6"/>
        <v>31871.959275322341</v>
      </c>
      <c r="U44" s="88">
        <f t="shared" si="6"/>
        <v>35798.57848698007</v>
      </c>
    </row>
    <row r="45" spans="1:21" x14ac:dyDescent="0.5">
      <c r="A45" s="17" t="s">
        <v>22</v>
      </c>
      <c r="B45" s="45">
        <f>B44+B30</f>
        <v>10288.777965752321</v>
      </c>
      <c r="C45" s="45">
        <f t="shared" ref="C45:U45" si="7">C44+C30</f>
        <v>13542.874760267321</v>
      </c>
      <c r="D45" s="45">
        <f t="shared" si="7"/>
        <v>25597.181502954496</v>
      </c>
      <c r="E45" s="45">
        <f t="shared" si="7"/>
        <v>18900.867999999999</v>
      </c>
      <c r="F45" s="45">
        <f t="shared" si="7"/>
        <v>26615.439307300367</v>
      </c>
      <c r="G45" s="45">
        <f t="shared" si="7"/>
        <v>26615.439307300367</v>
      </c>
      <c r="H45" s="45">
        <f t="shared" si="7"/>
        <v>29298.634999999998</v>
      </c>
      <c r="I45" s="45">
        <f t="shared" si="7"/>
        <v>29298.634999999998</v>
      </c>
      <c r="J45" s="45">
        <f t="shared" si="7"/>
        <v>29552.383000000002</v>
      </c>
      <c r="K45" s="45">
        <f t="shared" si="7"/>
        <v>29552.383000000002</v>
      </c>
      <c r="L45" s="45">
        <f t="shared" si="7"/>
        <v>31235.51292218452</v>
      </c>
      <c r="M45" s="45">
        <f t="shared" si="7"/>
        <v>31040.049859609513</v>
      </c>
      <c r="N45" s="45">
        <f t="shared" si="7"/>
        <v>31040.049859609513</v>
      </c>
      <c r="O45" s="45">
        <f t="shared" si="7"/>
        <v>32169.774360121446</v>
      </c>
      <c r="P45" s="45">
        <f t="shared" si="7"/>
        <v>32169.774360121446</v>
      </c>
      <c r="Q45" s="45">
        <f t="shared" si="7"/>
        <v>32328.243721124942</v>
      </c>
      <c r="R45" s="45">
        <f t="shared" si="7"/>
        <v>32328.243721124942</v>
      </c>
      <c r="S45" s="45">
        <f t="shared" si="7"/>
        <v>38720.204524213499</v>
      </c>
      <c r="T45" s="45">
        <f t="shared" si="7"/>
        <v>45776.636621077363</v>
      </c>
      <c r="U45" s="45">
        <f t="shared" si="7"/>
        <v>54167.885473446993</v>
      </c>
    </row>
    <row r="46" spans="1:21" x14ac:dyDescent="0.5">
      <c r="P46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170D-47BA-46E3-A9B4-903A9BDC5D6D}">
  <dimension ref="A1:F73"/>
  <sheetViews>
    <sheetView topLeftCell="A50" workbookViewId="0">
      <selection activeCell="A71" sqref="A71"/>
    </sheetView>
  </sheetViews>
  <sheetFormatPr defaultRowHeight="14.35" x14ac:dyDescent="0.5"/>
  <cols>
    <col min="1" max="1" width="88" customWidth="1"/>
    <col min="3" max="3" width="9.46875" bestFit="1" customWidth="1"/>
  </cols>
  <sheetData>
    <row r="1" spans="1:6" x14ac:dyDescent="0.5">
      <c r="B1" s="1">
        <v>2018</v>
      </c>
      <c r="C1" s="1">
        <v>2019</v>
      </c>
      <c r="D1" s="1">
        <v>2020</v>
      </c>
      <c r="E1" s="1">
        <v>2021</v>
      </c>
      <c r="F1" s="1">
        <v>2022</v>
      </c>
    </row>
    <row r="2" spans="1:6" x14ac:dyDescent="0.5">
      <c r="A2" t="s">
        <v>189</v>
      </c>
      <c r="B2" s="2">
        <v>-85.482357090046037</v>
      </c>
      <c r="C2" s="2">
        <v>2006.3460368187091</v>
      </c>
      <c r="D2" s="2">
        <v>2123.8641971205434</v>
      </c>
      <c r="E2" s="2">
        <v>2830.6437687995422</v>
      </c>
      <c r="F2" s="2">
        <v>0</v>
      </c>
    </row>
    <row r="3" spans="1:6" x14ac:dyDescent="0.5">
      <c r="A3" s="3" t="s">
        <v>190</v>
      </c>
      <c r="B3" s="4">
        <v>2662.2905772008298</v>
      </c>
      <c r="C3" s="4">
        <v>1884.4354729333015</v>
      </c>
      <c r="D3" s="4">
        <v>2484.8587078359051</v>
      </c>
      <c r="E3" s="4">
        <v>2918.7855626222986</v>
      </c>
      <c r="F3" s="4">
        <v>0</v>
      </c>
    </row>
    <row r="4" spans="1:6" x14ac:dyDescent="0.5">
      <c r="A4" t="s">
        <v>191</v>
      </c>
      <c r="B4" s="4">
        <v>-196.32278550664614</v>
      </c>
      <c r="C4" s="4">
        <v>-330.04970610559917</v>
      </c>
      <c r="D4" s="4">
        <v>-360.62386640758177</v>
      </c>
      <c r="E4" s="4">
        <v>-385.0751287876185</v>
      </c>
      <c r="F4" s="4"/>
    </row>
    <row r="5" spans="1:6" x14ac:dyDescent="0.5">
      <c r="A5" t="s">
        <v>192</v>
      </c>
      <c r="B5" s="2">
        <v>-656</v>
      </c>
      <c r="C5" s="2">
        <v>-1246.8000000000002</v>
      </c>
      <c r="D5" s="2">
        <v>-2232</v>
      </c>
      <c r="E5" s="2">
        <v>-2370</v>
      </c>
      <c r="F5" s="2">
        <v>0</v>
      </c>
    </row>
    <row r="6" spans="1:6" x14ac:dyDescent="0.5">
      <c r="A6" t="s">
        <v>193</v>
      </c>
      <c r="B6" s="2"/>
      <c r="C6" s="2"/>
      <c r="D6" s="2"/>
      <c r="E6" s="2"/>
      <c r="F6" s="2">
        <v>1425</v>
      </c>
    </row>
    <row r="7" spans="1:6" x14ac:dyDescent="0.5">
      <c r="A7" t="s">
        <v>194</v>
      </c>
      <c r="B7" s="2">
        <v>1724.4854346041375</v>
      </c>
      <c r="C7" s="2">
        <v>2313.931803646411</v>
      </c>
      <c r="D7" s="2">
        <v>2016.0990385488667</v>
      </c>
      <c r="E7" s="2">
        <v>2994.3542026342229</v>
      </c>
      <c r="F7" s="2">
        <v>4718.789622897646</v>
      </c>
    </row>
    <row r="10" spans="1:6" x14ac:dyDescent="0.5">
      <c r="A10" t="s">
        <v>195</v>
      </c>
    </row>
    <row r="11" spans="1:6" x14ac:dyDescent="0.5">
      <c r="A11" t="s">
        <v>196</v>
      </c>
      <c r="F11" s="5">
        <v>0.1</v>
      </c>
    </row>
    <row r="12" spans="1:6" x14ac:dyDescent="0.5">
      <c r="F12" s="5"/>
    </row>
    <row r="13" spans="1:6" x14ac:dyDescent="0.5">
      <c r="A13" t="s">
        <v>197</v>
      </c>
      <c r="B13" s="1">
        <v>2018</v>
      </c>
      <c r="C13" s="1">
        <v>2019</v>
      </c>
      <c r="D13" s="1">
        <v>2020</v>
      </c>
      <c r="E13" s="1">
        <v>2021</v>
      </c>
      <c r="F13" s="1">
        <v>2022</v>
      </c>
    </row>
    <row r="14" spans="1:6" x14ac:dyDescent="0.5">
      <c r="A14" t="s">
        <v>54</v>
      </c>
      <c r="B14" s="6">
        <v>21.5</v>
      </c>
      <c r="C14" s="6">
        <v>21.65</v>
      </c>
      <c r="D14" s="6">
        <v>22.91</v>
      </c>
      <c r="E14" s="6">
        <v>24.25</v>
      </c>
      <c r="F14" s="6">
        <v>25.45</v>
      </c>
    </row>
    <row r="15" spans="1:6" x14ac:dyDescent="0.5">
      <c r="A15" t="s">
        <v>55</v>
      </c>
      <c r="B15" s="6">
        <v>20.5</v>
      </c>
      <c r="C15" s="6">
        <v>20.78</v>
      </c>
      <c r="D15" s="6">
        <v>22.32</v>
      </c>
      <c r="E15" s="6">
        <v>23.7</v>
      </c>
      <c r="F15" s="6">
        <v>25</v>
      </c>
    </row>
    <row r="16" spans="1:6" x14ac:dyDescent="0.5">
      <c r="B16" s="6"/>
      <c r="C16" s="6"/>
      <c r="D16" s="6"/>
      <c r="E16" s="6"/>
      <c r="F16" s="6"/>
    </row>
    <row r="17" spans="1:6" x14ac:dyDescent="0.5">
      <c r="A17" t="s">
        <v>189</v>
      </c>
      <c r="B17" s="2">
        <v>-4.1698710775632213</v>
      </c>
      <c r="C17" s="2">
        <v>96.551782330062991</v>
      </c>
      <c r="D17" s="2">
        <v>95.155205964182045</v>
      </c>
      <c r="E17" s="2">
        <v>119.43644594090895</v>
      </c>
      <c r="F17" s="2">
        <v>0</v>
      </c>
    </row>
    <row r="18" spans="1:6" x14ac:dyDescent="0.5">
      <c r="A18" s="3" t="s">
        <v>190</v>
      </c>
      <c r="B18" s="4">
        <v>129.86783303418682</v>
      </c>
      <c r="C18" s="4">
        <v>90.685056445298429</v>
      </c>
      <c r="D18" s="4">
        <v>111.3287951539384</v>
      </c>
      <c r="E18" s="4">
        <v>123.15550897140501</v>
      </c>
      <c r="F18" s="4">
        <v>0</v>
      </c>
    </row>
    <row r="19" spans="1:6" x14ac:dyDescent="0.5">
      <c r="A19" t="s">
        <v>191</v>
      </c>
      <c r="B19" s="4">
        <v>-9.5767212442266416</v>
      </c>
      <c r="C19" s="4">
        <v>-15.883046492088505</v>
      </c>
      <c r="D19" s="4">
        <v>-16.156983261988429</v>
      </c>
      <c r="E19" s="4">
        <v>-16.247895729435381</v>
      </c>
      <c r="F19" s="4"/>
    </row>
    <row r="20" spans="1:6" x14ac:dyDescent="0.5">
      <c r="A20" t="s">
        <v>192</v>
      </c>
      <c r="B20" s="2">
        <v>-32</v>
      </c>
      <c r="C20" s="2">
        <v>-60.000000000000007</v>
      </c>
      <c r="D20" s="2">
        <v>-100</v>
      </c>
      <c r="E20" s="2">
        <v>-100</v>
      </c>
      <c r="F20" s="2">
        <v>0</v>
      </c>
    </row>
    <row r="21" spans="1:6" x14ac:dyDescent="0.5">
      <c r="A21" s="7" t="s">
        <v>193</v>
      </c>
      <c r="B21" s="8"/>
      <c r="C21" s="8"/>
      <c r="D21" s="8"/>
      <c r="E21" s="8"/>
      <c r="F21" s="8">
        <v>57</v>
      </c>
    </row>
    <row r="22" spans="1:6" x14ac:dyDescent="0.5">
      <c r="A22" t="s">
        <v>194</v>
      </c>
      <c r="B22" s="2">
        <v>84.121240712396954</v>
      </c>
      <c r="C22" s="2">
        <v>111.3537922832729</v>
      </c>
      <c r="D22" s="2">
        <v>90.327017856132017</v>
      </c>
      <c r="E22" s="2">
        <v>126.34405918287861</v>
      </c>
      <c r="F22" s="2">
        <v>188.75158491590585</v>
      </c>
    </row>
    <row r="24" spans="1:6" x14ac:dyDescent="0.5">
      <c r="A24" s="9" t="s">
        <v>198</v>
      </c>
      <c r="B24" s="10"/>
      <c r="C24" s="10"/>
      <c r="D24" s="10"/>
      <c r="E24" s="10"/>
      <c r="F24" s="10"/>
    </row>
    <row r="25" spans="1:6" x14ac:dyDescent="0.5">
      <c r="A25" s="11" t="s">
        <v>199</v>
      </c>
      <c r="B25" s="12">
        <v>0.89830496762647094</v>
      </c>
      <c r="C25" s="12">
        <v>0.80695181486239498</v>
      </c>
      <c r="D25" s="12">
        <v>0.72488882392608567</v>
      </c>
      <c r="E25" s="12">
        <v>0.65117123150971301</v>
      </c>
      <c r="F25" s="12"/>
    </row>
    <row r="26" spans="1:6" x14ac:dyDescent="0.5">
      <c r="A26" s="11" t="s">
        <v>198</v>
      </c>
      <c r="B26" s="13">
        <v>75.566528414848321</v>
      </c>
      <c r="C26" s="13">
        <v>89.85714477479722</v>
      </c>
      <c r="D26" s="13">
        <v>65.477045742482076</v>
      </c>
      <c r="E26" s="13">
        <v>82.271616612051133</v>
      </c>
      <c r="F26" s="13"/>
    </row>
    <row r="27" spans="1:6" x14ac:dyDescent="0.5">
      <c r="A27" s="11" t="s">
        <v>200</v>
      </c>
      <c r="F27" s="2">
        <v>2268.4391272134385</v>
      </c>
    </row>
    <row r="28" spans="1:6" x14ac:dyDescent="0.5">
      <c r="A28" s="11" t="s">
        <v>201</v>
      </c>
      <c r="F28" s="2">
        <v>1477.1423000723933</v>
      </c>
    </row>
    <row r="29" spans="1:6" x14ac:dyDescent="0.5">
      <c r="A29" s="11" t="s">
        <v>202</v>
      </c>
      <c r="F29" s="14">
        <v>12.018119626513823</v>
      </c>
    </row>
    <row r="33" spans="1:2" x14ac:dyDescent="0.5">
      <c r="A33" s="15" t="s">
        <v>203</v>
      </c>
      <c r="B33" s="16"/>
    </row>
    <row r="34" spans="1:2" x14ac:dyDescent="0.5">
      <c r="A34" s="17" t="s">
        <v>204</v>
      </c>
      <c r="B34" s="18"/>
    </row>
    <row r="35" spans="1:2" x14ac:dyDescent="0.5">
      <c r="A35" s="19" t="s">
        <v>205</v>
      </c>
      <c r="B35" s="20">
        <v>2.9499999999999998E-2</v>
      </c>
    </row>
    <row r="36" spans="1:2" x14ac:dyDescent="0.5">
      <c r="A36" s="19" t="s">
        <v>206</v>
      </c>
      <c r="B36" s="21">
        <v>3.7199999999999997E-2</v>
      </c>
    </row>
    <row r="37" spans="1:2" x14ac:dyDescent="0.5">
      <c r="A37" s="19" t="s">
        <v>207</v>
      </c>
      <c r="B37" s="22">
        <v>0.06</v>
      </c>
    </row>
    <row r="38" spans="1:2" x14ac:dyDescent="0.5">
      <c r="A38" s="17" t="s">
        <v>208</v>
      </c>
      <c r="B38" s="23">
        <v>0.12669999999999998</v>
      </c>
    </row>
    <row r="39" spans="1:2" x14ac:dyDescent="0.5">
      <c r="A39" s="19" t="s">
        <v>209</v>
      </c>
      <c r="B39" s="24">
        <v>1</v>
      </c>
    </row>
    <row r="40" spans="1:2" x14ac:dyDescent="0.5">
      <c r="A40" s="17" t="s">
        <v>210</v>
      </c>
      <c r="B40" s="25">
        <v>0.06</v>
      </c>
    </row>
    <row r="41" spans="1:2" x14ac:dyDescent="0.5">
      <c r="B41" s="18"/>
    </row>
    <row r="42" spans="1:2" x14ac:dyDescent="0.5">
      <c r="A42" s="17" t="s">
        <v>211</v>
      </c>
      <c r="B42" s="18"/>
    </row>
    <row r="43" spans="1:2" x14ac:dyDescent="0.5">
      <c r="A43" t="s">
        <v>212</v>
      </c>
      <c r="B43" s="14">
        <v>2</v>
      </c>
    </row>
    <row r="44" spans="1:2" x14ac:dyDescent="0.5">
      <c r="A44" t="s">
        <v>213</v>
      </c>
      <c r="B44" s="26">
        <v>351.16079638685397</v>
      </c>
    </row>
    <row r="45" spans="1:2" x14ac:dyDescent="0.5">
      <c r="A45" t="s">
        <v>214</v>
      </c>
      <c r="B45" s="14">
        <v>13</v>
      </c>
    </row>
    <row r="46" spans="1:2" x14ac:dyDescent="0.5">
      <c r="A46" t="s">
        <v>215</v>
      </c>
      <c r="B46" s="26">
        <v>2282.5451765145508</v>
      </c>
    </row>
    <row r="47" spans="1:2" x14ac:dyDescent="0.5">
      <c r="A47" s="17" t="s">
        <v>211</v>
      </c>
      <c r="B47" s="23">
        <v>0.15384615384615385</v>
      </c>
    </row>
    <row r="48" spans="1:2" x14ac:dyDescent="0.5">
      <c r="B48" s="18"/>
    </row>
    <row r="49" spans="1:3" x14ac:dyDescent="0.5">
      <c r="A49" s="27" t="s">
        <v>203</v>
      </c>
      <c r="B49" s="28">
        <v>0.1132076923076923</v>
      </c>
    </row>
    <row r="50" spans="1:3" x14ac:dyDescent="0.5">
      <c r="A50" s="29"/>
      <c r="B50" s="16"/>
    </row>
    <row r="51" spans="1:3" x14ac:dyDescent="0.5">
      <c r="A51" s="30" t="s">
        <v>216</v>
      </c>
      <c r="B51" s="31">
        <v>0.03</v>
      </c>
    </row>
    <row r="55" spans="1:3" x14ac:dyDescent="0.5">
      <c r="A55" s="32" t="s">
        <v>217</v>
      </c>
      <c r="B55" s="33">
        <v>280</v>
      </c>
    </row>
    <row r="56" spans="1:3" x14ac:dyDescent="0.5">
      <c r="A56" s="32" t="s">
        <v>218</v>
      </c>
      <c r="B56" s="33">
        <v>120</v>
      </c>
    </row>
    <row r="57" spans="1:3" x14ac:dyDescent="0.5">
      <c r="A57" s="34" t="s">
        <v>219</v>
      </c>
      <c r="B57" s="35">
        <v>0</v>
      </c>
    </row>
    <row r="58" spans="1:3" x14ac:dyDescent="0.5">
      <c r="A58" s="32"/>
      <c r="B58" s="18"/>
    </row>
    <row r="59" spans="1:3" x14ac:dyDescent="0.5">
      <c r="A59" s="32" t="s">
        <v>220</v>
      </c>
      <c r="B59" s="36">
        <v>1790.3146356165721</v>
      </c>
    </row>
    <row r="60" spans="1:3" x14ac:dyDescent="0.5">
      <c r="A60" s="32" t="s">
        <v>221</v>
      </c>
      <c r="B60" s="37">
        <v>10.196551859076459</v>
      </c>
    </row>
    <row r="61" spans="1:3" x14ac:dyDescent="0.5">
      <c r="A61" s="34" t="s">
        <v>222</v>
      </c>
      <c r="B61" s="36">
        <v>-474.03782294540053</v>
      </c>
    </row>
    <row r="62" spans="1:3" x14ac:dyDescent="0.5">
      <c r="A62" s="38" t="s">
        <v>223</v>
      </c>
      <c r="B62" s="39">
        <v>1316.2768126711717</v>
      </c>
    </row>
    <row r="63" spans="1:3" x14ac:dyDescent="0.5">
      <c r="A63" s="32" t="s">
        <v>224</v>
      </c>
      <c r="B63" s="32">
        <v>150</v>
      </c>
      <c r="C63" s="48"/>
    </row>
    <row r="64" spans="1:3" x14ac:dyDescent="0.5">
      <c r="A64" s="32" t="s">
        <v>225</v>
      </c>
      <c r="B64" s="32">
        <v>280</v>
      </c>
    </row>
    <row r="65" spans="1:3" x14ac:dyDescent="0.5">
      <c r="A65" s="34" t="s">
        <v>226</v>
      </c>
      <c r="B65" s="40">
        <v>0.2</v>
      </c>
    </row>
    <row r="66" spans="1:3" x14ac:dyDescent="0.5">
      <c r="A66" s="41" t="s">
        <v>227</v>
      </c>
      <c r="B66" s="42">
        <v>966.27681267117168</v>
      </c>
      <c r="C66" s="48"/>
    </row>
    <row r="67" spans="1:3" x14ac:dyDescent="0.5">
      <c r="A67" s="32"/>
      <c r="B67" s="42"/>
      <c r="C67" s="48"/>
    </row>
    <row r="68" spans="1:3" x14ac:dyDescent="0.5">
      <c r="A68" s="38" t="s">
        <v>228</v>
      </c>
      <c r="B68" s="43">
        <v>19.325536253423433</v>
      </c>
    </row>
    <row r="69" spans="1:3" x14ac:dyDescent="0.5">
      <c r="A69" s="32"/>
      <c r="B69" s="42"/>
    </row>
    <row r="70" spans="1:3" x14ac:dyDescent="0.5">
      <c r="A70" s="38" t="s">
        <v>229</v>
      </c>
      <c r="B70" s="43">
        <v>15.460429002738747</v>
      </c>
      <c r="C70" s="48"/>
    </row>
    <row r="71" spans="1:3" x14ac:dyDescent="0.5">
      <c r="A71" s="34" t="s">
        <v>230</v>
      </c>
      <c r="B71" s="42">
        <v>54.332256876649268</v>
      </c>
    </row>
    <row r="72" spans="1:3" x14ac:dyDescent="0.5">
      <c r="A72" s="32" t="s">
        <v>231</v>
      </c>
      <c r="B72" s="42">
        <v>150</v>
      </c>
    </row>
    <row r="73" spans="1:3" x14ac:dyDescent="0.5">
      <c r="A73" s="32" t="s">
        <v>232</v>
      </c>
      <c r="B73" s="42">
        <v>204.33225687664927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666E4-F299-4EAE-8E0A-300354190C1C}">
  <dimension ref="A1:W12"/>
  <sheetViews>
    <sheetView tabSelected="1" workbookViewId="0">
      <selection activeCell="L3" sqref="L3:U3"/>
    </sheetView>
  </sheetViews>
  <sheetFormatPr defaultRowHeight="14.35" x14ac:dyDescent="0.5"/>
  <cols>
    <col min="1" max="1" width="44.41015625" bestFit="1" customWidth="1"/>
  </cols>
  <sheetData>
    <row r="1" spans="1:23" ht="28.7" x14ac:dyDescent="0.5">
      <c r="A1" t="s">
        <v>253</v>
      </c>
      <c r="B1" s="51">
        <v>2014</v>
      </c>
      <c r="C1" s="51">
        <v>2015</v>
      </c>
      <c r="D1" s="51">
        <v>2016</v>
      </c>
      <c r="E1" s="51" t="s">
        <v>0</v>
      </c>
      <c r="F1" s="51" t="s">
        <v>1</v>
      </c>
      <c r="G1" s="51" t="s">
        <v>2</v>
      </c>
      <c r="H1" s="51" t="s">
        <v>3</v>
      </c>
      <c r="I1" s="51" t="s">
        <v>4</v>
      </c>
      <c r="J1" s="51" t="s">
        <v>5</v>
      </c>
      <c r="K1" s="51">
        <v>2017</v>
      </c>
      <c r="L1" s="51" t="s">
        <v>266</v>
      </c>
      <c r="M1" s="51" t="s">
        <v>267</v>
      </c>
      <c r="N1" s="51" t="s">
        <v>268</v>
      </c>
      <c r="O1" s="51" t="s">
        <v>269</v>
      </c>
      <c r="P1" s="51" t="s">
        <v>270</v>
      </c>
      <c r="Q1" s="51" t="s">
        <v>271</v>
      </c>
      <c r="R1" s="51">
        <v>2018</v>
      </c>
      <c r="S1" s="51">
        <v>2019</v>
      </c>
      <c r="T1" s="51">
        <v>2020</v>
      </c>
      <c r="U1" s="51">
        <v>2021</v>
      </c>
      <c r="V1" s="75" t="s">
        <v>275</v>
      </c>
      <c r="W1" s="75" t="s">
        <v>276</v>
      </c>
    </row>
    <row r="2" spans="1:23" x14ac:dyDescent="0.5">
      <c r="A2" t="s">
        <v>254</v>
      </c>
      <c r="L2">
        <v>3925.721</v>
      </c>
      <c r="M2">
        <v>2801.3860272006655</v>
      </c>
      <c r="O2">
        <v>1165.2904858417801</v>
      </c>
      <c r="Q2">
        <v>1580.4516980425767</v>
      </c>
      <c r="R2">
        <v>3925.721</v>
      </c>
      <c r="S2">
        <v>2051.0903457866962</v>
      </c>
      <c r="T2">
        <v>5682.3377624166806</v>
      </c>
      <c r="U2">
        <v>8427.5079576270018</v>
      </c>
    </row>
    <row r="3" spans="1:23" x14ac:dyDescent="0.5">
      <c r="A3" s="17" t="s">
        <v>255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>
        <v>2801.3859995915254</v>
      </c>
      <c r="M3" s="17">
        <v>1165.2904858417801</v>
      </c>
      <c r="N3" s="17"/>
      <c r="O3" s="17">
        <v>1580.4516980425767</v>
      </c>
      <c r="Q3">
        <v>2051.0903457866962</v>
      </c>
      <c r="R3">
        <v>2051.0903181775566</v>
      </c>
      <c r="S3">
        <v>5682.3377624166806</v>
      </c>
      <c r="T3">
        <v>8427.5079576270018</v>
      </c>
      <c r="U3">
        <v>12952.691042507711</v>
      </c>
    </row>
    <row r="4" spans="1:23" x14ac:dyDescent="0.5">
      <c r="A4" t="s">
        <v>256</v>
      </c>
    </row>
    <row r="5" spans="1:23" x14ac:dyDescent="0.5">
      <c r="A5" t="s">
        <v>257</v>
      </c>
      <c r="L5">
        <v>-85.482357090046037</v>
      </c>
      <c r="M5">
        <v>2006.3460368187091</v>
      </c>
      <c r="N5">
        <v>2123.8641971205434</v>
      </c>
      <c r="O5">
        <v>2830.6437687995422</v>
      </c>
    </row>
    <row r="6" spans="1:23" x14ac:dyDescent="0.5">
      <c r="A6" t="s">
        <v>258</v>
      </c>
      <c r="L6">
        <v>-46.028961510024779</v>
      </c>
      <c r="M6">
        <v>1080.3401736716125</v>
      </c>
      <c r="N6">
        <v>1143.6191830649077</v>
      </c>
      <c r="O6">
        <v>1524.1927985843686</v>
      </c>
    </row>
    <row r="7" spans="1:23" x14ac:dyDescent="0.5">
      <c r="A7" t="s">
        <v>259</v>
      </c>
      <c r="L7">
        <v>689.43788275402494</v>
      </c>
      <c r="M7">
        <v>715.36042392794423</v>
      </c>
      <c r="N7">
        <v>812.29326099956711</v>
      </c>
      <c r="O7">
        <v>916.42489150197878</v>
      </c>
    </row>
    <row r="8" spans="1:23" x14ac:dyDescent="0.5">
      <c r="A8" t="s">
        <v>260</v>
      </c>
      <c r="L8">
        <v>0</v>
      </c>
      <c r="M8">
        <v>0</v>
      </c>
      <c r="N8">
        <v>0</v>
      </c>
      <c r="O8">
        <v>0</v>
      </c>
    </row>
    <row r="9" spans="1:23" x14ac:dyDescent="0.5">
      <c r="A9" t="s">
        <v>261</v>
      </c>
      <c r="L9">
        <v>865.08186092338133</v>
      </c>
      <c r="M9">
        <v>407.39259303913673</v>
      </c>
      <c r="N9">
        <v>302.20959493451466</v>
      </c>
      <c r="O9">
        <v>115.43701489731421</v>
      </c>
    </row>
    <row r="10" spans="1:23" x14ac:dyDescent="0.5">
      <c r="A10" t="s">
        <v>262</v>
      </c>
      <c r="L10">
        <v>2176.3897378879183</v>
      </c>
      <c r="M10">
        <v>-14.655598678486342</v>
      </c>
      <c r="N10">
        <v>559.47688525485</v>
      </c>
      <c r="O10">
        <v>436.55274901766074</v>
      </c>
    </row>
    <row r="11" spans="1:23" x14ac:dyDescent="0.5">
      <c r="A11" t="s">
        <v>263</v>
      </c>
      <c r="L11">
        <v>3599.3981629652535</v>
      </c>
      <c r="M11">
        <v>4194.7836287789169</v>
      </c>
      <c r="N11">
        <v>4941.4631213743833</v>
      </c>
      <c r="O11">
        <v>5823.2512228008645</v>
      </c>
    </row>
    <row r="12" spans="1:23" x14ac:dyDescent="0.5">
      <c r="A12" t="s">
        <v>264</v>
      </c>
      <c r="L12">
        <v>-196.32278550664614</v>
      </c>
      <c r="M12">
        <v>-330.04970610559917</v>
      </c>
      <c r="N12">
        <v>-360.62386640758177</v>
      </c>
      <c r="O12">
        <v>-385.0751287876185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AAED-D039-4BA4-B8A2-A25350A5AEDD}">
  <dimension ref="A1:W31"/>
  <sheetViews>
    <sheetView topLeftCell="A6" workbookViewId="0">
      <selection activeCell="A36" sqref="A36"/>
    </sheetView>
  </sheetViews>
  <sheetFormatPr defaultRowHeight="14.35" x14ac:dyDescent="0.5"/>
  <cols>
    <col min="1" max="1" width="41.64453125" bestFit="1" customWidth="1"/>
    <col min="2" max="3" width="10.8203125" bestFit="1" customWidth="1"/>
    <col min="4" max="4" width="11.8203125" bestFit="1" customWidth="1"/>
    <col min="5" max="5" width="10.234375" bestFit="1" customWidth="1"/>
    <col min="6" max="7" width="10.8203125" bestFit="1" customWidth="1"/>
    <col min="8" max="9" width="11.8203125" bestFit="1" customWidth="1"/>
    <col min="10" max="10" width="10.8203125" bestFit="1" customWidth="1"/>
    <col min="11" max="12" width="11.8203125" bestFit="1" customWidth="1"/>
    <col min="13" max="13" width="10.8203125" bestFit="1" customWidth="1"/>
    <col min="14" max="14" width="11.8203125" bestFit="1" customWidth="1"/>
    <col min="15" max="15" width="10.8203125" bestFit="1" customWidth="1"/>
    <col min="16" max="16" width="11.8203125" style="46" bestFit="1" customWidth="1"/>
    <col min="17" max="17" width="10.8203125" bestFit="1" customWidth="1"/>
    <col min="18" max="19" width="11.8203125" bestFit="1" customWidth="1"/>
    <col min="20" max="21" width="12.41015625" bestFit="1" customWidth="1"/>
    <col min="22" max="23" width="8.9375" style="77"/>
  </cols>
  <sheetData>
    <row r="1" spans="1:23" ht="28.7" x14ac:dyDescent="0.5">
      <c r="B1" s="51">
        <v>2014</v>
      </c>
      <c r="C1" s="51">
        <v>2015</v>
      </c>
      <c r="D1" s="51">
        <v>2016</v>
      </c>
      <c r="E1" s="51" t="s">
        <v>0</v>
      </c>
      <c r="F1" s="51" t="s">
        <v>1</v>
      </c>
      <c r="G1" s="51" t="s">
        <v>2</v>
      </c>
      <c r="H1" s="51" t="s">
        <v>3</v>
      </c>
      <c r="I1" s="51" t="s">
        <v>4</v>
      </c>
      <c r="J1" s="51" t="s">
        <v>5</v>
      </c>
      <c r="K1" s="51">
        <v>2017</v>
      </c>
      <c r="L1" s="51" t="s">
        <v>266</v>
      </c>
      <c r="M1" s="51" t="s">
        <v>267</v>
      </c>
      <c r="N1" s="51" t="s">
        <v>268</v>
      </c>
      <c r="O1" s="51" t="s">
        <v>269</v>
      </c>
      <c r="P1" s="51" t="s">
        <v>270</v>
      </c>
      <c r="Q1" s="51" t="s">
        <v>271</v>
      </c>
      <c r="R1" s="51">
        <v>2018</v>
      </c>
      <c r="S1" s="51">
        <v>2019</v>
      </c>
      <c r="T1" s="51">
        <v>2020</v>
      </c>
      <c r="U1" s="51">
        <v>2021</v>
      </c>
      <c r="V1" s="76" t="s">
        <v>275</v>
      </c>
      <c r="W1" s="76" t="s">
        <v>276</v>
      </c>
    </row>
    <row r="2" spans="1:23" x14ac:dyDescent="0.5">
      <c r="A2" t="s">
        <v>23</v>
      </c>
    </row>
    <row r="3" spans="1:23" x14ac:dyDescent="0.5">
      <c r="A3" t="s">
        <v>24</v>
      </c>
      <c r="B3">
        <v>2392.6022990000001</v>
      </c>
      <c r="C3">
        <v>2460.5454031756531</v>
      </c>
      <c r="D3">
        <v>3717.6378519099999</v>
      </c>
      <c r="E3">
        <v>1113.585</v>
      </c>
      <c r="F3">
        <v>1361.193639569999</v>
      </c>
      <c r="G3">
        <v>2474.7786395699991</v>
      </c>
      <c r="H3">
        <v>1405.1389999999997</v>
      </c>
      <c r="I3">
        <v>3879.9176395699988</v>
      </c>
      <c r="J3">
        <v>1285.4253604300013</v>
      </c>
      <c r="K3">
        <v>5165.3429999999998</v>
      </c>
      <c r="L3">
        <v>1446.916429698766</v>
      </c>
      <c r="M3">
        <v>1882.8708266000003</v>
      </c>
      <c r="N3">
        <v>3329.7872562987659</v>
      </c>
      <c r="O3">
        <v>2039.168662</v>
      </c>
      <c r="P3" s="46">
        <v>5368.9559182987668</v>
      </c>
      <c r="Q3">
        <v>1944.7706636000003</v>
      </c>
      <c r="R3">
        <v>7313.7265818987653</v>
      </c>
      <c r="S3">
        <v>9071.910612154039</v>
      </c>
      <c r="T3">
        <v>11001.818549041196</v>
      </c>
      <c r="U3">
        <v>13211.770093164687</v>
      </c>
      <c r="V3" s="77">
        <v>0.292437498387218</v>
      </c>
      <c r="W3" s="77">
        <v>0.26463576673139233</v>
      </c>
    </row>
    <row r="4" spans="1:23" x14ac:dyDescent="0.5">
      <c r="A4" t="s">
        <v>25</v>
      </c>
      <c r="B4">
        <v>6729.027</v>
      </c>
      <c r="C4">
        <v>10033.966</v>
      </c>
      <c r="D4">
        <v>11281.548999999999</v>
      </c>
      <c r="E4">
        <v>1646.7739999999999</v>
      </c>
      <c r="F4">
        <v>2043.2513578965309</v>
      </c>
      <c r="G4">
        <v>3690.0253578965307</v>
      </c>
      <c r="H4">
        <v>2930.82116736636</v>
      </c>
      <c r="I4">
        <v>6620.8465252628903</v>
      </c>
      <c r="J4">
        <v>2245.8624310025916</v>
      </c>
      <c r="K4">
        <v>8866.7089562654819</v>
      </c>
      <c r="L4">
        <v>2379.9509589709714</v>
      </c>
      <c r="M4">
        <v>3133.5691238220379</v>
      </c>
      <c r="N4">
        <v>5513.5200827930094</v>
      </c>
      <c r="O4">
        <v>3260.6446132088467</v>
      </c>
      <c r="P4" s="46">
        <v>8774.164696001857</v>
      </c>
      <c r="Q4">
        <v>2541.9209440786772</v>
      </c>
      <c r="R4">
        <v>11316.085640080535</v>
      </c>
      <c r="S4">
        <v>12668.81714420073</v>
      </c>
      <c r="T4">
        <v>14938.810163559283</v>
      </c>
      <c r="U4">
        <v>17347.521703263024</v>
      </c>
      <c r="V4" s="77">
        <v>9.6318461421825097E-2</v>
      </c>
      <c r="W4" s="77">
        <v>0.18268406830097095</v>
      </c>
    </row>
    <row r="5" spans="1:23" x14ac:dyDescent="0.5">
      <c r="A5" t="s">
        <v>26</v>
      </c>
      <c r="B5">
        <v>10699.571</v>
      </c>
      <c r="C5">
        <v>9639.8809999999994</v>
      </c>
      <c r="D5">
        <v>17318.512999999999</v>
      </c>
      <c r="E5">
        <v>1407.319</v>
      </c>
      <c r="F5">
        <v>3869.0953849245093</v>
      </c>
      <c r="G5">
        <v>5276.4143849245092</v>
      </c>
      <c r="H5">
        <v>4676.1220000000003</v>
      </c>
      <c r="I5">
        <v>9952.5363849245095</v>
      </c>
      <c r="J5">
        <v>3799.3186150754918</v>
      </c>
      <c r="K5">
        <v>13751.855000000001</v>
      </c>
      <c r="L5">
        <v>3699.6530077768098</v>
      </c>
      <c r="M5">
        <v>4400.5319719993777</v>
      </c>
      <c r="N5">
        <v>8100.1849797761879</v>
      </c>
      <c r="O5">
        <v>5296.7187421120516</v>
      </c>
      <c r="P5" s="46">
        <v>9493.3105738726008</v>
      </c>
      <c r="Q5">
        <v>4299.8893086202343</v>
      </c>
      <c r="R5">
        <v>17696.793030508474</v>
      </c>
      <c r="S5">
        <v>19527.77939071049</v>
      </c>
      <c r="T5">
        <v>21897.494963406538</v>
      </c>
      <c r="U5">
        <v>24083.502296435552</v>
      </c>
      <c r="V5" s="77">
        <v>8.7255566520819672E-2</v>
      </c>
      <c r="W5" s="77">
        <v>0.15037540989512421</v>
      </c>
    </row>
    <row r="6" spans="1:23" x14ac:dyDescent="0.5">
      <c r="A6" t="s">
        <v>27</v>
      </c>
      <c r="B6">
        <v>3368.8289513</v>
      </c>
      <c r="C6">
        <v>3085.9509999999991</v>
      </c>
      <c r="D6">
        <v>7957.7489999999998</v>
      </c>
      <c r="E6">
        <v>788.40400000000011</v>
      </c>
      <c r="F6" t="s">
        <v>273</v>
      </c>
      <c r="G6" t="s">
        <v>273</v>
      </c>
      <c r="H6" t="s">
        <v>273</v>
      </c>
      <c r="I6" t="s">
        <v>273</v>
      </c>
      <c r="J6" t="s">
        <v>273</v>
      </c>
      <c r="K6">
        <v>6844.5470000000014</v>
      </c>
      <c r="L6">
        <v>1308.5710077768099</v>
      </c>
      <c r="M6">
        <v>2332.7292106978357</v>
      </c>
      <c r="N6">
        <v>3641.3002184746456</v>
      </c>
      <c r="O6">
        <v>2627.1945414142679</v>
      </c>
      <c r="P6" s="46">
        <v>2364.9016118732743</v>
      </c>
      <c r="Q6">
        <v>2238.2328836678798</v>
      </c>
      <c r="R6">
        <v>8506.7276435567928</v>
      </c>
      <c r="S6">
        <v>9712.6456552481559</v>
      </c>
      <c r="T6">
        <v>10891.284926043541</v>
      </c>
      <c r="U6">
        <v>11978.552157031671</v>
      </c>
      <c r="V6" s="77">
        <v>0.26654876697231367</v>
      </c>
      <c r="W6" s="77">
        <v>0.15017759786786855</v>
      </c>
    </row>
    <row r="7" spans="1:23" s="17" customFormat="1" x14ac:dyDescent="0.5">
      <c r="A7" s="17" t="s">
        <v>28</v>
      </c>
      <c r="B7" s="17">
        <f>SUM(B3:B5)</f>
        <v>19821.200299</v>
      </c>
      <c r="C7" s="17">
        <f t="shared" ref="C7:W7" si="0">SUM(C3:C5)</f>
        <v>22134.392403175654</v>
      </c>
      <c r="D7" s="17">
        <f t="shared" si="0"/>
        <v>32317.699851909998</v>
      </c>
      <c r="E7" s="17">
        <f t="shared" si="0"/>
        <v>4167.6779999999999</v>
      </c>
      <c r="F7" s="17">
        <f t="shared" si="0"/>
        <v>7273.5403823910392</v>
      </c>
      <c r="G7" s="17">
        <f t="shared" si="0"/>
        <v>11441.218382391038</v>
      </c>
      <c r="H7" s="17">
        <f t="shared" si="0"/>
        <v>9012.0821673663595</v>
      </c>
      <c r="I7" s="17">
        <f t="shared" si="0"/>
        <v>20453.300549757398</v>
      </c>
      <c r="J7" s="17">
        <f t="shared" si="0"/>
        <v>7330.6064065080845</v>
      </c>
      <c r="K7" s="17">
        <f t="shared" si="0"/>
        <v>27783.906956265484</v>
      </c>
      <c r="L7" s="17">
        <f t="shared" si="0"/>
        <v>7526.5203964465472</v>
      </c>
      <c r="M7" s="17">
        <f t="shared" si="0"/>
        <v>9416.9719224214168</v>
      </c>
      <c r="N7" s="17">
        <f t="shared" si="0"/>
        <v>16943.49231886796</v>
      </c>
      <c r="O7" s="17">
        <f t="shared" si="0"/>
        <v>10596.532017320898</v>
      </c>
      <c r="P7" s="17">
        <f t="shared" si="0"/>
        <v>23636.431188173225</v>
      </c>
      <c r="Q7" s="17">
        <f t="shared" si="0"/>
        <v>8786.5809162989117</v>
      </c>
      <c r="R7" s="17">
        <f t="shared" si="0"/>
        <v>36326.605252487774</v>
      </c>
      <c r="S7" s="17">
        <f t="shared" si="0"/>
        <v>41268.507147065262</v>
      </c>
      <c r="T7" s="17">
        <f t="shared" si="0"/>
        <v>47838.123676007017</v>
      </c>
      <c r="U7" s="17">
        <f t="shared" si="0"/>
        <v>54642.79409286326</v>
      </c>
      <c r="V7" s="78">
        <v>0.11914868453071215</v>
      </c>
      <c r="W7" s="78">
        <v>0.18422682814188418</v>
      </c>
    </row>
    <row r="8" spans="1:23" x14ac:dyDescent="0.5">
      <c r="A8" t="s">
        <v>29</v>
      </c>
      <c r="B8">
        <f>B3+B4+B6</f>
        <v>12490.4582503</v>
      </c>
      <c r="C8">
        <f t="shared" ref="C8:W8" si="1">C3+C4+C6</f>
        <v>15580.462403175652</v>
      </c>
      <c r="D8">
        <f t="shared" si="1"/>
        <v>22956.935851909999</v>
      </c>
      <c r="E8">
        <f t="shared" si="1"/>
        <v>3548.7629999999999</v>
      </c>
      <c r="F8" t="e">
        <f t="shared" si="1"/>
        <v>#VALUE!</v>
      </c>
      <c r="G8" t="e">
        <f t="shared" si="1"/>
        <v>#VALUE!</v>
      </c>
      <c r="H8" t="e">
        <f t="shared" si="1"/>
        <v>#VALUE!</v>
      </c>
      <c r="I8" t="e">
        <f t="shared" si="1"/>
        <v>#VALUE!</v>
      </c>
      <c r="J8" t="e">
        <f t="shared" si="1"/>
        <v>#VALUE!</v>
      </c>
      <c r="K8">
        <f t="shared" si="1"/>
        <v>20876.598956265483</v>
      </c>
      <c r="L8">
        <f t="shared" si="1"/>
        <v>5135.4383964465469</v>
      </c>
      <c r="M8">
        <f t="shared" si="1"/>
        <v>7349.1691611198739</v>
      </c>
      <c r="N8">
        <f t="shared" si="1"/>
        <v>12484.60755756642</v>
      </c>
      <c r="O8">
        <f t="shared" si="1"/>
        <v>7927.0078166231142</v>
      </c>
      <c r="P8">
        <f t="shared" si="1"/>
        <v>16508.022226173896</v>
      </c>
      <c r="Q8">
        <f t="shared" si="1"/>
        <v>6724.9244913465573</v>
      </c>
      <c r="R8">
        <f t="shared" si="1"/>
        <v>27136.539865536091</v>
      </c>
      <c r="S8">
        <f t="shared" si="1"/>
        <v>31453.373411602923</v>
      </c>
      <c r="T8">
        <f t="shared" si="1"/>
        <v>36831.913638644022</v>
      </c>
      <c r="U8">
        <f t="shared" si="1"/>
        <v>42537.843953459378</v>
      </c>
      <c r="V8" s="77">
        <v>0.18675332936179689</v>
      </c>
      <c r="W8" s="77">
        <v>0.19475520531812385</v>
      </c>
    </row>
    <row r="9" spans="1:23" x14ac:dyDescent="0.5">
      <c r="A9" t="s">
        <v>30</v>
      </c>
      <c r="J9">
        <v>194.262</v>
      </c>
      <c r="K9">
        <v>194.262</v>
      </c>
      <c r="L9">
        <v>21.03524586</v>
      </c>
      <c r="M9">
        <v>0</v>
      </c>
      <c r="N9">
        <v>21.03524586</v>
      </c>
      <c r="O9">
        <v>0</v>
      </c>
      <c r="P9" s="46">
        <v>21.03524586</v>
      </c>
      <c r="Q9">
        <v>210.98794861938117</v>
      </c>
      <c r="R9">
        <v>232.02319447938117</v>
      </c>
      <c r="S9">
        <v>253.99733395636073</v>
      </c>
      <c r="T9">
        <v>282.55968713840366</v>
      </c>
      <c r="U9">
        <v>308.30096024980878</v>
      </c>
      <c r="V9" s="77" t="s">
        <v>273</v>
      </c>
      <c r="W9" s="77">
        <v>0.12239766735266744</v>
      </c>
    </row>
    <row r="10" spans="1:23" x14ac:dyDescent="0.5">
      <c r="A10" t="s">
        <v>31</v>
      </c>
    </row>
    <row r="11" spans="1:23" x14ac:dyDescent="0.5">
      <c r="A11" t="s">
        <v>32</v>
      </c>
      <c r="B11">
        <v>-1659.204</v>
      </c>
      <c r="C11">
        <v>-1767.731</v>
      </c>
      <c r="D11">
        <v>-2318.8269999999998</v>
      </c>
      <c r="E11">
        <v>-813.24800000000005</v>
      </c>
      <c r="F11">
        <v>-1047.0805803336721</v>
      </c>
      <c r="G11">
        <v>-1860.3285803336721</v>
      </c>
      <c r="H11">
        <v>-875.65677469612172</v>
      </c>
      <c r="I11">
        <v>-2735.9853550297935</v>
      </c>
      <c r="J11">
        <v>-840.35264497020614</v>
      </c>
      <c r="K11">
        <v>-3576.3379999999997</v>
      </c>
      <c r="L11">
        <v>-985.93709901402531</v>
      </c>
      <c r="M11">
        <v>-1358.2733527550879</v>
      </c>
      <c r="N11">
        <v>-2344.2104517691128</v>
      </c>
      <c r="O11">
        <v>-1420.8396521876452</v>
      </c>
      <c r="P11" s="46">
        <v>-3765.050103956758</v>
      </c>
      <c r="Q11">
        <v>-1327.3755563344967</v>
      </c>
      <c r="R11">
        <v>-5092.4256602912546</v>
      </c>
      <c r="S11">
        <v>-6316.204067169152</v>
      </c>
      <c r="T11">
        <v>-7549.5625864965568</v>
      </c>
      <c r="U11">
        <v>-8921.079343384301</v>
      </c>
      <c r="V11" s="77">
        <v>0.29175333186424912</v>
      </c>
      <c r="W11" s="77">
        <v>0.25673789619559728</v>
      </c>
    </row>
    <row r="12" spans="1:23" x14ac:dyDescent="0.5">
      <c r="A12" t="s">
        <v>33</v>
      </c>
      <c r="B12">
        <v>-4743.7609999999995</v>
      </c>
      <c r="C12">
        <v>-7187.4089999999997</v>
      </c>
      <c r="D12">
        <v>-7271.2049999999999</v>
      </c>
      <c r="E12">
        <v>-1114.5319999999999</v>
      </c>
      <c r="F12">
        <v>-1560.9902176026899</v>
      </c>
      <c r="G12">
        <v>-2675.52221760269</v>
      </c>
      <c r="H12">
        <v>-1920.9969318026904</v>
      </c>
      <c r="I12">
        <v>-4596.5191494053806</v>
      </c>
      <c r="J12">
        <v>-1534.2358505946195</v>
      </c>
      <c r="K12">
        <v>-6130.7550000000001</v>
      </c>
      <c r="L12">
        <v>-1622.6084945648097</v>
      </c>
      <c r="M12">
        <v>-2213.0511296970326</v>
      </c>
      <c r="N12">
        <v>-3835.6596242618425</v>
      </c>
      <c r="O12">
        <v>-2284.454709146511</v>
      </c>
      <c r="P12" s="46">
        <v>-6120.1143334083536</v>
      </c>
      <c r="Q12">
        <v>-1712.2911074469457</v>
      </c>
      <c r="R12">
        <v>-7832.4054408552993</v>
      </c>
      <c r="S12">
        <v>-8661.9679141518282</v>
      </c>
      <c r="T12">
        <v>-10175.910531259331</v>
      </c>
      <c r="U12">
        <v>-11768.860956059325</v>
      </c>
      <c r="V12" s="77">
        <v>8.9257068558854069E-2</v>
      </c>
      <c r="W12" s="77">
        <v>0.17707766136426217</v>
      </c>
    </row>
    <row r="13" spans="1:23" x14ac:dyDescent="0.5">
      <c r="A13" t="s">
        <v>34</v>
      </c>
      <c r="B13">
        <v>-9264.8660000000018</v>
      </c>
      <c r="C13">
        <v>-8233.8250000000007</v>
      </c>
      <c r="D13">
        <v>-15492.05</v>
      </c>
      <c r="E13">
        <v>-1177.4479624165981</v>
      </c>
      <c r="F13">
        <v>-3235.9056313307519</v>
      </c>
      <c r="G13">
        <v>-4413.3535937473507</v>
      </c>
      <c r="H13">
        <v>-4248.7497539314099</v>
      </c>
      <c r="I13">
        <v>-8662.1033476787616</v>
      </c>
      <c r="J13">
        <v>-3175.3746523212394</v>
      </c>
      <c r="K13">
        <v>-11837.478000000001</v>
      </c>
      <c r="L13">
        <v>-3443.3295912600006</v>
      </c>
      <c r="M13">
        <v>-3825.3345816103238</v>
      </c>
      <c r="N13">
        <v>-7268.6641728703244</v>
      </c>
      <c r="O13">
        <v>-4509.2736617946166</v>
      </c>
      <c r="P13" s="46">
        <v>-11777.937834664943</v>
      </c>
      <c r="Q13">
        <v>-3594.8124426216827</v>
      </c>
      <c r="R13">
        <v>-15372.750277286625</v>
      </c>
      <c r="S13">
        <v>-16912.1107312274</v>
      </c>
      <c r="T13">
        <v>-18963.209933147526</v>
      </c>
      <c r="U13">
        <v>-20853.193275434845</v>
      </c>
      <c r="V13" s="77">
        <v>8.5108954816761839E-2</v>
      </c>
      <c r="W13" s="77">
        <v>0.15206861577111375</v>
      </c>
    </row>
    <row r="14" spans="1:23" s="17" customFormat="1" x14ac:dyDescent="0.5">
      <c r="A14" s="17" t="s">
        <v>35</v>
      </c>
      <c r="B14" s="17">
        <f>SUM(B11:B13)</f>
        <v>-15667.831000000002</v>
      </c>
      <c r="C14" s="17">
        <f t="shared" ref="C14:W14" si="2">SUM(C11:C13)</f>
        <v>-17188.965</v>
      </c>
      <c r="D14" s="17">
        <f t="shared" si="2"/>
        <v>-25082.081999999999</v>
      </c>
      <c r="E14" s="17">
        <f t="shared" si="2"/>
        <v>-3105.2279624165981</v>
      </c>
      <c r="F14" s="17">
        <f t="shared" si="2"/>
        <v>-5843.9764292671134</v>
      </c>
      <c r="G14" s="17">
        <f t="shared" si="2"/>
        <v>-8949.2043916837138</v>
      </c>
      <c r="H14" s="17">
        <f t="shared" si="2"/>
        <v>-7045.4034604302215</v>
      </c>
      <c r="I14" s="17">
        <f t="shared" si="2"/>
        <v>-15994.607852113935</v>
      </c>
      <c r="J14" s="17">
        <f t="shared" si="2"/>
        <v>-5549.9631478860647</v>
      </c>
      <c r="K14" s="17">
        <f t="shared" si="2"/>
        <v>-21544.571000000004</v>
      </c>
      <c r="L14" s="17">
        <f t="shared" si="2"/>
        <v>-6051.8751848388356</v>
      </c>
      <c r="M14" s="17">
        <f t="shared" si="2"/>
        <v>-7396.6590640624445</v>
      </c>
      <c r="N14" s="17">
        <f t="shared" si="2"/>
        <v>-13448.53424890128</v>
      </c>
      <c r="O14" s="17">
        <f t="shared" si="2"/>
        <v>-8214.5680231287733</v>
      </c>
      <c r="P14" s="17">
        <f t="shared" si="2"/>
        <v>-21663.102272030053</v>
      </c>
      <c r="Q14" s="17">
        <f t="shared" si="2"/>
        <v>-6634.4791064031251</v>
      </c>
      <c r="R14" s="17">
        <f t="shared" si="2"/>
        <v>-28297.581378433177</v>
      </c>
      <c r="S14" s="17">
        <f t="shared" si="2"/>
        <v>-31890.282712548382</v>
      </c>
      <c r="T14" s="17">
        <f t="shared" si="2"/>
        <v>-36688.683050903412</v>
      </c>
      <c r="U14" s="17">
        <f t="shared" si="2"/>
        <v>-41543.13357487847</v>
      </c>
      <c r="V14" s="78">
        <v>0.11201247009075743</v>
      </c>
      <c r="W14" s="78">
        <v>0.17839353266410085</v>
      </c>
    </row>
    <row r="15" spans="1:23" x14ac:dyDescent="0.5">
      <c r="A15" t="s">
        <v>36</v>
      </c>
      <c r="B15" s="53">
        <f>B7+B9+B14</f>
        <v>4153.3692989999981</v>
      </c>
      <c r="C15" s="53">
        <f t="shared" ref="C15:U15" si="3">C7+C9+C14</f>
        <v>4945.427403175654</v>
      </c>
      <c r="D15" s="53">
        <f t="shared" si="3"/>
        <v>7235.6178519099994</v>
      </c>
      <c r="E15" s="53">
        <f t="shared" si="3"/>
        <v>1062.4500375834018</v>
      </c>
      <c r="F15" s="53">
        <f t="shared" si="3"/>
        <v>1429.5639531239258</v>
      </c>
      <c r="G15" s="53">
        <f t="shared" si="3"/>
        <v>2492.0139907073244</v>
      </c>
      <c r="H15" s="53">
        <f t="shared" si="3"/>
        <v>1966.678706936138</v>
      </c>
      <c r="I15" s="53">
        <f t="shared" si="3"/>
        <v>4458.6926976434625</v>
      </c>
      <c r="J15" s="53">
        <f t="shared" si="3"/>
        <v>1974.9052586220196</v>
      </c>
      <c r="K15" s="53">
        <f t="shared" si="3"/>
        <v>6433.5979562654793</v>
      </c>
      <c r="L15" s="53">
        <f t="shared" si="3"/>
        <v>1495.6804574677117</v>
      </c>
      <c r="M15" s="53">
        <f t="shared" si="3"/>
        <v>2020.3128583589723</v>
      </c>
      <c r="N15" s="53">
        <f t="shared" si="3"/>
        <v>3515.9933158266795</v>
      </c>
      <c r="O15" s="53">
        <f t="shared" si="3"/>
        <v>2381.963994192125</v>
      </c>
      <c r="P15" s="53">
        <f t="shared" si="3"/>
        <v>1994.3641620031703</v>
      </c>
      <c r="Q15" s="53">
        <f t="shared" si="3"/>
        <v>2363.089758515167</v>
      </c>
      <c r="R15" s="53">
        <f t="shared" si="3"/>
        <v>8261.0470685339751</v>
      </c>
      <c r="S15" s="53">
        <f t="shared" si="3"/>
        <v>9632.2217684732386</v>
      </c>
      <c r="T15" s="53">
        <f t="shared" si="3"/>
        <v>11432.000312242009</v>
      </c>
      <c r="U15" s="53">
        <f t="shared" si="3"/>
        <v>13407.961478234596</v>
      </c>
      <c r="V15" s="77">
        <v>0.15704732640858277</v>
      </c>
      <c r="W15" s="77">
        <v>0.20150949982335598</v>
      </c>
    </row>
    <row r="16" spans="1:23" x14ac:dyDescent="0.5">
      <c r="A16" t="s">
        <v>37</v>
      </c>
    </row>
    <row r="17" spans="1:23" x14ac:dyDescent="0.5">
      <c r="A17" t="s">
        <v>38</v>
      </c>
      <c r="B17">
        <v>-2967.422</v>
      </c>
      <c r="C17">
        <v>-3546.9870000000001</v>
      </c>
      <c r="D17">
        <v>-4418.4719999999998</v>
      </c>
      <c r="E17">
        <v>-621.255</v>
      </c>
      <c r="F17">
        <v>-831.37829267019822</v>
      </c>
      <c r="G17">
        <v>-1452.633292670198</v>
      </c>
      <c r="H17">
        <v>-1142.9986853298019</v>
      </c>
      <c r="I17">
        <v>-2595.6319779999999</v>
      </c>
      <c r="J17">
        <v>-913.60402200000021</v>
      </c>
      <c r="K17">
        <v>-3509.2359999999999</v>
      </c>
      <c r="L17">
        <v>-878.57506808535436</v>
      </c>
      <c r="M17">
        <v>-1082.8867610589098</v>
      </c>
      <c r="N17">
        <v>-1961.4618291442639</v>
      </c>
      <c r="O17">
        <v>-1354.9877077623414</v>
      </c>
      <c r="P17" s="47">
        <v>-3316.4495369066053</v>
      </c>
      <c r="Q17">
        <v>-1078.5732021405634</v>
      </c>
      <c r="R17">
        <v>-4395.0227390471691</v>
      </c>
      <c r="S17">
        <v>-4996.8384111406058</v>
      </c>
      <c r="T17">
        <v>-5731.2022869602752</v>
      </c>
      <c r="U17">
        <v>-6498.4898005135265</v>
      </c>
      <c r="V17" s="77">
        <v>5.7493616860524233E-2</v>
      </c>
      <c r="W17" s="77">
        <v>0.16654088993588045</v>
      </c>
    </row>
    <row r="18" spans="1:23" x14ac:dyDescent="0.5">
      <c r="A18" t="s">
        <v>39</v>
      </c>
      <c r="B18">
        <v>-443.73199999999997</v>
      </c>
      <c r="C18">
        <v>-510.60500000000002</v>
      </c>
      <c r="D18">
        <v>-827.28700000000003</v>
      </c>
      <c r="E18">
        <v>-195.54300000000001</v>
      </c>
      <c r="F18">
        <v>-282.83752543911049</v>
      </c>
      <c r="G18">
        <v>-478.3805254391105</v>
      </c>
      <c r="H18">
        <v>-297.56747456088942</v>
      </c>
      <c r="I18">
        <v>-775.94799999999998</v>
      </c>
      <c r="J18">
        <v>-333.36899999999991</v>
      </c>
      <c r="K18">
        <v>-1109.317</v>
      </c>
      <c r="L18">
        <v>-318.3527538079918</v>
      </c>
      <c r="M18">
        <v>-348.32393554570194</v>
      </c>
      <c r="N18">
        <v>-666.67668935369363</v>
      </c>
      <c r="O18">
        <v>-343.6387598641611</v>
      </c>
      <c r="P18" s="47">
        <v>-1010.3154492178548</v>
      </c>
      <c r="Q18">
        <v>-311.03855992772628</v>
      </c>
      <c r="R18">
        <v>-1321.3540091455811</v>
      </c>
      <c r="S18">
        <v>-1525.0010890350982</v>
      </c>
      <c r="T18">
        <v>-1712.8964732151126</v>
      </c>
      <c r="U18">
        <v>-1893.1616980562708</v>
      </c>
      <c r="V18" s="77">
        <v>0.35720350666390588</v>
      </c>
      <c r="W18" s="77">
        <v>0.14296520693669068</v>
      </c>
    </row>
    <row r="19" spans="1:23" x14ac:dyDescent="0.5">
      <c r="A19" t="s">
        <v>40</v>
      </c>
      <c r="B19">
        <v>24.087999999999997</v>
      </c>
      <c r="C19">
        <v>27.637</v>
      </c>
      <c r="D19">
        <v>10.882</v>
      </c>
      <c r="E19">
        <v>-6.359</v>
      </c>
      <c r="F19">
        <v>3.9898985530751045</v>
      </c>
      <c r="G19">
        <v>-2.3691014469248959</v>
      </c>
      <c r="H19">
        <v>-0.55489855307510361</v>
      </c>
      <c r="I19">
        <v>-2.9239999999999995</v>
      </c>
      <c r="J19">
        <v>23.409000000000002</v>
      </c>
      <c r="K19">
        <v>20.485000000000003</v>
      </c>
      <c r="L19">
        <v>8.5171763679610262</v>
      </c>
      <c r="M19">
        <v>0</v>
      </c>
      <c r="N19">
        <v>8.5171763679610262</v>
      </c>
      <c r="O19">
        <v>0</v>
      </c>
      <c r="P19" s="47">
        <v>8.5171763679610262</v>
      </c>
      <c r="Q19">
        <v>0</v>
      </c>
      <c r="R19">
        <v>8.5171763679610262</v>
      </c>
      <c r="S19">
        <v>0</v>
      </c>
      <c r="T19">
        <v>0</v>
      </c>
      <c r="U19">
        <v>0</v>
      </c>
      <c r="V19" s="77">
        <v>-5.2574487659749813E-2</v>
      </c>
      <c r="W19" s="77">
        <v>-1</v>
      </c>
    </row>
    <row r="20" spans="1:23" x14ac:dyDescent="0.5">
      <c r="A20" t="s">
        <v>41</v>
      </c>
      <c r="B20" s="45">
        <f>SUM(B17:B19)+B15</f>
        <v>766.30329899999833</v>
      </c>
      <c r="C20" s="45">
        <f t="shared" ref="C20:W20" si="4">SUM(C17:C19)+C15</f>
        <v>915.47240317565411</v>
      </c>
      <c r="D20" s="45">
        <f t="shared" si="4"/>
        <v>2000.740851909999</v>
      </c>
      <c r="E20" s="45">
        <f t="shared" si="4"/>
        <v>239.29303758340177</v>
      </c>
      <c r="F20" s="45">
        <f t="shared" si="4"/>
        <v>319.33803356769226</v>
      </c>
      <c r="G20" s="45">
        <f t="shared" si="4"/>
        <v>558.63107115109119</v>
      </c>
      <c r="H20" s="45">
        <f t="shared" si="4"/>
        <v>525.55764849237153</v>
      </c>
      <c r="I20" s="45">
        <f t="shared" si="4"/>
        <v>1084.1887196434627</v>
      </c>
      <c r="J20" s="45">
        <f t="shared" si="4"/>
        <v>751.34123662201955</v>
      </c>
      <c r="K20" s="45">
        <f t="shared" si="4"/>
        <v>1835.5299562654791</v>
      </c>
      <c r="L20" s="45">
        <f t="shared" si="4"/>
        <v>307.26981194232644</v>
      </c>
      <c r="M20" s="45">
        <f t="shared" si="4"/>
        <v>589.10216175436062</v>
      </c>
      <c r="N20" s="45">
        <f t="shared" si="4"/>
        <v>896.37197369668274</v>
      </c>
      <c r="O20" s="45">
        <f t="shared" si="4"/>
        <v>683.33752656562251</v>
      </c>
      <c r="P20" s="45">
        <f t="shared" si="4"/>
        <v>-2323.8836477533287</v>
      </c>
      <c r="Q20" s="45">
        <f t="shared" si="4"/>
        <v>973.47799644687734</v>
      </c>
      <c r="R20" s="45">
        <f t="shared" si="4"/>
        <v>2553.1874967091862</v>
      </c>
      <c r="S20" s="45">
        <f t="shared" si="4"/>
        <v>3110.3822682975351</v>
      </c>
      <c r="T20" s="45">
        <f t="shared" si="4"/>
        <v>3987.9015520666217</v>
      </c>
      <c r="U20" s="45">
        <f t="shared" si="4"/>
        <v>5016.3099796647984</v>
      </c>
      <c r="V20" s="77">
        <v>0.33799223744130402</v>
      </c>
      <c r="W20" s="77">
        <v>0.28574759969777519</v>
      </c>
    </row>
    <row r="21" spans="1:23" x14ac:dyDescent="0.5">
      <c r="A21" t="s">
        <v>42</v>
      </c>
      <c r="B21">
        <v>267.65499999999997</v>
      </c>
      <c r="C21">
        <v>230.221</v>
      </c>
      <c r="D21">
        <v>323.42899999999997</v>
      </c>
      <c r="E21">
        <v>22.065000000000001</v>
      </c>
      <c r="F21">
        <v>19.6109018937107</v>
      </c>
      <c r="G21">
        <v>41.675901893710702</v>
      </c>
      <c r="H21">
        <v>72.394000000000005</v>
      </c>
      <c r="I21">
        <v>114.06990189371071</v>
      </c>
      <c r="J21">
        <v>77.96309810628928</v>
      </c>
      <c r="K21">
        <v>192.03299999999999</v>
      </c>
      <c r="L21">
        <v>38.349604549206617</v>
      </c>
      <c r="M21">
        <v>36.079559834801437</v>
      </c>
      <c r="N21">
        <v>74.429164384008061</v>
      </c>
      <c r="O21">
        <v>24.036274904313284</v>
      </c>
      <c r="P21" s="47">
        <v>98.465439288321349</v>
      </c>
      <c r="Q21">
        <v>30.759199144741547</v>
      </c>
      <c r="R21">
        <v>129.22463843306289</v>
      </c>
      <c r="S21">
        <v>285.53393047045</v>
      </c>
      <c r="T21">
        <v>519.01302157988096</v>
      </c>
      <c r="U21">
        <v>781.4557734939159</v>
      </c>
      <c r="V21" s="77">
        <v>-0.10477231985857871</v>
      </c>
      <c r="W21" s="77">
        <v>0.42030669550988931</v>
      </c>
    </row>
    <row r="22" spans="1:23" x14ac:dyDescent="0.5">
      <c r="A22" t="s">
        <v>43</v>
      </c>
      <c r="B22">
        <v>-506.041</v>
      </c>
      <c r="C22">
        <v>-687.12800000000004</v>
      </c>
      <c r="D22">
        <v>-1070.4459999999999</v>
      </c>
      <c r="E22">
        <v>-162.78200000000001</v>
      </c>
      <c r="F22">
        <v>-188.3143248527991</v>
      </c>
      <c r="G22">
        <v>-351.09632485279911</v>
      </c>
      <c r="H22">
        <v>-322.02800000000002</v>
      </c>
      <c r="I22">
        <v>-673.12432485279919</v>
      </c>
      <c r="J22">
        <v>-447.9966751472009</v>
      </c>
      <c r="K22">
        <v>-1121.1210000000001</v>
      </c>
      <c r="L22">
        <v>-330.6326242029416</v>
      </c>
      <c r="M22">
        <v>-352.41747775537794</v>
      </c>
      <c r="N22">
        <v>-683.0501019583196</v>
      </c>
      <c r="O22">
        <v>-264.07990604662353</v>
      </c>
      <c r="P22" s="47">
        <v>-947.13000800494319</v>
      </c>
      <c r="Q22">
        <v>-205.02089814653718</v>
      </c>
      <c r="R22">
        <v>-1152.1509061514803</v>
      </c>
      <c r="S22">
        <v>-915.23641781563356</v>
      </c>
      <c r="T22">
        <v>-953.49620741255342</v>
      </c>
      <c r="U22">
        <v>-974.04366059241602</v>
      </c>
      <c r="V22" s="77">
        <v>0.30363374584800806</v>
      </c>
      <c r="W22" s="77">
        <v>-3.4546226894438536E-2</v>
      </c>
    </row>
    <row r="23" spans="1:23" x14ac:dyDescent="0.5">
      <c r="A23" t="s">
        <v>44</v>
      </c>
      <c r="B23">
        <v>-311.69</v>
      </c>
      <c r="C23">
        <v>-398.464</v>
      </c>
      <c r="D23">
        <v>-1448.4010000000001</v>
      </c>
      <c r="E23">
        <v>295.464</v>
      </c>
      <c r="F23">
        <v>-429.53794334342479</v>
      </c>
      <c r="G23">
        <v>-134.07394334342482</v>
      </c>
      <c r="H23">
        <v>-1129.8130000000001</v>
      </c>
      <c r="I23">
        <v>-1263.8869433434249</v>
      </c>
      <c r="J23">
        <v>-33.657056656575151</v>
      </c>
      <c r="K23">
        <v>-1297.5440000000001</v>
      </c>
      <c r="L23">
        <v>-2687.687873598798</v>
      </c>
      <c r="M23">
        <v>-18.852065407339762</v>
      </c>
      <c r="N23">
        <v>-2706.539939006138</v>
      </c>
      <c r="O23">
        <v>-370.40672324041572</v>
      </c>
      <c r="P23" s="47">
        <v>-3076.9466622465538</v>
      </c>
      <c r="Q23">
        <v>-138.84802631018462</v>
      </c>
      <c r="R23">
        <v>-3215.7946885567385</v>
      </c>
      <c r="S23">
        <v>-1161.9609946535495</v>
      </c>
      <c r="T23">
        <v>-766.0722367952626</v>
      </c>
      <c r="U23">
        <v>-470.52336638304462</v>
      </c>
      <c r="V23" s="77">
        <v>0.60866794614728548</v>
      </c>
      <c r="W23" s="77">
        <v>-0.22399454275486974</v>
      </c>
    </row>
    <row r="24" spans="1:23" s="80" customFormat="1" x14ac:dyDescent="0.5">
      <c r="A24" s="82" t="s">
        <v>45</v>
      </c>
      <c r="B24" s="80">
        <f>SUM(B21:B23)</f>
        <v>-550.07600000000002</v>
      </c>
      <c r="C24" s="80">
        <f t="shared" ref="C24:U24" si="5">SUM(C21:C23)</f>
        <v>-855.37100000000009</v>
      </c>
      <c r="D24" s="80">
        <f t="shared" si="5"/>
        <v>-2195.4180000000001</v>
      </c>
      <c r="E24" s="80">
        <f t="shared" si="5"/>
        <v>154.74699999999999</v>
      </c>
      <c r="F24" s="80">
        <f t="shared" si="5"/>
        <v>-598.24136630251314</v>
      </c>
      <c r="G24" s="80">
        <f t="shared" si="5"/>
        <v>-443.49436630251319</v>
      </c>
      <c r="H24" s="80">
        <f t="shared" si="5"/>
        <v>-1379.4470000000001</v>
      </c>
      <c r="I24" s="80">
        <f t="shared" si="5"/>
        <v>-1822.9413663025134</v>
      </c>
      <c r="J24" s="80">
        <f t="shared" si="5"/>
        <v>-403.69063369748676</v>
      </c>
      <c r="K24" s="80">
        <f t="shared" si="5"/>
        <v>-2226.6320000000001</v>
      </c>
      <c r="L24" s="80">
        <f t="shared" si="5"/>
        <v>-2979.9708932525327</v>
      </c>
      <c r="M24" s="80">
        <f t="shared" si="5"/>
        <v>-335.18998332791625</v>
      </c>
      <c r="N24" s="80">
        <f t="shared" si="5"/>
        <v>-3315.1608765804494</v>
      </c>
      <c r="O24" s="80">
        <f t="shared" si="5"/>
        <v>-610.450354382726</v>
      </c>
      <c r="P24" s="80">
        <f t="shared" si="5"/>
        <v>-3925.6112309631758</v>
      </c>
      <c r="Q24" s="80">
        <f t="shared" si="5"/>
        <v>-313.10972531198024</v>
      </c>
      <c r="R24" s="80">
        <f t="shared" si="5"/>
        <v>-4238.7209562751559</v>
      </c>
      <c r="S24" s="80">
        <f t="shared" si="5"/>
        <v>-1791.663481998733</v>
      </c>
      <c r="T24" s="80">
        <f t="shared" si="5"/>
        <v>-1200.5554226279351</v>
      </c>
      <c r="U24" s="80">
        <f t="shared" si="5"/>
        <v>-663.11125348154474</v>
      </c>
      <c r="V24" s="81"/>
      <c r="W24" s="81"/>
    </row>
    <row r="25" spans="1:23" x14ac:dyDescent="0.5">
      <c r="A25" t="s">
        <v>46</v>
      </c>
      <c r="B25">
        <v>0</v>
      </c>
      <c r="C25">
        <v>0</v>
      </c>
      <c r="D25">
        <v>1084.327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47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3" x14ac:dyDescent="0.5">
      <c r="A26" t="s">
        <v>47</v>
      </c>
      <c r="B26" s="80">
        <v>216.22729899999831</v>
      </c>
      <c r="C26" s="80">
        <v>60.101403175654013</v>
      </c>
      <c r="D26" s="80">
        <v>889.64985190999892</v>
      </c>
      <c r="E26" s="80">
        <v>394.04003758340173</v>
      </c>
      <c r="F26" s="80">
        <v>-278.90333273482088</v>
      </c>
      <c r="G26" s="80">
        <v>115.13670484857801</v>
      </c>
      <c r="H26" s="80">
        <v>-853.88935150762859</v>
      </c>
      <c r="I26" s="80">
        <v>-738.7526466590507</v>
      </c>
      <c r="J26" s="80">
        <v>347.65060292453302</v>
      </c>
      <c r="K26" s="80">
        <v>-391.10204373452007</v>
      </c>
      <c r="L26" s="80">
        <v>-2672.7010813102061</v>
      </c>
      <c r="M26" s="80">
        <v>253.91217842644437</v>
      </c>
      <c r="N26" s="80">
        <v>-2418.7889028837658</v>
      </c>
      <c r="O26" s="80">
        <v>72.887172182896506</v>
      </c>
      <c r="P26" s="84">
        <v>-6249.4948787165031</v>
      </c>
      <c r="Q26" s="80">
        <v>660.36827113489801</v>
      </c>
      <c r="R26" s="80">
        <v>-1685.533459565966</v>
      </c>
      <c r="S26" s="80">
        <v>1318.7187862988039</v>
      </c>
      <c r="T26" s="80">
        <v>2787.3461294386866</v>
      </c>
      <c r="U26" s="80">
        <v>4353.1987261832573</v>
      </c>
    </row>
    <row r="27" spans="1:23" x14ac:dyDescent="0.5">
      <c r="A27" t="s">
        <v>48</v>
      </c>
      <c r="B27" s="79">
        <v>-68.396000000000001</v>
      </c>
      <c r="C27" s="79">
        <v>-48.173000000000002</v>
      </c>
      <c r="D27" s="79">
        <v>-25.263000000000002</v>
      </c>
      <c r="E27" s="79">
        <v>-94.149000000000001</v>
      </c>
      <c r="F27" s="79">
        <v>93.195379739960345</v>
      </c>
      <c r="G27" s="79">
        <v>-0.95362026003965639</v>
      </c>
      <c r="H27" s="79">
        <v>300.428</v>
      </c>
      <c r="I27" s="79">
        <v>299.47437973996034</v>
      </c>
      <c r="J27" s="79">
        <v>-159.33437973996035</v>
      </c>
      <c r="K27" s="79">
        <v>140.13999999999999</v>
      </c>
      <c r="L27" s="79">
        <v>863.50088430374467</v>
      </c>
      <c r="M27" s="79">
        <v>-76.173653527933311</v>
      </c>
      <c r="N27" s="79">
        <v>787.32723077581136</v>
      </c>
      <c r="O27" s="79">
        <v>-21.866151654868951</v>
      </c>
      <c r="P27" s="85">
        <v>765.46107912094237</v>
      </c>
      <c r="Q27" s="79">
        <v>-198.11048134046939</v>
      </c>
      <c r="R27" s="79">
        <v>567.35059778047298</v>
      </c>
      <c r="S27" s="79">
        <v>-395.61563588964117</v>
      </c>
      <c r="T27" s="79">
        <v>-696.83653235967165</v>
      </c>
      <c r="U27" s="79">
        <v>-1088.2996815458143</v>
      </c>
    </row>
    <row r="28" spans="1:23" x14ac:dyDescent="0.5">
      <c r="A28" t="s">
        <v>49</v>
      </c>
      <c r="B28" s="83">
        <f>SUM(B26:B27)</f>
        <v>147.8312989999983</v>
      </c>
      <c r="C28" s="83">
        <f t="shared" ref="C28:U28" si="6">SUM(C26:C27)</f>
        <v>11.928403175654012</v>
      </c>
      <c r="D28" s="83">
        <f t="shared" si="6"/>
        <v>864.38685190999888</v>
      </c>
      <c r="E28" s="83">
        <f t="shared" si="6"/>
        <v>299.89103758340173</v>
      </c>
      <c r="F28" s="83">
        <f t="shared" si="6"/>
        <v>-185.70795299486053</v>
      </c>
      <c r="G28" s="83">
        <f t="shared" si="6"/>
        <v>114.18308458853835</v>
      </c>
      <c r="H28" s="83">
        <f t="shared" si="6"/>
        <v>-553.46135150762859</v>
      </c>
      <c r="I28" s="83">
        <f t="shared" si="6"/>
        <v>-439.27826691909036</v>
      </c>
      <c r="J28" s="83">
        <f t="shared" si="6"/>
        <v>188.31622318457266</v>
      </c>
      <c r="K28" s="83">
        <f t="shared" si="6"/>
        <v>-250.96204373452008</v>
      </c>
      <c r="L28" s="83">
        <f t="shared" si="6"/>
        <v>-1809.2001970064614</v>
      </c>
      <c r="M28" s="83">
        <f t="shared" si="6"/>
        <v>177.73852489851106</v>
      </c>
      <c r="N28" s="83">
        <f t="shared" si="6"/>
        <v>-1631.4616721079544</v>
      </c>
      <c r="O28" s="83">
        <f t="shared" si="6"/>
        <v>51.021020528027556</v>
      </c>
      <c r="P28" s="83">
        <f t="shared" si="6"/>
        <v>-5484.0337995955606</v>
      </c>
      <c r="Q28" s="83">
        <f t="shared" si="6"/>
        <v>462.25778979442862</v>
      </c>
      <c r="R28" s="83">
        <f t="shared" si="6"/>
        <v>-1118.1828617854931</v>
      </c>
      <c r="S28" s="83">
        <f t="shared" si="6"/>
        <v>923.10315040916271</v>
      </c>
      <c r="T28" s="83">
        <f t="shared" si="6"/>
        <v>2090.5095970790148</v>
      </c>
      <c r="U28" s="83">
        <f t="shared" si="6"/>
        <v>3264.8990446374428</v>
      </c>
    </row>
    <row r="29" spans="1:23" x14ac:dyDescent="0.5">
      <c r="A29" t="s">
        <v>50</v>
      </c>
    </row>
    <row r="30" spans="1:23" x14ac:dyDescent="0.5">
      <c r="A30" t="s">
        <v>51</v>
      </c>
      <c r="B30">
        <v>122.614</v>
      </c>
      <c r="C30">
        <v>177.14100000000002</v>
      </c>
      <c r="D30">
        <v>276.02300000000002</v>
      </c>
      <c r="E30">
        <v>104.14800000000001</v>
      </c>
      <c r="F30">
        <v>179.23420865193299</v>
      </c>
      <c r="G30">
        <v>283.38220865193301</v>
      </c>
      <c r="H30">
        <v>151.0547913480666</v>
      </c>
      <c r="I30">
        <v>434.43699999999956</v>
      </c>
      <c r="J30">
        <v>158.55108782913865</v>
      </c>
      <c r="K30">
        <v>592.98808782913818</v>
      </c>
      <c r="L30">
        <v>195.28033890024253</v>
      </c>
      <c r="M30">
        <v>198.29345042615091</v>
      </c>
      <c r="N30">
        <v>393.57378932639341</v>
      </c>
      <c r="O30">
        <v>203.39172686680379</v>
      </c>
      <c r="P30" s="47">
        <v>596.96551619319723</v>
      </c>
      <c r="Q30">
        <v>206.34930359022047</v>
      </c>
      <c r="R30">
        <v>803.31481978341776</v>
      </c>
      <c r="S30">
        <v>957.68826505363302</v>
      </c>
      <c r="T30">
        <v>1065.1696874198633</v>
      </c>
      <c r="U30">
        <v>1149.0057249986846</v>
      </c>
      <c r="V30" s="77">
        <v>0.69109745603454797</v>
      </c>
      <c r="W30" s="77">
        <v>0.1798289701273843</v>
      </c>
    </row>
    <row r="31" spans="1:23" x14ac:dyDescent="0.5">
      <c r="A31" s="55" t="s">
        <v>52</v>
      </c>
      <c r="B31" s="55">
        <v>888.91729899999837</v>
      </c>
      <c r="C31" s="55">
        <v>1092.6134031756542</v>
      </c>
      <c r="D31" s="55">
        <v>2276.7638519099992</v>
      </c>
      <c r="E31" s="55">
        <v>343.44103758340179</v>
      </c>
      <c r="F31" s="55">
        <v>498.57224221962525</v>
      </c>
      <c r="G31" s="55">
        <v>842.01327980302426</v>
      </c>
      <c r="H31" s="55">
        <v>676.61243984043813</v>
      </c>
      <c r="I31" s="55">
        <v>1518.6257196434622</v>
      </c>
      <c r="J31" s="55">
        <v>909.8923244511584</v>
      </c>
      <c r="K31" s="55">
        <v>2428.5180440946183</v>
      </c>
      <c r="L31" s="55">
        <v>502.550150842569</v>
      </c>
      <c r="M31" s="55">
        <v>787.39561218051153</v>
      </c>
      <c r="N31" s="55">
        <v>1289.945763023077</v>
      </c>
      <c r="O31" s="55">
        <v>886.72925343242628</v>
      </c>
      <c r="P31" s="55">
        <v>-1726.9181315601304</v>
      </c>
      <c r="Q31" s="55">
        <v>1179.8273000370987</v>
      </c>
      <c r="R31" s="55">
        <v>3356.5023164926079</v>
      </c>
      <c r="S31" s="55">
        <v>4068.0705333511701</v>
      </c>
      <c r="T31" s="55">
        <v>5053.071239486485</v>
      </c>
      <c r="U31" s="55">
        <v>6165.3157046634869</v>
      </c>
      <c r="V31" s="77">
        <v>0.39795543073377204</v>
      </c>
      <c r="W31" s="77">
        <v>0.26227359184742904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1F11-ED9C-4F84-8DFC-D7B63A0B6E2F}">
  <dimension ref="A1:U20"/>
  <sheetViews>
    <sheetView workbookViewId="0">
      <selection activeCell="B1" sqref="B1:U1"/>
    </sheetView>
  </sheetViews>
  <sheetFormatPr defaultRowHeight="14.35" x14ac:dyDescent="0.5"/>
  <cols>
    <col min="1" max="1" width="31.234375" bestFit="1" customWidth="1"/>
  </cols>
  <sheetData>
    <row r="1" spans="1:21" x14ac:dyDescent="0.5">
      <c r="B1" s="51">
        <v>2014</v>
      </c>
      <c r="C1" s="51">
        <v>2015</v>
      </c>
      <c r="D1" s="51">
        <v>2016</v>
      </c>
      <c r="E1" s="51" t="s">
        <v>0</v>
      </c>
      <c r="F1" s="51" t="s">
        <v>1</v>
      </c>
      <c r="G1" s="51" t="s">
        <v>2</v>
      </c>
      <c r="H1" s="51" t="s">
        <v>3</v>
      </c>
      <c r="I1" s="51" t="s">
        <v>4</v>
      </c>
      <c r="J1" s="51" t="s">
        <v>5</v>
      </c>
      <c r="K1" s="51">
        <v>2017</v>
      </c>
      <c r="L1" s="51" t="s">
        <v>266</v>
      </c>
      <c r="M1" s="51" t="s">
        <v>267</v>
      </c>
      <c r="N1" s="51" t="s">
        <v>268</v>
      </c>
      <c r="O1" s="51" t="s">
        <v>269</v>
      </c>
      <c r="P1" s="51" t="s">
        <v>270</v>
      </c>
      <c r="Q1" s="51" t="s">
        <v>271</v>
      </c>
      <c r="R1" s="51">
        <v>2018</v>
      </c>
      <c r="S1" s="51">
        <v>2019</v>
      </c>
      <c r="T1" s="51">
        <v>2020</v>
      </c>
      <c r="U1" s="51">
        <v>2021</v>
      </c>
    </row>
    <row r="2" spans="1:21" x14ac:dyDescent="0.5">
      <c r="A2" t="s">
        <v>53</v>
      </c>
    </row>
    <row r="3" spans="1:21" x14ac:dyDescent="0.5">
      <c r="A3" t="s">
        <v>54</v>
      </c>
      <c r="B3">
        <v>8.4239999999999995</v>
      </c>
      <c r="C3">
        <v>9.5950000000000006</v>
      </c>
      <c r="D3">
        <v>15.87</v>
      </c>
      <c r="E3">
        <v>15.48</v>
      </c>
      <c r="F3">
        <v>16.100000000000001</v>
      </c>
      <c r="G3">
        <v>16.100000000000001</v>
      </c>
      <c r="H3">
        <v>17.309999999999999</v>
      </c>
      <c r="I3">
        <v>17.309999999999999</v>
      </c>
      <c r="J3">
        <v>17.305</v>
      </c>
      <c r="K3">
        <v>17.305</v>
      </c>
      <c r="L3">
        <v>20.11</v>
      </c>
      <c r="M3">
        <v>20.13</v>
      </c>
      <c r="N3">
        <v>20.13</v>
      </c>
      <c r="O3">
        <v>20.93</v>
      </c>
      <c r="P3">
        <v>20.93</v>
      </c>
      <c r="Q3">
        <v>21.2</v>
      </c>
      <c r="R3">
        <v>21.2</v>
      </c>
      <c r="S3">
        <v>23.885493381233161</v>
      </c>
      <c r="T3">
        <v>26.269926385773356</v>
      </c>
      <c r="U3">
        <v>28.454667318657897</v>
      </c>
    </row>
    <row r="4" spans="1:21" x14ac:dyDescent="0.5">
      <c r="A4" t="s">
        <v>55</v>
      </c>
      <c r="B4">
        <v>8.0500000000000007</v>
      </c>
      <c r="C4">
        <v>9.09</v>
      </c>
      <c r="D4">
        <v>14.365</v>
      </c>
      <c r="E4">
        <v>15.782</v>
      </c>
      <c r="F4">
        <v>15.533200000000001</v>
      </c>
      <c r="G4">
        <v>15.656000000000001</v>
      </c>
      <c r="H4">
        <v>16.908999999999999</v>
      </c>
      <c r="I4">
        <v>16.077000000000002</v>
      </c>
      <c r="J4">
        <v>17.388000000000002</v>
      </c>
      <c r="K4">
        <v>16.404</v>
      </c>
      <c r="L4">
        <v>18.86</v>
      </c>
      <c r="M4">
        <v>20.119999999999997</v>
      </c>
      <c r="N4">
        <v>19.489999999999998</v>
      </c>
      <c r="O4">
        <v>20.53</v>
      </c>
      <c r="P4">
        <v>20.39</v>
      </c>
      <c r="Q4">
        <v>21.064999999999998</v>
      </c>
      <c r="R4">
        <v>20.592499999999998</v>
      </c>
      <c r="S4">
        <v>22.542746690616582</v>
      </c>
      <c r="T4">
        <v>25.07770988350326</v>
      </c>
      <c r="U4">
        <v>27.362296852215628</v>
      </c>
    </row>
    <row r="5" spans="1:21" x14ac:dyDescent="0.5">
      <c r="A5" t="s">
        <v>56</v>
      </c>
    </row>
    <row r="6" spans="1:21" x14ac:dyDescent="0.5">
      <c r="A6" t="s">
        <v>57</v>
      </c>
      <c r="K6">
        <v>0.26400000000000001</v>
      </c>
      <c r="L6">
        <v>0.20499999999999999</v>
      </c>
      <c r="M6">
        <v>0.10800000000000001</v>
      </c>
      <c r="N6">
        <v>7.9000000000000001E-2</v>
      </c>
      <c r="O6">
        <v>6.3E-2</v>
      </c>
      <c r="P6">
        <v>5.2000000000000005E-2</v>
      </c>
    </row>
    <row r="7" spans="1:21" x14ac:dyDescent="0.5">
      <c r="A7" t="s">
        <v>58</v>
      </c>
      <c r="K7">
        <v>2.1000000000000001E-2</v>
      </c>
      <c r="L7">
        <v>2.2000000000000002E-2</v>
      </c>
      <c r="M7">
        <v>2.3E-2</v>
      </c>
      <c r="N7">
        <v>1.3000000000000001E-2</v>
      </c>
      <c r="O7">
        <v>1.8000000000000002E-2</v>
      </c>
      <c r="P7">
        <v>1.9E-2</v>
      </c>
    </row>
    <row r="8" spans="1:21" x14ac:dyDescent="0.5">
      <c r="A8" t="s">
        <v>59</v>
      </c>
      <c r="K8">
        <v>3.4000000000000002E-2</v>
      </c>
      <c r="L8">
        <v>3.6000000000000004E-2</v>
      </c>
      <c r="M8">
        <v>4.2000000000000003E-2</v>
      </c>
      <c r="N8">
        <v>4.0999999999999995E-2</v>
      </c>
      <c r="O8">
        <v>0.04</v>
      </c>
      <c r="P8">
        <v>0.04</v>
      </c>
    </row>
    <row r="9" spans="1:21" x14ac:dyDescent="0.5">
      <c r="A9" t="s">
        <v>60</v>
      </c>
    </row>
    <row r="10" spans="1:21" x14ac:dyDescent="0.5">
      <c r="A10" t="s">
        <v>61</v>
      </c>
      <c r="K10">
        <v>0.26300000000000001</v>
      </c>
      <c r="L10">
        <v>0.22399999999999998</v>
      </c>
      <c r="M10">
        <v>0.128</v>
      </c>
      <c r="N10">
        <v>9.0999999999999998E-2</v>
      </c>
      <c r="O10">
        <v>8.4000000000000005E-2</v>
      </c>
      <c r="P10">
        <v>8.1000000000000003E-2</v>
      </c>
    </row>
    <row r="11" spans="1:21" x14ac:dyDescent="0.5">
      <c r="A11" t="s">
        <v>62</v>
      </c>
      <c r="K11">
        <v>1.1000000000000001E-2</v>
      </c>
      <c r="L11">
        <v>1.7000000000000001E-2</v>
      </c>
      <c r="M11">
        <v>2.5000000000000001E-2</v>
      </c>
      <c r="N11">
        <v>2.3E-2</v>
      </c>
      <c r="O11">
        <v>1.4999999999999999E-2</v>
      </c>
      <c r="P11">
        <v>1.8000000000000002E-2</v>
      </c>
    </row>
    <row r="12" spans="1:21" x14ac:dyDescent="0.5">
      <c r="A12" t="s">
        <v>63</v>
      </c>
    </row>
    <row r="13" spans="1:21" x14ac:dyDescent="0.5">
      <c r="A13" t="s">
        <v>64</v>
      </c>
      <c r="K13">
        <v>2.7999999999999997E-2</v>
      </c>
      <c r="L13">
        <v>3.4000000000000002E-2</v>
      </c>
      <c r="M13">
        <v>2.7000000000000003E-2</v>
      </c>
      <c r="N13">
        <v>2.7000000000000003E-2</v>
      </c>
      <c r="O13">
        <v>3.4000000000000002E-2</v>
      </c>
      <c r="P13">
        <v>3.4000000000000002E-2</v>
      </c>
    </row>
    <row r="14" spans="1:21" x14ac:dyDescent="0.5">
      <c r="A14" t="s">
        <v>65</v>
      </c>
      <c r="K14">
        <v>2.8999999999999998E-2</v>
      </c>
      <c r="L14">
        <v>2.7000000000000003E-2</v>
      </c>
      <c r="M14">
        <v>2.7999999999999997E-2</v>
      </c>
      <c r="N14">
        <v>2.3E-2</v>
      </c>
      <c r="O14">
        <v>2.7000000000000003E-2</v>
      </c>
      <c r="P14">
        <v>2.7999999999999997E-2</v>
      </c>
    </row>
    <row r="15" spans="1:21" x14ac:dyDescent="0.5">
      <c r="A15" t="s">
        <v>66</v>
      </c>
      <c r="K15">
        <v>0.01</v>
      </c>
      <c r="L15">
        <v>2.7999999999999997E-2</v>
      </c>
      <c r="M15">
        <v>2.5000000000000001E-2</v>
      </c>
      <c r="N15">
        <v>2.4E-2</v>
      </c>
      <c r="O15">
        <v>2.5000000000000001E-2</v>
      </c>
      <c r="P15">
        <v>2.5000000000000001E-2</v>
      </c>
    </row>
    <row r="17" spans="1:16" x14ac:dyDescent="0.5">
      <c r="A17" t="s">
        <v>67</v>
      </c>
      <c r="K17">
        <v>0.17202268431001899</v>
      </c>
      <c r="L17">
        <v>0.15591397849462352</v>
      </c>
      <c r="M17">
        <v>6.9767441860464352E-3</v>
      </c>
      <c r="N17">
        <v>5.8198614318706765E-2</v>
      </c>
      <c r="O17">
        <v>5.8489742470536843E-2</v>
      </c>
      <c r="P17">
        <v>4.9484536082474273E-2</v>
      </c>
    </row>
    <row r="18" spans="1:16" x14ac:dyDescent="0.5">
      <c r="A18" t="s">
        <v>68</v>
      </c>
      <c r="K18">
        <v>0.14194222067525231</v>
      </c>
      <c r="L18">
        <v>0.24969519629358694</v>
      </c>
      <c r="M18">
        <v>1.3658536585365866E-2</v>
      </c>
      <c r="N18">
        <v>7.4109720885466857E-2</v>
      </c>
      <c r="O18">
        <v>6.1827956989247257E-2</v>
      </c>
      <c r="P18">
        <v>5.4852320675105481E-2</v>
      </c>
    </row>
    <row r="19" spans="1:16" x14ac:dyDescent="0.5">
      <c r="A19" t="s">
        <v>69</v>
      </c>
      <c r="K19">
        <v>9.1977315689981021E-2</v>
      </c>
      <c r="L19">
        <v>4.908602150537647E-2</v>
      </c>
      <c r="M19">
        <v>0.10102325581395358</v>
      </c>
      <c r="N19">
        <v>2.0801385681293236E-2</v>
      </c>
      <c r="O19">
        <v>4.5102575294631575E-3</v>
      </c>
      <c r="P19">
        <v>2.5154639175257315E-3</v>
      </c>
    </row>
    <row r="20" spans="1:16" x14ac:dyDescent="0.5">
      <c r="A20" t="s">
        <v>70</v>
      </c>
      <c r="K20">
        <v>0.12205777932474771</v>
      </c>
      <c r="L20">
        <v>-4.4695196293586953E-2</v>
      </c>
      <c r="M20">
        <v>9.4341463414634147E-2</v>
      </c>
      <c r="N20">
        <v>4.8902791145331442E-3</v>
      </c>
      <c r="O20">
        <v>1.1720430107527435E-3</v>
      </c>
      <c r="P20">
        <v>-2.8523206751054769E-3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9518-9ED0-47A2-B147-DEE3FC8C37DA}">
  <dimension ref="A1:O32"/>
  <sheetViews>
    <sheetView workbookViewId="0">
      <selection sqref="A1:O32"/>
    </sheetView>
  </sheetViews>
  <sheetFormatPr defaultRowHeight="14.35" x14ac:dyDescent="0.5"/>
  <sheetData>
    <row r="1" spans="1:15" x14ac:dyDescent="0.5">
      <c r="B1">
        <v>2014</v>
      </c>
      <c r="C1">
        <v>2015</v>
      </c>
      <c r="D1">
        <v>2016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>
        <v>2017</v>
      </c>
      <c r="L1">
        <v>2018</v>
      </c>
      <c r="M1">
        <v>2019</v>
      </c>
      <c r="N1">
        <v>2020</v>
      </c>
      <c r="O1">
        <v>2021</v>
      </c>
    </row>
    <row r="3" spans="1:15" x14ac:dyDescent="0.5">
      <c r="A3" t="s">
        <v>54</v>
      </c>
      <c r="B3">
        <v>8.4239999999999995</v>
      </c>
      <c r="C3">
        <v>9.5950000000000006</v>
      </c>
      <c r="D3">
        <v>15.87</v>
      </c>
      <c r="E3">
        <v>15.48</v>
      </c>
      <c r="F3">
        <v>16.100000000000001</v>
      </c>
      <c r="G3">
        <v>16.100000000000001</v>
      </c>
      <c r="H3">
        <v>17.309999999999999</v>
      </c>
      <c r="I3">
        <v>17.309999999999999</v>
      </c>
      <c r="J3">
        <v>17.305</v>
      </c>
      <c r="K3">
        <v>18.600000000000001</v>
      </c>
      <c r="L3">
        <v>21.5</v>
      </c>
      <c r="M3">
        <v>21.65</v>
      </c>
      <c r="N3">
        <v>22.91</v>
      </c>
      <c r="O3">
        <v>24.25</v>
      </c>
    </row>
    <row r="4" spans="1:15" x14ac:dyDescent="0.5">
      <c r="A4" t="s">
        <v>55</v>
      </c>
      <c r="B4">
        <v>8.0500000000000007</v>
      </c>
      <c r="C4">
        <v>9.09</v>
      </c>
      <c r="D4">
        <v>14.365</v>
      </c>
      <c r="E4">
        <v>15.784000000000001</v>
      </c>
      <c r="F4">
        <v>15.593</v>
      </c>
      <c r="G4">
        <v>15.984999999999999</v>
      </c>
      <c r="H4">
        <v>16.076598540145994</v>
      </c>
      <c r="I4">
        <v>16.015532846715331</v>
      </c>
      <c r="J4">
        <v>17.388000000000002</v>
      </c>
      <c r="K4">
        <v>16.404</v>
      </c>
      <c r="L4">
        <v>20.5</v>
      </c>
      <c r="M4">
        <v>20.78</v>
      </c>
      <c r="N4">
        <v>22.32</v>
      </c>
      <c r="O4">
        <v>23.7</v>
      </c>
    </row>
    <row r="6" spans="1:15" x14ac:dyDescent="0.5">
      <c r="A6" t="s">
        <v>71</v>
      </c>
      <c r="C6">
        <v>26.580139372822302</v>
      </c>
    </row>
    <row r="7" spans="1:15" x14ac:dyDescent="0.5">
      <c r="A7" t="s">
        <v>72</v>
      </c>
      <c r="C7" t="s">
        <v>73</v>
      </c>
      <c r="D7" t="s">
        <v>74</v>
      </c>
      <c r="E7" t="s">
        <v>75</v>
      </c>
      <c r="F7" t="s">
        <v>76</v>
      </c>
    </row>
    <row r="8" spans="1:15" x14ac:dyDescent="0.5">
      <c r="A8" t="s">
        <v>77</v>
      </c>
      <c r="C8">
        <v>109.628</v>
      </c>
      <c r="D8">
        <v>-76.716999999999999</v>
      </c>
      <c r="E8">
        <v>32.911000000000001</v>
      </c>
      <c r="F8">
        <v>2.5</v>
      </c>
    </row>
    <row r="9" spans="1:15" x14ac:dyDescent="0.5">
      <c r="A9" t="s">
        <v>78</v>
      </c>
      <c r="C9">
        <v>5886.259</v>
      </c>
      <c r="D9">
        <v>0</v>
      </c>
      <c r="E9">
        <v>5886.259</v>
      </c>
      <c r="F9">
        <v>32.700000000000003</v>
      </c>
    </row>
    <row r="10" spans="1:15" x14ac:dyDescent="0.5">
      <c r="A10" t="s">
        <v>79</v>
      </c>
      <c r="C10">
        <v>81.561999999999998</v>
      </c>
      <c r="D10">
        <v>-45.726999999999997</v>
      </c>
      <c r="E10">
        <v>35.835000000000001</v>
      </c>
      <c r="F10">
        <v>5.0999999999999996</v>
      </c>
    </row>
    <row r="11" spans="1:15" x14ac:dyDescent="0.5">
      <c r="A11" t="s">
        <v>80</v>
      </c>
      <c r="C11">
        <v>8176.4949999999999</v>
      </c>
      <c r="D11">
        <v>0</v>
      </c>
      <c r="E11">
        <v>8176.4949999999999</v>
      </c>
      <c r="F11">
        <v>54.1</v>
      </c>
    </row>
    <row r="12" spans="1:15" x14ac:dyDescent="0.5">
      <c r="A12" t="s">
        <v>81</v>
      </c>
      <c r="C12">
        <v>1.1539999999999999</v>
      </c>
      <c r="D12">
        <v>0</v>
      </c>
      <c r="E12">
        <v>1.1539999999999999</v>
      </c>
      <c r="F12">
        <v>10</v>
      </c>
    </row>
    <row r="13" spans="1:15" x14ac:dyDescent="0.5">
      <c r="A13" t="s">
        <v>82</v>
      </c>
      <c r="C13">
        <v>912.07899999999995</v>
      </c>
      <c r="D13">
        <v>0</v>
      </c>
      <c r="E13">
        <v>912.07899999999995</v>
      </c>
      <c r="F13">
        <v>50</v>
      </c>
    </row>
    <row r="14" spans="1:15" x14ac:dyDescent="0.5">
      <c r="A14" t="s">
        <v>83</v>
      </c>
      <c r="C14">
        <v>15167.177</v>
      </c>
      <c r="D14">
        <v>-122.44399999999999</v>
      </c>
      <c r="E14">
        <v>15044.733</v>
      </c>
      <c r="F14">
        <v>45.245706573855443</v>
      </c>
    </row>
    <row r="17" spans="1:15" x14ac:dyDescent="0.5">
      <c r="A17" t="s">
        <v>84</v>
      </c>
    </row>
    <row r="19" spans="1:15" x14ac:dyDescent="0.5">
      <c r="A19" t="s">
        <v>85</v>
      </c>
      <c r="L19">
        <v>12</v>
      </c>
      <c r="M19">
        <v>30</v>
      </c>
    </row>
    <row r="20" spans="1:15" x14ac:dyDescent="0.5">
      <c r="A20" t="s">
        <v>86</v>
      </c>
      <c r="L20">
        <v>10</v>
      </c>
    </row>
    <row r="21" spans="1:15" x14ac:dyDescent="0.5">
      <c r="A21" t="s">
        <v>87</v>
      </c>
      <c r="M21">
        <v>20</v>
      </c>
      <c r="N21">
        <v>40</v>
      </c>
      <c r="O21">
        <v>40</v>
      </c>
    </row>
    <row r="22" spans="1:15" x14ac:dyDescent="0.5">
      <c r="A22" t="s">
        <v>88</v>
      </c>
      <c r="N22">
        <v>10</v>
      </c>
      <c r="O22">
        <v>10</v>
      </c>
    </row>
    <row r="23" spans="1:15" x14ac:dyDescent="0.5">
      <c r="A23" t="s">
        <v>89</v>
      </c>
      <c r="N23">
        <v>40</v>
      </c>
      <c r="O23">
        <v>40</v>
      </c>
    </row>
    <row r="24" spans="1:15" x14ac:dyDescent="0.5">
      <c r="A24" t="s">
        <v>90</v>
      </c>
      <c r="L24">
        <v>22</v>
      </c>
      <c r="M24">
        <v>50</v>
      </c>
      <c r="N24">
        <v>90</v>
      </c>
      <c r="O24">
        <v>90</v>
      </c>
    </row>
    <row r="25" spans="1:15" x14ac:dyDescent="0.5">
      <c r="A25" t="s">
        <v>91</v>
      </c>
      <c r="J25">
        <v>5</v>
      </c>
      <c r="K25">
        <v>10</v>
      </c>
      <c r="L25">
        <v>10</v>
      </c>
      <c r="M25">
        <v>10</v>
      </c>
      <c r="N25">
        <v>10</v>
      </c>
      <c r="O25">
        <v>10</v>
      </c>
    </row>
    <row r="26" spans="1:15" x14ac:dyDescent="0.5">
      <c r="A26" t="s">
        <v>92</v>
      </c>
      <c r="J26">
        <v>5</v>
      </c>
      <c r="K26">
        <v>10</v>
      </c>
      <c r="L26">
        <v>32</v>
      </c>
      <c r="M26">
        <v>60</v>
      </c>
      <c r="N26">
        <v>100</v>
      </c>
      <c r="O26">
        <v>100</v>
      </c>
    </row>
    <row r="28" spans="1:15" x14ac:dyDescent="0.5">
      <c r="A28" t="s">
        <v>93</v>
      </c>
      <c r="L28">
        <v>15044.733</v>
      </c>
      <c r="M28">
        <v>17367.473514848814</v>
      </c>
      <c r="N28">
        <v>18030.575730975394</v>
      </c>
      <c r="O28">
        <v>20510.131213070585</v>
      </c>
    </row>
    <row r="29" spans="1:15" x14ac:dyDescent="0.5">
      <c r="A29" t="s">
        <v>94</v>
      </c>
      <c r="L29">
        <v>-678.94366257053866</v>
      </c>
      <c r="M29">
        <v>-704.86620374445795</v>
      </c>
      <c r="N29">
        <v>-801.79904081608083</v>
      </c>
      <c r="O29">
        <v>-905.9306713184925</v>
      </c>
    </row>
    <row r="30" spans="1:15" x14ac:dyDescent="0.5">
      <c r="A30" t="s">
        <v>95</v>
      </c>
      <c r="L30">
        <v>656</v>
      </c>
      <c r="M30">
        <v>1246.8000000000002</v>
      </c>
      <c r="N30">
        <v>2232</v>
      </c>
      <c r="O30">
        <v>2370</v>
      </c>
    </row>
    <row r="31" spans="1:15" x14ac:dyDescent="0.5">
      <c r="A31" t="s">
        <v>96</v>
      </c>
      <c r="L31">
        <v>2345.6841774193526</v>
      </c>
      <c r="M31">
        <v>121.16841987103908</v>
      </c>
      <c r="N31">
        <v>1049.3545229112715</v>
      </c>
      <c r="O31">
        <v>1199.6322926894172</v>
      </c>
    </row>
    <row r="32" spans="1:15" x14ac:dyDescent="0.5">
      <c r="A32" t="s">
        <v>97</v>
      </c>
      <c r="J32">
        <v>0</v>
      </c>
      <c r="K32">
        <v>15044.733</v>
      </c>
      <c r="L32">
        <v>17367.473514848814</v>
      </c>
      <c r="M32">
        <v>18030.575730975394</v>
      </c>
      <c r="N32">
        <v>20510.131213070585</v>
      </c>
      <c r="O32">
        <v>23173.832834441509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4E46-EF4B-4DB4-B00B-58BAF1EA607B}">
  <dimension ref="A1:U47"/>
  <sheetViews>
    <sheetView workbookViewId="0">
      <selection activeCell="K43" sqref="K43:U47"/>
    </sheetView>
  </sheetViews>
  <sheetFormatPr defaultRowHeight="14.35" x14ac:dyDescent="0.5"/>
  <cols>
    <col min="1" max="1" width="45.76171875" bestFit="1" customWidth="1"/>
    <col min="2" max="4" width="10.87890625" style="46" bestFit="1" customWidth="1"/>
    <col min="5" max="5" width="9.87890625" style="46" bestFit="1" customWidth="1"/>
    <col min="6" max="7" width="10.87890625" style="46" bestFit="1" customWidth="1"/>
    <col min="8" max="8" width="9.87890625" style="46" bestFit="1" customWidth="1"/>
    <col min="9" max="9" width="10.87890625" style="46" bestFit="1" customWidth="1"/>
    <col min="10" max="10" width="9.87890625" style="46" bestFit="1" customWidth="1"/>
    <col min="11" max="11" width="10.87890625" style="46" bestFit="1" customWidth="1"/>
    <col min="12" max="12" width="9.87890625" style="46" bestFit="1" customWidth="1"/>
    <col min="13" max="15" width="10.87890625" style="46" bestFit="1" customWidth="1"/>
    <col min="16" max="16" width="10.87890625" bestFit="1" customWidth="1"/>
    <col min="17" max="17" width="9.87890625" bestFit="1" customWidth="1"/>
    <col min="18" max="21" width="11.76171875" bestFit="1" customWidth="1"/>
  </cols>
  <sheetData>
    <row r="1" spans="1:21" x14ac:dyDescent="0.5">
      <c r="B1" s="51">
        <v>2014</v>
      </c>
      <c r="C1" s="51">
        <v>2015</v>
      </c>
      <c r="D1" s="51">
        <v>2016</v>
      </c>
      <c r="E1" s="51" t="s">
        <v>0</v>
      </c>
      <c r="F1" s="51" t="s">
        <v>1</v>
      </c>
      <c r="G1" s="51" t="s">
        <v>2</v>
      </c>
      <c r="H1" s="51" t="s">
        <v>3</v>
      </c>
      <c r="I1" s="51" t="s">
        <v>4</v>
      </c>
      <c r="J1" s="51" t="s">
        <v>5</v>
      </c>
      <c r="K1" s="51">
        <v>2017</v>
      </c>
      <c r="L1" s="51" t="s">
        <v>266</v>
      </c>
      <c r="M1" s="51" t="s">
        <v>267</v>
      </c>
      <c r="N1" s="51" t="s">
        <v>268</v>
      </c>
      <c r="O1" s="51" t="s">
        <v>269</v>
      </c>
      <c r="P1" s="51" t="s">
        <v>270</v>
      </c>
      <c r="Q1" s="51" t="s">
        <v>271</v>
      </c>
      <c r="R1" s="51">
        <v>2018</v>
      </c>
      <c r="S1" s="51">
        <v>2019</v>
      </c>
      <c r="T1" s="51">
        <v>2020</v>
      </c>
      <c r="U1" s="51">
        <v>2021</v>
      </c>
    </row>
    <row r="2" spans="1:21" x14ac:dyDescent="0.5">
      <c r="A2" t="s">
        <v>98</v>
      </c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21" x14ac:dyDescent="0.5">
      <c r="A3" t="s">
        <v>99</v>
      </c>
      <c r="B3" s="52">
        <v>218421</v>
      </c>
      <c r="C3" s="52">
        <v>210937</v>
      </c>
      <c r="D3" s="52">
        <v>219041</v>
      </c>
      <c r="E3" s="52">
        <v>49216</v>
      </c>
      <c r="F3" s="52">
        <v>65195</v>
      </c>
      <c r="G3" s="52">
        <v>114411</v>
      </c>
      <c r="H3" s="52">
        <v>55448</v>
      </c>
      <c r="I3" s="52">
        <v>169859</v>
      </c>
      <c r="J3" s="52">
        <v>51799.016200000013</v>
      </c>
      <c r="K3" s="52">
        <v>221658.01620000001</v>
      </c>
      <c r="L3" s="52">
        <v>54953.137332000006</v>
      </c>
      <c r="M3" s="52">
        <v>61610.2</v>
      </c>
      <c r="N3" s="52">
        <v>116563.337332</v>
      </c>
      <c r="O3" s="52">
        <v>61582.6</v>
      </c>
      <c r="P3" s="52">
        <v>178145.937332</v>
      </c>
      <c r="Q3" s="52">
        <v>52456.2</v>
      </c>
      <c r="R3" s="52">
        <v>230602.13733200001</v>
      </c>
      <c r="S3" s="52">
        <v>238020.60808997045</v>
      </c>
      <c r="T3" s="52">
        <v>245449.23126845842</v>
      </c>
      <c r="U3" s="52">
        <v>253286.4252228603</v>
      </c>
    </row>
    <row r="4" spans="1:21" x14ac:dyDescent="0.5">
      <c r="A4" t="s">
        <v>100</v>
      </c>
      <c r="B4" s="52">
        <v>83988</v>
      </c>
      <c r="C4" s="52">
        <v>87956</v>
      </c>
      <c r="D4" s="52">
        <v>94701</v>
      </c>
      <c r="E4" s="52">
        <v>26730</v>
      </c>
      <c r="F4" s="52">
        <v>25043</v>
      </c>
      <c r="G4" s="52">
        <v>51773</v>
      </c>
      <c r="H4" s="52">
        <v>24652</v>
      </c>
      <c r="I4" s="52">
        <v>76425</v>
      </c>
      <c r="J4" s="52">
        <v>22293.854980000004</v>
      </c>
      <c r="K4" s="52">
        <v>98718.854980000004</v>
      </c>
      <c r="L4" s="52">
        <v>23200.717180619991</v>
      </c>
      <c r="M4" s="52">
        <v>26876</v>
      </c>
      <c r="N4" s="52">
        <v>50076.717180619991</v>
      </c>
      <c r="O4" s="52">
        <v>27480</v>
      </c>
      <c r="P4" s="52">
        <v>77556.717180619991</v>
      </c>
      <c r="Q4" s="52">
        <v>25563</v>
      </c>
      <c r="R4" s="52">
        <v>103119.71718061999</v>
      </c>
      <c r="S4" s="52">
        <v>106437.07848232055</v>
      </c>
      <c r="T4" s="52">
        <v>109758.97970175376</v>
      </c>
      <c r="U4" s="52">
        <v>113263.58392363077</v>
      </c>
    </row>
    <row r="5" spans="1:21" x14ac:dyDescent="0.5">
      <c r="A5" t="s">
        <v>101</v>
      </c>
      <c r="B5" s="52">
        <v>24951</v>
      </c>
      <c r="C5" s="52">
        <v>27199</v>
      </c>
      <c r="D5" s="52">
        <v>29147</v>
      </c>
      <c r="E5" s="52">
        <v>7146.8708999999999</v>
      </c>
      <c r="F5" s="52">
        <v>8373.2179400000005</v>
      </c>
      <c r="G5" s="52">
        <v>15520.08884</v>
      </c>
      <c r="H5" s="52">
        <v>8903.9111599999997</v>
      </c>
      <c r="I5" s="52">
        <v>24424</v>
      </c>
      <c r="J5" s="52">
        <v>8031.4308400000009</v>
      </c>
      <c r="K5" s="52">
        <v>32455.430840000001</v>
      </c>
      <c r="L5" s="52">
        <v>8531.0368448000008</v>
      </c>
      <c r="M5" s="52">
        <v>10114</v>
      </c>
      <c r="N5" s="52">
        <v>18645.036844800001</v>
      </c>
      <c r="O5" s="52">
        <v>10835</v>
      </c>
      <c r="P5" s="52">
        <v>29480.036844800001</v>
      </c>
      <c r="Q5" s="52">
        <v>9975</v>
      </c>
      <c r="R5" s="52">
        <v>39455.036844800001</v>
      </c>
      <c r="S5" s="52">
        <v>43400.540529280006</v>
      </c>
      <c r="T5" s="52">
        <v>47740.59458220801</v>
      </c>
      <c r="U5" s="52">
        <v>52514.654040428817</v>
      </c>
    </row>
    <row r="6" spans="1:21" x14ac:dyDescent="0.5">
      <c r="A6" t="s">
        <v>102</v>
      </c>
      <c r="B6" s="52">
        <v>26725</v>
      </c>
      <c r="C6" s="52">
        <v>25176</v>
      </c>
      <c r="D6" s="52">
        <v>19517</v>
      </c>
      <c r="E6" s="52">
        <v>4301.5519999999997</v>
      </c>
      <c r="F6" s="52">
        <v>6330.2890000000007</v>
      </c>
      <c r="G6" s="52">
        <v>10631.841</v>
      </c>
      <c r="H6" s="52">
        <v>5249.1589999999997</v>
      </c>
      <c r="I6" s="52">
        <v>15881</v>
      </c>
      <c r="J6" s="52">
        <v>4092.6290000000008</v>
      </c>
      <c r="K6" s="52">
        <v>19973.629000000001</v>
      </c>
      <c r="L6" s="52">
        <v>3809.1360353999999</v>
      </c>
      <c r="M6" s="52">
        <v>6823</v>
      </c>
      <c r="N6" s="52">
        <v>10632.136035399999</v>
      </c>
      <c r="O6" s="52">
        <v>5892</v>
      </c>
      <c r="P6" s="52">
        <v>16524.136035399999</v>
      </c>
      <c r="Q6" s="52">
        <v>5156</v>
      </c>
      <c r="R6" s="52">
        <v>21680.136035399999</v>
      </c>
      <c r="S6" s="52">
        <v>23848.149638940002</v>
      </c>
      <c r="T6" s="52">
        <v>26232.964602834003</v>
      </c>
      <c r="U6" s="52">
        <v>28856.261063117407</v>
      </c>
    </row>
    <row r="7" spans="1:21" x14ac:dyDescent="0.5">
      <c r="A7" t="s">
        <v>103</v>
      </c>
      <c r="B7" s="52">
        <v>0</v>
      </c>
      <c r="C7" s="52">
        <v>1560</v>
      </c>
      <c r="D7" s="52">
        <v>6329</v>
      </c>
      <c r="E7" s="52">
        <v>2409</v>
      </c>
      <c r="F7" s="52">
        <v>2558</v>
      </c>
      <c r="G7" s="52">
        <v>4967</v>
      </c>
      <c r="H7" s="52">
        <v>2662</v>
      </c>
      <c r="I7" s="52">
        <v>7629</v>
      </c>
      <c r="J7" s="52">
        <v>2709.1078899999993</v>
      </c>
      <c r="K7" s="52">
        <v>10338.107889999999</v>
      </c>
      <c r="L7" s="52">
        <v>2932.899386</v>
      </c>
      <c r="M7" s="52">
        <v>4047</v>
      </c>
      <c r="N7" s="52">
        <v>6979.899386</v>
      </c>
      <c r="O7" s="52">
        <v>4344</v>
      </c>
      <c r="P7" s="52">
        <v>11323.899386000001</v>
      </c>
      <c r="Q7" s="52">
        <v>4453</v>
      </c>
      <c r="R7" s="52">
        <v>15776.899386000001</v>
      </c>
      <c r="S7" s="52">
        <v>20509.969201800002</v>
      </c>
      <c r="T7" s="52">
        <v>26662.959962340003</v>
      </c>
      <c r="U7" s="52">
        <v>34661.847951042007</v>
      </c>
    </row>
    <row r="8" spans="1:21" x14ac:dyDescent="0.5">
      <c r="A8" t="s">
        <v>104</v>
      </c>
      <c r="B8" s="52">
        <f>SUM(B3:B7)</f>
        <v>354085</v>
      </c>
      <c r="C8" s="52">
        <f t="shared" ref="C8:U8" si="0">SUM(C3:C7)</f>
        <v>352828</v>
      </c>
      <c r="D8" s="52">
        <f t="shared" si="0"/>
        <v>368735</v>
      </c>
      <c r="E8" s="52">
        <f t="shared" si="0"/>
        <v>89803.42289999999</v>
      </c>
      <c r="F8" s="52">
        <f t="shared" si="0"/>
        <v>107499.50694000001</v>
      </c>
      <c r="G8" s="52">
        <f t="shared" si="0"/>
        <v>197302.92984</v>
      </c>
      <c r="H8" s="52">
        <f t="shared" si="0"/>
        <v>96915.070160000003</v>
      </c>
      <c r="I8" s="52">
        <f t="shared" si="0"/>
        <v>294218</v>
      </c>
      <c r="J8" s="52">
        <f t="shared" si="0"/>
        <v>88926.038910000017</v>
      </c>
      <c r="K8" s="52">
        <f t="shared" si="0"/>
        <v>383144.03891</v>
      </c>
      <c r="L8" s="52">
        <f t="shared" si="0"/>
        <v>93426.926778819994</v>
      </c>
      <c r="M8" s="52">
        <f t="shared" si="0"/>
        <v>109470.2</v>
      </c>
      <c r="N8" s="52">
        <f t="shared" si="0"/>
        <v>202897.12677881998</v>
      </c>
      <c r="O8" s="52">
        <f t="shared" si="0"/>
        <v>110133.6</v>
      </c>
      <c r="P8" s="52">
        <f t="shared" si="0"/>
        <v>313030.72677881998</v>
      </c>
      <c r="Q8" s="52">
        <f t="shared" si="0"/>
        <v>97603.199999999997</v>
      </c>
      <c r="R8" s="52">
        <f t="shared" si="0"/>
        <v>410633.92677881999</v>
      </c>
      <c r="S8" s="52">
        <f t="shared" si="0"/>
        <v>432216.34594231105</v>
      </c>
      <c r="T8" s="52">
        <f t="shared" si="0"/>
        <v>455844.73011759424</v>
      </c>
      <c r="U8" s="52">
        <f t="shared" si="0"/>
        <v>482582.77220107929</v>
      </c>
    </row>
    <row r="9" spans="1:21" x14ac:dyDescent="0.5">
      <c r="A9" t="s">
        <v>105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</row>
    <row r="10" spans="1:21" x14ac:dyDescent="0.5">
      <c r="A10" t="s">
        <v>106</v>
      </c>
      <c r="B10" s="56">
        <v>138.00463165135912</v>
      </c>
      <c r="C10" s="56">
        <v>96.395613742200993</v>
      </c>
      <c r="D10" s="56">
        <v>86.260021858684297</v>
      </c>
      <c r="E10" s="56">
        <v>22.127487010518312</v>
      </c>
      <c r="F10" s="56">
        <v>31.19044571498463</v>
      </c>
      <c r="G10" s="56">
        <v>53.317932725502942</v>
      </c>
      <c r="H10" s="56">
        <v>27.921698503755398</v>
      </c>
      <c r="I10" s="56">
        <v>81.239631229258336</v>
      </c>
      <c r="J10" s="56">
        <v>23.612811629859717</v>
      </c>
      <c r="K10" s="56">
        <v>104.85244285911806</v>
      </c>
      <c r="L10" s="56">
        <v>24.174118036901834</v>
      </c>
      <c r="M10" s="56">
        <v>27.430624831013922</v>
      </c>
      <c r="N10" s="56">
        <v>51.60474286791576</v>
      </c>
      <c r="O10" s="56">
        <v>28.211609985387238</v>
      </c>
      <c r="P10" s="56">
        <v>79.816352853303002</v>
      </c>
      <c r="Q10" s="56">
        <v>24.125120607643012</v>
      </c>
      <c r="R10" s="56">
        <v>103.94147346094601</v>
      </c>
      <c r="S10" s="56">
        <v>110.71909406794197</v>
      </c>
      <c r="T10" s="56">
        <v>115.27882944444723</v>
      </c>
      <c r="U10" s="56">
        <v>120.50129496908964</v>
      </c>
    </row>
    <row r="11" spans="1:21" x14ac:dyDescent="0.5">
      <c r="A11" t="s">
        <v>107</v>
      </c>
      <c r="B11" s="56">
        <v>81.266721008818877</v>
      </c>
      <c r="C11" s="56">
        <v>90.494339153178771</v>
      </c>
      <c r="D11" s="56">
        <v>94.984818206056389</v>
      </c>
      <c r="E11" s="56">
        <v>27.854897985046254</v>
      </c>
      <c r="F11" s="56">
        <v>31.436037526073164</v>
      </c>
      <c r="G11" s="56">
        <v>59.290935511119415</v>
      </c>
      <c r="H11" s="56">
        <v>29.331243716364067</v>
      </c>
      <c r="I11" s="56">
        <v>88.622179227483485</v>
      </c>
      <c r="J11" s="56">
        <v>26.09464814239707</v>
      </c>
      <c r="K11" s="56">
        <v>114.71682736988055</v>
      </c>
      <c r="L11" s="56">
        <v>27.581544197348293</v>
      </c>
      <c r="M11" s="56">
        <v>32.344704970178938</v>
      </c>
      <c r="N11" s="56">
        <v>59.926249167527232</v>
      </c>
      <c r="O11" s="56">
        <v>35.005209936678028</v>
      </c>
      <c r="P11" s="56">
        <v>94.93145910420526</v>
      </c>
      <c r="Q11" s="56">
        <v>33.322307951578452</v>
      </c>
      <c r="R11" s="56">
        <v>128.25376705578373</v>
      </c>
      <c r="S11" s="56">
        <v>136.94802045390475</v>
      </c>
      <c r="T11" s="56">
        <v>142.58793955605026</v>
      </c>
      <c r="U11" s="56">
        <v>149.04758702254475</v>
      </c>
    </row>
    <row r="12" spans="1:21" x14ac:dyDescent="0.5">
      <c r="A12" t="s">
        <v>108</v>
      </c>
      <c r="B12" s="56">
        <v>46.308249810659753</v>
      </c>
      <c r="C12" s="56">
        <v>50.788011485449061</v>
      </c>
      <c r="D12" s="56">
        <v>47.72555367281587</v>
      </c>
      <c r="E12" s="56">
        <v>12.030667849448738</v>
      </c>
      <c r="F12" s="56">
        <v>13.737798722092025</v>
      </c>
      <c r="G12" s="56">
        <v>25.768466571540763</v>
      </c>
      <c r="H12" s="56">
        <v>15.011059199243007</v>
      </c>
      <c r="I12" s="56">
        <v>40.779525770783771</v>
      </c>
      <c r="J12" s="56">
        <v>14.809697773752021</v>
      </c>
      <c r="K12" s="56">
        <v>55.589223544535791</v>
      </c>
      <c r="L12" s="56">
        <v>15.038600349722131</v>
      </c>
      <c r="M12" s="56">
        <v>18.061935089463223</v>
      </c>
      <c r="N12" s="56">
        <v>33.10053543918535</v>
      </c>
      <c r="O12" s="56">
        <v>20.100956892352652</v>
      </c>
      <c r="P12" s="56">
        <v>53.201492331538006</v>
      </c>
      <c r="Q12" s="56">
        <v>19.117526703061952</v>
      </c>
      <c r="R12" s="56">
        <v>72.319019034599961</v>
      </c>
      <c r="S12" s="56">
        <v>82.358455059872171</v>
      </c>
      <c r="T12" s="56">
        <v>91.470445613394759</v>
      </c>
      <c r="U12" s="56">
        <v>101.9214040504404</v>
      </c>
    </row>
    <row r="13" spans="1:21" x14ac:dyDescent="0.5">
      <c r="A13" t="s">
        <v>109</v>
      </c>
      <c r="B13" s="56">
        <v>31.638074423572156</v>
      </c>
      <c r="C13" s="56">
        <v>30.609635528483942</v>
      </c>
      <c r="D13" s="56">
        <v>18.657953947093631</v>
      </c>
      <c r="E13" s="56">
        <v>4.1871118996324928</v>
      </c>
      <c r="F13" s="56">
        <v>6.4017260139572008</v>
      </c>
      <c r="G13" s="56">
        <v>10.588837913589693</v>
      </c>
      <c r="H13" s="56">
        <v>5.6872671358448166</v>
      </c>
      <c r="I13" s="56">
        <v>16.276105049434509</v>
      </c>
      <c r="J13" s="56">
        <v>3.7246209730848818</v>
      </c>
      <c r="K13" s="56">
        <v>20.000726022519391</v>
      </c>
      <c r="L13" s="56">
        <v>4.2262527945413186</v>
      </c>
      <c r="M13" s="56">
        <v>7.5924526341948315</v>
      </c>
      <c r="N13" s="56">
        <v>11.81870542873615</v>
      </c>
      <c r="O13" s="56">
        <v>6.7466700438382858</v>
      </c>
      <c r="P13" s="56">
        <v>18.565375472574438</v>
      </c>
      <c r="Q13" s="56">
        <v>6.041564111084738</v>
      </c>
      <c r="R13" s="56">
        <v>24.606939583659177</v>
      </c>
      <c r="S13" s="56">
        <v>28.059318547106376</v>
      </c>
      <c r="T13" s="56">
        <v>31.163750816430088</v>
      </c>
      <c r="U13" s="56">
        <v>34.724366076811684</v>
      </c>
    </row>
    <row r="14" spans="1:21" x14ac:dyDescent="0.5">
      <c r="A14" t="s">
        <v>110</v>
      </c>
      <c r="B14" s="56">
        <v>0</v>
      </c>
      <c r="C14" s="56">
        <v>2.3994631463146314</v>
      </c>
      <c r="D14" s="56">
        <v>11.169971278802645</v>
      </c>
      <c r="E14" s="56">
        <v>4.3602838676973761</v>
      </c>
      <c r="F14" s="56">
        <v>4.8652360402235253</v>
      </c>
      <c r="G14" s="56">
        <v>9.2255199079209014</v>
      </c>
      <c r="H14" s="56">
        <v>5.1487964989059085</v>
      </c>
      <c r="I14" s="56">
        <v>14.374316406826811</v>
      </c>
      <c r="J14" s="56">
        <v>5.684225646422818</v>
      </c>
      <c r="K14" s="56">
        <v>20.058542053249628</v>
      </c>
      <c r="L14" s="56">
        <v>5.698277288441143</v>
      </c>
      <c r="M14" s="56">
        <v>8.1523315109343955</v>
      </c>
      <c r="N14" s="56">
        <v>13.850608799375539</v>
      </c>
      <c r="O14" s="56">
        <v>9.2618396492937158</v>
      </c>
      <c r="P14" s="56">
        <v>23.112448448669255</v>
      </c>
      <c r="Q14" s="56">
        <v>9.7158477569427966</v>
      </c>
      <c r="R14" s="56">
        <v>32.828296205612048</v>
      </c>
      <c r="S14" s="56">
        <v>44.34657848257141</v>
      </c>
      <c r="T14" s="56">
        <v>58.208095331181418</v>
      </c>
      <c r="U14" s="56">
        <v>76.651147139916574</v>
      </c>
    </row>
    <row r="15" spans="1:21" x14ac:dyDescent="0.5">
      <c r="A15" s="17" t="s">
        <v>28</v>
      </c>
      <c r="B15" s="57">
        <f>SUM(B10:B14)</f>
        <v>297.21767689440992</v>
      </c>
      <c r="C15" s="57">
        <f t="shared" ref="C15:U15" si="1">SUM(C10:C14)</f>
        <v>270.68706305562739</v>
      </c>
      <c r="D15" s="57">
        <f t="shared" si="1"/>
        <v>258.7983189634528</v>
      </c>
      <c r="E15" s="57">
        <f t="shared" si="1"/>
        <v>70.56044861234318</v>
      </c>
      <c r="F15" s="57">
        <f t="shared" si="1"/>
        <v>87.631244017330545</v>
      </c>
      <c r="G15" s="57">
        <f t="shared" si="1"/>
        <v>158.1916926296737</v>
      </c>
      <c r="H15" s="57">
        <f t="shared" si="1"/>
        <v>83.100065054113202</v>
      </c>
      <c r="I15" s="57">
        <f t="shared" si="1"/>
        <v>241.2917576837869</v>
      </c>
      <c r="J15" s="57">
        <f t="shared" si="1"/>
        <v>73.926004165516503</v>
      </c>
      <c r="K15" s="57">
        <f t="shared" si="1"/>
        <v>315.21776184930349</v>
      </c>
      <c r="L15" s="57">
        <f t="shared" si="1"/>
        <v>76.718792666954727</v>
      </c>
      <c r="M15" s="57">
        <f t="shared" si="1"/>
        <v>93.582049035785303</v>
      </c>
      <c r="N15" s="57">
        <f t="shared" si="1"/>
        <v>170.30084170274003</v>
      </c>
      <c r="O15" s="57">
        <f t="shared" si="1"/>
        <v>99.326286507549938</v>
      </c>
      <c r="P15" s="57">
        <f t="shared" si="1"/>
        <v>269.62712821028992</v>
      </c>
      <c r="Q15" s="57">
        <f t="shared" si="1"/>
        <v>92.322367130310951</v>
      </c>
      <c r="R15" s="57">
        <f t="shared" si="1"/>
        <v>361.94949534060095</v>
      </c>
      <c r="S15" s="57">
        <f t="shared" si="1"/>
        <v>402.43146661139667</v>
      </c>
      <c r="T15" s="57">
        <f t="shared" si="1"/>
        <v>438.70906076150374</v>
      </c>
      <c r="U15" s="57">
        <f t="shared" si="1"/>
        <v>482.84579925880308</v>
      </c>
    </row>
    <row r="16" spans="1:21" x14ac:dyDescent="0.5">
      <c r="A16" t="s">
        <v>31</v>
      </c>
      <c r="B16" s="52">
        <v>-206.11229813664593</v>
      </c>
      <c r="C16" s="52">
        <v>-194.46985698569858</v>
      </c>
      <c r="D16" s="52">
        <v>-161.42199791159067</v>
      </c>
      <c r="E16" s="52">
        <v>-48.45336459257382</v>
      </c>
      <c r="F16" s="52">
        <v>-61.946513296273267</v>
      </c>
      <c r="G16" s="52">
        <v>-110.39987788884709</v>
      </c>
      <c r="H16" s="52">
        <v>-48.717394267332807</v>
      </c>
      <c r="I16" s="52">
        <v>-159.11727215617989</v>
      </c>
      <c r="J16" s="52">
        <v>-45.848458707154208</v>
      </c>
      <c r="K16" s="52">
        <v>-204.9657308633341</v>
      </c>
      <c r="L16" s="52">
        <v>-49.557610789046727</v>
      </c>
      <c r="M16" s="52">
        <v>-63.432379282306172</v>
      </c>
      <c r="N16" s="52">
        <v>-112.98999007135291</v>
      </c>
      <c r="O16" s="52">
        <v>-65.110430146127612</v>
      </c>
      <c r="P16" s="52">
        <v>-178.10042021748052</v>
      </c>
      <c r="Q16" s="52">
        <v>-58.961774774839782</v>
      </c>
      <c r="R16" s="52">
        <v>-237.06219499232031</v>
      </c>
      <c r="S16" s="52">
        <v>-262.61687096883236</v>
      </c>
      <c r="T16" s="52">
        <v>-283.47923282918583</v>
      </c>
      <c r="U16" s="52">
        <v>-308.66751788591853</v>
      </c>
    </row>
    <row r="17" spans="1:21" x14ac:dyDescent="0.5">
      <c r="A17" t="s">
        <v>51</v>
      </c>
      <c r="B17" s="52">
        <v>0</v>
      </c>
      <c r="C17" s="52">
        <v>0</v>
      </c>
      <c r="D17" s="52">
        <v>0</v>
      </c>
      <c r="E17" s="52">
        <v>-3.0767329869471549</v>
      </c>
      <c r="F17" s="52">
        <v>-5.4626863749903425</v>
      </c>
      <c r="G17" s="52">
        <v>-8.5394193619374974</v>
      </c>
      <c r="H17" s="52">
        <v>-3.0690374965871037</v>
      </c>
      <c r="I17" s="52">
        <v>-11.608456858524601</v>
      </c>
      <c r="J17" s="52">
        <v>-2.4810009759724321</v>
      </c>
      <c r="K17" s="52">
        <v>-14.089457834497033</v>
      </c>
      <c r="L17" s="52">
        <v>-2.7190116401168583</v>
      </c>
      <c r="M17" s="52">
        <v>-4.0762366597956197</v>
      </c>
      <c r="N17" s="52">
        <v>-6.7952482999124779</v>
      </c>
      <c r="O17" s="52">
        <v>-4.0975412219992782</v>
      </c>
      <c r="P17" s="52">
        <v>-10.892789521911755</v>
      </c>
      <c r="Q17" s="52">
        <v>-4.0515438263706018</v>
      </c>
      <c r="R17" s="52">
        <v>-14.944333348282356</v>
      </c>
      <c r="S17" s="52">
        <v>-17.570994061752934</v>
      </c>
      <c r="T17" s="52">
        <v>-17.567498374242199</v>
      </c>
      <c r="U17" s="52">
        <v>-17.367953170010988</v>
      </c>
    </row>
    <row r="18" spans="1:21" x14ac:dyDescent="0.5">
      <c r="A18" t="s">
        <v>111</v>
      </c>
      <c r="B18" s="52">
        <v>91.105378757763987</v>
      </c>
      <c r="C18" s="52">
        <v>76.217206069928835</v>
      </c>
      <c r="D18" s="52">
        <v>97.376321051862178</v>
      </c>
      <c r="E18" s="52">
        <v>19.030351032822203</v>
      </c>
      <c r="F18" s="52">
        <v>20.222044346066941</v>
      </c>
      <c r="G18" s="52">
        <v>39.252395378889148</v>
      </c>
      <c r="H18" s="52">
        <v>31.31363329019327</v>
      </c>
      <c r="I18" s="52">
        <v>70.566028669082414</v>
      </c>
      <c r="J18" s="52">
        <v>25.596544482389874</v>
      </c>
      <c r="K18" s="52">
        <v>96.162573151472287</v>
      </c>
      <c r="L18" s="52">
        <v>24.442170237791135</v>
      </c>
      <c r="M18" s="52">
        <v>26.07343309368353</v>
      </c>
      <c r="N18" s="52">
        <v>50.515603331474665</v>
      </c>
      <c r="O18" s="52">
        <v>30.118315139423029</v>
      </c>
      <c r="P18" s="52">
        <v>80.633918470897697</v>
      </c>
      <c r="Q18" s="52">
        <v>29.309048529100583</v>
      </c>
      <c r="R18" s="52">
        <v>109.94296699999828</v>
      </c>
      <c r="S18" s="52">
        <v>122.24360158081133</v>
      </c>
      <c r="T18" s="52">
        <v>137.66232955807575</v>
      </c>
      <c r="U18" s="52">
        <v>156.81032820287356</v>
      </c>
    </row>
    <row r="19" spans="1:21" x14ac:dyDescent="0.5">
      <c r="A19" t="s">
        <v>112</v>
      </c>
      <c r="B19" s="49">
        <v>0.30652745728219338</v>
      </c>
      <c r="C19" s="49">
        <v>0.28156944483994739</v>
      </c>
      <c r="D19" s="49">
        <v>0.37626334452973609</v>
      </c>
      <c r="E19" s="49">
        <v>0.26970280670088048</v>
      </c>
      <c r="F19" s="49">
        <v>0.23076294959441282</v>
      </c>
      <c r="G19" s="49">
        <v>0.24813183755975657</v>
      </c>
      <c r="H19" s="49">
        <v>0.37681839683040474</v>
      </c>
      <c r="I19" s="49">
        <v>0.29245105322478215</v>
      </c>
      <c r="J19" s="49">
        <v>0.34624547574735037</v>
      </c>
      <c r="K19" s="49">
        <v>0.305067114832967</v>
      </c>
      <c r="L19" s="49">
        <v>0.31859430249244747</v>
      </c>
      <c r="M19" s="49">
        <v>0.27861575336647282</v>
      </c>
      <c r="N19" s="49">
        <v>0.29662568209527468</v>
      </c>
      <c r="O19" s="49">
        <v>0.30322602604431098</v>
      </c>
      <c r="P19" s="49">
        <v>0.29905714238075098</v>
      </c>
      <c r="Q19" s="49">
        <v>0.3174642228110498</v>
      </c>
      <c r="R19" s="49">
        <v>0.30375223177625921</v>
      </c>
      <c r="S19" s="49">
        <v>0.30376253281121895</v>
      </c>
      <c r="T19" s="49">
        <v>0.31378957461950707</v>
      </c>
      <c r="U19" s="49">
        <v>0.32476274712048175</v>
      </c>
    </row>
    <row r="20" spans="1:21" x14ac:dyDescent="0.5">
      <c r="A20" t="s">
        <v>113</v>
      </c>
      <c r="B20" s="46">
        <v>-41.334037267080738</v>
      </c>
      <c r="C20" s="46">
        <v>-44.722882288228824</v>
      </c>
      <c r="D20" s="46">
        <v>-37.43397145840585</v>
      </c>
      <c r="E20" s="46">
        <v>-10.778418451400329</v>
      </c>
      <c r="F20" s="46">
        <v>-12.277644109567056</v>
      </c>
      <c r="G20" s="46">
        <v>-23.056062560967383</v>
      </c>
      <c r="H20" s="46">
        <v>-12.741492608508665</v>
      </c>
      <c r="I20" s="46">
        <v>-35.797555169476048</v>
      </c>
      <c r="J20" s="46">
        <v>-11.084426040947784</v>
      </c>
      <c r="K20" s="46">
        <v>-46.881981210423831</v>
      </c>
      <c r="L20" s="46">
        <v>-11.892929510445699</v>
      </c>
      <c r="M20" s="46">
        <v>-12.359783509484195</v>
      </c>
      <c r="N20" s="46">
        <v>-24.252713019929892</v>
      </c>
      <c r="O20" s="46">
        <v>-14.245717246007056</v>
      </c>
      <c r="P20" s="46">
        <v>-38.498430265936946</v>
      </c>
      <c r="Q20">
        <v>-13.378538628856719</v>
      </c>
      <c r="R20">
        <v>-51.876968894793663</v>
      </c>
      <c r="S20">
        <v>-56.434703762197366</v>
      </c>
      <c r="T20">
        <v>-60.095495332919228</v>
      </c>
      <c r="U20">
        <v>-64.444923495086215</v>
      </c>
    </row>
    <row r="21" spans="1:21" x14ac:dyDescent="0.5">
      <c r="A21" t="s">
        <v>39</v>
      </c>
      <c r="B21" s="46">
        <v>-16.581490683229813</v>
      </c>
      <c r="C21" s="46">
        <v>-16.313421342134212</v>
      </c>
      <c r="D21" s="46">
        <v>-23.850957187608774</v>
      </c>
      <c r="E21" s="46">
        <v>-3.4472183500190092</v>
      </c>
      <c r="F21" s="46">
        <v>-4.9725717466939967</v>
      </c>
      <c r="G21" s="46">
        <v>-8.4197900967130064</v>
      </c>
      <c r="H21" s="46">
        <v>-4.255547255559331</v>
      </c>
      <c r="I21" s="46">
        <v>-12.675337352272336</v>
      </c>
      <c r="J21" s="46">
        <v>-4.2022084195997271</v>
      </c>
      <c r="K21" s="46">
        <v>-16.877545771872065</v>
      </c>
      <c r="L21" s="46">
        <v>-3.7425678386078198</v>
      </c>
      <c r="M21" s="46">
        <v>-5.0458475711788173</v>
      </c>
      <c r="N21" s="46">
        <v>-8.7884154097866372</v>
      </c>
      <c r="O21" s="46">
        <v>-4.6631885158207886</v>
      </c>
      <c r="P21" s="46">
        <v>-13.451603925607426</v>
      </c>
      <c r="Q21">
        <v>-4.3793265453191461</v>
      </c>
      <c r="R21">
        <v>-17.830930470926571</v>
      </c>
      <c r="S21">
        <v>-18.435668201522173</v>
      </c>
      <c r="T21">
        <v>-18.613961088512632</v>
      </c>
      <c r="U21">
        <v>-18.855181597024789</v>
      </c>
    </row>
    <row r="22" spans="1:21" x14ac:dyDescent="0.5">
      <c r="A22" t="s">
        <v>114</v>
      </c>
      <c r="B22" s="46">
        <v>-1.2422360248447203E-3</v>
      </c>
      <c r="C22" s="46">
        <v>0.27744774477447742</v>
      </c>
      <c r="D22" s="46">
        <v>0</v>
      </c>
      <c r="E22" s="46">
        <v>0.23083259409453807</v>
      </c>
      <c r="F22" s="46">
        <v>4.632331403261622E-2</v>
      </c>
      <c r="G22" s="46">
        <v>0.27715590812715429</v>
      </c>
      <c r="H22" s="46">
        <v>-0.25800161461537846</v>
      </c>
      <c r="I22" s="46">
        <v>1.9154293511775833E-2</v>
      </c>
      <c r="J22" s="46">
        <v>0</v>
      </c>
      <c r="K22" s="46">
        <v>1.9154293511775833E-2</v>
      </c>
      <c r="L22" s="46">
        <v>-1.5360392047373326E-2</v>
      </c>
      <c r="M22" s="46">
        <v>0</v>
      </c>
      <c r="N22" s="46">
        <v>-1.5360392047373326E-2</v>
      </c>
      <c r="O22" s="46">
        <v>0</v>
      </c>
      <c r="P22" s="46">
        <v>-1.5360392047373326E-2</v>
      </c>
      <c r="Q22">
        <v>0</v>
      </c>
      <c r="R22">
        <v>-1.5360392047373326E-2</v>
      </c>
      <c r="S22">
        <v>0</v>
      </c>
      <c r="T22">
        <v>0</v>
      </c>
      <c r="U22">
        <v>0</v>
      </c>
    </row>
    <row r="23" spans="1:21" x14ac:dyDescent="0.5">
      <c r="A23" t="s">
        <v>115</v>
      </c>
      <c r="B23" s="46">
        <v>33.188608571428595</v>
      </c>
      <c r="C23" s="46">
        <v>15.458350184340285</v>
      </c>
      <c r="D23" s="46">
        <v>36.09139240584755</v>
      </c>
      <c r="E23" s="46">
        <v>5.0355468254974021</v>
      </c>
      <c r="F23" s="46">
        <v>3.0181518038385096</v>
      </c>
      <c r="G23" s="46">
        <v>8.0536986293359121</v>
      </c>
      <c r="H23" s="46">
        <v>14.058591811509892</v>
      </c>
      <c r="I23" s="46">
        <v>22.112290440845804</v>
      </c>
      <c r="J23" s="46">
        <v>10.309910021842359</v>
      </c>
      <c r="K23" s="46">
        <v>32.422200462688167</v>
      </c>
      <c r="L23" s="46">
        <v>8.7913124966902405</v>
      </c>
      <c r="M23" s="46">
        <v>8.6678020130205162</v>
      </c>
      <c r="N23" s="46">
        <v>17.459114509710759</v>
      </c>
      <c r="O23" s="46">
        <v>11.209409377595184</v>
      </c>
      <c r="P23" s="46">
        <v>28.668523887305945</v>
      </c>
      <c r="Q23">
        <v>11.551183354924719</v>
      </c>
      <c r="R23">
        <v>40.219707242230662</v>
      </c>
      <c r="S23">
        <v>47.373229617091788</v>
      </c>
      <c r="T23">
        <v>58.952873136643888</v>
      </c>
      <c r="U23">
        <v>73.510223110762553</v>
      </c>
    </row>
    <row r="24" spans="1:21" x14ac:dyDescent="0.5">
      <c r="A24" t="s">
        <v>51</v>
      </c>
      <c r="B24" s="46">
        <v>5.6324223602484471</v>
      </c>
      <c r="C24" s="46">
        <v>8.7760176017601754</v>
      </c>
      <c r="D24" s="46">
        <v>3.5024712843717372</v>
      </c>
      <c r="E24" s="46">
        <v>3.0871879356228615</v>
      </c>
      <c r="F24" s="46">
        <v>5.4241881904565696</v>
      </c>
      <c r="G24" s="46">
        <v>8.5113761260794316</v>
      </c>
      <c r="H24" s="46">
        <v>3.1208232302324208</v>
      </c>
      <c r="I24" s="46">
        <v>11.632199356311853</v>
      </c>
      <c r="J24" s="46">
        <v>2.4882677708764658</v>
      </c>
      <c r="K24" s="46">
        <v>14.120467127188318</v>
      </c>
      <c r="L24" s="46">
        <v>2.7290182236849665</v>
      </c>
      <c r="M24" s="46">
        <v>4.0762366597956197</v>
      </c>
      <c r="N24" s="46">
        <v>6.8052548834805862</v>
      </c>
      <c r="O24" s="46">
        <v>4.0975412219992782</v>
      </c>
      <c r="P24" s="46">
        <v>10.902796105479865</v>
      </c>
      <c r="Q24">
        <v>4.0515438263706018</v>
      </c>
      <c r="R24">
        <v>14.954339931850466</v>
      </c>
      <c r="S24">
        <v>17.570994061752934</v>
      </c>
      <c r="T24">
        <v>17.567498374242199</v>
      </c>
      <c r="U24">
        <v>17.367953170010988</v>
      </c>
    </row>
    <row r="25" spans="1:21" x14ac:dyDescent="0.5">
      <c r="A25" t="s">
        <v>120</v>
      </c>
      <c r="B25" s="46">
        <v>38.821030931677043</v>
      </c>
      <c r="C25" s="46">
        <v>24.23436778610046</v>
      </c>
      <c r="D25" s="46">
        <v>39.593863690219287</v>
      </c>
      <c r="E25" s="46">
        <v>8.1227347611202649</v>
      </c>
      <c r="F25" s="46">
        <v>8.4423399942950788</v>
      </c>
      <c r="G25" s="46">
        <v>16.565074755415345</v>
      </c>
      <c r="H25" s="46">
        <v>17.179415041742313</v>
      </c>
      <c r="I25" s="46">
        <v>33.744489797157655</v>
      </c>
      <c r="J25" s="46">
        <v>12.798177792718826</v>
      </c>
      <c r="K25" s="46">
        <v>46.54266758987648</v>
      </c>
      <c r="L25" s="46">
        <v>11.520330720375206</v>
      </c>
      <c r="M25" s="46">
        <v>12.744038672816137</v>
      </c>
      <c r="N25" s="46">
        <v>24.264369393191345</v>
      </c>
      <c r="O25" s="46">
        <v>15.30695059959446</v>
      </c>
      <c r="P25" s="46">
        <v>39.571319992785803</v>
      </c>
      <c r="Q25">
        <v>15.602727181295322</v>
      </c>
      <c r="R25">
        <v>55.174047174081124</v>
      </c>
      <c r="S25">
        <v>64.944223678844722</v>
      </c>
      <c r="T25">
        <v>76.520371510886079</v>
      </c>
      <c r="U25">
        <v>90.878176280773545</v>
      </c>
    </row>
    <row r="26" spans="1:21" x14ac:dyDescent="0.5">
      <c r="A26" t="s">
        <v>121</v>
      </c>
      <c r="B26" s="46">
        <v>0.1306148118016166</v>
      </c>
      <c r="C26" s="46">
        <v>8.9529095009317786E-2</v>
      </c>
      <c r="D26" s="46">
        <v>0.15299119348534365</v>
      </c>
      <c r="E26" s="46">
        <v>0.11511739112865207</v>
      </c>
      <c r="F26" s="46">
        <v>9.6339383161392345E-2</v>
      </c>
      <c r="G26" s="46">
        <v>0.10471520014767231</v>
      </c>
      <c r="H26" s="46">
        <v>0.20673166778576416</v>
      </c>
      <c r="I26" s="46">
        <v>0.13984932647960499</v>
      </c>
      <c r="J26" s="46">
        <v>0.17312146026538058</v>
      </c>
      <c r="K26" s="46">
        <v>0.14765242706128723</v>
      </c>
      <c r="L26" s="46">
        <v>0.15016308677309759</v>
      </c>
      <c r="M26" s="46">
        <v>0.13618037651583029</v>
      </c>
      <c r="N26" s="46">
        <v>0.14247944490811604</v>
      </c>
      <c r="O26" s="46">
        <v>0.15410775070535793</v>
      </c>
      <c r="P26" s="46">
        <v>0.14676312526654584</v>
      </c>
      <c r="Q26">
        <v>0.16900267688405801</v>
      </c>
      <c r="R26">
        <v>0.15243576212797688</v>
      </c>
      <c r="S26">
        <v>0.16137958650623455</v>
      </c>
      <c r="T26">
        <v>0.17442168023168544</v>
      </c>
      <c r="U26">
        <v>0.1882136624576147</v>
      </c>
    </row>
    <row r="28" spans="1:21" x14ac:dyDescent="0.5">
      <c r="A28" t="s">
        <v>122</v>
      </c>
      <c r="C28" s="58">
        <v>-3.5499950576839412E-3</v>
      </c>
      <c r="D28" s="58">
        <v>4.508429036244288E-2</v>
      </c>
      <c r="E28" s="58"/>
      <c r="F28" s="58"/>
      <c r="G28" s="58"/>
      <c r="H28" s="58"/>
      <c r="I28" s="58"/>
      <c r="J28" s="58"/>
      <c r="K28" s="58">
        <v>3.9076949326752208E-2</v>
      </c>
      <c r="L28" s="58">
        <v>5.0613835092500059E-2</v>
      </c>
      <c r="M28" s="58">
        <v>0.17172001450032748</v>
      </c>
      <c r="N28" s="58"/>
      <c r="O28" s="58">
        <v>6.0600967203860989E-3</v>
      </c>
      <c r="P28" s="58"/>
      <c r="Q28" s="58">
        <v>-0.11377454291878231</v>
      </c>
      <c r="R28" s="58">
        <v>7.1748181041849213E-2</v>
      </c>
      <c r="S28" s="58">
        <v>5.2558782302262186E-2</v>
      </c>
      <c r="T28" s="58">
        <v>5.4667955983406902E-2</v>
      </c>
      <c r="U28" s="58">
        <v>5.8656029820916E-2</v>
      </c>
    </row>
    <row r="29" spans="1:21" x14ac:dyDescent="0.5">
      <c r="A29" t="s">
        <v>99</v>
      </c>
      <c r="C29" s="58">
        <v>-3.4264104641952953E-2</v>
      </c>
      <c r="D29" s="58">
        <v>3.8419054030350397E-2</v>
      </c>
      <c r="E29" s="58"/>
      <c r="F29" s="58"/>
      <c r="G29" s="58"/>
      <c r="H29" s="58"/>
      <c r="I29" s="58"/>
      <c r="J29" s="58"/>
      <c r="K29" s="58">
        <v>1.1947608895138462E-2</v>
      </c>
      <c r="L29" s="58">
        <v>6.0891525812414748E-2</v>
      </c>
      <c r="M29" s="58">
        <v>0.12114072082511451</v>
      </c>
      <c r="N29" s="58"/>
      <c r="O29" s="58">
        <v>-4.4797776991467586E-4</v>
      </c>
      <c r="P29" s="58"/>
      <c r="Q29" s="58">
        <v>-0.14819770519594822</v>
      </c>
      <c r="R29" s="58">
        <v>4.0350993324463458E-2</v>
      </c>
      <c r="S29" s="58">
        <v>3.2170000000000004E-2</v>
      </c>
      <c r="T29" s="58">
        <v>3.1210000000000002E-2</v>
      </c>
      <c r="U29" s="58">
        <v>3.193E-2</v>
      </c>
    </row>
    <row r="30" spans="1:21" x14ac:dyDescent="0.5">
      <c r="A30" t="s">
        <v>100</v>
      </c>
      <c r="C30" s="58">
        <v>4.7244844501595384E-2</v>
      </c>
      <c r="D30" s="58">
        <v>7.6686070307881105E-2</v>
      </c>
      <c r="E30" s="58"/>
      <c r="F30" s="58"/>
      <c r="G30" s="58"/>
      <c r="H30" s="58"/>
      <c r="I30" s="58"/>
      <c r="J30" s="58"/>
      <c r="K30" s="58">
        <v>4.242674290662185E-2</v>
      </c>
      <c r="L30" s="58">
        <v>4.0677675594173346E-2</v>
      </c>
      <c r="M30" s="58">
        <v>0.15841246590644387</v>
      </c>
      <c r="N30" s="58"/>
      <c r="O30" s="58">
        <v>2.2473582378330192E-2</v>
      </c>
      <c r="P30" s="58"/>
      <c r="Q30" s="58">
        <v>-6.9759825327510905E-2</v>
      </c>
      <c r="R30" s="58">
        <v>4.4579753295473035E-2</v>
      </c>
      <c r="S30" s="58">
        <v>3.2170000000000004E-2</v>
      </c>
      <c r="T30" s="58">
        <v>3.1210000000000002E-2</v>
      </c>
      <c r="U30" s="58">
        <v>3.193E-2</v>
      </c>
    </row>
    <row r="31" spans="1:21" x14ac:dyDescent="0.5">
      <c r="A31" t="s">
        <v>101</v>
      </c>
      <c r="C31" s="58">
        <v>9.0096589315057596E-2</v>
      </c>
      <c r="D31" s="58">
        <v>7.1620280157358662E-2</v>
      </c>
      <c r="E31" s="58"/>
      <c r="F31" s="58"/>
      <c r="G31" s="58"/>
      <c r="H31" s="58"/>
      <c r="I31" s="58"/>
      <c r="J31" s="58"/>
      <c r="K31" s="58">
        <v>0.11350845164167844</v>
      </c>
      <c r="L31" s="58">
        <v>6.2206350867362925E-2</v>
      </c>
      <c r="M31" s="58">
        <v>0.18555343084291986</v>
      </c>
      <c r="N31" s="58"/>
      <c r="O31" s="58">
        <v>7.1287324500692195E-2</v>
      </c>
      <c r="P31" s="58"/>
      <c r="Q31" s="58">
        <v>-7.9372404245500738E-2</v>
      </c>
      <c r="R31" s="58">
        <v>0.21566825100264175</v>
      </c>
      <c r="S31" s="58">
        <v>0.1</v>
      </c>
      <c r="T31" s="58">
        <v>0.1</v>
      </c>
      <c r="U31" s="58">
        <v>0.1</v>
      </c>
    </row>
    <row r="32" spans="1:21" x14ac:dyDescent="0.5">
      <c r="A32" t="s">
        <v>102</v>
      </c>
      <c r="C32" s="58">
        <v>-5.7960710944808258E-2</v>
      </c>
      <c r="D32" s="58">
        <v>-0.22477756593581188</v>
      </c>
      <c r="E32" s="58"/>
      <c r="F32" s="58"/>
      <c r="G32" s="58"/>
      <c r="H32" s="58"/>
      <c r="I32" s="58"/>
      <c r="J32" s="58"/>
      <c r="K32" s="58">
        <v>2.3396474868063732E-2</v>
      </c>
      <c r="L32" s="58">
        <v>-6.9269157942242199E-2</v>
      </c>
      <c r="M32" s="58">
        <v>0.79121982953373626</v>
      </c>
      <c r="N32" s="58"/>
      <c r="O32" s="58">
        <v>-0.13645024182910748</v>
      </c>
      <c r="P32" s="58"/>
      <c r="Q32" s="58">
        <v>-0.12491513917175834</v>
      </c>
      <c r="R32" s="58">
        <v>8.5438006052880988E-2</v>
      </c>
      <c r="S32" s="58">
        <v>0.1</v>
      </c>
      <c r="T32" s="58">
        <v>0.1</v>
      </c>
      <c r="U32" s="58">
        <v>0.1</v>
      </c>
    </row>
    <row r="33" spans="1:21" x14ac:dyDescent="0.5">
      <c r="A33" t="s">
        <v>103</v>
      </c>
      <c r="C33" s="58" t="s">
        <v>272</v>
      </c>
      <c r="D33" s="58">
        <v>3.0570512820512823</v>
      </c>
      <c r="E33" s="58"/>
      <c r="F33" s="58"/>
      <c r="G33" s="58"/>
      <c r="H33" s="58"/>
      <c r="I33" s="58"/>
      <c r="J33" s="58"/>
      <c r="K33" s="58">
        <v>0.63345044872807699</v>
      </c>
      <c r="L33" s="58">
        <v>8.2607081403465621E-2</v>
      </c>
      <c r="M33" s="58">
        <v>0.37986322317024745</v>
      </c>
      <c r="N33" s="58"/>
      <c r="O33" s="58">
        <v>7.3387694588584074E-2</v>
      </c>
      <c r="P33" s="58"/>
      <c r="Q33" s="58">
        <v>2.5092081031307556E-2</v>
      </c>
      <c r="R33" s="58">
        <v>0.52609157825301067</v>
      </c>
      <c r="S33" s="58">
        <v>0.3</v>
      </c>
      <c r="T33" s="58">
        <v>0.3</v>
      </c>
      <c r="U33" s="58">
        <v>0.3</v>
      </c>
    </row>
    <row r="35" spans="1:21" x14ac:dyDescent="0.5">
      <c r="A35" t="s">
        <v>123</v>
      </c>
    </row>
    <row r="36" spans="1:21" x14ac:dyDescent="0.5">
      <c r="A36" t="s">
        <v>124</v>
      </c>
      <c r="B36" s="46">
        <v>631.82858631431554</v>
      </c>
      <c r="C36" s="46">
        <v>456.98769652645581</v>
      </c>
      <c r="D36" s="46">
        <v>393.80765180347191</v>
      </c>
      <c r="E36" s="46">
        <v>449.59945973907497</v>
      </c>
      <c r="F36" s="46">
        <v>478.41775772658383</v>
      </c>
      <c r="G36" s="46">
        <v>465.43924004193087</v>
      </c>
      <c r="H36" s="46">
        <v>503.56547582880171</v>
      </c>
      <c r="I36" s="46">
        <v>478.18235125452026</v>
      </c>
      <c r="J36" s="46">
        <v>455.854442074514</v>
      </c>
      <c r="K36" s="46">
        <v>472.05009184609304</v>
      </c>
      <c r="L36" s="46">
        <v>439.90423860340542</v>
      </c>
      <c r="M36" s="46">
        <v>445.22862823061638</v>
      </c>
      <c r="N36" s="46">
        <v>443.62153875001968</v>
      </c>
      <c r="O36" s="46">
        <v>458.11008280565022</v>
      </c>
      <c r="P36">
        <v>436.90515526466748</v>
      </c>
      <c r="Q36">
        <v>459.909802990743</v>
      </c>
      <c r="R36">
        <v>441.21955519083281</v>
      </c>
      <c r="S36">
        <v>465.16599951753238</v>
      </c>
      <c r="T36">
        <v>469.66465875120946</v>
      </c>
      <c r="U36">
        <v>475.75109824011929</v>
      </c>
    </row>
    <row r="37" spans="1:21" x14ac:dyDescent="0.5">
      <c r="A37" t="s">
        <v>125</v>
      </c>
      <c r="B37" s="46">
        <v>967.59919284682189</v>
      </c>
      <c r="C37" s="46">
        <v>1028.8591927006546</v>
      </c>
      <c r="D37" s="46">
        <v>1002.996992703946</v>
      </c>
      <c r="E37" s="46">
        <v>1042.083725590956</v>
      </c>
      <c r="F37" s="46">
        <v>1255.2824152886301</v>
      </c>
      <c r="G37" s="46">
        <v>1144.7770022128254</v>
      </c>
      <c r="H37" s="46">
        <v>1189.8119307303289</v>
      </c>
      <c r="I37" s="46">
        <v>1158.8572960406907</v>
      </c>
      <c r="J37" s="46">
        <v>1170.4861346683554</v>
      </c>
      <c r="K37" s="46">
        <v>1159.455624747575</v>
      </c>
      <c r="L37" s="46">
        <v>1188.8229136462942</v>
      </c>
      <c r="M37" s="46">
        <v>1203.4791252485093</v>
      </c>
      <c r="N37" s="46">
        <v>1199.763447756578</v>
      </c>
      <c r="O37" s="46">
        <v>1273.8431563565514</v>
      </c>
      <c r="P37">
        <v>1194.9174765229741</v>
      </c>
      <c r="Q37">
        <v>1303.5366722050796</v>
      </c>
      <c r="R37">
        <v>1220.4208056655207</v>
      </c>
      <c r="S37">
        <v>1286.6570785917629</v>
      </c>
      <c r="T37">
        <v>1299.1004466650663</v>
      </c>
      <c r="U37">
        <v>1315.9356419715778</v>
      </c>
    </row>
    <row r="38" spans="1:21" x14ac:dyDescent="0.5">
      <c r="A38" t="s">
        <v>126</v>
      </c>
      <c r="B38" s="46">
        <v>1855.9676890970204</v>
      </c>
      <c r="C38" s="46">
        <v>1867.2749544265992</v>
      </c>
      <c r="D38" s="46">
        <v>1637.4087787016113</v>
      </c>
      <c r="E38" s="46">
        <v>1683.3475821493766</v>
      </c>
      <c r="F38" s="46">
        <v>1640.6832857490419</v>
      </c>
      <c r="G38" s="46">
        <v>1659.6255164666898</v>
      </c>
      <c r="H38" s="46">
        <v>1685.8949881125059</v>
      </c>
      <c r="I38" s="46">
        <v>1673.3922405716539</v>
      </c>
      <c r="J38" s="46">
        <v>1843.9675406271717</v>
      </c>
      <c r="K38" s="46">
        <v>1717.8717339094728</v>
      </c>
      <c r="L38" s="46">
        <v>1762.810385573325</v>
      </c>
      <c r="M38" s="46">
        <v>1785.8349900596425</v>
      </c>
      <c r="N38" s="46">
        <v>1780.5415350204962</v>
      </c>
      <c r="O38" s="46">
        <v>1855.1875304432538</v>
      </c>
      <c r="P38">
        <v>1762.951910524388</v>
      </c>
      <c r="Q38">
        <v>1916.5440303821506</v>
      </c>
      <c r="R38">
        <v>1799.9475165849535</v>
      </c>
      <c r="S38">
        <v>1897.6366205464506</v>
      </c>
      <c r="T38">
        <v>1915.9888228012142</v>
      </c>
      <c r="U38">
        <v>1940.8183470460533</v>
      </c>
    </row>
    <row r="39" spans="1:21" x14ac:dyDescent="0.5">
      <c r="A39" t="s">
        <v>127</v>
      </c>
      <c r="B39" s="46">
        <v>1183.8381449418955</v>
      </c>
      <c r="C39" s="46">
        <v>1215.8260060567184</v>
      </c>
      <c r="D39" s="46">
        <v>955.98472854914337</v>
      </c>
      <c r="E39" s="46">
        <v>973.39562549342497</v>
      </c>
      <c r="F39" s="46">
        <v>1011.2849530182904</v>
      </c>
      <c r="G39" s="46">
        <v>994.40192006644804</v>
      </c>
      <c r="H39" s="46">
        <v>1083.4625386361545</v>
      </c>
      <c r="I39" s="46">
        <v>1024.9392234228294</v>
      </c>
      <c r="J39" s="46">
        <v>910.08028655538556</v>
      </c>
      <c r="K39" s="46">
        <v>996.34543085331836</v>
      </c>
      <c r="L39" s="46">
        <v>1109.5042957943394</v>
      </c>
      <c r="M39" s="46">
        <v>1112.7733598409545</v>
      </c>
      <c r="N39" s="46">
        <v>1121.8362272324712</v>
      </c>
      <c r="O39" s="46">
        <v>1145.0560155869459</v>
      </c>
      <c r="P39">
        <v>1101.0582809495977</v>
      </c>
      <c r="Q39">
        <v>1171.7540944694993</v>
      </c>
      <c r="R39">
        <v>1116.0129153711828</v>
      </c>
      <c r="S39">
        <v>1176.5826268252797</v>
      </c>
      <c r="T39">
        <v>1187.9614556817342</v>
      </c>
      <c r="U39">
        <v>1203.356387747496</v>
      </c>
    </row>
    <row r="40" spans="1:21" x14ac:dyDescent="0.5">
      <c r="A40" t="s">
        <v>128</v>
      </c>
      <c r="B40" s="46">
        <v>0</v>
      </c>
      <c r="C40" s="46">
        <v>1538.1174014837381</v>
      </c>
      <c r="D40" s="46">
        <v>1764.8872300209582</v>
      </c>
      <c r="E40" s="46">
        <v>1809.9974544198321</v>
      </c>
      <c r="F40" s="46">
        <v>1901.9687412914484</v>
      </c>
      <c r="G40" s="46">
        <v>1856.7446071511945</v>
      </c>
      <c r="H40" s="46">
        <v>1934.1835082291168</v>
      </c>
      <c r="I40" s="46">
        <v>1887.0361217875052</v>
      </c>
      <c r="J40" s="46">
        <v>2098.1909459585304</v>
      </c>
      <c r="K40" s="46">
        <v>1947.5922140456753</v>
      </c>
      <c r="L40" s="46">
        <v>1942.8819534831266</v>
      </c>
      <c r="M40" s="46">
        <v>2014.4135188866801</v>
      </c>
      <c r="N40" s="46">
        <v>1995.7213617993229</v>
      </c>
      <c r="O40" s="46">
        <v>2132.0993667803214</v>
      </c>
      <c r="P40">
        <v>1999.3562885891031</v>
      </c>
      <c r="Q40">
        <v>2181.8656539283174</v>
      </c>
      <c r="R40">
        <v>2050.8877870831589</v>
      </c>
      <c r="S40">
        <v>2162.1962493575779</v>
      </c>
      <c r="T40">
        <v>2183.1070298795489</v>
      </c>
      <c r="U40">
        <v>2211.3981703509344</v>
      </c>
    </row>
    <row r="42" spans="1:21" x14ac:dyDescent="0.5">
      <c r="A42" t="s">
        <v>129</v>
      </c>
    </row>
    <row r="43" spans="1:21" x14ac:dyDescent="0.5">
      <c r="A43" t="s">
        <v>130</v>
      </c>
      <c r="K43" s="46">
        <v>0.31</v>
      </c>
      <c r="M43" s="46">
        <v>0.25</v>
      </c>
      <c r="O43" s="46">
        <v>0.28000000000000003</v>
      </c>
      <c r="Q43">
        <v>0.28000000000000003</v>
      </c>
      <c r="S43">
        <v>0.28000000000000003</v>
      </c>
      <c r="T43">
        <v>0.28000000000000003</v>
      </c>
      <c r="U43">
        <v>0.28000000000000003</v>
      </c>
    </row>
    <row r="44" spans="1:21" x14ac:dyDescent="0.5">
      <c r="A44" t="s">
        <v>131</v>
      </c>
      <c r="K44" s="46">
        <v>0.28000000000000003</v>
      </c>
      <c r="M44" s="46">
        <v>0.25</v>
      </c>
      <c r="O44" s="46">
        <v>0.25</v>
      </c>
      <c r="Q44">
        <v>0.25</v>
      </c>
      <c r="S44">
        <v>0.25</v>
      </c>
      <c r="T44">
        <v>0.25</v>
      </c>
      <c r="U44">
        <v>0.25</v>
      </c>
    </row>
    <row r="45" spans="1:21" x14ac:dyDescent="0.5">
      <c r="A45" t="s">
        <v>132</v>
      </c>
      <c r="K45" s="46">
        <v>0.51</v>
      </c>
      <c r="M45" s="46">
        <v>0.47</v>
      </c>
      <c r="O45" s="46">
        <v>0.5</v>
      </c>
      <c r="Q45">
        <v>0.55000000000000004</v>
      </c>
      <c r="S45">
        <v>0.5</v>
      </c>
      <c r="T45">
        <v>0.5</v>
      </c>
      <c r="U45">
        <v>0.5</v>
      </c>
    </row>
    <row r="46" spans="1:21" x14ac:dyDescent="0.5">
      <c r="A46" t="s">
        <v>133</v>
      </c>
      <c r="K46" s="46">
        <v>0.38</v>
      </c>
      <c r="M46" s="46">
        <v>0.38</v>
      </c>
      <c r="O46" s="46">
        <v>0.4</v>
      </c>
      <c r="Q46">
        <v>0.4</v>
      </c>
      <c r="S46">
        <v>0.4</v>
      </c>
      <c r="T46">
        <v>0.4</v>
      </c>
      <c r="U46">
        <v>0.4</v>
      </c>
    </row>
    <row r="47" spans="1:21" x14ac:dyDescent="0.5">
      <c r="A47" t="s">
        <v>134</v>
      </c>
      <c r="K47" s="46">
        <v>0.47</v>
      </c>
      <c r="M47" s="46">
        <v>0.47</v>
      </c>
      <c r="O47" s="46">
        <v>0.52</v>
      </c>
      <c r="Q47">
        <v>0.55000000000000004</v>
      </c>
      <c r="S47">
        <v>0.5</v>
      </c>
      <c r="T47">
        <v>0.5</v>
      </c>
      <c r="U47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A94A-BC29-4631-9EA3-83F3F1852EB4}">
  <dimension ref="A1:U63"/>
  <sheetViews>
    <sheetView topLeftCell="A35" workbookViewId="0">
      <selection activeCell="A58" sqref="A58:XFD63"/>
    </sheetView>
  </sheetViews>
  <sheetFormatPr defaultRowHeight="14.35" x14ac:dyDescent="0.5"/>
  <cols>
    <col min="1" max="1" width="41.46875" bestFit="1" customWidth="1"/>
    <col min="2" max="4" width="14.41015625" bestFit="1" customWidth="1"/>
    <col min="5" max="8" width="13.05859375" bestFit="1" customWidth="1"/>
    <col min="9" max="9" width="14.41015625" bestFit="1" customWidth="1"/>
    <col min="10" max="10" width="13.05859375" bestFit="1" customWidth="1"/>
    <col min="11" max="11" width="14.5859375" bestFit="1" customWidth="1"/>
    <col min="12" max="15" width="13.05859375" bestFit="1" customWidth="1"/>
    <col min="16" max="16" width="15.41015625" bestFit="1" customWidth="1"/>
    <col min="17" max="17" width="13.05859375" bestFit="1" customWidth="1"/>
    <col min="18" max="21" width="14.5859375" bestFit="1" customWidth="1"/>
  </cols>
  <sheetData>
    <row r="1" spans="1:21" x14ac:dyDescent="0.5">
      <c r="B1" s="51">
        <v>2014</v>
      </c>
      <c r="C1" s="51">
        <v>2015</v>
      </c>
      <c r="D1" s="51">
        <v>2016</v>
      </c>
      <c r="E1" s="51" t="s">
        <v>0</v>
      </c>
      <c r="F1" s="51" t="s">
        <v>1</v>
      </c>
      <c r="G1" s="51" t="s">
        <v>2</v>
      </c>
      <c r="H1" s="51" t="s">
        <v>3</v>
      </c>
      <c r="I1" s="51" t="s">
        <v>4</v>
      </c>
      <c r="J1" s="51" t="s">
        <v>5</v>
      </c>
      <c r="K1" s="51">
        <v>2017</v>
      </c>
      <c r="L1" s="51" t="s">
        <v>266</v>
      </c>
      <c r="M1" s="51" t="s">
        <v>267</v>
      </c>
      <c r="N1" s="51" t="s">
        <v>268</v>
      </c>
      <c r="O1" s="51" t="s">
        <v>269</v>
      </c>
      <c r="P1" s="51" t="s">
        <v>270</v>
      </c>
      <c r="Q1" s="51" t="s">
        <v>271</v>
      </c>
      <c r="R1" s="51">
        <v>2018</v>
      </c>
      <c r="S1" s="51">
        <v>2019</v>
      </c>
      <c r="T1" s="51">
        <v>2020</v>
      </c>
      <c r="U1" s="51">
        <v>2021</v>
      </c>
    </row>
    <row r="2" spans="1:21" x14ac:dyDescent="0.5">
      <c r="A2" t="s">
        <v>135</v>
      </c>
    </row>
    <row r="3" spans="1:21" x14ac:dyDescent="0.5">
      <c r="A3" t="s">
        <v>98</v>
      </c>
    </row>
    <row r="4" spans="1:21" x14ac:dyDescent="0.5">
      <c r="A4" t="s">
        <v>136</v>
      </c>
      <c r="B4" s="60">
        <v>603878</v>
      </c>
      <c r="C4" s="60">
        <v>633154</v>
      </c>
      <c r="D4" s="60">
        <v>711618</v>
      </c>
      <c r="E4" s="60">
        <v>239277.57980000001</v>
      </c>
      <c r="F4" s="60">
        <v>266595.42029999994</v>
      </c>
      <c r="G4" s="54">
        <v>505873.00009999995</v>
      </c>
      <c r="H4" s="60">
        <v>263656</v>
      </c>
      <c r="I4" s="54">
        <v>769529.00009999995</v>
      </c>
      <c r="J4" s="54">
        <v>239142.55790000013</v>
      </c>
      <c r="K4" s="60">
        <v>1008671.5580000001</v>
      </c>
      <c r="L4" s="61">
        <v>245784.73574999996</v>
      </c>
      <c r="M4" s="61">
        <v>300000</v>
      </c>
      <c r="N4" s="61">
        <v>545784.73574999999</v>
      </c>
      <c r="O4" s="61">
        <v>324000</v>
      </c>
      <c r="P4" s="53">
        <v>869784.73574999999</v>
      </c>
      <c r="Q4" s="53">
        <v>300000</v>
      </c>
      <c r="R4" s="53">
        <v>1169784.73575</v>
      </c>
      <c r="S4" s="53">
        <v>1288460.6185243034</v>
      </c>
      <c r="T4" s="53">
        <v>1407026.1394630482</v>
      </c>
      <c r="U4" s="53">
        <v>1524360.6057662251</v>
      </c>
    </row>
    <row r="5" spans="1:21" x14ac:dyDescent="0.5">
      <c r="A5" t="s">
        <v>137</v>
      </c>
      <c r="B5" s="62">
        <v>0</v>
      </c>
      <c r="C5" s="62">
        <v>0</v>
      </c>
      <c r="D5" s="62">
        <v>35264</v>
      </c>
      <c r="E5" s="62">
        <v>33544</v>
      </c>
      <c r="F5" s="62">
        <v>53905</v>
      </c>
      <c r="G5" s="63">
        <v>87449</v>
      </c>
      <c r="H5" s="62">
        <v>38904</v>
      </c>
      <c r="I5" s="63">
        <v>126353</v>
      </c>
      <c r="J5" s="63">
        <v>52540</v>
      </c>
      <c r="K5" s="62">
        <v>178893</v>
      </c>
      <c r="L5" s="64">
        <v>32316</v>
      </c>
      <c r="M5" s="64">
        <v>56140.811179861616</v>
      </c>
      <c r="N5" s="64">
        <v>88456.811179861616</v>
      </c>
      <c r="O5" s="64">
        <v>59387.812897922602</v>
      </c>
      <c r="P5" s="53">
        <v>147844.62407778422</v>
      </c>
      <c r="Q5" s="53">
        <v>56183.875922215804</v>
      </c>
      <c r="R5" s="53">
        <v>204028.50000000003</v>
      </c>
      <c r="S5" s="53">
        <v>210592.09684500005</v>
      </c>
      <c r="T5" s="53">
        <v>217164.67618753249</v>
      </c>
      <c r="U5" s="53">
        <v>224098.74429820041</v>
      </c>
    </row>
    <row r="6" spans="1:21" x14ac:dyDescent="0.5">
      <c r="A6" t="s">
        <v>138</v>
      </c>
      <c r="B6" s="65">
        <f t="shared" ref="B6:U6" si="0">SUM(B4:B5)</f>
        <v>603878</v>
      </c>
      <c r="C6" s="65">
        <f t="shared" si="0"/>
        <v>633154</v>
      </c>
      <c r="D6" s="65">
        <f t="shared" si="0"/>
        <v>746882</v>
      </c>
      <c r="E6" s="65">
        <f t="shared" si="0"/>
        <v>272821.57980000001</v>
      </c>
      <c r="F6" s="65">
        <f t="shared" si="0"/>
        <v>320500.42029999994</v>
      </c>
      <c r="G6" s="65">
        <f t="shared" si="0"/>
        <v>593322.00009999995</v>
      </c>
      <c r="H6" s="65">
        <f t="shared" si="0"/>
        <v>302560</v>
      </c>
      <c r="I6" s="65">
        <f t="shared" si="0"/>
        <v>895882.00009999995</v>
      </c>
      <c r="J6" s="65">
        <f t="shared" si="0"/>
        <v>291682.55790000013</v>
      </c>
      <c r="K6" s="65">
        <f t="shared" si="0"/>
        <v>1187564.5580000002</v>
      </c>
      <c r="L6" s="65">
        <f t="shared" si="0"/>
        <v>278100.73574999999</v>
      </c>
      <c r="M6" s="65">
        <f t="shared" si="0"/>
        <v>356140.8111798616</v>
      </c>
      <c r="N6" s="65">
        <f t="shared" si="0"/>
        <v>634241.54692986165</v>
      </c>
      <c r="O6" s="65">
        <f t="shared" si="0"/>
        <v>383387.81289792259</v>
      </c>
      <c r="P6" s="65">
        <f t="shared" si="0"/>
        <v>1017629.3598277842</v>
      </c>
      <c r="Q6" s="65">
        <f t="shared" si="0"/>
        <v>356183.87592221581</v>
      </c>
      <c r="R6" s="65">
        <f t="shared" si="0"/>
        <v>1373813.23575</v>
      </c>
      <c r="S6" s="65">
        <f t="shared" si="0"/>
        <v>1499052.7153693035</v>
      </c>
      <c r="T6" s="65">
        <f t="shared" si="0"/>
        <v>1624190.8156505807</v>
      </c>
      <c r="U6" s="65">
        <f t="shared" si="0"/>
        <v>1748459.3500644255</v>
      </c>
    </row>
    <row r="7" spans="1:21" x14ac:dyDescent="0.5">
      <c r="A7" t="s">
        <v>139</v>
      </c>
      <c r="B7" s="60">
        <v>755843</v>
      </c>
      <c r="C7" s="60">
        <v>1474494</v>
      </c>
      <c r="D7" s="60">
        <v>1118328</v>
      </c>
      <c r="E7" s="60">
        <v>32200.199999999997</v>
      </c>
      <c r="F7" s="60">
        <v>60314.8</v>
      </c>
      <c r="G7" s="54">
        <v>92515</v>
      </c>
      <c r="H7" s="60">
        <v>197854</v>
      </c>
      <c r="I7" s="54">
        <v>290369</v>
      </c>
      <c r="J7" s="54">
        <v>178604.09000000003</v>
      </c>
      <c r="K7" s="60">
        <v>468973.09</v>
      </c>
      <c r="L7" s="60">
        <v>117756.58450000001</v>
      </c>
      <c r="M7" s="66">
        <v>150000</v>
      </c>
      <c r="N7" s="61">
        <v>267756.5845</v>
      </c>
      <c r="O7" s="66">
        <v>120000</v>
      </c>
      <c r="P7" s="61">
        <v>387756.5845</v>
      </c>
      <c r="Q7" s="66">
        <v>40000</v>
      </c>
      <c r="R7" s="61">
        <v>427756.5845</v>
      </c>
      <c r="S7" s="61">
        <v>299429.60914999997</v>
      </c>
      <c r="T7" s="61">
        <v>239543.68732</v>
      </c>
      <c r="U7" s="61">
        <v>191634.94985600002</v>
      </c>
    </row>
    <row r="8" spans="1:21" x14ac:dyDescent="0.5">
      <c r="A8" t="s">
        <v>140</v>
      </c>
      <c r="B8" s="53">
        <f t="shared" ref="B8:N8" si="1">SUM(B6:B7)</f>
        <v>1359721</v>
      </c>
      <c r="C8" s="53">
        <f t="shared" si="1"/>
        <v>2107648</v>
      </c>
      <c r="D8" s="53">
        <f t="shared" si="1"/>
        <v>1865210</v>
      </c>
      <c r="E8" s="53">
        <f t="shared" si="1"/>
        <v>305021.77980000002</v>
      </c>
      <c r="F8" s="53">
        <f t="shared" si="1"/>
        <v>380815.22029999993</v>
      </c>
      <c r="G8" s="53">
        <f t="shared" si="1"/>
        <v>685837.00009999995</v>
      </c>
      <c r="H8" s="53">
        <f t="shared" si="1"/>
        <v>500414</v>
      </c>
      <c r="I8" s="53">
        <f t="shared" si="1"/>
        <v>1186251.0000999998</v>
      </c>
      <c r="J8" s="53">
        <f t="shared" si="1"/>
        <v>470286.64790000016</v>
      </c>
      <c r="K8" s="53">
        <f t="shared" si="1"/>
        <v>1656537.6480000003</v>
      </c>
      <c r="L8" s="53">
        <f t="shared" si="1"/>
        <v>395857.32024999999</v>
      </c>
      <c r="M8" s="53">
        <f t="shared" si="1"/>
        <v>506140.8111798616</v>
      </c>
      <c r="N8" s="53">
        <f t="shared" si="1"/>
        <v>901998.13142986165</v>
      </c>
      <c r="O8" s="53">
        <f>SUM(O6:O7)</f>
        <v>503387.81289792259</v>
      </c>
      <c r="P8" s="53">
        <f t="shared" ref="P5:P31" si="2">SUM(B8:O8)</f>
        <v>12825126.371957647</v>
      </c>
      <c r="Q8" s="53"/>
      <c r="R8" s="53"/>
      <c r="S8" s="53"/>
      <c r="T8" s="53"/>
      <c r="U8" s="53"/>
    </row>
    <row r="9" spans="1:21" x14ac:dyDescent="0.5">
      <c r="A9" t="s">
        <v>105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>
        <f t="shared" si="2"/>
        <v>0</v>
      </c>
      <c r="Q9" s="53"/>
      <c r="R9" s="53"/>
      <c r="S9" s="53"/>
      <c r="T9" s="53"/>
      <c r="U9" s="53"/>
    </row>
    <row r="10" spans="1:21" x14ac:dyDescent="0.5">
      <c r="A10" t="s">
        <v>136</v>
      </c>
      <c r="B10" s="53">
        <v>2431.3029999999999</v>
      </c>
      <c r="C10" s="53">
        <v>2045.9390000000001</v>
      </c>
      <c r="D10" s="53">
        <v>4329.2939999999999</v>
      </c>
      <c r="E10" s="53">
        <v>1389.1921018492455</v>
      </c>
      <c r="F10" s="53">
        <v>1495.1841944940181</v>
      </c>
      <c r="G10" s="53">
        <v>2884.3762963432637</v>
      </c>
      <c r="H10" s="53">
        <v>1530.0175132193663</v>
      </c>
      <c r="I10" s="53">
        <v>4414.3938095626299</v>
      </c>
      <c r="J10" s="53">
        <v>1355.1347234238528</v>
      </c>
      <c r="K10" s="53">
        <v>5769.5285329864828</v>
      </c>
      <c r="L10" s="53">
        <v>1477.9173310528799</v>
      </c>
      <c r="M10" s="53">
        <v>1948.2300794634812</v>
      </c>
      <c r="N10" s="53">
        <v>3426.1474105163611</v>
      </c>
      <c r="O10" s="53">
        <v>2286.7233663897841</v>
      </c>
      <c r="P10" s="53">
        <v>5712.8707769061457</v>
      </c>
      <c r="Q10" s="53">
        <v>2096.1630858573021</v>
      </c>
      <c r="R10" s="53">
        <v>7809.0338627634483</v>
      </c>
      <c r="S10" s="53">
        <v>9674.2916457581268</v>
      </c>
      <c r="T10" s="53">
        <v>12027.327920483536</v>
      </c>
      <c r="U10" s="53">
        <v>14531.220884191043</v>
      </c>
    </row>
    <row r="11" spans="1:21" x14ac:dyDescent="0.5">
      <c r="A11" t="s">
        <v>137</v>
      </c>
      <c r="B11" s="53">
        <v>0</v>
      </c>
      <c r="C11" s="53">
        <v>0</v>
      </c>
      <c r="D11" s="53">
        <v>0</v>
      </c>
      <c r="E11" s="53">
        <v>30.891898150754589</v>
      </c>
      <c r="F11" s="53">
        <v>39.462638139621617</v>
      </c>
      <c r="G11" s="53">
        <v>70.354536290376203</v>
      </c>
      <c r="H11" s="53">
        <v>23.251654146993673</v>
      </c>
      <c r="I11" s="53">
        <v>93.606190437369875</v>
      </c>
      <c r="J11" s="53">
        <v>30.444139562630127</v>
      </c>
      <c r="K11" s="53">
        <v>124.05033</v>
      </c>
      <c r="L11" s="53">
        <v>25.686371000000001</v>
      </c>
      <c r="M11" s="53">
        <v>46.653589163075701</v>
      </c>
      <c r="N11" s="53">
        <v>72.339960163075702</v>
      </c>
      <c r="O11" s="53">
        <v>50.585677872389475</v>
      </c>
      <c r="P11" s="53">
        <v>122.92563803546517</v>
      </c>
      <c r="Q11" s="53">
        <v>50.357118730324508</v>
      </c>
      <c r="R11" s="53">
        <v>173.28275676578969</v>
      </c>
      <c r="S11" s="53">
        <v>201.17001642931061</v>
      </c>
      <c r="T11" s="53">
        <v>236.17249998132277</v>
      </c>
      <c r="U11" s="53">
        <v>271.78592776060844</v>
      </c>
    </row>
    <row r="12" spans="1:21" x14ac:dyDescent="0.5">
      <c r="A12" s="17" t="s">
        <v>138</v>
      </c>
      <c r="B12" s="67">
        <f t="shared" ref="B12:U12" si="3">B10+B11</f>
        <v>2431.3029999999999</v>
      </c>
      <c r="C12" s="67">
        <f t="shared" si="3"/>
        <v>2045.9390000000001</v>
      </c>
      <c r="D12" s="67">
        <f t="shared" si="3"/>
        <v>4329.2939999999999</v>
      </c>
      <c r="E12" s="67">
        <f t="shared" si="3"/>
        <v>1420.0840000000001</v>
      </c>
      <c r="F12" s="67">
        <f t="shared" si="3"/>
        <v>1534.6468326336399</v>
      </c>
      <c r="G12" s="67">
        <f t="shared" si="3"/>
        <v>2954.7308326336397</v>
      </c>
      <c r="H12" s="67">
        <f t="shared" si="3"/>
        <v>1553.2691673663599</v>
      </c>
      <c r="I12" s="67">
        <f t="shared" si="3"/>
        <v>4508</v>
      </c>
      <c r="J12" s="67">
        <f t="shared" si="3"/>
        <v>1385.578862986483</v>
      </c>
      <c r="K12" s="67">
        <f t="shared" si="3"/>
        <v>5893.5788629864828</v>
      </c>
      <c r="L12" s="67">
        <f t="shared" si="3"/>
        <v>1503.60370205288</v>
      </c>
      <c r="M12" s="67">
        <f t="shared" si="3"/>
        <v>1994.8836686265568</v>
      </c>
      <c r="N12" s="67">
        <f t="shared" si="3"/>
        <v>3498.4873706794369</v>
      </c>
      <c r="O12" s="67">
        <f t="shared" si="3"/>
        <v>2337.3090442621738</v>
      </c>
      <c r="P12" s="67">
        <f t="shared" si="3"/>
        <v>5835.7964149416111</v>
      </c>
      <c r="Q12" s="67">
        <f t="shared" si="3"/>
        <v>2146.5202045876267</v>
      </c>
      <c r="R12" s="67">
        <f t="shared" si="3"/>
        <v>7982.3166195292379</v>
      </c>
      <c r="S12" s="67">
        <f t="shared" si="3"/>
        <v>9875.4616621874375</v>
      </c>
      <c r="T12" s="67">
        <f t="shared" si="3"/>
        <v>12263.500420464859</v>
      </c>
      <c r="U12" s="67">
        <f t="shared" si="3"/>
        <v>14803.006811951651</v>
      </c>
    </row>
    <row r="13" spans="1:21" x14ac:dyDescent="0.5">
      <c r="A13" t="s">
        <v>139</v>
      </c>
      <c r="B13" s="53">
        <v>4139.4480000000003</v>
      </c>
      <c r="C13" s="53">
        <v>7764.7939999999999</v>
      </c>
      <c r="D13" s="53">
        <v>6767.76</v>
      </c>
      <c r="E13" s="53">
        <v>150.02000000000001</v>
      </c>
      <c r="F13" s="53">
        <v>433.48340241549135</v>
      </c>
      <c r="G13" s="53">
        <v>583.50340241549134</v>
      </c>
      <c r="H13" s="53">
        <v>1308.835</v>
      </c>
      <c r="I13" s="53">
        <v>1892.3384024154914</v>
      </c>
      <c r="J13" s="53">
        <v>776.40269086350759</v>
      </c>
      <c r="K13" s="53">
        <v>2668.741093278999</v>
      </c>
      <c r="L13" s="53">
        <v>809.172509703674</v>
      </c>
      <c r="M13" s="53">
        <v>1030.7353679704518</v>
      </c>
      <c r="N13" s="53">
        <v>1839.9078776741258</v>
      </c>
      <c r="O13" s="53">
        <v>824.58829437636143</v>
      </c>
      <c r="P13" s="53">
        <v>2664.4961720504871</v>
      </c>
      <c r="Q13" s="53">
        <v>274.86276479212046</v>
      </c>
      <c r="R13" s="53">
        <v>2939.3589368426074</v>
      </c>
      <c r="S13" s="53">
        <v>2314.2343389962803</v>
      </c>
      <c r="T13" s="53">
        <v>2107.7363235011344</v>
      </c>
      <c r="U13" s="53">
        <v>1880.4148332703899</v>
      </c>
    </row>
    <row r="14" spans="1:21" x14ac:dyDescent="0.5">
      <c r="A14" t="s">
        <v>141</v>
      </c>
      <c r="B14" s="53">
        <v>158.27600000000001</v>
      </c>
      <c r="C14" s="53">
        <v>223.233</v>
      </c>
      <c r="D14" s="53">
        <v>184.495</v>
      </c>
      <c r="E14" s="53">
        <v>76.67</v>
      </c>
      <c r="F14" s="53">
        <v>75.121122847400002</v>
      </c>
      <c r="G14" s="53">
        <v>151.7911228474</v>
      </c>
      <c r="H14" s="53">
        <v>68.716999999999999</v>
      </c>
      <c r="I14" s="53">
        <v>220.50812284739999</v>
      </c>
      <c r="J14" s="53">
        <v>83.880877152600021</v>
      </c>
      <c r="K14" s="53">
        <v>304.38900000000001</v>
      </c>
      <c r="L14" s="53">
        <v>67.174747214418034</v>
      </c>
      <c r="M14" s="53">
        <v>107.95008722502921</v>
      </c>
      <c r="N14" s="53">
        <v>175.12483443944723</v>
      </c>
      <c r="O14" s="53">
        <v>98.747274570311831</v>
      </c>
      <c r="P14" s="53">
        <v>273.87210900975907</v>
      </c>
      <c r="Q14" s="53">
        <v>120.53797469893021</v>
      </c>
      <c r="R14" s="53">
        <v>394.41008370868929</v>
      </c>
      <c r="S14" s="53">
        <v>479.12114301701092</v>
      </c>
      <c r="T14" s="53">
        <v>567.5734195932896</v>
      </c>
      <c r="U14" s="53">
        <v>664.10005804098114</v>
      </c>
    </row>
    <row r="15" spans="1:21" x14ac:dyDescent="0.5">
      <c r="A15" s="17" t="s">
        <v>28</v>
      </c>
      <c r="B15" s="55">
        <f t="shared" ref="B15:U15" si="4">SUM(B12:B14)</f>
        <v>6729.027</v>
      </c>
      <c r="C15" s="55">
        <f t="shared" si="4"/>
        <v>10033.966</v>
      </c>
      <c r="D15" s="55">
        <f t="shared" si="4"/>
        <v>11281.549000000001</v>
      </c>
      <c r="E15" s="55">
        <f t="shared" si="4"/>
        <v>1646.7740000000001</v>
      </c>
      <c r="F15" s="55">
        <f t="shared" si="4"/>
        <v>2043.2513578965313</v>
      </c>
      <c r="G15" s="55">
        <f t="shared" si="4"/>
        <v>3690.0253578965307</v>
      </c>
      <c r="H15" s="55">
        <f t="shared" si="4"/>
        <v>2930.82116736636</v>
      </c>
      <c r="I15" s="55">
        <f t="shared" si="4"/>
        <v>6620.8465252628912</v>
      </c>
      <c r="J15" s="55">
        <f t="shared" si="4"/>
        <v>2245.8624310025907</v>
      </c>
      <c r="K15" s="55">
        <f t="shared" si="4"/>
        <v>8866.7089562654801</v>
      </c>
      <c r="L15" s="55">
        <f t="shared" si="4"/>
        <v>2379.9509589709719</v>
      </c>
      <c r="M15" s="55">
        <f t="shared" si="4"/>
        <v>3133.5691238220379</v>
      </c>
      <c r="N15" s="55">
        <f t="shared" si="4"/>
        <v>5513.5200827930103</v>
      </c>
      <c r="O15" s="55">
        <f t="shared" si="4"/>
        <v>3260.6446132088467</v>
      </c>
      <c r="P15" s="55">
        <f t="shared" si="4"/>
        <v>8774.164696001857</v>
      </c>
      <c r="Q15" s="55">
        <f t="shared" si="4"/>
        <v>2541.9209440786772</v>
      </c>
      <c r="R15" s="55">
        <f t="shared" si="4"/>
        <v>11316.085640080535</v>
      </c>
      <c r="S15" s="55">
        <f t="shared" si="4"/>
        <v>12668.81714420073</v>
      </c>
      <c r="T15" s="55">
        <f t="shared" si="4"/>
        <v>14938.810163559283</v>
      </c>
      <c r="U15" s="55">
        <f t="shared" si="4"/>
        <v>17347.521703263024</v>
      </c>
    </row>
    <row r="16" spans="1:21" x14ac:dyDescent="0.5">
      <c r="A16" t="s">
        <v>31</v>
      </c>
      <c r="B16" s="55">
        <v>-4743.7609999999995</v>
      </c>
      <c r="C16" s="55">
        <v>-7187.4089999999997</v>
      </c>
      <c r="D16" s="55">
        <v>-7271.2049999999999</v>
      </c>
      <c r="E16" s="55">
        <v>-1071.011</v>
      </c>
      <c r="F16" s="55">
        <v>-1487.4612176026899</v>
      </c>
      <c r="G16" s="55">
        <v>-2558.4722176026899</v>
      </c>
      <c r="H16" s="55">
        <v>-1840.2524281700432</v>
      </c>
      <c r="I16" s="55">
        <v>-4398.7246457727333</v>
      </c>
      <c r="J16" s="55">
        <v>-1436.1993542272667</v>
      </c>
      <c r="K16" s="55">
        <v>-5834.924</v>
      </c>
      <c r="L16" s="55">
        <v>-1496.4438145441209</v>
      </c>
      <c r="M16" s="55">
        <v>-2124.066369035525</v>
      </c>
      <c r="N16" s="55">
        <v>-3620.5101835796459</v>
      </c>
      <c r="O16" s="55">
        <v>-2193.1820821541551</v>
      </c>
      <c r="P16" s="55">
        <v>-5813.6922657338009</v>
      </c>
      <c r="Q16" s="55">
        <v>-1619.6912593269849</v>
      </c>
      <c r="R16" s="55">
        <v>-7433.3835250607863</v>
      </c>
      <c r="S16" s="55">
        <v>-8232.2025292085164</v>
      </c>
      <c r="T16" s="55">
        <v>-9697.9125464784411</v>
      </c>
      <c r="U16" s="55">
        <v>-11253.241306403836</v>
      </c>
    </row>
    <row r="17" spans="1:21" x14ac:dyDescent="0.5">
      <c r="A17" t="s">
        <v>51</v>
      </c>
      <c r="B17" s="53">
        <v>0</v>
      </c>
      <c r="C17" s="53">
        <v>0</v>
      </c>
      <c r="D17" s="53">
        <v>0</v>
      </c>
      <c r="E17" s="53">
        <v>-43.521000000000001</v>
      </c>
      <c r="F17" s="53">
        <v>-73.528999999999996</v>
      </c>
      <c r="G17" s="53">
        <v>-117.05</v>
      </c>
      <c r="H17" s="53">
        <v>-80.744503632647238</v>
      </c>
      <c r="I17" s="53">
        <v>-197.79450363264723</v>
      </c>
      <c r="J17" s="53">
        <v>-98.036496367352782</v>
      </c>
      <c r="K17" s="53">
        <v>-295.83100000000002</v>
      </c>
      <c r="L17" s="53">
        <v>-126.16468002068886</v>
      </c>
      <c r="M17" s="53">
        <v>-88.984760661507721</v>
      </c>
      <c r="N17" s="53">
        <v>-215.1494406821966</v>
      </c>
      <c r="O17" s="53">
        <v>-91.272626992355896</v>
      </c>
      <c r="P17" s="53">
        <v>-306.42206767455252</v>
      </c>
      <c r="Q17" s="53">
        <v>-92.599848119960882</v>
      </c>
      <c r="R17" s="53">
        <v>-399.0219157945134</v>
      </c>
      <c r="S17" s="53">
        <v>-429.76538494331106</v>
      </c>
      <c r="T17" s="53">
        <v>-477.99798478089048</v>
      </c>
      <c r="U17" s="53">
        <v>-515.61964965548964</v>
      </c>
    </row>
    <row r="18" spans="1:21" x14ac:dyDescent="0.5">
      <c r="A18" t="s">
        <v>111</v>
      </c>
      <c r="B18" s="53">
        <v>1985.2660000000005</v>
      </c>
      <c r="C18" s="53">
        <v>2846.5570000000007</v>
      </c>
      <c r="D18" s="53">
        <v>4010.3439999999991</v>
      </c>
      <c r="E18" s="53">
        <v>532.24199999999996</v>
      </c>
      <c r="F18" s="53">
        <v>482.26114029384098</v>
      </c>
      <c r="G18" s="53">
        <v>1014.5031402938409</v>
      </c>
      <c r="H18" s="53">
        <v>1009.8242355636695</v>
      </c>
      <c r="I18" s="53">
        <v>2024.3273758575097</v>
      </c>
      <c r="J18" s="53">
        <v>711.62658040797214</v>
      </c>
      <c r="K18" s="53">
        <v>2735.9539562654818</v>
      </c>
      <c r="L18" s="53">
        <v>757.34246440616175</v>
      </c>
      <c r="M18" s="53">
        <v>920.5179941250052</v>
      </c>
      <c r="N18" s="53">
        <v>1677.8604585311668</v>
      </c>
      <c r="O18" s="53">
        <v>976.18990406233581</v>
      </c>
      <c r="P18" s="53">
        <v>2654.0503625935035</v>
      </c>
      <c r="Q18" s="53">
        <v>829.62983663173145</v>
      </c>
      <c r="R18" s="53">
        <v>3483.6801992252354</v>
      </c>
      <c r="S18" s="53">
        <v>4006.8492300489024</v>
      </c>
      <c r="T18" s="53">
        <v>4762.899632299951</v>
      </c>
      <c r="U18" s="53">
        <v>5578.6607472036994</v>
      </c>
    </row>
    <row r="19" spans="1:21" x14ac:dyDescent="0.5">
      <c r="A19" t="s">
        <v>111</v>
      </c>
      <c r="B19" s="53">
        <v>0.29503017301015444</v>
      </c>
      <c r="C19" s="53">
        <v>0.2836921113745054</v>
      </c>
      <c r="D19" s="53">
        <v>0.3554781351390664</v>
      </c>
      <c r="E19" s="53">
        <v>0.32320281957329905</v>
      </c>
      <c r="F19" s="53">
        <v>0.23602634028850719</v>
      </c>
      <c r="G19" s="53">
        <v>0.27493121100721929</v>
      </c>
      <c r="H19" s="53">
        <v>0.34455334457376635</v>
      </c>
      <c r="I19" s="53">
        <v>0.30575053629975674</v>
      </c>
      <c r="J19" s="53">
        <v>0.31686116236883211</v>
      </c>
      <c r="K19" s="53">
        <v>0.30856476396827875</v>
      </c>
      <c r="L19" s="53">
        <v>0.31821767652456873</v>
      </c>
      <c r="M19" s="53">
        <v>0.29376023242220439</v>
      </c>
      <c r="N19" s="53">
        <v>0.30431746567271145</v>
      </c>
      <c r="O19" s="53">
        <v>0.29938555710971931</v>
      </c>
      <c r="P19" s="53">
        <v>0.30248467569828957</v>
      </c>
      <c r="Q19" s="53">
        <v>0.32637908687299161</v>
      </c>
      <c r="R19" s="53">
        <v>0.30785205326534121</v>
      </c>
      <c r="S19" s="53">
        <v>0.31627650667316448</v>
      </c>
      <c r="T19" s="53">
        <v>0.31882724126973944</v>
      </c>
      <c r="U19" s="53">
        <v>0.32158257776696525</v>
      </c>
    </row>
    <row r="20" spans="1:21" x14ac:dyDescent="0.5">
      <c r="A20" t="s">
        <v>113</v>
      </c>
      <c r="B20" s="53">
        <v>-1464.123</v>
      </c>
      <c r="C20" s="53">
        <v>-2327.9540000000002</v>
      </c>
      <c r="D20" s="53">
        <v>-2763.4490000000001</v>
      </c>
      <c r="E20" s="53">
        <v>-315.18299999999999</v>
      </c>
      <c r="F20" s="53">
        <v>-410.96065038291817</v>
      </c>
      <c r="G20" s="53">
        <v>-726.14365038291817</v>
      </c>
      <c r="H20" s="53">
        <v>-706.39528561708175</v>
      </c>
      <c r="I20" s="53">
        <v>-1432.5389359999999</v>
      </c>
      <c r="J20" s="53">
        <v>-462.61306400000012</v>
      </c>
      <c r="K20" s="53">
        <v>-1895.152</v>
      </c>
      <c r="L20" s="53">
        <v>-552.6127176383485</v>
      </c>
      <c r="M20" s="53">
        <v>-690.81310921372278</v>
      </c>
      <c r="N20" s="53">
        <v>-1243.4258268520712</v>
      </c>
      <c r="O20" s="53">
        <v>-667.50577358715543</v>
      </c>
      <c r="P20" s="53">
        <v>-1910.9316004392267</v>
      </c>
      <c r="Q20" s="53">
        <v>-459.26942848544809</v>
      </c>
      <c r="R20" s="53">
        <v>-2370.2010289246746</v>
      </c>
      <c r="S20" s="53">
        <v>-2645.9440233559044</v>
      </c>
      <c r="T20" s="53">
        <v>-3014.5422684868422</v>
      </c>
      <c r="U20" s="53">
        <v>-3404.7725044305048</v>
      </c>
    </row>
    <row r="21" spans="1:21" x14ac:dyDescent="0.5">
      <c r="A21" t="s">
        <v>39</v>
      </c>
      <c r="B21" s="53">
        <v>-240.839</v>
      </c>
      <c r="C21" s="53">
        <v>-272.404</v>
      </c>
      <c r="D21" s="53">
        <v>-305.33999999999997</v>
      </c>
      <c r="E21" s="53">
        <v>-78.701999999999998</v>
      </c>
      <c r="F21" s="53">
        <v>-76.670767473912235</v>
      </c>
      <c r="G21" s="53">
        <v>-155.37276747391223</v>
      </c>
      <c r="H21" s="53">
        <v>-130.44823252608776</v>
      </c>
      <c r="I21" s="53">
        <v>-285.82100000000003</v>
      </c>
      <c r="J21" s="53">
        <v>-122.21299999999997</v>
      </c>
      <c r="K21" s="53">
        <v>-408.03399999999999</v>
      </c>
      <c r="L21" s="53">
        <v>-121.86169088234833</v>
      </c>
      <c r="M21" s="53">
        <v>-120.86278810050548</v>
      </c>
      <c r="N21" s="53">
        <v>-242.72447898285381</v>
      </c>
      <c r="O21" s="53">
        <v>-96.379853705456</v>
      </c>
      <c r="P21" s="53">
        <v>-339.1043326883098</v>
      </c>
      <c r="Q21" s="53">
        <v>-95.844853705456003</v>
      </c>
      <c r="R21" s="53">
        <v>-434.94918639376579</v>
      </c>
      <c r="S21" s="53">
        <v>-501.98355500077298</v>
      </c>
      <c r="T21" s="53">
        <v>-563.83294881241829</v>
      </c>
      <c r="U21" s="53">
        <v>-623.17072834543717</v>
      </c>
    </row>
    <row r="22" spans="1:21" x14ac:dyDescent="0.5">
      <c r="A22" t="s">
        <v>114</v>
      </c>
      <c r="B22" s="53">
        <v>24.885999999999999</v>
      </c>
      <c r="C22" s="53">
        <v>20.861000000000001</v>
      </c>
      <c r="D22" s="53">
        <v>10.6</v>
      </c>
      <c r="E22" s="53">
        <v>-7.2270000000000003</v>
      </c>
      <c r="F22" s="53">
        <v>3.1073372515436706</v>
      </c>
      <c r="G22" s="53">
        <v>-4.1196627484563297</v>
      </c>
      <c r="H22" s="53">
        <v>1.8786627484563305</v>
      </c>
      <c r="I22" s="53">
        <v>-2.2409999999999992</v>
      </c>
      <c r="J22" s="53">
        <v>23.652000000000001</v>
      </c>
      <c r="K22" s="53">
        <v>21.411000000000001</v>
      </c>
      <c r="L22" s="53">
        <v>9.1529536619744878</v>
      </c>
      <c r="M22" s="53"/>
      <c r="N22" s="53">
        <v>9.1529536619744878</v>
      </c>
      <c r="O22" s="53"/>
      <c r="P22" s="53">
        <v>9.1529536619744878</v>
      </c>
      <c r="Q22" s="53"/>
      <c r="R22" s="53">
        <v>9.1529536619744878</v>
      </c>
      <c r="S22" s="53"/>
      <c r="T22" s="53"/>
      <c r="U22" s="53"/>
    </row>
    <row r="23" spans="1:21" x14ac:dyDescent="0.5">
      <c r="A23" s="17" t="s">
        <v>115</v>
      </c>
      <c r="B23" s="55">
        <v>305.19000000000051</v>
      </c>
      <c r="C23" s="55">
        <v>267.0600000000004</v>
      </c>
      <c r="D23" s="55">
        <v>952.15499999999884</v>
      </c>
      <c r="E23" s="55">
        <v>131.13</v>
      </c>
      <c r="F23" s="55">
        <v>-2.2629403114457318</v>
      </c>
      <c r="G23" s="55">
        <v>128.86705968855415</v>
      </c>
      <c r="H23" s="55">
        <v>174.85938016895636</v>
      </c>
      <c r="I23" s="55">
        <v>303.72643985750983</v>
      </c>
      <c r="J23" s="55">
        <v>150.45251640797187</v>
      </c>
      <c r="K23" s="55">
        <v>454.1789562654817</v>
      </c>
      <c r="L23" s="55">
        <v>92.021009547439462</v>
      </c>
      <c r="M23" s="55">
        <v>108.84209681077698</v>
      </c>
      <c r="N23" s="55">
        <v>200.86310635821633</v>
      </c>
      <c r="O23" s="55">
        <v>212.30427676972442</v>
      </c>
      <c r="P23" s="53">
        <v>413.16738312794132</v>
      </c>
      <c r="Q23" s="53">
        <v>274.51555444082737</v>
      </c>
      <c r="R23" s="53">
        <v>687.68293756876983</v>
      </c>
      <c r="S23" s="53">
        <v>858.92165169222517</v>
      </c>
      <c r="T23" s="53">
        <v>1184.5244150006906</v>
      </c>
      <c r="U23" s="53">
        <v>1550.7175144277576</v>
      </c>
    </row>
    <row r="24" spans="1:21" x14ac:dyDescent="0.5">
      <c r="A24" t="s">
        <v>51</v>
      </c>
      <c r="B24" s="53">
        <v>48.99</v>
      </c>
      <c r="C24" s="53">
        <v>70.62</v>
      </c>
      <c r="D24" s="53">
        <v>185.29300000000001</v>
      </c>
      <c r="E24" s="53">
        <v>44.238</v>
      </c>
      <c r="F24" s="53">
        <v>74.878508431933</v>
      </c>
      <c r="G24" s="53">
        <v>119.116508431933</v>
      </c>
      <c r="H24" s="53">
        <v>81.029491568066589</v>
      </c>
      <c r="I24" s="53">
        <v>200.14599999999959</v>
      </c>
      <c r="J24" s="53">
        <v>100.68308782913866</v>
      </c>
      <c r="K24" s="53">
        <v>300.82908782913825</v>
      </c>
      <c r="L24" s="53">
        <v>127.66099393154404</v>
      </c>
      <c r="M24" s="53">
        <v>88.984760661507721</v>
      </c>
      <c r="N24" s="53">
        <v>216.64575459305178</v>
      </c>
      <c r="O24" s="53">
        <v>91.272626992355896</v>
      </c>
      <c r="P24" s="53">
        <v>307.9183815854077</v>
      </c>
      <c r="Q24" s="53">
        <v>92.599848119960882</v>
      </c>
      <c r="R24" s="53">
        <v>400.51822970536858</v>
      </c>
      <c r="S24" s="53">
        <v>429.76538494331106</v>
      </c>
      <c r="T24" s="53">
        <v>477.99798478089048</v>
      </c>
      <c r="U24" s="53">
        <v>515.61964965548964</v>
      </c>
    </row>
    <row r="25" spans="1:21" x14ac:dyDescent="0.5">
      <c r="A25" s="50" t="s">
        <v>116</v>
      </c>
      <c r="B25" s="55">
        <v>354.18000000000052</v>
      </c>
      <c r="C25" s="55">
        <v>337.6800000000004</v>
      </c>
      <c r="D25" s="55">
        <v>1137.447999999999</v>
      </c>
      <c r="E25" s="55">
        <v>175.36799999999999</v>
      </c>
      <c r="F25" s="55">
        <v>72.615568120487268</v>
      </c>
      <c r="G25" s="55">
        <v>247.98356812048715</v>
      </c>
      <c r="H25" s="55">
        <v>255.88887173702295</v>
      </c>
      <c r="I25" s="55">
        <v>503.87243985750945</v>
      </c>
      <c r="J25" s="55">
        <v>251.13560423711053</v>
      </c>
      <c r="K25" s="55">
        <v>755.00804409461989</v>
      </c>
      <c r="L25" s="55">
        <v>219.68200347898352</v>
      </c>
      <c r="M25" s="55">
        <v>197.8268574722847</v>
      </c>
      <c r="N25" s="55">
        <v>417.5088609512681</v>
      </c>
      <c r="O25" s="55">
        <v>303.57690376208029</v>
      </c>
      <c r="P25" s="55">
        <v>721.08576471334902</v>
      </c>
      <c r="Q25" s="53">
        <v>367.11540256078825</v>
      </c>
      <c r="R25" s="53">
        <v>1088.2011672741385</v>
      </c>
      <c r="S25" s="53">
        <v>1288.6870366355363</v>
      </c>
      <c r="T25" s="53">
        <v>1662.522399781581</v>
      </c>
      <c r="U25" s="53">
        <v>2066.3371640832474</v>
      </c>
    </row>
    <row r="26" spans="1:21" x14ac:dyDescent="0.5">
      <c r="A26" t="s">
        <v>117</v>
      </c>
      <c r="B26">
        <v>923.12800000000004</v>
      </c>
      <c r="C26">
        <v>816.26499999999999</v>
      </c>
      <c r="D26">
        <v>1456.85</v>
      </c>
      <c r="E26">
        <v>403.68612214908347</v>
      </c>
      <c r="F26">
        <v>506.65754727165637</v>
      </c>
      <c r="G26">
        <v>910.34366942073984</v>
      </c>
      <c r="H26">
        <v>398.48970851138029</v>
      </c>
      <c r="I26">
        <v>1308.8333779321201</v>
      </c>
      <c r="J26">
        <v>305.22162206787993</v>
      </c>
      <c r="K26">
        <v>1614.0550000000001</v>
      </c>
      <c r="L26">
        <v>3198.4170887551645</v>
      </c>
      <c r="M26">
        <v>3903.373024678835</v>
      </c>
      <c r="N26">
        <v>4599.308255871485</v>
      </c>
      <c r="O26">
        <v>5296.7726626376661</v>
      </c>
      <c r="P26" s="46">
        <f t="shared" si="2"/>
        <v>25641.401079296011</v>
      </c>
    </row>
    <row r="27" spans="1:21" x14ac:dyDescent="0.5">
      <c r="A27" t="s">
        <v>118</v>
      </c>
      <c r="B27">
        <v>-943.1</v>
      </c>
      <c r="C27">
        <v>-829.3</v>
      </c>
      <c r="D27">
        <v>-1473.9</v>
      </c>
      <c r="E27">
        <v>-397.17187357741739</v>
      </c>
      <c r="F27">
        <v>-498.73528812247275</v>
      </c>
      <c r="G27">
        <v>-895.90716169989014</v>
      </c>
      <c r="H27">
        <v>-412.92621623222999</v>
      </c>
      <c r="I27">
        <v>-1308.8333779321201</v>
      </c>
      <c r="J27">
        <v>-305.22162206787993</v>
      </c>
      <c r="K27">
        <v>-1614.0550000000001</v>
      </c>
      <c r="L27">
        <v>-3198.4170887551645</v>
      </c>
      <c r="M27">
        <v>-3903.373024678835</v>
      </c>
      <c r="N27">
        <v>-4599.308255871485</v>
      </c>
      <c r="O27">
        <v>-5296.7726626376661</v>
      </c>
      <c r="P27" s="46">
        <f t="shared" si="2"/>
        <v>-25677.021571575162</v>
      </c>
    </row>
    <row r="28" spans="1:21" x14ac:dyDescent="0.5">
      <c r="A28" t="s">
        <v>119</v>
      </c>
      <c r="B28">
        <f t="shared" ref="B28:N28" si="5">SUM(B26:B27)</f>
        <v>-19.97199999999998</v>
      </c>
      <c r="C28">
        <f t="shared" si="5"/>
        <v>-13.034999999999968</v>
      </c>
      <c r="D28">
        <f t="shared" si="5"/>
        <v>-17.050000000000182</v>
      </c>
      <c r="E28">
        <f t="shared" si="5"/>
        <v>6.5142485716660872</v>
      </c>
      <c r="F28">
        <f t="shared" si="5"/>
        <v>7.922259149183617</v>
      </c>
      <c r="G28">
        <f t="shared" si="5"/>
        <v>14.436507720849704</v>
      </c>
      <c r="H28">
        <f t="shared" si="5"/>
        <v>-14.436507720849704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  <c r="O28">
        <f>SUM(O26:O27)</f>
        <v>0</v>
      </c>
      <c r="P28" s="46">
        <f t="shared" si="2"/>
        <v>-35.620492279150426</v>
      </c>
    </row>
    <row r="29" spans="1:21" x14ac:dyDescent="0.5">
      <c r="A29" t="s">
        <v>120</v>
      </c>
      <c r="B29">
        <v>354.18000000000052</v>
      </c>
      <c r="C29">
        <v>337.6800000000004</v>
      </c>
      <c r="D29">
        <v>1137.447999999999</v>
      </c>
      <c r="E29">
        <v>175.36799999999999</v>
      </c>
      <c r="F29">
        <v>72.615568120487268</v>
      </c>
      <c r="G29">
        <v>247.98356812048715</v>
      </c>
      <c r="H29">
        <v>255.88887173702295</v>
      </c>
      <c r="I29">
        <v>503.87243985750945</v>
      </c>
      <c r="J29">
        <v>251.13560423711053</v>
      </c>
      <c r="K29">
        <v>755.00804409461989</v>
      </c>
      <c r="L29">
        <v>219.68200347898352</v>
      </c>
      <c r="M29">
        <v>197.8268574722847</v>
      </c>
      <c r="N29">
        <v>417.5088609512681</v>
      </c>
      <c r="O29">
        <v>303.57690376208029</v>
      </c>
      <c r="P29" s="46">
        <v>721.08576471334902</v>
      </c>
      <c r="Q29">
        <v>367.11540256078825</v>
      </c>
      <c r="R29">
        <v>1088.2011672741385</v>
      </c>
      <c r="S29">
        <v>1288.6870366355363</v>
      </c>
      <c r="T29">
        <v>1662.522399781581</v>
      </c>
      <c r="U29">
        <v>2066.3371640832474</v>
      </c>
    </row>
    <row r="30" spans="1:21" x14ac:dyDescent="0.5">
      <c r="P30" s="46">
        <f t="shared" si="2"/>
        <v>0</v>
      </c>
    </row>
    <row r="31" spans="1:21" x14ac:dyDescent="0.5">
      <c r="A31" t="s">
        <v>121</v>
      </c>
      <c r="B31">
        <v>5.2634652825735505E-2</v>
      </c>
      <c r="C31">
        <v>3.3653691870193736E-2</v>
      </c>
      <c r="D31">
        <v>0.10082374326433356</v>
      </c>
      <c r="E31">
        <v>0.1064918440538896</v>
      </c>
      <c r="F31">
        <v>3.5539224207462625E-2</v>
      </c>
      <c r="G31">
        <v>6.7203757174679191E-2</v>
      </c>
      <c r="H31">
        <v>8.7309616358122955E-2</v>
      </c>
      <c r="I31">
        <v>7.6103929903057602E-2</v>
      </c>
      <c r="J31">
        <v>0.11182145476515197</v>
      </c>
      <c r="K31">
        <v>8.5150877041149362E-2</v>
      </c>
      <c r="L31">
        <v>9.2305264800064735E-2</v>
      </c>
      <c r="M31">
        <v>6.3131480320112995E-2</v>
      </c>
      <c r="N31">
        <v>7.5724556124182774E-2</v>
      </c>
      <c r="O31">
        <v>9.3103339913921487E-2</v>
      </c>
      <c r="P31" s="46">
        <v>8.2182839016223141E-2</v>
      </c>
      <c r="Q31">
        <v>0.14442439817649394</v>
      </c>
      <c r="R31">
        <v>9.6164097894401751E-2</v>
      </c>
      <c r="S31">
        <v>0.10172118059383665</v>
      </c>
      <c r="T31">
        <v>0.11128880958920176</v>
      </c>
      <c r="U31">
        <v>0.11911425732325642</v>
      </c>
    </row>
    <row r="33" spans="1:21" x14ac:dyDescent="0.5">
      <c r="A33" t="s">
        <v>122</v>
      </c>
    </row>
    <row r="34" spans="1:21" x14ac:dyDescent="0.5">
      <c r="A34" t="s">
        <v>136</v>
      </c>
      <c r="B34" s="68"/>
      <c r="C34" s="68">
        <v>4.8479990991557864E-2</v>
      </c>
      <c r="D34" s="68">
        <v>0.12392561683255576</v>
      </c>
      <c r="E34" s="68"/>
      <c r="F34" s="68"/>
      <c r="G34" s="68"/>
      <c r="H34" s="68"/>
      <c r="I34" s="68"/>
      <c r="J34" s="68"/>
      <c r="K34" s="68">
        <v>0.41743401375457068</v>
      </c>
      <c r="L34" s="68">
        <v>2.7774972001333831E-2</v>
      </c>
      <c r="M34" s="68">
        <v>0.22058027356566656</v>
      </c>
      <c r="N34" s="68"/>
      <c r="O34" s="68">
        <v>8.0000000000000071E-2</v>
      </c>
      <c r="P34" s="68"/>
      <c r="Q34" s="68">
        <v>-7.407407407407407E-2</v>
      </c>
      <c r="R34" s="68">
        <v>0.15972808638468616</v>
      </c>
      <c r="S34" s="68">
        <v>0.10145104406599649</v>
      </c>
      <c r="T34" s="68">
        <v>9.2021067026899078E-2</v>
      </c>
      <c r="U34" s="68">
        <v>8.3391816976445474E-2</v>
      </c>
    </row>
    <row r="35" spans="1:21" x14ac:dyDescent="0.5">
      <c r="A35" t="s">
        <v>137</v>
      </c>
      <c r="B35" s="68"/>
      <c r="C35" s="68"/>
      <c r="D35" s="68"/>
      <c r="E35" s="68"/>
      <c r="F35" s="68"/>
      <c r="G35" s="68"/>
      <c r="H35" s="68"/>
      <c r="I35" s="68"/>
      <c r="J35" s="68"/>
      <c r="K35" s="68">
        <v>4.0729639292196005</v>
      </c>
      <c r="L35" s="68">
        <v>-0.38492577084126378</v>
      </c>
      <c r="M35" s="68">
        <v>0.73724505445790367</v>
      </c>
      <c r="N35" s="68"/>
      <c r="O35" s="68">
        <v>5.7836743891326758E-2</v>
      </c>
      <c r="P35" s="68"/>
      <c r="Q35" s="68">
        <v>-5.3949401726812396E-2</v>
      </c>
      <c r="R35" s="68">
        <v>0.14050577719642487</v>
      </c>
      <c r="S35" s="68">
        <v>3.2170000000000004E-2</v>
      </c>
      <c r="T35" s="68">
        <v>3.1210000000000002E-2</v>
      </c>
      <c r="U35" s="68">
        <v>3.193E-2</v>
      </c>
    </row>
    <row r="36" spans="1:21" x14ac:dyDescent="0.5">
      <c r="A36" t="s">
        <v>139</v>
      </c>
      <c r="B36" s="68"/>
      <c r="C36" s="68">
        <v>4.8479990991557864E-2</v>
      </c>
      <c r="D36" s="68">
        <v>0.17962138752973211</v>
      </c>
      <c r="E36" s="68"/>
      <c r="F36" s="68"/>
      <c r="G36" s="68"/>
      <c r="H36" s="68"/>
      <c r="I36" s="68"/>
      <c r="J36" s="68"/>
      <c r="K36" s="68">
        <v>0.59002969411500095</v>
      </c>
      <c r="L36" s="68">
        <v>-4.6563710383589307E-2</v>
      </c>
      <c r="M36" s="68">
        <v>0.28061801138137277</v>
      </c>
      <c r="N36" s="68"/>
      <c r="O36" s="68">
        <v>7.6506260621449718E-2</v>
      </c>
      <c r="P36" s="68"/>
      <c r="Q36" s="68">
        <v>-7.0956707700434496E-2</v>
      </c>
      <c r="R36" s="68">
        <v>0.15683246565025888</v>
      </c>
      <c r="S36" s="68">
        <v>9.1161939891292329E-2</v>
      </c>
      <c r="T36" s="68">
        <v>8.3478118546650618E-2</v>
      </c>
      <c r="U36" s="68">
        <v>7.6511043663344727E-2</v>
      </c>
    </row>
    <row r="38" spans="1:21" x14ac:dyDescent="0.5">
      <c r="A38" t="s">
        <v>123</v>
      </c>
    </row>
    <row r="39" spans="1:21" x14ac:dyDescent="0.5">
      <c r="A39" t="s">
        <v>142</v>
      </c>
      <c r="B39" s="53">
        <v>4026.1493215517044</v>
      </c>
      <c r="C39" s="53">
        <v>3231.3449808419437</v>
      </c>
      <c r="D39" s="53">
        <v>6083.7331264807799</v>
      </c>
      <c r="E39" s="53">
        <v>5805.7762996867523</v>
      </c>
      <c r="F39" s="53">
        <v>5608.4391577750539</v>
      </c>
      <c r="G39" s="53">
        <v>5701.7794896606183</v>
      </c>
      <c r="H39" s="53">
        <v>5803.0824757235423</v>
      </c>
      <c r="I39" s="53">
        <v>5736.4879153209058</v>
      </c>
      <c r="J39" s="53">
        <v>5666.6397454463795</v>
      </c>
      <c r="K39" s="53">
        <v>5719.9278469062201</v>
      </c>
      <c r="L39" s="53">
        <v>6013.055800813213</v>
      </c>
      <c r="M39" s="53">
        <v>6494.1002648782705</v>
      </c>
      <c r="N39" s="53">
        <v>6277.4701930940928</v>
      </c>
      <c r="O39" s="53">
        <v>7057.788167869704</v>
      </c>
      <c r="P39" s="53">
        <v>6568.1432912018608</v>
      </c>
      <c r="Q39" s="53">
        <v>6987.2102861910071</v>
      </c>
      <c r="R39" s="53">
        <v>6675.6161403976057</v>
      </c>
      <c r="S39" s="53">
        <v>7508.4108172729902</v>
      </c>
      <c r="T39" s="53">
        <v>8548.0486702780272</v>
      </c>
      <c r="U39" s="53">
        <v>9532.6662400114146</v>
      </c>
    </row>
    <row r="40" spans="1:21" x14ac:dyDescent="0.5">
      <c r="A40" t="s">
        <v>143</v>
      </c>
      <c r="B40" s="69" t="s">
        <v>273</v>
      </c>
      <c r="C40" s="69" t="s">
        <v>273</v>
      </c>
      <c r="D40" s="69" t="s">
        <v>273</v>
      </c>
      <c r="E40" s="69">
        <v>920.93662505230714</v>
      </c>
      <c r="F40" s="69">
        <v>732.07750931493581</v>
      </c>
      <c r="G40" s="69">
        <v>804.52076399245516</v>
      </c>
      <c r="H40" s="69">
        <v>597.66744157396852</v>
      </c>
      <c r="I40" s="69">
        <v>740.83077123115299</v>
      </c>
      <c r="J40" s="69">
        <v>579.44688927731488</v>
      </c>
      <c r="K40" s="69">
        <v>693.433113648941</v>
      </c>
      <c r="L40" s="69">
        <v>794.84995048892199</v>
      </c>
      <c r="M40" s="69">
        <v>831.01024339689104</v>
      </c>
      <c r="N40" s="69">
        <v>817.79977367695199</v>
      </c>
      <c r="O40" s="69">
        <v>851.78549948181319</v>
      </c>
      <c r="P40" s="69">
        <v>831.45152420822114</v>
      </c>
      <c r="Q40" s="69">
        <v>896.29129182973793</v>
      </c>
      <c r="R40" s="69">
        <v>849.30662513222251</v>
      </c>
      <c r="S40" s="69">
        <v>955.25909776840172</v>
      </c>
      <c r="T40" s="69">
        <v>1087.5272356788637</v>
      </c>
      <c r="U40" s="69">
        <v>1212.7954068272347</v>
      </c>
    </row>
    <row r="41" spans="1:21" x14ac:dyDescent="0.5">
      <c r="A41" t="s">
        <v>144</v>
      </c>
      <c r="B41" s="53">
        <v>5476.5976532163431</v>
      </c>
      <c r="C41" s="53">
        <v>5266.0736496723621</v>
      </c>
      <c r="D41" s="53">
        <v>6051.6771465974207</v>
      </c>
      <c r="E41" s="53">
        <v>4658.9772734330854</v>
      </c>
      <c r="F41" s="53">
        <v>7187.0154989404145</v>
      </c>
      <c r="G41" s="53">
        <v>6307.1221144191895</v>
      </c>
      <c r="H41" s="53">
        <v>6615.1556198004591</v>
      </c>
      <c r="I41" s="53">
        <v>6517.0124993215231</v>
      </c>
      <c r="J41" s="53">
        <v>4347.0599741781252</v>
      </c>
      <c r="K41" s="53">
        <v>5690.6060287574264</v>
      </c>
      <c r="L41" s="53">
        <v>6871.5691198030117</v>
      </c>
      <c r="M41" s="53">
        <v>6871.5691198030117</v>
      </c>
      <c r="N41" s="53">
        <v>6871.5691198030127</v>
      </c>
      <c r="O41" s="53">
        <v>6871.5691198030127</v>
      </c>
      <c r="P41" s="53">
        <v>6871.5691198030117</v>
      </c>
      <c r="Q41" s="53">
        <v>6871.5691198030117</v>
      </c>
      <c r="R41" s="53">
        <v>6871.5691198030117</v>
      </c>
      <c r="S41" s="53">
        <v>7728.8092702848198</v>
      </c>
      <c r="T41" s="53">
        <v>8798.964176774427</v>
      </c>
      <c r="U41" s="53">
        <v>9812.483759791141</v>
      </c>
    </row>
    <row r="44" spans="1:21" x14ac:dyDescent="0.5">
      <c r="A44" t="s">
        <v>145</v>
      </c>
    </row>
    <row r="45" spans="1:21" x14ac:dyDescent="0.5">
      <c r="A45" t="s">
        <v>146</v>
      </c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>
        <v>4545.8701854147894</v>
      </c>
      <c r="N45" s="69"/>
      <c r="O45" s="69">
        <v>4862.8160476622261</v>
      </c>
      <c r="P45" s="69"/>
      <c r="Q45" s="69">
        <v>4541.6866860241553</v>
      </c>
      <c r="R45" s="69"/>
      <c r="S45" s="69">
        <v>4955.5511394001733</v>
      </c>
      <c r="T45" s="69">
        <v>5641.7121223834984</v>
      </c>
      <c r="U45" s="69">
        <v>6291.5597184075341</v>
      </c>
    </row>
    <row r="46" spans="1:21" x14ac:dyDescent="0.5">
      <c r="A46" t="s">
        <v>147</v>
      </c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>
        <v>207.75256084922273</v>
      </c>
      <c r="N46" s="69"/>
      <c r="O46" s="69">
        <v>212.94637487045327</v>
      </c>
      <c r="P46" s="69"/>
      <c r="Q46" s="69">
        <v>224.07282295743448</v>
      </c>
      <c r="R46" s="69"/>
      <c r="S46" s="69">
        <v>238.81477444210043</v>
      </c>
      <c r="T46" s="69">
        <v>271.88180891971592</v>
      </c>
      <c r="U46" s="69">
        <v>303.19885170680868</v>
      </c>
    </row>
    <row r="47" spans="1:21" x14ac:dyDescent="0.5">
      <c r="A47" t="s">
        <v>148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>
        <v>4638.309155867033</v>
      </c>
      <c r="N47" s="69"/>
      <c r="O47" s="69">
        <v>4638.309155867033</v>
      </c>
      <c r="P47" s="69"/>
      <c r="Q47" s="69">
        <v>4638.309155867033</v>
      </c>
      <c r="R47" s="69"/>
      <c r="S47" s="69">
        <v>5216.9462574422532</v>
      </c>
      <c r="T47" s="69">
        <v>5939.3008193227379</v>
      </c>
      <c r="U47" s="69">
        <v>6623.4265378590198</v>
      </c>
    </row>
    <row r="48" spans="1:21" x14ac:dyDescent="0.5">
      <c r="A48" t="s">
        <v>274</v>
      </c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 t="s">
        <v>273</v>
      </c>
      <c r="N48" s="69"/>
      <c r="O48" s="69" t="s">
        <v>273</v>
      </c>
      <c r="P48" s="69"/>
      <c r="Q48" s="69" t="s">
        <v>273</v>
      </c>
      <c r="R48" s="69"/>
      <c r="S48" s="69" t="s">
        <v>273</v>
      </c>
      <c r="T48" s="69" t="s">
        <v>273</v>
      </c>
      <c r="U48" s="69" t="s">
        <v>273</v>
      </c>
    </row>
    <row r="50" spans="1:21" x14ac:dyDescent="0.5">
      <c r="A50" t="s">
        <v>129</v>
      </c>
    </row>
    <row r="51" spans="1:21" x14ac:dyDescent="0.5">
      <c r="A51" t="s">
        <v>136</v>
      </c>
      <c r="K51">
        <v>0.31741826694204922</v>
      </c>
      <c r="M51">
        <v>0.3</v>
      </c>
      <c r="O51">
        <v>0.311</v>
      </c>
      <c r="Q51">
        <v>0.35</v>
      </c>
      <c r="S51">
        <v>0.34</v>
      </c>
      <c r="T51">
        <v>0.34</v>
      </c>
      <c r="U51">
        <v>0.34</v>
      </c>
    </row>
    <row r="52" spans="1:21" x14ac:dyDescent="0.5">
      <c r="A52" t="s">
        <v>137</v>
      </c>
      <c r="M52">
        <v>0.75</v>
      </c>
      <c r="O52">
        <v>0.75</v>
      </c>
      <c r="Q52">
        <v>0.75</v>
      </c>
      <c r="S52">
        <v>0.75</v>
      </c>
      <c r="T52">
        <v>0.75</v>
      </c>
      <c r="U52">
        <v>0.75</v>
      </c>
    </row>
    <row r="53" spans="1:21" x14ac:dyDescent="0.5">
      <c r="A53" t="s">
        <v>139</v>
      </c>
      <c r="K53">
        <v>0.41999195905689241</v>
      </c>
      <c r="M53">
        <v>0.32500000000000001</v>
      </c>
      <c r="O53">
        <v>0.32500000000000001</v>
      </c>
      <c r="Q53">
        <v>0.32500000000000001</v>
      </c>
      <c r="S53">
        <v>0.32500000000000001</v>
      </c>
      <c r="T53">
        <v>0.32500000000000001</v>
      </c>
      <c r="U53">
        <v>0.32500000000000001</v>
      </c>
    </row>
    <row r="54" spans="1:21" x14ac:dyDescent="0.5">
      <c r="A54" t="s">
        <v>141</v>
      </c>
      <c r="K54">
        <v>0.38648330462133879</v>
      </c>
      <c r="M54">
        <v>0.51</v>
      </c>
      <c r="O54">
        <v>0.51</v>
      </c>
      <c r="Q54">
        <v>0.51</v>
      </c>
      <c r="S54">
        <v>0.51</v>
      </c>
      <c r="T54">
        <v>0.51</v>
      </c>
      <c r="U54">
        <v>0.51</v>
      </c>
    </row>
    <row r="58" spans="1:21" s="71" customFormat="1" x14ac:dyDescent="0.5">
      <c r="A58" s="71" t="s">
        <v>149</v>
      </c>
      <c r="E58" s="71">
        <v>-49.682070687196799</v>
      </c>
      <c r="F58" s="71">
        <v>-48.133469191396827</v>
      </c>
      <c r="G58" s="71">
        <v>-97.815539878593626</v>
      </c>
      <c r="H58" s="71">
        <v>-44.281841571161749</v>
      </c>
      <c r="I58" s="71">
        <v>-142.09738144975537</v>
      </c>
      <c r="J58" s="71">
        <v>-41.896543341005994</v>
      </c>
      <c r="L58" s="71">
        <v>-228.51712628625978</v>
      </c>
      <c r="M58" s="71">
        <v>-276.00700877695363</v>
      </c>
      <c r="N58" s="71">
        <v>-321.87228930232925</v>
      </c>
      <c r="O58" s="71">
        <v>-376.64068014604698</v>
      </c>
    </row>
    <row r="59" spans="1:21" s="71" customFormat="1" x14ac:dyDescent="0.5">
      <c r="A59" s="71" t="s">
        <v>150</v>
      </c>
      <c r="E59" s="71">
        <v>26.987791484403189</v>
      </c>
      <c r="F59" s="71">
        <v>26.987791484403189</v>
      </c>
      <c r="G59" s="71">
        <v>53.975582968806378</v>
      </c>
      <c r="H59" s="71">
        <v>24.43515842883825</v>
      </c>
      <c r="I59" s="71">
        <v>94</v>
      </c>
      <c r="J59" s="71">
        <v>31.606164274793997</v>
      </c>
      <c r="L59" s="71">
        <v>178.06263425999259</v>
      </c>
      <c r="M59" s="71">
        <v>200.15305941940042</v>
      </c>
      <c r="N59" s="71">
        <v>221.55471650093099</v>
      </c>
      <c r="O59" s="71">
        <v>241.23166385939939</v>
      </c>
    </row>
    <row r="60" spans="1:21" s="71" customFormat="1" x14ac:dyDescent="0.5">
      <c r="A60" s="71" t="s">
        <v>150</v>
      </c>
      <c r="E60" s="71">
        <v>0.35199999999999992</v>
      </c>
      <c r="F60" s="71">
        <v>0.35925637085450546</v>
      </c>
      <c r="G60" s="71">
        <v>0.35559116999924684</v>
      </c>
      <c r="H60" s="71">
        <v>0.35559116999924684</v>
      </c>
      <c r="J60" s="71">
        <v>0.43</v>
      </c>
      <c r="L60" s="71">
        <v>0.51</v>
      </c>
      <c r="M60" s="71">
        <v>0.51</v>
      </c>
      <c r="N60" s="71">
        <v>0.51</v>
      </c>
      <c r="O60" s="71">
        <v>0.51</v>
      </c>
    </row>
    <row r="61" spans="1:21" s="71" customFormat="1" x14ac:dyDescent="0.5"/>
    <row r="62" spans="1:21" s="71" customFormat="1" x14ac:dyDescent="0.5">
      <c r="A62" s="71" t="s">
        <v>151</v>
      </c>
      <c r="B62" s="71">
        <v>0.37968447371635705</v>
      </c>
      <c r="C62" s="71">
        <v>0.39896839544091978</v>
      </c>
      <c r="D62" s="71">
        <v>0.33650983278104929</v>
      </c>
      <c r="E62" s="71">
        <v>0.29059056280216528</v>
      </c>
      <c r="F62" s="71">
        <v>0.33885962532534097</v>
      </c>
      <c r="G62" s="71">
        <v>0.31561196456053586</v>
      </c>
      <c r="H62" s="71">
        <v>0.32040981408701535</v>
      </c>
      <c r="I62" s="71">
        <v>0.32040981408701535</v>
      </c>
      <c r="J62" s="71">
        <v>0.32040981408701535</v>
      </c>
      <c r="K62" s="71">
        <v>0.32040981408701535</v>
      </c>
      <c r="L62" s="71">
        <v>0.32040981408701535</v>
      </c>
      <c r="M62" s="71">
        <v>0.32040981408701535</v>
      </c>
      <c r="N62" s="71">
        <v>0.32040981408701535</v>
      </c>
      <c r="O62" s="71">
        <v>0.32040981408701535</v>
      </c>
    </row>
    <row r="63" spans="1:21" s="71" customFormat="1" x14ac:dyDescent="0.5">
      <c r="A63" s="71" t="s">
        <v>152</v>
      </c>
      <c r="B63" s="71">
        <v>1.0216351361891309</v>
      </c>
      <c r="C63" s="71">
        <v>1.0159690786693047</v>
      </c>
      <c r="D63" s="71">
        <v>1.0117033325325189</v>
      </c>
      <c r="E63" s="71">
        <v>0.98386308516877785</v>
      </c>
      <c r="F63" s="71">
        <v>0.9843636807704832</v>
      </c>
      <c r="G63" s="71">
        <v>0.98414169482824465</v>
      </c>
      <c r="H63" s="71">
        <v>0.98414169482824465</v>
      </c>
      <c r="I63" s="71">
        <v>1</v>
      </c>
      <c r="J63" s="71">
        <v>1</v>
      </c>
      <c r="K63" s="71">
        <v>1</v>
      </c>
      <c r="L63" s="71">
        <v>1</v>
      </c>
      <c r="M63" s="71">
        <v>1</v>
      </c>
      <c r="N63" s="71">
        <v>1</v>
      </c>
      <c r="O63" s="7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65EED-5C9F-4C9A-9B9E-22DD05A1A1E6}">
  <dimension ref="A1:U63"/>
  <sheetViews>
    <sheetView topLeftCell="A20" workbookViewId="0">
      <selection activeCell="C34" sqref="C34"/>
    </sheetView>
  </sheetViews>
  <sheetFormatPr defaultRowHeight="14.35" x14ac:dyDescent="0.5"/>
  <cols>
    <col min="1" max="1" width="54.5859375" bestFit="1" customWidth="1"/>
    <col min="2" max="4" width="12.3515625" bestFit="1" customWidth="1"/>
    <col min="5" max="5" width="10.87890625" bestFit="1" customWidth="1"/>
    <col min="6" max="6" width="9.46875" bestFit="1" customWidth="1"/>
    <col min="7" max="7" width="12.3515625" bestFit="1" customWidth="1"/>
    <col min="8" max="8" width="10.87890625" bestFit="1" customWidth="1"/>
    <col min="9" max="9" width="12.3515625" bestFit="1" customWidth="1"/>
    <col min="10" max="10" width="10.87890625" bestFit="1" customWidth="1"/>
    <col min="11" max="11" width="12.3515625" bestFit="1" customWidth="1"/>
    <col min="12" max="13" width="10.87890625" bestFit="1" customWidth="1"/>
    <col min="14" max="14" width="12.3515625" bestFit="1" customWidth="1"/>
    <col min="15" max="15" width="10.87890625" bestFit="1" customWidth="1"/>
    <col min="16" max="16" width="13.52734375" style="46" bestFit="1" customWidth="1"/>
    <col min="17" max="17" width="10.87890625" bestFit="1" customWidth="1"/>
    <col min="18" max="21" width="12.3515625" bestFit="1" customWidth="1"/>
  </cols>
  <sheetData>
    <row r="1" spans="1:21" x14ac:dyDescent="0.5">
      <c r="B1" s="51">
        <v>2014</v>
      </c>
      <c r="C1" s="51">
        <v>2015</v>
      </c>
      <c r="D1" s="51">
        <v>2016</v>
      </c>
      <c r="E1" s="51" t="s">
        <v>0</v>
      </c>
      <c r="F1" s="51" t="s">
        <v>1</v>
      </c>
      <c r="G1" s="51" t="s">
        <v>2</v>
      </c>
      <c r="H1" s="51" t="s">
        <v>3</v>
      </c>
      <c r="I1" s="51" t="s">
        <v>4</v>
      </c>
      <c r="J1" s="51" t="s">
        <v>5</v>
      </c>
      <c r="K1" s="51">
        <v>2017</v>
      </c>
      <c r="L1" s="51" t="s">
        <v>266</v>
      </c>
      <c r="M1" s="51" t="s">
        <v>267</v>
      </c>
      <c r="N1" s="51" t="s">
        <v>268</v>
      </c>
      <c r="O1" s="51" t="s">
        <v>269</v>
      </c>
      <c r="P1" s="51" t="s">
        <v>270</v>
      </c>
      <c r="Q1" s="51" t="s">
        <v>271</v>
      </c>
      <c r="R1" s="51">
        <v>2018</v>
      </c>
      <c r="S1" s="51">
        <v>2019</v>
      </c>
      <c r="T1" s="51">
        <v>2020</v>
      </c>
      <c r="U1" s="51">
        <v>2021</v>
      </c>
    </row>
    <row r="3" spans="1:21" x14ac:dyDescent="0.5">
      <c r="A3" t="s">
        <v>159</v>
      </c>
    </row>
    <row r="4" spans="1:21" x14ac:dyDescent="0.5">
      <c r="A4" t="s">
        <v>160</v>
      </c>
      <c r="B4" s="53">
        <v>2124227.91112753</v>
      </c>
      <c r="C4" s="53">
        <v>2928616.1297272192</v>
      </c>
      <c r="D4" s="53">
        <v>2731129.1989576072</v>
      </c>
      <c r="E4" s="53">
        <v>491057.36524383415</v>
      </c>
      <c r="F4" s="53"/>
      <c r="G4" s="53">
        <v>1184442.4012477833</v>
      </c>
      <c r="H4" s="53">
        <v>755651.79044959717</v>
      </c>
      <c r="I4" s="53">
        <v>1940094.191697381</v>
      </c>
      <c r="J4" s="53">
        <v>708577.7104976261</v>
      </c>
      <c r="K4" s="53">
        <v>2648671.9021950071</v>
      </c>
      <c r="L4" s="53">
        <v>633424.88202579878</v>
      </c>
      <c r="M4" s="53">
        <v>793590.41280672862</v>
      </c>
      <c r="N4" s="53">
        <v>1427015.2948325274</v>
      </c>
      <c r="O4" s="53">
        <v>799351.24881106685</v>
      </c>
      <c r="P4" s="53">
        <v>2226366.5436435947</v>
      </c>
      <c r="Q4" s="53">
        <v>661212.15703683265</v>
      </c>
      <c r="R4" s="53">
        <v>2887578.7006804268</v>
      </c>
      <c r="S4" s="53">
        <v>2946434.9040906164</v>
      </c>
      <c r="T4" s="53">
        <v>3079382.4780665156</v>
      </c>
      <c r="U4" s="53">
        <v>3227439.1088196132</v>
      </c>
    </row>
    <row r="5" spans="1:21" x14ac:dyDescent="0.5">
      <c r="A5" t="s">
        <v>161</v>
      </c>
      <c r="B5" s="53" t="s">
        <v>273</v>
      </c>
      <c r="C5" s="53" t="s">
        <v>273</v>
      </c>
      <c r="D5" s="53" t="s">
        <v>273</v>
      </c>
      <c r="E5" s="53" t="s">
        <v>273</v>
      </c>
      <c r="F5" s="53"/>
      <c r="G5" s="53" t="s">
        <v>273</v>
      </c>
      <c r="H5" s="53" t="s">
        <v>273</v>
      </c>
      <c r="I5" s="53" t="s">
        <v>273</v>
      </c>
      <c r="J5" s="53" t="s">
        <v>273</v>
      </c>
      <c r="K5" s="53">
        <v>2946748.2429999998</v>
      </c>
      <c r="L5" s="53">
        <v>984179.97</v>
      </c>
      <c r="M5" s="53">
        <v>652013.42846751027</v>
      </c>
      <c r="N5" s="53">
        <v>1636193.3984675102</v>
      </c>
      <c r="O5" s="53">
        <v>841746.44654134405</v>
      </c>
      <c r="P5" s="53">
        <v>2477939.8450088543</v>
      </c>
      <c r="Q5" s="53">
        <v>650075.38393514592</v>
      </c>
      <c r="R5" s="53">
        <v>3128015.2289440003</v>
      </c>
      <c r="S5" s="53">
        <v>3153039.3507755524</v>
      </c>
      <c r="T5" s="53">
        <v>3178263.6655817572</v>
      </c>
      <c r="U5" s="53">
        <v>3203689.7749064113</v>
      </c>
    </row>
    <row r="6" spans="1:21" x14ac:dyDescent="0.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</row>
    <row r="7" spans="1:21" x14ac:dyDescent="0.5">
      <c r="A7" t="s">
        <v>162</v>
      </c>
      <c r="B7" s="53">
        <v>3368.8289513</v>
      </c>
      <c r="C7" s="53">
        <v>3085.9509999999991</v>
      </c>
      <c r="D7" s="53">
        <v>7957.7489999999998</v>
      </c>
      <c r="E7" s="53">
        <v>788.40400000000011</v>
      </c>
      <c r="F7" s="53" t="s">
        <v>273</v>
      </c>
      <c r="G7" s="53" t="s">
        <v>273</v>
      </c>
      <c r="H7" s="53" t="s">
        <v>273</v>
      </c>
      <c r="I7" s="53" t="s">
        <v>273</v>
      </c>
      <c r="J7" s="53" t="s">
        <v>273</v>
      </c>
      <c r="K7" s="53">
        <v>6844.5470000000014</v>
      </c>
      <c r="L7" s="53">
        <v>1308.5710077768099</v>
      </c>
      <c r="M7" s="53">
        <v>2332.7292106978357</v>
      </c>
      <c r="N7" s="53">
        <v>3641.3002184746456</v>
      </c>
      <c r="O7" s="53">
        <v>2627.1945414142679</v>
      </c>
      <c r="P7" s="53">
        <v>2364.9016118732743</v>
      </c>
      <c r="Q7" s="53">
        <v>2238.2328836678798</v>
      </c>
      <c r="R7" s="53">
        <v>8506.7276435567928</v>
      </c>
      <c r="S7" s="53">
        <v>9712.6456552481559</v>
      </c>
      <c r="T7" s="53">
        <v>10891.284926043541</v>
      </c>
      <c r="U7" s="53">
        <v>11978.552157031671</v>
      </c>
    </row>
    <row r="8" spans="1:21" x14ac:dyDescent="0.5">
      <c r="A8" t="s">
        <v>163</v>
      </c>
      <c r="B8" s="53">
        <v>594.69895129999986</v>
      </c>
      <c r="C8" s="53">
        <v>177.39800000000014</v>
      </c>
      <c r="D8" s="53">
        <v>3405.5850000000009</v>
      </c>
      <c r="E8" s="53">
        <v>557.44200000000001</v>
      </c>
      <c r="F8" s="53"/>
      <c r="G8" s="53"/>
      <c r="H8" s="53"/>
      <c r="I8" s="53"/>
      <c r="J8" s="53"/>
      <c r="K8" s="53">
        <v>2688.9890000000005</v>
      </c>
      <c r="L8" s="53">
        <v>520.67865796681008</v>
      </c>
      <c r="M8" s="53">
        <v>804.98756938956194</v>
      </c>
      <c r="N8" s="53">
        <v>1325.666227356372</v>
      </c>
      <c r="O8" s="53">
        <v>1039.2353845169037</v>
      </c>
      <c r="P8" s="53">
        <v>2364.9016118732743</v>
      </c>
      <c r="Q8" s="53">
        <v>802.59482456351816</v>
      </c>
      <c r="R8" s="53">
        <v>3167.4964364367916</v>
      </c>
      <c r="S8" s="53">
        <v>3820.9946115313123</v>
      </c>
      <c r="T8" s="53">
        <v>4284.6761317373839</v>
      </c>
      <c r="U8" s="53">
        <v>4712.4115169622528</v>
      </c>
    </row>
    <row r="9" spans="1:21" x14ac:dyDescent="0.5">
      <c r="A9" t="s">
        <v>164</v>
      </c>
      <c r="B9" s="53">
        <v>7925.4409999999998</v>
      </c>
      <c r="C9" s="53">
        <v>6731.3280000000004</v>
      </c>
      <c r="D9" s="53">
        <v>12766.349</v>
      </c>
      <c r="E9" s="53">
        <v>1176.357</v>
      </c>
      <c r="F9" s="53">
        <v>2553.8927980745093</v>
      </c>
      <c r="G9" s="53">
        <v>3730.2497980745093</v>
      </c>
      <c r="H9" s="53">
        <v>3309.8620000000001</v>
      </c>
      <c r="I9" s="53">
        <v>7040.1117980745094</v>
      </c>
      <c r="J9" s="53">
        <v>2556.1852019254911</v>
      </c>
      <c r="K9" s="53">
        <v>9596.2970000000005</v>
      </c>
      <c r="L9" s="53">
        <v>2911.76065796681</v>
      </c>
      <c r="M9" s="53">
        <v>2872.7903306911039</v>
      </c>
      <c r="N9" s="53">
        <v>5784.5509886579139</v>
      </c>
      <c r="O9" s="53">
        <v>3708.7595852146874</v>
      </c>
      <c r="P9" s="53">
        <v>9493.3105738726008</v>
      </c>
      <c r="Q9" s="53">
        <v>2864.2512495158726</v>
      </c>
      <c r="R9" s="53">
        <v>12357.561823388472</v>
      </c>
      <c r="S9" s="53">
        <v>13636.128346993646</v>
      </c>
      <c r="T9" s="53">
        <v>15290.88616910038</v>
      </c>
      <c r="U9" s="53">
        <v>16817.361656366134</v>
      </c>
    </row>
    <row r="10" spans="1:21" x14ac:dyDescent="0.5">
      <c r="A10" t="s">
        <v>165</v>
      </c>
      <c r="B10" s="53">
        <v>2631.9140000000002</v>
      </c>
      <c r="C10" s="53">
        <v>2771.645</v>
      </c>
      <c r="D10" s="53">
        <v>4432.1360000000004</v>
      </c>
      <c r="E10" s="53">
        <v>186.084</v>
      </c>
      <c r="F10" s="53">
        <v>956.8567775099998</v>
      </c>
      <c r="G10" s="53">
        <v>1142.9407775099999</v>
      </c>
      <c r="H10" s="53">
        <v>970.36400000000003</v>
      </c>
      <c r="I10" s="53">
        <v>2113.3047775099999</v>
      </c>
      <c r="J10" s="53">
        <v>1122.4232224900002</v>
      </c>
      <c r="K10" s="53">
        <v>3235.7280000000001</v>
      </c>
      <c r="L10" s="53">
        <v>656.28448411000011</v>
      </c>
      <c r="M10" s="53">
        <v>1101.4552303646517</v>
      </c>
      <c r="N10" s="53">
        <v>1757.7397144746519</v>
      </c>
      <c r="O10" s="53">
        <v>1117.0038303154315</v>
      </c>
      <c r="P10" s="53">
        <v>0</v>
      </c>
      <c r="Q10" s="53">
        <v>1292.0419953299172</v>
      </c>
      <c r="R10" s="53">
        <v>4166.7855401200004</v>
      </c>
      <c r="S10" s="53">
        <v>4597.8991027126167</v>
      </c>
      <c r="T10" s="53">
        <v>5155.8587604587738</v>
      </c>
      <c r="U10" s="53">
        <v>5670.5635281620935</v>
      </c>
    </row>
    <row r="11" spans="1:21" x14ac:dyDescent="0.5">
      <c r="A11" t="s">
        <v>166</v>
      </c>
      <c r="B11" s="53">
        <v>142.21600000000001</v>
      </c>
      <c r="C11" s="53">
        <v>136.90799999999999</v>
      </c>
      <c r="D11" s="53">
        <v>120.02800000000001</v>
      </c>
      <c r="E11" s="53">
        <v>44.878</v>
      </c>
      <c r="F11" s="53">
        <v>358.34580934000013</v>
      </c>
      <c r="G11" s="53">
        <v>403.22380934000012</v>
      </c>
      <c r="H11" s="53">
        <v>395.89600000000002</v>
      </c>
      <c r="I11" s="53">
        <v>799.11980934000007</v>
      </c>
      <c r="J11" s="53">
        <v>120.71019065999997</v>
      </c>
      <c r="K11" s="53">
        <v>919.83</v>
      </c>
      <c r="L11" s="53">
        <v>131.60786569999999</v>
      </c>
      <c r="M11" s="53">
        <v>426.28641094362217</v>
      </c>
      <c r="N11" s="53">
        <v>557.89427664362211</v>
      </c>
      <c r="O11" s="53">
        <v>470.95532658193281</v>
      </c>
      <c r="P11" s="53">
        <v>0</v>
      </c>
      <c r="Q11" s="53">
        <v>143.59606377444496</v>
      </c>
      <c r="R11" s="53">
        <v>1172.445667</v>
      </c>
      <c r="S11" s="53">
        <v>1293.7519410042269</v>
      </c>
      <c r="T11" s="53">
        <v>1450.750033847384</v>
      </c>
      <c r="U11" s="53">
        <v>1595.5771119073261</v>
      </c>
    </row>
    <row r="12" spans="1:21" x14ac:dyDescent="0.5">
      <c r="A12" s="50" t="s">
        <v>28</v>
      </c>
      <c r="B12" s="55">
        <v>10699.571</v>
      </c>
      <c r="C12" s="55">
        <v>9639.8809999999994</v>
      </c>
      <c r="D12" s="55">
        <v>17318.512999999999</v>
      </c>
      <c r="E12" s="55">
        <v>1407.319</v>
      </c>
      <c r="F12" s="55">
        <v>3869.0953849245093</v>
      </c>
      <c r="G12" s="55">
        <v>5276.4143849245092</v>
      </c>
      <c r="H12" s="55">
        <v>4676.1220000000003</v>
      </c>
      <c r="I12" s="55">
        <v>9952.5363849245095</v>
      </c>
      <c r="J12" s="55">
        <v>3799.3186150754918</v>
      </c>
      <c r="K12" s="55">
        <v>13751.855000000001</v>
      </c>
      <c r="L12" s="55">
        <v>3699.6530077768098</v>
      </c>
      <c r="M12" s="55">
        <v>4400.5319719993777</v>
      </c>
      <c r="N12" s="55">
        <v>8100.1849797761879</v>
      </c>
      <c r="O12" s="55">
        <v>5296.7187421120516</v>
      </c>
      <c r="P12" s="55">
        <v>9493.3105738726008</v>
      </c>
      <c r="Q12" s="55">
        <v>4299.8893086202343</v>
      </c>
      <c r="R12" s="55">
        <v>17696.793030508474</v>
      </c>
      <c r="S12" s="55">
        <v>19527.77939071049</v>
      </c>
      <c r="T12" s="55">
        <v>21897.494963406538</v>
      </c>
      <c r="U12" s="55">
        <v>24083.502296435552</v>
      </c>
    </row>
    <row r="13" spans="1:21" x14ac:dyDescent="0.5">
      <c r="A13" t="s">
        <v>31</v>
      </c>
      <c r="B13" s="53">
        <v>-9264.8660000000018</v>
      </c>
      <c r="C13" s="53">
        <v>-8233.8250000000007</v>
      </c>
      <c r="D13" s="53">
        <v>-15492.05</v>
      </c>
      <c r="E13" s="53">
        <v>-1166.8579624165982</v>
      </c>
      <c r="F13" s="53">
        <v>-3216.7166313307521</v>
      </c>
      <c r="G13" s="53">
        <v>-4383.5745937473503</v>
      </c>
      <c r="H13" s="53">
        <v>-4231.6947539314097</v>
      </c>
      <c r="I13" s="53">
        <v>-8615.2693476787608</v>
      </c>
      <c r="J13" s="53">
        <v>-3159.0626523212395</v>
      </c>
      <c r="K13" s="53">
        <v>-11774.332</v>
      </c>
      <c r="L13" s="53">
        <v>-3427.1795299900004</v>
      </c>
      <c r="M13" s="53">
        <v>-3798.0397734407684</v>
      </c>
      <c r="N13" s="53">
        <v>-7225.2193034307693</v>
      </c>
      <c r="O13" s="53">
        <v>-4481.277083207814</v>
      </c>
      <c r="P13" s="53">
        <v>-11706.496386638584</v>
      </c>
      <c r="Q13" s="53">
        <v>-3566.4087578539197</v>
      </c>
      <c r="R13" s="53">
        <v>-15272.905144492504</v>
      </c>
      <c r="S13" s="53">
        <v>-16780.286319353501</v>
      </c>
      <c r="T13" s="53">
        <v>-18816.590858116713</v>
      </c>
      <c r="U13" s="53">
        <v>-20695.03429044487</v>
      </c>
    </row>
    <row r="14" spans="1:21" x14ac:dyDescent="0.5">
      <c r="A14" t="s">
        <v>51</v>
      </c>
      <c r="B14" s="53"/>
      <c r="C14" s="53"/>
      <c r="D14" s="53"/>
      <c r="E14" s="53">
        <v>-10.59</v>
      </c>
      <c r="F14" s="53">
        <v>-19.189</v>
      </c>
      <c r="G14" s="53">
        <v>-29.779</v>
      </c>
      <c r="H14" s="53">
        <v>-17.055</v>
      </c>
      <c r="I14" s="53">
        <v>-46.834000000000003</v>
      </c>
      <c r="J14" s="53">
        <v>-16.311999999999998</v>
      </c>
      <c r="K14" s="53">
        <v>-63.146000000000001</v>
      </c>
      <c r="L14" s="53">
        <v>-16.150061270000005</v>
      </c>
      <c r="M14" s="53">
        <v>-27.294808169555321</v>
      </c>
      <c r="N14" s="53">
        <v>-43.444869439555326</v>
      </c>
      <c r="O14" s="53">
        <v>-27.996578586802706</v>
      </c>
      <c r="P14" s="53">
        <v>-71.441448026358032</v>
      </c>
      <c r="Q14" s="53">
        <v>-28.403684767762851</v>
      </c>
      <c r="R14" s="53">
        <v>-99.845132794120886</v>
      </c>
      <c r="S14" s="53">
        <v>-131.82441187389736</v>
      </c>
      <c r="T14" s="53">
        <v>-146.61907503081179</v>
      </c>
      <c r="U14" s="53">
        <v>-158.1589849899749</v>
      </c>
    </row>
    <row r="15" spans="1:21" x14ac:dyDescent="0.5">
      <c r="A15" t="s">
        <v>111</v>
      </c>
      <c r="B15" s="53">
        <v>1434.7049999999981</v>
      </c>
      <c r="C15" s="53">
        <v>1406.0559999999987</v>
      </c>
      <c r="D15" s="53">
        <v>1826.4629999999997</v>
      </c>
      <c r="E15" s="53">
        <v>229.87103758340177</v>
      </c>
      <c r="F15" s="53">
        <v>633.18975359375725</v>
      </c>
      <c r="G15" s="53">
        <v>863.06079117715899</v>
      </c>
      <c r="H15" s="53">
        <v>427.37224606859064</v>
      </c>
      <c r="I15" s="53">
        <v>1290.4330372457487</v>
      </c>
      <c r="J15" s="53">
        <v>818.20596275425237</v>
      </c>
      <c r="K15" s="53">
        <v>2108.639000000001</v>
      </c>
      <c r="L15" s="53">
        <v>277.35866237680932</v>
      </c>
      <c r="M15" s="53">
        <v>575.19739038905402</v>
      </c>
      <c r="N15" s="53">
        <v>852.55605276586334</v>
      </c>
      <c r="O15" s="53">
        <v>787.44508031743487</v>
      </c>
      <c r="P15" s="53">
        <v>-2263.5920149323415</v>
      </c>
      <c r="Q15" s="53">
        <v>916.06481461793294</v>
      </c>
      <c r="R15" s="53">
        <v>2556.06594770123</v>
      </c>
      <c r="S15" s="53">
        <v>2869.6659934394515</v>
      </c>
      <c r="T15" s="53">
        <v>3216.8447173974164</v>
      </c>
      <c r="U15" s="53">
        <v>3538.6099812505163</v>
      </c>
    </row>
    <row r="16" spans="1:21" x14ac:dyDescent="0.5">
      <c r="A16" t="s">
        <v>167</v>
      </c>
      <c r="B16" s="53" t="s">
        <v>273</v>
      </c>
      <c r="C16" s="53" t="s">
        <v>273</v>
      </c>
      <c r="D16" s="53" t="s">
        <v>273</v>
      </c>
      <c r="E16" s="53">
        <v>0.17086462812155723</v>
      </c>
      <c r="F16" s="53">
        <v>0.16861273468099983</v>
      </c>
      <c r="G16" s="53">
        <v>0.16921335703430218</v>
      </c>
      <c r="H16" s="53">
        <v>9.5041841523508294E-2</v>
      </c>
      <c r="I16" s="53">
        <v>0.13436444595885716</v>
      </c>
      <c r="J16" s="53">
        <v>0.21964937592833883</v>
      </c>
      <c r="K16" s="53">
        <v>0.1579266942532481</v>
      </c>
      <c r="L16" s="53">
        <v>7.9334122154116324E-2</v>
      </c>
      <c r="M16" s="53">
        <v>0.13691349191240337</v>
      </c>
      <c r="N16" s="53">
        <v>0.11061487169027288</v>
      </c>
      <c r="O16" s="53">
        <v>0.15395222940968969</v>
      </c>
      <c r="P16" s="53">
        <v>-0.23091529028231725</v>
      </c>
      <c r="Q16" s="53">
        <v>0.21964949132347794</v>
      </c>
      <c r="R16" s="53">
        <v>0.15007866543484347</v>
      </c>
      <c r="S16" s="53">
        <v>0.15370362114707115</v>
      </c>
      <c r="T16" s="53">
        <v>0.15360039118853541</v>
      </c>
      <c r="U16" s="53">
        <v>0.15349798051538485</v>
      </c>
    </row>
    <row r="17" spans="1:21" x14ac:dyDescent="0.5">
      <c r="A17" t="s">
        <v>112</v>
      </c>
      <c r="B17" s="53">
        <v>0.13408995556924647</v>
      </c>
      <c r="C17" s="53">
        <v>0.14585823206738743</v>
      </c>
      <c r="D17" s="53">
        <v>0.10546303831050621</v>
      </c>
      <c r="E17" s="53">
        <v>0.16333968175189972</v>
      </c>
      <c r="F17" s="53">
        <v>0.16365317744837959</v>
      </c>
      <c r="G17" s="53">
        <v>0.1635695622472432</v>
      </c>
      <c r="H17" s="53">
        <v>9.1394588521982664E-2</v>
      </c>
      <c r="I17" s="53">
        <v>0.12965871083881866</v>
      </c>
      <c r="J17" s="53">
        <v>0.21535597449175628</v>
      </c>
      <c r="K17" s="53">
        <v>0.15333487736745341</v>
      </c>
      <c r="L17" s="53">
        <v>7.4968831345477799E-2</v>
      </c>
      <c r="M17" s="53">
        <v>0.13071087633246159</v>
      </c>
      <c r="N17" s="53">
        <v>0.10525143004689998</v>
      </c>
      <c r="O17" s="53">
        <v>0.14866658372036634</v>
      </c>
      <c r="P17" s="53">
        <v>-0.23844074175369107</v>
      </c>
      <c r="Q17" s="53">
        <v>0.21304381319338742</v>
      </c>
      <c r="R17" s="53">
        <v>0.14443667523797601</v>
      </c>
      <c r="S17" s="53">
        <v>0.1469530117082628</v>
      </c>
      <c r="T17" s="53">
        <v>0.14690469036632581</v>
      </c>
      <c r="U17" s="53">
        <v>0.14693087150261544</v>
      </c>
    </row>
    <row r="18" spans="1:21" x14ac:dyDescent="0.5">
      <c r="A18" t="s">
        <v>168</v>
      </c>
      <c r="B18" s="53" t="s">
        <v>273</v>
      </c>
      <c r="C18" s="53" t="s">
        <v>273</v>
      </c>
      <c r="D18" s="53" t="s">
        <v>273</v>
      </c>
      <c r="E18" s="53" t="s">
        <v>273</v>
      </c>
      <c r="F18" s="53" t="s">
        <v>273</v>
      </c>
      <c r="G18" s="53" t="s">
        <v>273</v>
      </c>
      <c r="H18" s="53" t="s">
        <v>273</v>
      </c>
      <c r="I18" s="53" t="s">
        <v>273</v>
      </c>
      <c r="J18" s="53" t="s">
        <v>273</v>
      </c>
      <c r="K18" s="53">
        <v>0.31730149562856397</v>
      </c>
      <c r="L18" s="53">
        <v>0.22429713168218854</v>
      </c>
      <c r="M18" s="53">
        <v>0.25827781287069057</v>
      </c>
      <c r="N18" s="53">
        <v>0.24606620395083953</v>
      </c>
      <c r="O18" s="53">
        <v>0.31038495476824113</v>
      </c>
      <c r="P18" s="53">
        <v>-0.92695212177116659</v>
      </c>
      <c r="Q18" s="53">
        <v>0.42197061185070173</v>
      </c>
      <c r="R18" s="53">
        <v>0.31221301442594129</v>
      </c>
      <c r="S18" s="53">
        <v>0.30902912675410077</v>
      </c>
      <c r="T18" s="53">
        <v>0.30882157755192141</v>
      </c>
      <c r="U18" s="53">
        <v>0.3086156755656323</v>
      </c>
    </row>
    <row r="19" spans="1:21" x14ac:dyDescent="0.5">
      <c r="A19" t="s">
        <v>169</v>
      </c>
      <c r="B19" s="53" t="s">
        <v>273</v>
      </c>
      <c r="C19" s="53">
        <v>0.45563134346591994</v>
      </c>
      <c r="D19" s="53">
        <v>0.22952005648833607</v>
      </c>
      <c r="E19" s="53" t="s">
        <v>273</v>
      </c>
      <c r="F19" s="53" t="s">
        <v>273</v>
      </c>
      <c r="G19" s="53" t="s">
        <v>273</v>
      </c>
      <c r="H19" s="53" t="s">
        <v>273</v>
      </c>
      <c r="I19" s="53" t="s">
        <v>273</v>
      </c>
      <c r="J19" s="53" t="s">
        <v>273</v>
      </c>
      <c r="K19" s="53">
        <v>0.30807575724149466</v>
      </c>
      <c r="L19" s="53">
        <v>0.21195537783465523</v>
      </c>
      <c r="M19" s="53">
        <v>0.24657700848911812</v>
      </c>
      <c r="N19" s="53">
        <v>0.23413506209685789</v>
      </c>
      <c r="O19" s="53">
        <v>0.29972850046100447</v>
      </c>
      <c r="P19" s="53">
        <v>-0.95716117895463571</v>
      </c>
      <c r="Q19" s="53">
        <v>0.40928038422737389</v>
      </c>
      <c r="R19" s="53">
        <v>0.30047581805881113</v>
      </c>
      <c r="S19" s="53">
        <v>0.29545667527661207</v>
      </c>
      <c r="T19" s="53">
        <v>0.29535952270472776</v>
      </c>
      <c r="U19" s="53">
        <v>0.29541216124131292</v>
      </c>
    </row>
    <row r="20" spans="1:21" x14ac:dyDescent="0.5">
      <c r="A20" t="s">
        <v>113</v>
      </c>
      <c r="B20" s="53">
        <v>-1170.56</v>
      </c>
      <c r="C20" s="53">
        <v>-812.50199999999995</v>
      </c>
      <c r="D20" s="53">
        <v>-1117.2840000000001</v>
      </c>
      <c r="E20" s="53">
        <v>-135.96700000000001</v>
      </c>
      <c r="F20" s="53">
        <v>-229.70654080455299</v>
      </c>
      <c r="G20" s="53">
        <v>-365.673540804553</v>
      </c>
      <c r="H20" s="53">
        <v>-221.15750119544705</v>
      </c>
      <c r="I20" s="53">
        <v>-586.83104200000002</v>
      </c>
      <c r="J20" s="53">
        <v>-258.25495799999999</v>
      </c>
      <c r="K20" s="53">
        <v>-845.08600000000001</v>
      </c>
      <c r="L20" s="53">
        <v>-101.66169988</v>
      </c>
      <c r="M20" s="53">
        <v>-143.39480763436501</v>
      </c>
      <c r="N20" s="53">
        <v>-245.05650751436502</v>
      </c>
      <c r="O20" s="53">
        <v>-395.01735911466108</v>
      </c>
      <c r="P20" s="53">
        <v>-640.07386662902604</v>
      </c>
      <c r="Q20" s="53">
        <v>-337.4848574382487</v>
      </c>
      <c r="R20" s="53">
        <v>-977.55872406727474</v>
      </c>
      <c r="S20" s="53">
        <v>-1078.7011563134995</v>
      </c>
      <c r="T20" s="53">
        <v>-1209.6026212090599</v>
      </c>
      <c r="U20" s="53">
        <v>-1330.3561687921472</v>
      </c>
    </row>
    <row r="21" spans="1:21" x14ac:dyDescent="0.5">
      <c r="A21" t="s">
        <v>39</v>
      </c>
      <c r="B21" s="53">
        <v>-69.412000000000006</v>
      </c>
      <c r="C21" s="53">
        <v>-89.912000000000006</v>
      </c>
      <c r="D21" s="53">
        <v>-179.328</v>
      </c>
      <c r="E21" s="53">
        <v>-62.436999999999998</v>
      </c>
      <c r="F21" s="53">
        <v>-128.92680650945107</v>
      </c>
      <c r="G21" s="53">
        <v>-191.36380650945108</v>
      </c>
      <c r="H21" s="53">
        <v>-95.162193490548958</v>
      </c>
      <c r="I21" s="53">
        <v>-286.52600000000007</v>
      </c>
      <c r="J21" s="53">
        <v>-138.08799999999991</v>
      </c>
      <c r="K21" s="53">
        <v>-424.61399999999998</v>
      </c>
      <c r="L21" s="53">
        <v>-125.90623348949998</v>
      </c>
      <c r="M21" s="53">
        <v>-125.93869431307863</v>
      </c>
      <c r="N21" s="53">
        <v>-251.84492780257861</v>
      </c>
      <c r="O21" s="53">
        <v>-151.5236459289043</v>
      </c>
      <c r="P21" s="53">
        <v>-403.36857373148291</v>
      </c>
      <c r="Q21" s="53">
        <v>-122.94319254512247</v>
      </c>
      <c r="R21" s="53">
        <v>-526.31176627660534</v>
      </c>
      <c r="S21" s="53">
        <v>-607.42693569515575</v>
      </c>
      <c r="T21" s="53">
        <v>-682.26800844215586</v>
      </c>
      <c r="U21" s="53">
        <v>-754.06989365060838</v>
      </c>
    </row>
    <row r="22" spans="1:21" x14ac:dyDescent="0.5">
      <c r="A22" t="s">
        <v>114</v>
      </c>
      <c r="B22" s="53">
        <v>-0.78800000000000003</v>
      </c>
      <c r="C22" s="53">
        <v>4.2539999999999996</v>
      </c>
      <c r="D22" s="53">
        <v>0.28199999999999997</v>
      </c>
      <c r="E22" s="53">
        <v>-2.7749999999999999</v>
      </c>
      <c r="F22" s="53">
        <v>0.16301199999999971</v>
      </c>
      <c r="G22" s="53">
        <v>-2.6119880000000002</v>
      </c>
      <c r="H22" s="53">
        <v>1.9289879999999999</v>
      </c>
      <c r="I22" s="53">
        <v>-0.68300000000000027</v>
      </c>
      <c r="J22" s="53">
        <v>-0.24299999999999977</v>
      </c>
      <c r="K22" s="53">
        <v>-0.92600000000000005</v>
      </c>
      <c r="L22" s="53">
        <v>-0.34608030000000051</v>
      </c>
      <c r="M22" s="53"/>
      <c r="N22" s="53">
        <v>-0.34608030000000051</v>
      </c>
      <c r="O22" s="53"/>
      <c r="P22" s="53">
        <v>-0.34608030000000051</v>
      </c>
      <c r="Q22" s="53"/>
      <c r="R22" s="53">
        <v>-0.34608030000000051</v>
      </c>
      <c r="S22" s="53">
        <v>0</v>
      </c>
      <c r="T22" s="53">
        <v>0</v>
      </c>
      <c r="U22" s="53">
        <v>0</v>
      </c>
    </row>
    <row r="23" spans="1:21" x14ac:dyDescent="0.5">
      <c r="A23" t="s">
        <v>115</v>
      </c>
      <c r="B23" s="53">
        <v>193.94499999999812</v>
      </c>
      <c r="C23" s="53">
        <v>507.89599999999871</v>
      </c>
      <c r="D23" s="53">
        <v>530.13299999999958</v>
      </c>
      <c r="E23" s="53">
        <v>28.69203758340177</v>
      </c>
      <c r="F23" s="53">
        <v>274.7194182797532</v>
      </c>
      <c r="G23" s="53">
        <v>303.41145586315486</v>
      </c>
      <c r="H23" s="53">
        <v>112.98153938259463</v>
      </c>
      <c r="I23" s="53">
        <v>416.39299524574858</v>
      </c>
      <c r="J23" s="53">
        <v>421.62000475425248</v>
      </c>
      <c r="K23" s="53">
        <v>838.01300000000106</v>
      </c>
      <c r="L23" s="53">
        <v>49.444648707309312</v>
      </c>
      <c r="M23" s="53">
        <v>305.86388844161036</v>
      </c>
      <c r="N23" s="53">
        <v>355.3085371489197</v>
      </c>
      <c r="O23" s="53">
        <v>240.90407527386947</v>
      </c>
      <c r="P23" s="53">
        <v>-3307.3805355928507</v>
      </c>
      <c r="Q23" s="53">
        <v>455.63676463456176</v>
      </c>
      <c r="R23" s="53">
        <v>1051.8493770573498</v>
      </c>
      <c r="S23" s="53">
        <v>1183.5379014307964</v>
      </c>
      <c r="T23" s="53">
        <v>1324.9740877462007</v>
      </c>
      <c r="U23" s="53">
        <v>1454.1839188077606</v>
      </c>
    </row>
    <row r="24" spans="1:21" x14ac:dyDescent="0.5">
      <c r="A24" t="s">
        <v>51</v>
      </c>
      <c r="B24" s="53">
        <v>28.283000000000001</v>
      </c>
      <c r="C24" s="53">
        <v>26.747</v>
      </c>
      <c r="D24" s="53">
        <v>40.417000000000002</v>
      </c>
      <c r="E24" s="53">
        <v>11.188000000000001</v>
      </c>
      <c r="F24" s="53">
        <v>20.10070022</v>
      </c>
      <c r="G24" s="53">
        <v>31.288700219999999</v>
      </c>
      <c r="H24" s="53">
        <v>17.255299780000001</v>
      </c>
      <c r="I24" s="53">
        <v>48.543999999999997</v>
      </c>
      <c r="J24" s="53">
        <v>14.602000000000004</v>
      </c>
      <c r="K24" s="53">
        <v>63.146000000000001</v>
      </c>
      <c r="L24" s="53">
        <v>16.150061270000005</v>
      </c>
      <c r="M24" s="53">
        <v>27.294808169555321</v>
      </c>
      <c r="N24" s="53">
        <v>43.444869439555326</v>
      </c>
      <c r="O24" s="53">
        <v>27.996578586802706</v>
      </c>
      <c r="P24" s="53">
        <v>71.441448026358032</v>
      </c>
      <c r="Q24" s="53">
        <v>28.403684767762851</v>
      </c>
      <c r="R24" s="53">
        <v>99.845132794120886</v>
      </c>
      <c r="S24" s="53">
        <v>131.82441187389736</v>
      </c>
      <c r="T24" s="53">
        <v>146.61907503081179</v>
      </c>
      <c r="U24" s="53">
        <v>158.1589849899749</v>
      </c>
    </row>
    <row r="25" spans="1:21" x14ac:dyDescent="0.5">
      <c r="A25" s="73" t="s">
        <v>116</v>
      </c>
      <c r="B25" s="73">
        <v>179.73499999999956</v>
      </c>
      <c r="C25" s="73">
        <v>487.61099999999948</v>
      </c>
      <c r="D25" s="73">
        <v>510.89499999999896</v>
      </c>
      <c r="E25" s="73">
        <v>50.343409464363631</v>
      </c>
      <c r="F25" s="73">
        <v>281.43665327979176</v>
      </c>
      <c r="G25" s="73">
        <v>331.78006274415498</v>
      </c>
      <c r="H25" s="73">
        <v>133.09962328159466</v>
      </c>
      <c r="I25" s="73">
        <v>464.87968602574858</v>
      </c>
      <c r="J25" s="73">
        <v>357.8230448290102</v>
      </c>
      <c r="K25" s="73">
        <v>822.70273085475969</v>
      </c>
      <c r="L25" s="73">
        <v>1068.2035289886717</v>
      </c>
      <c r="M25" s="73">
        <v>1043.9946226264983</v>
      </c>
      <c r="N25" s="73">
        <v>1131.0823945462055</v>
      </c>
      <c r="O25" s="73">
        <v>1214.0611867720697</v>
      </c>
      <c r="P25" s="73"/>
      <c r="Q25" s="73"/>
      <c r="R25" s="73"/>
      <c r="S25" s="73"/>
      <c r="T25" s="73"/>
      <c r="U25" s="73"/>
    </row>
    <row r="26" spans="1:21" x14ac:dyDescent="0.5">
      <c r="A26" s="73" t="s">
        <v>117</v>
      </c>
      <c r="B26" s="73">
        <v>4291.82</v>
      </c>
      <c r="C26" s="73">
        <v>4750.1890000000003</v>
      </c>
      <c r="D26" s="73">
        <v>5965.8980000000001</v>
      </c>
      <c r="E26" s="73">
        <v>881.05931641568066</v>
      </c>
      <c r="F26" s="73">
        <v>1913.6377097848256</v>
      </c>
      <c r="G26" s="73">
        <v>2794.6970262005061</v>
      </c>
      <c r="H26" s="73">
        <v>1732.9998225352438</v>
      </c>
      <c r="I26" s="73">
        <v>4527.6968487357499</v>
      </c>
      <c r="J26" s="73">
        <v>1943.2368377061803</v>
      </c>
      <c r="K26" s="73">
        <v>6470.9336864419301</v>
      </c>
      <c r="L26" s="73">
        <v>0</v>
      </c>
      <c r="M26" s="73">
        <v>0</v>
      </c>
      <c r="N26" s="73">
        <v>0</v>
      </c>
      <c r="O26" s="73">
        <v>0</v>
      </c>
      <c r="P26" s="73"/>
      <c r="Q26" s="73"/>
      <c r="R26" s="73"/>
      <c r="S26" s="73"/>
      <c r="T26" s="73"/>
      <c r="U26" s="73"/>
    </row>
    <row r="27" spans="1:21" x14ac:dyDescent="0.5">
      <c r="A27" s="73" t="s">
        <v>118</v>
      </c>
      <c r="B27" s="73">
        <v>-4249.3270000000002</v>
      </c>
      <c r="C27" s="73">
        <v>-4703.1570000000002</v>
      </c>
      <c r="D27" s="73">
        <v>-5906.2430000000004</v>
      </c>
      <c r="E27" s="73">
        <v>-879.88835215488029</v>
      </c>
      <c r="F27" s="73">
        <v>-1911.9458899266256</v>
      </c>
      <c r="G27" s="73">
        <v>-2791.8342420815061</v>
      </c>
      <c r="H27" s="73">
        <v>-1735.8626066542438</v>
      </c>
      <c r="I27" s="73">
        <v>-4527.6968487357499</v>
      </c>
      <c r="J27" s="73">
        <v>-1943.2368377061803</v>
      </c>
      <c r="K27" s="73">
        <v>-6470.9336864419301</v>
      </c>
      <c r="L27" s="73">
        <v>0</v>
      </c>
      <c r="M27" s="73">
        <v>0</v>
      </c>
      <c r="N27" s="73">
        <v>0</v>
      </c>
      <c r="O27" s="73">
        <v>0</v>
      </c>
      <c r="P27" s="73"/>
      <c r="Q27" s="73"/>
      <c r="R27" s="73"/>
      <c r="S27" s="73"/>
      <c r="T27" s="73"/>
      <c r="U27" s="73"/>
    </row>
    <row r="28" spans="1:21" x14ac:dyDescent="0.5">
      <c r="A28" s="73" t="s">
        <v>119</v>
      </c>
      <c r="B28" s="73">
        <v>42.492999999999483</v>
      </c>
      <c r="C28" s="73">
        <v>47.032000000000153</v>
      </c>
      <c r="D28" s="73">
        <v>59.654999999999745</v>
      </c>
      <c r="E28" s="73">
        <v>1.1709642608003605</v>
      </c>
      <c r="F28" s="73">
        <v>1.6918198582000059</v>
      </c>
      <c r="G28" s="73">
        <v>2.8627841190000254</v>
      </c>
      <c r="H28" s="73">
        <v>-2.8627841190000254</v>
      </c>
      <c r="I28" s="73">
        <v>0</v>
      </c>
      <c r="J28" s="73">
        <v>0</v>
      </c>
      <c r="K28" s="73">
        <v>0</v>
      </c>
      <c r="L28" s="73">
        <v>0</v>
      </c>
      <c r="M28" s="73">
        <v>0</v>
      </c>
      <c r="N28" s="73">
        <v>0</v>
      </c>
      <c r="O28" s="73">
        <v>0</v>
      </c>
      <c r="P28" s="73"/>
      <c r="Q28" s="73"/>
      <c r="R28" s="73"/>
      <c r="S28" s="73"/>
      <c r="T28" s="73"/>
      <c r="U28" s="73"/>
    </row>
    <row r="29" spans="1:21" x14ac:dyDescent="0.5">
      <c r="A29" t="s">
        <v>120</v>
      </c>
      <c r="B29">
        <v>222.22799999999813</v>
      </c>
      <c r="C29">
        <v>534.64299999999866</v>
      </c>
      <c r="D29">
        <v>570.54999999999961</v>
      </c>
      <c r="E29">
        <v>39.880037583401773</v>
      </c>
      <c r="F29">
        <v>294.82011849975322</v>
      </c>
      <c r="G29">
        <v>334.70015608315487</v>
      </c>
      <c r="H29">
        <v>130.23683916259463</v>
      </c>
      <c r="I29">
        <v>464.93699524574856</v>
      </c>
      <c r="J29">
        <v>436.22200475425245</v>
      </c>
      <c r="K29">
        <v>901.15900000000101</v>
      </c>
      <c r="L29">
        <v>65.594709977309321</v>
      </c>
      <c r="M29">
        <v>333.15869661116568</v>
      </c>
      <c r="N29">
        <v>398.753406588475</v>
      </c>
      <c r="O29">
        <v>268.90065386067215</v>
      </c>
      <c r="P29" s="47">
        <v>-3235.9390875664926</v>
      </c>
      <c r="Q29">
        <v>484.04044940232461</v>
      </c>
      <c r="R29">
        <v>1151.6945098514707</v>
      </c>
      <c r="S29">
        <v>1315.3623133046938</v>
      </c>
      <c r="T29">
        <v>1471.5931627770124</v>
      </c>
      <c r="U29">
        <v>1612.3429037977355</v>
      </c>
    </row>
    <row r="31" spans="1:21" x14ac:dyDescent="0.5">
      <c r="A31" t="s">
        <v>121</v>
      </c>
      <c r="B31" s="74">
        <v>2.0769804695907727E-2</v>
      </c>
      <c r="C31" s="74">
        <v>5.5461576755978494E-2</v>
      </c>
      <c r="D31" s="74">
        <v>3.2944514347161308E-2</v>
      </c>
      <c r="E31" s="74">
        <v>2.8337596226158942E-2</v>
      </c>
      <c r="F31" s="74">
        <v>7.6198720674730921E-2</v>
      </c>
      <c r="G31" s="74">
        <v>6.3433258206452167E-2</v>
      </c>
      <c r="H31" s="74">
        <v>2.7851463063323544E-2</v>
      </c>
      <c r="I31" s="74">
        <v>4.6715427833050334E-2</v>
      </c>
      <c r="J31" s="74">
        <v>0.11481585224870244</v>
      </c>
      <c r="K31" s="74">
        <v>6.5529995771479624E-2</v>
      </c>
      <c r="L31" s="74">
        <v>1.7729962739593895E-2</v>
      </c>
      <c r="M31" s="74">
        <v>7.5708732201255957E-2</v>
      </c>
      <c r="N31" s="74">
        <v>4.9227691414954915E-2</v>
      </c>
      <c r="O31" s="74">
        <v>5.0767402792742736E-2</v>
      </c>
      <c r="P31" s="74">
        <v>-0.34086518737440374</v>
      </c>
      <c r="Q31" s="74">
        <v>0.11257044418142137</v>
      </c>
      <c r="R31" s="74">
        <v>6.5079277802820051E-2</v>
      </c>
      <c r="S31" s="74">
        <v>6.735851972654E-2</v>
      </c>
      <c r="T31" s="74">
        <v>6.7203721943365172E-2</v>
      </c>
      <c r="U31" s="74">
        <v>6.694802458346634E-2</v>
      </c>
    </row>
    <row r="32" spans="1:21" x14ac:dyDescent="0.5">
      <c r="A32" t="s">
        <v>170</v>
      </c>
      <c r="B32" s="74" t="s">
        <v>273</v>
      </c>
      <c r="C32" s="74">
        <v>0.17325064461490114</v>
      </c>
      <c r="D32" s="74">
        <v>7.1697410913563575E-2</v>
      </c>
      <c r="E32" s="74" t="s">
        <v>273</v>
      </c>
      <c r="F32" s="74" t="s">
        <v>273</v>
      </c>
      <c r="G32" s="74" t="s">
        <v>273</v>
      </c>
      <c r="H32" s="74" t="s">
        <v>273</v>
      </c>
      <c r="I32" s="74" t="s">
        <v>273</v>
      </c>
      <c r="J32" s="74" t="s">
        <v>273</v>
      </c>
      <c r="K32" s="74">
        <v>0.13166086813342079</v>
      </c>
      <c r="L32" s="74">
        <v>5.0126977892281994E-2</v>
      </c>
      <c r="M32" s="74">
        <v>0.14281927584363779</v>
      </c>
      <c r="N32" s="74">
        <v>0.10950852241332475</v>
      </c>
      <c r="O32" s="74">
        <v>0.10235277579250675</v>
      </c>
      <c r="P32" s="74">
        <v>-1.3683186950865396</v>
      </c>
      <c r="Q32" s="74">
        <v>0.21626009202809521</v>
      </c>
      <c r="R32" s="74">
        <v>0.13538631517417779</v>
      </c>
      <c r="S32" s="74">
        <v>0.13542780824027567</v>
      </c>
      <c r="T32" s="74">
        <v>0.13511657924384093</v>
      </c>
      <c r="U32" s="74">
        <v>0.1346024863990975</v>
      </c>
    </row>
    <row r="35" spans="1:16" s="71" customFormat="1" x14ac:dyDescent="0.5">
      <c r="A35" s="71" t="s">
        <v>171</v>
      </c>
      <c r="P35" s="72"/>
    </row>
    <row r="36" spans="1:16" s="71" customFormat="1" x14ac:dyDescent="0.5">
      <c r="A36" s="71" t="s">
        <v>156</v>
      </c>
      <c r="B36" s="71">
        <v>822299</v>
      </c>
      <c r="C36" s="71">
        <v>844091</v>
      </c>
      <c r="D36" s="71">
        <v>965923</v>
      </c>
      <c r="E36" s="71">
        <v>320037.57980000001</v>
      </c>
      <c r="F36" s="71">
        <v>387695.42029999994</v>
      </c>
      <c r="G36" s="71">
        <v>707733.00009999995</v>
      </c>
      <c r="H36" s="71">
        <v>358008</v>
      </c>
      <c r="I36" s="71">
        <v>1065741.0000999998</v>
      </c>
      <c r="J36" s="71">
        <v>343481.57410000003</v>
      </c>
      <c r="K36" s="71">
        <v>1409222.5741999999</v>
      </c>
      <c r="L36" s="71">
        <v>1843376.7640708</v>
      </c>
      <c r="M36" s="71">
        <v>1999562.0527007119</v>
      </c>
      <c r="N36" s="71">
        <v>2155914.3441236308</v>
      </c>
      <c r="O36" s="71">
        <v>2314129.503823834</v>
      </c>
      <c r="P36" s="72"/>
    </row>
    <row r="37" spans="1:16" s="71" customFormat="1" x14ac:dyDescent="0.5">
      <c r="A37" s="71" t="s">
        <v>100</v>
      </c>
      <c r="B37" s="71">
        <v>83988</v>
      </c>
      <c r="C37" s="71">
        <v>87956</v>
      </c>
      <c r="D37" s="71">
        <v>94701</v>
      </c>
      <c r="E37" s="71">
        <v>26730</v>
      </c>
      <c r="F37" s="71">
        <v>25043</v>
      </c>
      <c r="G37" s="71">
        <v>51773</v>
      </c>
      <c r="H37" s="71">
        <v>24652</v>
      </c>
      <c r="I37" s="71">
        <v>76425</v>
      </c>
      <c r="J37" s="71">
        <v>22293.854980000004</v>
      </c>
      <c r="K37" s="71">
        <v>98718.854980000004</v>
      </c>
      <c r="L37" s="71">
        <v>114462.50636774095</v>
      </c>
      <c r="M37" s="71">
        <v>117552.99403966994</v>
      </c>
      <c r="N37" s="71">
        <v>120726.92487874102</v>
      </c>
      <c r="O37" s="71">
        <v>124831.64032461822</v>
      </c>
      <c r="P37" s="72"/>
    </row>
    <row r="38" spans="1:16" s="71" customFormat="1" x14ac:dyDescent="0.5">
      <c r="A38" s="71" t="s">
        <v>101</v>
      </c>
      <c r="B38" s="71">
        <v>24951</v>
      </c>
      <c r="C38" s="71">
        <v>27199</v>
      </c>
      <c r="D38" s="71">
        <v>29147</v>
      </c>
      <c r="E38" s="71">
        <v>7146.8708999999999</v>
      </c>
      <c r="F38" s="71">
        <v>8373.2179400000005</v>
      </c>
      <c r="G38" s="71">
        <v>15520.08884</v>
      </c>
      <c r="H38" s="71">
        <v>8903.9111599999997</v>
      </c>
      <c r="I38" s="71">
        <v>24424</v>
      </c>
      <c r="J38" s="71">
        <v>8031.4308400000009</v>
      </c>
      <c r="K38" s="71">
        <v>32455.430840000001</v>
      </c>
      <c r="L38" s="71">
        <v>39458</v>
      </c>
      <c r="M38" s="71">
        <v>45376.7</v>
      </c>
      <c r="N38" s="71">
        <v>49914.37</v>
      </c>
      <c r="O38" s="71">
        <v>54905.807000000008</v>
      </c>
      <c r="P38" s="72"/>
    </row>
    <row r="39" spans="1:16" s="71" customFormat="1" x14ac:dyDescent="0.5">
      <c r="A39" s="71" t="s">
        <v>102</v>
      </c>
      <c r="B39" s="71">
        <v>26725</v>
      </c>
      <c r="C39" s="71">
        <v>25176</v>
      </c>
      <c r="D39" s="71">
        <v>19517</v>
      </c>
      <c r="E39" s="71">
        <v>4301.5519999999997</v>
      </c>
      <c r="F39" s="71">
        <v>6330.2890000000007</v>
      </c>
      <c r="G39" s="71">
        <v>10631.841</v>
      </c>
      <c r="H39" s="71">
        <v>5249.1589999999997</v>
      </c>
      <c r="I39" s="71">
        <v>15881</v>
      </c>
      <c r="J39" s="71">
        <v>4092.6290000000008</v>
      </c>
      <c r="K39" s="71">
        <v>19973.629000000001</v>
      </c>
      <c r="L39" s="71">
        <v>25451</v>
      </c>
      <c r="M39" s="71">
        <v>27996.100000000002</v>
      </c>
      <c r="N39" s="71">
        <v>30795.710000000006</v>
      </c>
      <c r="O39" s="71">
        <v>33875.28100000001</v>
      </c>
      <c r="P39" s="72"/>
    </row>
    <row r="40" spans="1:16" s="71" customFormat="1" x14ac:dyDescent="0.5">
      <c r="A40" s="71" t="s">
        <v>103</v>
      </c>
      <c r="B40" s="71">
        <v>0</v>
      </c>
      <c r="C40" s="71">
        <v>1560</v>
      </c>
      <c r="D40" s="71">
        <v>6329</v>
      </c>
      <c r="E40" s="71">
        <v>2409</v>
      </c>
      <c r="F40" s="71">
        <v>2558</v>
      </c>
      <c r="G40" s="71">
        <v>4967</v>
      </c>
      <c r="H40" s="71">
        <v>2662</v>
      </c>
      <c r="I40" s="71">
        <v>7629</v>
      </c>
      <c r="J40" s="71">
        <v>2709.1078899999993</v>
      </c>
      <c r="K40" s="71">
        <v>10338.107889999999</v>
      </c>
      <c r="L40" s="71">
        <v>16135.999999999998</v>
      </c>
      <c r="M40" s="71">
        <v>22590.399999999998</v>
      </c>
      <c r="N40" s="71">
        <v>31626.559999999994</v>
      </c>
      <c r="O40" s="71">
        <v>44277.183999999987</v>
      </c>
      <c r="P40" s="72"/>
    </row>
    <row r="41" spans="1:16" s="71" customFormat="1" x14ac:dyDescent="0.5">
      <c r="A41" s="71" t="s">
        <v>139</v>
      </c>
      <c r="B41" s="71">
        <v>755843</v>
      </c>
      <c r="C41" s="71">
        <v>1474494</v>
      </c>
      <c r="D41" s="71">
        <v>1118328</v>
      </c>
      <c r="E41" s="71">
        <v>32200.199999999997</v>
      </c>
      <c r="F41" s="71">
        <v>60314.8</v>
      </c>
      <c r="G41" s="71">
        <v>92515</v>
      </c>
      <c r="H41" s="71">
        <v>197854</v>
      </c>
      <c r="I41" s="71">
        <v>290369</v>
      </c>
      <c r="J41" s="71">
        <v>178604.09000000003</v>
      </c>
      <c r="K41" s="71">
        <v>468973.09</v>
      </c>
      <c r="L41" s="71">
        <v>450214.16639999999</v>
      </c>
      <c r="M41" s="71">
        <v>360171.33312000002</v>
      </c>
      <c r="N41" s="71">
        <v>288137.06649600004</v>
      </c>
      <c r="O41" s="71">
        <v>230509.65319680003</v>
      </c>
      <c r="P41" s="72"/>
    </row>
    <row r="42" spans="1:16" s="71" customFormat="1" x14ac:dyDescent="0.5">
      <c r="A42" s="71" t="s">
        <v>172</v>
      </c>
      <c r="B42" s="71">
        <v>1713806</v>
      </c>
      <c r="C42" s="71">
        <v>2460476</v>
      </c>
      <c r="D42" s="71">
        <v>2233945</v>
      </c>
      <c r="E42" s="71">
        <v>392825.20270000002</v>
      </c>
      <c r="F42" s="71">
        <v>490314.72723999992</v>
      </c>
      <c r="G42" s="71">
        <v>883139.92993999994</v>
      </c>
      <c r="H42" s="71">
        <v>597329.07016</v>
      </c>
      <c r="I42" s="71">
        <v>1480469.0000999998</v>
      </c>
      <c r="J42" s="71">
        <v>559212.6868100001</v>
      </c>
      <c r="K42" s="71">
        <v>2039681.6869100002</v>
      </c>
      <c r="L42" s="71">
        <v>2489098.4368385412</v>
      </c>
      <c r="M42" s="71">
        <v>2573249.5798603822</v>
      </c>
      <c r="N42" s="71">
        <v>2677114.9754983722</v>
      </c>
      <c r="O42" s="71">
        <v>2802529.0693452521</v>
      </c>
      <c r="P42" s="72"/>
    </row>
    <row r="43" spans="1:16" s="71" customFormat="1" x14ac:dyDescent="0.5">
      <c r="P43" s="72"/>
    </row>
    <row r="44" spans="1:16" s="71" customFormat="1" x14ac:dyDescent="0.5">
      <c r="P44" s="72"/>
    </row>
    <row r="45" spans="1:16" s="71" customFormat="1" x14ac:dyDescent="0.5">
      <c r="A45" s="71" t="s">
        <v>173</v>
      </c>
      <c r="K45" s="71">
        <v>3707051.983</v>
      </c>
      <c r="L45" s="71">
        <v>3818263.5424900004</v>
      </c>
      <c r="M45" s="71">
        <v>3848809.6508299205</v>
      </c>
      <c r="N45" s="71">
        <v>3879600.1280365596</v>
      </c>
      <c r="O45" s="71">
        <v>3910636.9290608526</v>
      </c>
      <c r="P45" s="72"/>
    </row>
    <row r="46" spans="1:16" s="71" customFormat="1" x14ac:dyDescent="0.5">
      <c r="A46" s="71" t="s">
        <v>174</v>
      </c>
      <c r="K46" s="71">
        <v>543757.59000000008</v>
      </c>
      <c r="L46" s="71">
        <v>560070.31770000013</v>
      </c>
      <c r="M46" s="71">
        <v>564550.8802416001</v>
      </c>
      <c r="N46" s="71">
        <v>569067.2872835329</v>
      </c>
      <c r="O46" s="71">
        <v>573619.82558180112</v>
      </c>
      <c r="P46" s="72"/>
    </row>
    <row r="47" spans="1:16" s="71" customFormat="1" x14ac:dyDescent="0.5">
      <c r="A47" s="71" t="s">
        <v>175</v>
      </c>
      <c r="K47" s="71">
        <v>1254703.233</v>
      </c>
      <c r="L47" s="71">
        <v>1292344.32999</v>
      </c>
      <c r="M47" s="71">
        <v>1302683.0846299201</v>
      </c>
      <c r="N47" s="71">
        <v>1313104.5493069594</v>
      </c>
      <c r="O47" s="71">
        <v>1323609.3857014151</v>
      </c>
      <c r="P47" s="72"/>
    </row>
    <row r="48" spans="1:16" s="71" customFormat="1" x14ac:dyDescent="0.5">
      <c r="A48" s="71" t="s">
        <v>176</v>
      </c>
      <c r="K48" s="71">
        <v>1741271.37</v>
      </c>
      <c r="L48" s="71">
        <v>1793509.5111000002</v>
      </c>
      <c r="M48" s="71">
        <v>1807857.5871888003</v>
      </c>
      <c r="N48" s="71">
        <v>1822320.4478863108</v>
      </c>
      <c r="O48" s="71">
        <v>1836899.0114694012</v>
      </c>
      <c r="P48" s="72"/>
    </row>
    <row r="49" spans="1:16" s="71" customFormat="1" x14ac:dyDescent="0.5">
      <c r="A49" s="71" t="s">
        <v>177</v>
      </c>
      <c r="K49" s="71">
        <v>167319.78999999998</v>
      </c>
      <c r="L49" s="71">
        <v>172339.38369999998</v>
      </c>
      <c r="M49" s="71">
        <v>173718.09876959998</v>
      </c>
      <c r="N49" s="71">
        <v>175107.84355975679</v>
      </c>
      <c r="O49" s="71">
        <v>176508.70630823483</v>
      </c>
      <c r="P49" s="72"/>
    </row>
    <row r="50" spans="1:16" s="71" customFormat="1" x14ac:dyDescent="0.5">
      <c r="A50" s="71" t="s">
        <v>178</v>
      </c>
      <c r="P50" s="72"/>
    </row>
    <row r="51" spans="1:16" s="71" customFormat="1" x14ac:dyDescent="0.5">
      <c r="A51" s="71" t="s">
        <v>179</v>
      </c>
      <c r="L51" s="71">
        <v>0.03</v>
      </c>
      <c r="M51" s="71">
        <v>8.0000000000000002E-3</v>
      </c>
      <c r="N51" s="71">
        <v>8.0000000000000002E-3</v>
      </c>
      <c r="O51" s="71">
        <v>8.0000000000000002E-3</v>
      </c>
      <c r="P51" s="72"/>
    </row>
    <row r="52" spans="1:16" s="71" customFormat="1" x14ac:dyDescent="0.5">
      <c r="A52" s="71" t="s">
        <v>180</v>
      </c>
      <c r="L52" s="71">
        <v>0.03</v>
      </c>
      <c r="M52" s="71">
        <v>8.0000000000000002E-3</v>
      </c>
      <c r="N52" s="71">
        <v>8.0000000000000002E-3</v>
      </c>
      <c r="O52" s="71">
        <v>8.0000000000000002E-3</v>
      </c>
      <c r="P52" s="72"/>
    </row>
    <row r="53" spans="1:16" s="71" customFormat="1" x14ac:dyDescent="0.5">
      <c r="A53" s="71" t="s">
        <v>181</v>
      </c>
      <c r="L53" s="71">
        <v>0.03</v>
      </c>
      <c r="M53" s="71">
        <v>8.0000000000000002E-3</v>
      </c>
      <c r="N53" s="71">
        <v>8.0000000000000002E-3</v>
      </c>
      <c r="O53" s="71">
        <v>8.0000000000000002E-3</v>
      </c>
      <c r="P53" s="72"/>
    </row>
    <row r="54" spans="1:16" s="71" customFormat="1" x14ac:dyDescent="0.5">
      <c r="A54" s="71" t="s">
        <v>182</v>
      </c>
      <c r="L54" s="71">
        <v>0.03</v>
      </c>
      <c r="M54" s="71">
        <v>8.0000000000000002E-3</v>
      </c>
      <c r="N54" s="71">
        <v>8.0000000000000002E-3</v>
      </c>
      <c r="O54" s="71">
        <v>8.0000000000000002E-3</v>
      </c>
      <c r="P54" s="72"/>
    </row>
    <row r="55" spans="1:16" s="71" customFormat="1" x14ac:dyDescent="0.5">
      <c r="A55" s="71" t="s">
        <v>23</v>
      </c>
      <c r="P55" s="72"/>
    </row>
    <row r="56" spans="1:16" s="71" customFormat="1" x14ac:dyDescent="0.5">
      <c r="A56" s="71" t="s">
        <v>183</v>
      </c>
      <c r="K56" s="71">
        <v>9904.659896037434</v>
      </c>
      <c r="L56" s="71">
        <v>12749.14006978971</v>
      </c>
      <c r="M56" s="71">
        <v>13026.66086319181</v>
      </c>
      <c r="N56" s="71">
        <v>14103.999568343248</v>
      </c>
      <c r="O56" s="71">
        <v>15095.829215407384</v>
      </c>
      <c r="P56" s="72"/>
    </row>
    <row r="57" spans="1:16" s="71" customFormat="1" x14ac:dyDescent="0.5">
      <c r="A57" s="71" t="s">
        <v>184</v>
      </c>
      <c r="K57" s="71">
        <v>3235.7280000000001</v>
      </c>
      <c r="L57" s="71">
        <v>4140.7455781126555</v>
      </c>
      <c r="M57" s="71">
        <v>4230.4280677069</v>
      </c>
      <c r="N57" s="71">
        <v>4577.7873355723586</v>
      </c>
      <c r="O57" s="71">
        <v>4897.444872746627</v>
      </c>
      <c r="P57" s="72"/>
    </row>
    <row r="58" spans="1:16" s="71" customFormat="1" x14ac:dyDescent="0.5">
      <c r="A58" s="71" t="s">
        <v>185</v>
      </c>
      <c r="K58" s="71">
        <v>919.83</v>
      </c>
      <c r="L58" s="71">
        <v>1177.1020324067301</v>
      </c>
      <c r="M58" s="71">
        <v>1202.5963398403198</v>
      </c>
      <c r="N58" s="71">
        <v>1301.3411896424925</v>
      </c>
      <c r="O58" s="71">
        <v>1392.2111862611846</v>
      </c>
      <c r="P58" s="72"/>
    </row>
    <row r="59" spans="1:16" s="71" customFormat="1" x14ac:dyDescent="0.5">
      <c r="P59" s="72"/>
    </row>
    <row r="60" spans="1:16" s="71" customFormat="1" x14ac:dyDescent="0.5">
      <c r="A60" s="71" t="s">
        <v>111</v>
      </c>
      <c r="P60" s="72"/>
    </row>
    <row r="61" spans="1:16" s="71" customFormat="1" x14ac:dyDescent="0.5">
      <c r="A61" s="71" t="s">
        <v>186</v>
      </c>
      <c r="L61" s="71">
        <v>1.7999999999999999E-2</v>
      </c>
      <c r="M61" s="71">
        <v>1.7999999999999999E-2</v>
      </c>
      <c r="N61" s="71">
        <v>1.7999999999999999E-2</v>
      </c>
      <c r="O61" s="71">
        <v>1.7999999999999999E-2</v>
      </c>
      <c r="P61" s="72"/>
    </row>
    <row r="62" spans="1:16" s="71" customFormat="1" x14ac:dyDescent="0.5">
      <c r="A62" s="71" t="s">
        <v>187</v>
      </c>
      <c r="L62" s="71">
        <v>0.37</v>
      </c>
      <c r="M62" s="71">
        <v>0.37</v>
      </c>
      <c r="N62" s="71">
        <v>0.37</v>
      </c>
      <c r="O62" s="71">
        <v>0.37</v>
      </c>
      <c r="P62" s="72"/>
    </row>
    <row r="63" spans="1:16" s="71" customFormat="1" x14ac:dyDescent="0.5">
      <c r="A63" s="71" t="s">
        <v>188</v>
      </c>
      <c r="L63" s="71">
        <v>0.8</v>
      </c>
      <c r="M63" s="71">
        <v>0.8</v>
      </c>
      <c r="N63" s="71">
        <v>0.8</v>
      </c>
      <c r="O63" s="71">
        <v>0.8</v>
      </c>
      <c r="P63" s="7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2D07-910F-4DD7-9BF9-D03CFC33FD05}">
  <dimension ref="A1:C7"/>
  <sheetViews>
    <sheetView workbookViewId="0"/>
  </sheetViews>
  <sheetFormatPr defaultRowHeight="14.35" x14ac:dyDescent="0.5"/>
  <sheetData>
    <row r="1" spans="1:3" x14ac:dyDescent="0.5">
      <c r="A1" t="s">
        <v>153</v>
      </c>
      <c r="B1" t="s">
        <v>154</v>
      </c>
      <c r="C1" t="s">
        <v>155</v>
      </c>
    </row>
    <row r="2" spans="1:3" x14ac:dyDescent="0.5">
      <c r="A2" t="s">
        <v>156</v>
      </c>
      <c r="B2">
        <v>0.7599999999999999</v>
      </c>
      <c r="C2">
        <v>1.3157894736842106</v>
      </c>
    </row>
    <row r="3" spans="1:3" x14ac:dyDescent="0.5">
      <c r="A3" t="s">
        <v>100</v>
      </c>
      <c r="B3">
        <v>0.42167641452768423</v>
      </c>
      <c r="C3">
        <v>2.3714866792350495</v>
      </c>
    </row>
    <row r="4" spans="1:3" x14ac:dyDescent="0.5">
      <c r="A4" t="s">
        <v>101</v>
      </c>
      <c r="B4">
        <v>0.87757200000000002</v>
      </c>
      <c r="C4">
        <v>1.1395076415382441</v>
      </c>
    </row>
    <row r="5" spans="1:3" x14ac:dyDescent="0.5">
      <c r="A5" t="s">
        <v>157</v>
      </c>
      <c r="B5">
        <v>0.8</v>
      </c>
      <c r="C5">
        <v>1.25</v>
      </c>
    </row>
    <row r="6" spans="1:3" x14ac:dyDescent="0.5">
      <c r="A6" t="s">
        <v>103</v>
      </c>
      <c r="B6">
        <v>0.9557000000000001</v>
      </c>
      <c r="C6">
        <v>1.0463534581981793</v>
      </c>
    </row>
    <row r="7" spans="1:3" x14ac:dyDescent="0.5">
      <c r="A7" t="s">
        <v>158</v>
      </c>
      <c r="B7">
        <v>0.95000000000000007</v>
      </c>
      <c r="C7">
        <v>1.0526315789473684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Balance Sheet</vt:lpstr>
      <vt:lpstr>CashFlows</vt:lpstr>
      <vt:lpstr>Income Statement</vt:lpstr>
      <vt:lpstr>Business Inputs</vt:lpstr>
      <vt:lpstr>CAPEX</vt:lpstr>
      <vt:lpstr>Retail Products</vt:lpstr>
      <vt:lpstr>Branded Industrial Products</vt:lpstr>
      <vt:lpstr>Agro Services </vt:lpstr>
      <vt:lpstr>Production Inputs</vt:lpstr>
      <vt:lpstr>Valuacion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2018-05-09T14:06:43Z</dcterms:modified>
</cp:coreProperties>
</file>