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1" sheetId="1" r:id="rId4"/>
  </sheets>
  <definedNames/>
  <calcPr/>
</workbook>
</file>

<file path=xl/sharedStrings.xml><?xml version="1.0" encoding="utf-8"?>
<sst xmlns="http://schemas.openxmlformats.org/spreadsheetml/2006/main" count="31" uniqueCount="28">
  <si>
    <t>SN Subtype</t>
  </si>
  <si>
    <t>SN Subtype Index</t>
  </si>
  <si>
    <t>Category</t>
  </si>
  <si>
    <t>Non-augmented data</t>
  </si>
  <si>
    <t>Ia-norm</t>
  </si>
  <si>
    <t>Type 0</t>
  </si>
  <si>
    <t>Ia-91T</t>
  </si>
  <si>
    <t>Type 1</t>
  </si>
  <si>
    <t>IIb</t>
  </si>
  <si>
    <t>Type 2</t>
  </si>
  <si>
    <t>Ic-broad</t>
  </si>
  <si>
    <t>Ib-norm</t>
  </si>
  <si>
    <t># Dropped one of this type</t>
  </si>
  <si>
    <t>Data to agument</t>
  </si>
  <si>
    <t>Ia-91bg</t>
  </si>
  <si>
    <t>Ic-norm</t>
  </si>
  <si>
    <t>1a-norm</t>
  </si>
  <si>
    <t>II-pec</t>
  </si>
  <si>
    <t>IIP</t>
  </si>
  <si>
    <t>Ia-pec</t>
  </si>
  <si>
    <t>Iax</t>
  </si>
  <si>
    <t>IIn</t>
  </si>
  <si>
    <t>Ic-pec</t>
  </si>
  <si>
    <t>Ibn</t>
  </si>
  <si>
    <t>Ia-csm</t>
  </si>
  <si>
    <t>Ib-pec</t>
  </si>
  <si>
    <t>IIL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</si>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</sst>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212121"/>
      <name val="Roboto"/>
    </font>
    <font>
      <b/>
      <color theme="1"/>
      <name val="Arial"/>
      <scheme val="minor"/>
    </font>
    <font>
      <color rgb="FF000000"/>
      <name val="Arial"/>
      <scheme val="minor"/>
    </font>
    <font>
      <sz val="11.0"/>
      <color rgb="FF212121"/>
      <name val="Roboto"/>
    </font>
    <font>
      <color theme="1"/>
      <name val="Arial"/>
      <scheme val="minor"/>
    </font>
    <font>
      <sz val="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3" numFmtId="0" xfId="0" applyAlignment="1" applyFont="1">
      <alignment horizontal="left" readingOrder="0" shrinkToFit="0" wrapText="1"/>
    </xf>
    <xf borderId="0" fillId="2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Font="1"/>
    <xf borderId="0" fillId="0" fontId="5" numFmtId="1" xfId="0" applyFont="1" applyNumberFormat="1"/>
    <xf borderId="0" fillId="0" fontId="5" numFmtId="0" xfId="0" applyAlignment="1" applyFont="1">
      <alignment horizontal="left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</cols>
  <sheetData>
    <row r="1">
      <c r="A1" s="1" t="s">
        <v>0</v>
      </c>
      <c r="B1" s="1" t="s">
        <v>1</v>
      </c>
      <c r="C1" s="1" t="s">
        <v>2</v>
      </c>
      <c r="D1" s="2"/>
      <c r="G1" s="3" t="s">
        <v>3</v>
      </c>
    </row>
    <row r="2">
      <c r="A2" s="4" t="s">
        <v>4</v>
      </c>
      <c r="B2" s="5">
        <v>0.0</v>
      </c>
      <c r="C2" s="6">
        <v>0.0</v>
      </c>
      <c r="D2" s="6">
        <v>2387.0</v>
      </c>
      <c r="G2" s="7" t="s">
        <v>5</v>
      </c>
      <c r="H2" s="8">
        <f>D2</f>
        <v>2387</v>
      </c>
    </row>
    <row r="3">
      <c r="A3" s="4" t="s">
        <v>6</v>
      </c>
      <c r="B3" s="5">
        <v>1.0</v>
      </c>
      <c r="C3" s="6">
        <v>1.0</v>
      </c>
      <c r="D3" s="6">
        <v>398.0</v>
      </c>
      <c r="G3" s="7" t="s">
        <v>7</v>
      </c>
      <c r="H3" s="8">
        <f>D3+D7+D11+D12+D16</f>
        <v>901</v>
      </c>
    </row>
    <row r="4">
      <c r="A4" s="4" t="s">
        <v>8</v>
      </c>
      <c r="B4" s="5">
        <v>8.0</v>
      </c>
      <c r="C4" s="6">
        <v>2.0</v>
      </c>
      <c r="D4" s="6">
        <v>328.0</v>
      </c>
      <c r="G4" s="7" t="s">
        <v>9</v>
      </c>
      <c r="H4" s="8">
        <f>D19-H2-H3</f>
        <v>1712</v>
      </c>
    </row>
    <row r="5">
      <c r="A5" s="4" t="s">
        <v>10</v>
      </c>
      <c r="B5" s="5">
        <v>11.0</v>
      </c>
      <c r="C5" s="6">
        <v>2.0</v>
      </c>
      <c r="D5" s="6">
        <v>279.0</v>
      </c>
    </row>
    <row r="6">
      <c r="A6" s="4" t="s">
        <v>11</v>
      </c>
      <c r="B6" s="5">
        <v>6.0</v>
      </c>
      <c r="C6" s="6">
        <v>2.0</v>
      </c>
      <c r="D6" s="6">
        <f>270-1</f>
        <v>269</v>
      </c>
      <c r="E6" s="9" t="s">
        <v>12</v>
      </c>
      <c r="G6" s="3" t="s">
        <v>13</v>
      </c>
    </row>
    <row r="7">
      <c r="A7" s="4" t="s">
        <v>14</v>
      </c>
      <c r="B7" s="5">
        <v>2.0</v>
      </c>
      <c r="C7" s="6">
        <v>1.0</v>
      </c>
      <c r="D7" s="6">
        <v>264.0</v>
      </c>
      <c r="G7" s="10" t="s">
        <v>5</v>
      </c>
      <c r="I7" s="10"/>
      <c r="J7" s="10">
        <v>0.0</v>
      </c>
    </row>
    <row r="8">
      <c r="A8" s="4" t="s">
        <v>15</v>
      </c>
      <c r="B8" s="5">
        <v>10.0</v>
      </c>
      <c r="C8" s="6">
        <v>2.0</v>
      </c>
      <c r="D8" s="6">
        <v>263.0</v>
      </c>
      <c r="G8" s="10" t="s">
        <v>7</v>
      </c>
      <c r="H8" s="7" t="s">
        <v>16</v>
      </c>
      <c r="I8" s="11">
        <v>0.0</v>
      </c>
      <c r="J8" s="12">
        <f>H2/5</f>
        <v>477.4</v>
      </c>
    </row>
    <row r="9">
      <c r="A9" s="4" t="s">
        <v>17</v>
      </c>
      <c r="B9" s="5">
        <v>16.0</v>
      </c>
      <c r="C9" s="6">
        <v>2.0</v>
      </c>
      <c r="D9" s="6">
        <v>241.0</v>
      </c>
      <c r="G9" s="13"/>
      <c r="H9" s="8" t="str">
        <f>A3</f>
        <v>Ia-91T</v>
      </c>
      <c r="I9" s="11">
        <v>1.0</v>
      </c>
      <c r="J9" s="14">
        <f>$J$8-D3</f>
        <v>79.4</v>
      </c>
    </row>
    <row r="10">
      <c r="A10" s="4" t="s">
        <v>18</v>
      </c>
      <c r="B10" s="5">
        <v>13.0</v>
      </c>
      <c r="C10" s="6">
        <v>2.0</v>
      </c>
      <c r="D10" s="6">
        <v>176.0</v>
      </c>
      <c r="G10" s="13"/>
      <c r="H10" s="8" t="str">
        <f>A7</f>
        <v>Ia-91bg</v>
      </c>
      <c r="I10" s="11">
        <v>2.0</v>
      </c>
      <c r="J10" s="14">
        <f>$J$8-D7</f>
        <v>213.4</v>
      </c>
    </row>
    <row r="11">
      <c r="A11" s="4" t="s">
        <v>19</v>
      </c>
      <c r="B11" s="5">
        <v>5.0</v>
      </c>
      <c r="C11" s="6">
        <v>1.0</v>
      </c>
      <c r="D11" s="6">
        <v>141.0</v>
      </c>
      <c r="G11" s="13"/>
      <c r="H11" s="8" t="str">
        <f t="shared" ref="H11:H12" si="1">A11</f>
        <v>Ia-pec</v>
      </c>
      <c r="I11" s="11">
        <v>5.0</v>
      </c>
      <c r="J11" s="14">
        <f t="shared" ref="J11:J12" si="2">$J$8-D11</f>
        <v>336.4</v>
      </c>
    </row>
    <row r="12">
      <c r="A12" s="4" t="s">
        <v>20</v>
      </c>
      <c r="B12" s="5">
        <v>4.0</v>
      </c>
      <c r="C12" s="6">
        <v>1.0</v>
      </c>
      <c r="D12" s="6">
        <v>68.0</v>
      </c>
      <c r="G12" s="13"/>
      <c r="H12" s="8" t="str">
        <f t="shared" si="1"/>
        <v>Iax</v>
      </c>
      <c r="I12" s="11">
        <v>4.0</v>
      </c>
      <c r="J12" s="14">
        <f t="shared" si="2"/>
        <v>409.4</v>
      </c>
    </row>
    <row r="13">
      <c r="A13" s="4" t="s">
        <v>21</v>
      </c>
      <c r="B13" s="5">
        <v>15.0</v>
      </c>
      <c r="C13" s="6">
        <v>2.0</v>
      </c>
      <c r="D13" s="6">
        <v>64.0</v>
      </c>
      <c r="G13" s="13"/>
      <c r="H13" s="8" t="str">
        <f>A16</f>
        <v>Ia-csm</v>
      </c>
      <c r="I13" s="11">
        <v>3.0</v>
      </c>
      <c r="J13" s="14">
        <f>$J$8-D16</f>
        <v>447.4</v>
      </c>
    </row>
    <row r="14">
      <c r="A14" s="4" t="s">
        <v>22</v>
      </c>
      <c r="B14" s="5">
        <v>12.0</v>
      </c>
      <c r="C14" s="6">
        <v>2.0</v>
      </c>
      <c r="D14" s="6">
        <v>33.0</v>
      </c>
      <c r="G14" s="10" t="s">
        <v>9</v>
      </c>
      <c r="I14" s="13"/>
      <c r="J14" s="13">
        <f>H2/11</f>
        <v>217</v>
      </c>
    </row>
    <row r="15">
      <c r="A15" s="4" t="s">
        <v>23</v>
      </c>
      <c r="B15" s="5">
        <v>7.0</v>
      </c>
      <c r="C15" s="6">
        <v>2.0</v>
      </c>
      <c r="D15" s="6">
        <v>31.0</v>
      </c>
      <c r="H15" s="15" t="str">
        <f t="shared" ref="H15:H17" si="3">A4</f>
        <v>IIb</v>
      </c>
      <c r="I15" s="7">
        <v>8.0</v>
      </c>
      <c r="J15" s="8">
        <f t="shared" ref="J15:J17" si="4">$J$14-D4</f>
        <v>-111</v>
      </c>
    </row>
    <row r="16">
      <c r="A16" s="4" t="s">
        <v>24</v>
      </c>
      <c r="B16" s="5">
        <v>3.0</v>
      </c>
      <c r="C16" s="6">
        <v>1.0</v>
      </c>
      <c r="D16" s="6">
        <v>30.0</v>
      </c>
      <c r="H16" s="8" t="str">
        <f t="shared" si="3"/>
        <v>Ic-broad</v>
      </c>
      <c r="I16" s="7">
        <v>11.0</v>
      </c>
      <c r="J16" s="8">
        <f t="shared" si="4"/>
        <v>-62</v>
      </c>
    </row>
    <row r="17">
      <c r="A17" s="4" t="s">
        <v>25</v>
      </c>
      <c r="B17" s="5">
        <v>9.0</v>
      </c>
      <c r="C17" s="6">
        <v>2.0</v>
      </c>
      <c r="D17" s="6">
        <v>15.0</v>
      </c>
      <c r="H17" s="8" t="str">
        <f t="shared" si="3"/>
        <v>Ib-norm</v>
      </c>
      <c r="I17" s="7">
        <v>6.0</v>
      </c>
      <c r="J17" s="8">
        <f t="shared" si="4"/>
        <v>-52</v>
      </c>
    </row>
    <row r="18">
      <c r="A18" s="4" t="s">
        <v>26</v>
      </c>
      <c r="B18" s="5">
        <v>14.0</v>
      </c>
      <c r="C18" s="6">
        <v>2.0</v>
      </c>
      <c r="D18" s="6">
        <v>13.0</v>
      </c>
      <c r="H18" s="8" t="str">
        <f t="shared" ref="H18:H20" si="5">A8</f>
        <v>Ic-norm</v>
      </c>
      <c r="I18" s="7">
        <v>10.0</v>
      </c>
      <c r="J18" s="8">
        <f t="shared" ref="J18:J20" si="6">$J$14-D8</f>
        <v>-46</v>
      </c>
    </row>
    <row r="19">
      <c r="A19" s="16" t="s">
        <v>27</v>
      </c>
      <c r="D19" s="8">
        <f>SUM(D2:D18)</f>
        <v>5000</v>
      </c>
      <c r="H19" s="8" t="str">
        <f t="shared" si="5"/>
        <v>II-pec</v>
      </c>
      <c r="I19" s="7">
        <v>16.0</v>
      </c>
      <c r="J19" s="8">
        <f t="shared" si="6"/>
        <v>-24</v>
      </c>
    </row>
    <row r="20">
      <c r="H20" s="8" t="str">
        <f t="shared" si="5"/>
        <v>IIP</v>
      </c>
      <c r="I20" s="7">
        <v>13.0</v>
      </c>
      <c r="J20" s="8">
        <f t="shared" si="6"/>
        <v>41</v>
      </c>
    </row>
    <row r="21">
      <c r="H21" s="8" t="str">
        <f t="shared" ref="H21:H23" si="7">A13</f>
        <v>IIn</v>
      </c>
      <c r="I21" s="7">
        <v>15.0</v>
      </c>
      <c r="J21" s="8">
        <f t="shared" ref="J21:J23" si="8">$J$14-D13</f>
        <v>153</v>
      </c>
    </row>
    <row r="22">
      <c r="H22" s="8" t="str">
        <f t="shared" si="7"/>
        <v>Ic-pec</v>
      </c>
      <c r="I22" s="7">
        <v>12.0</v>
      </c>
      <c r="J22" s="8">
        <f t="shared" si="8"/>
        <v>184</v>
      </c>
    </row>
    <row r="23">
      <c r="H23" s="8" t="str">
        <f t="shared" si="7"/>
        <v>Ibn</v>
      </c>
      <c r="I23" s="7">
        <v>7.0</v>
      </c>
      <c r="J23" s="8">
        <f t="shared" si="8"/>
        <v>186</v>
      </c>
    </row>
    <row r="24">
      <c r="H24" s="8" t="str">
        <f t="shared" ref="H24:H25" si="9">A17</f>
        <v>Ib-pec</v>
      </c>
      <c r="I24" s="7">
        <v>9.0</v>
      </c>
      <c r="J24" s="8">
        <f t="shared" ref="J24:J25" si="10">$J$14-D17</f>
        <v>202</v>
      </c>
    </row>
    <row r="25">
      <c r="H25" s="8" t="str">
        <f t="shared" si="9"/>
        <v>IIL</v>
      </c>
      <c r="I25" s="7">
        <v>14.0</v>
      </c>
      <c r="J25" s="8">
        <f t="shared" si="10"/>
        <v>204</v>
      </c>
    </row>
  </sheetData>
  <mergeCells count="2">
    <mergeCell ref="G1:H1"/>
    <mergeCell ref="G6:J6"/>
  </mergeCells>
  <drawing r:id="rId1"/>
</worksheet>
</file>