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torrjua\European Commission\GRP-DD mapping update - General\WP2_mapping\_code\data\from excel\"/>
    </mc:Choice>
  </mc:AlternateContent>
  <bookViews>
    <workbookView xWindow="0" yWindow="0" windowWidth="28800" windowHeight="11292" activeTab="1"/>
  </bookViews>
  <sheets>
    <sheet name="validation status" sheetId="11" r:id="rId1"/>
    <sheet name="DEP DD WP23-24 shares" sheetId="3" r:id="rId2"/>
    <sheet name="DEP DD WP23-24 bdg by SO-IA" sheetId="8" r:id="rId3"/>
    <sheet name="DEP DD WP23-24 bdg detail" sheetId="4" r:id="rId4"/>
    <sheet name="DEP DD WP21-22&amp;EDIH21-23 shares" sheetId="5" r:id="rId5"/>
    <sheet name="DEP DD WP21-22&amp;EDIH21-23 SO-IA" sheetId="10" r:id="rId6"/>
    <sheet name="DEP DD WP21-22&amp;EDIH21-23 bdg" sheetId="6" r:id="rId7"/>
  </sheets>
  <definedNames>
    <definedName name="_xlnm._FilterDatabase" localSheetId="6" hidden="1">'DEP DD WP21-22&amp;EDIH21-23 bdg'!$A$1:$X$91</definedName>
    <definedName name="_xlnm._FilterDatabase" localSheetId="4" hidden="1">'DEP DD WP21-22&amp;EDIH21-23 shares'!$B$1:$Y$88</definedName>
    <definedName name="_xlnm._FilterDatabase" localSheetId="3" hidden="1">'DEP DD WP23-24 bdg detail'!$A$1:$X$88</definedName>
    <definedName name="_xlnm._FilterDatabase" localSheetId="1" hidden="1">'DEP DD WP23-24 shares'!$B$1:$Y$88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7" i="3" l="1"/>
  <c r="S87" i="3"/>
  <c r="R87" i="3"/>
  <c r="V84" i="3"/>
  <c r="U84" i="3"/>
  <c r="T84" i="3"/>
  <c r="S84" i="3"/>
  <c r="R84" i="3"/>
  <c r="V82" i="3"/>
  <c r="U82" i="3"/>
  <c r="T82" i="3"/>
  <c r="S82" i="3"/>
  <c r="R82" i="3"/>
  <c r="V80" i="3"/>
  <c r="U80" i="3"/>
  <c r="T80" i="3"/>
  <c r="S80" i="3"/>
  <c r="R80" i="3"/>
  <c r="V79" i="3"/>
  <c r="U79" i="3"/>
  <c r="T79" i="3"/>
  <c r="S79" i="3"/>
  <c r="R79" i="3"/>
  <c r="U77" i="3"/>
  <c r="T77" i="3"/>
  <c r="S77" i="3"/>
  <c r="R77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T63" i="3"/>
  <c r="S63" i="3"/>
  <c r="R63" i="3"/>
  <c r="W28" i="3"/>
  <c r="V28" i="3"/>
  <c r="U28" i="3"/>
  <c r="T28" i="3"/>
  <c r="S28" i="3"/>
  <c r="R28" i="3"/>
  <c r="W27" i="3"/>
  <c r="V27" i="3"/>
  <c r="U27" i="3"/>
  <c r="T27" i="3"/>
  <c r="S27" i="3"/>
  <c r="R27" i="3"/>
  <c r="V18" i="3"/>
  <c r="U18" i="3"/>
  <c r="T18" i="3"/>
  <c r="S18" i="3"/>
  <c r="R18" i="3"/>
  <c r="T17" i="3"/>
  <c r="S17" i="3"/>
  <c r="R17" i="3"/>
  <c r="T13" i="3"/>
  <c r="S13" i="3"/>
  <c r="R13" i="3"/>
  <c r="S2" i="8" l="1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B2" i="8"/>
</calcChain>
</file>

<file path=xl/sharedStrings.xml><?xml version="1.0" encoding="utf-8"?>
<sst xmlns="http://schemas.openxmlformats.org/spreadsheetml/2006/main" count="3001" uniqueCount="274">
  <si>
    <t>Specific objective</t>
  </si>
  <si>
    <t>Intervention area</t>
  </si>
  <si>
    <t>Topic - level 1</t>
  </si>
  <si>
    <t>Topic - level 2</t>
  </si>
  <si>
    <t>Topic - level 3</t>
  </si>
  <si>
    <t>DEP Total budget (€ million)
[A]</t>
  </si>
  <si>
    <t>DD share (%)
[B]</t>
  </si>
  <si>
    <t>DD-relevant DEP budget (€ million)
[A*B]</t>
  </si>
  <si>
    <t>ICT specialists</t>
  </si>
  <si>
    <t>Semiconductors</t>
  </si>
  <si>
    <t>Unicorns</t>
  </si>
  <si>
    <t>Main Digital Europe Work Programme 2023-24</t>
  </si>
  <si>
    <t>High Performance Computing (HPC)</t>
  </si>
  <si>
    <t>Destination Earth</t>
  </si>
  <si>
    <t>Cloud, data and Artificial Intelligence</t>
  </si>
  <si>
    <t>Cloud-to-Edge Infrastructure and Services</t>
  </si>
  <si>
    <t>Cloud IPCEI Exploitation Office</t>
  </si>
  <si>
    <t>Highly Secure Collaborative Platform for Aeronautics and Security Industry</t>
  </si>
  <si>
    <t>Cloud Federation / Smart Middleware for a European cloud federation and for the European data spaces (Simpl)</t>
  </si>
  <si>
    <t>Reference deployments of European cloud-edge services (industrial IoT Edge and Telco Edge developments)</t>
  </si>
  <si>
    <t>Data for EU</t>
  </si>
  <si>
    <t>Data Spaces</t>
  </si>
  <si>
    <t>Data Space for Cultural Heritage</t>
  </si>
  <si>
    <t>Competence Centre for 3D - deployment</t>
  </si>
  <si>
    <t>Data Space for Tourism</t>
  </si>
  <si>
    <t>Language Data Space</t>
  </si>
  <si>
    <t>European Green Deal Data Space</t>
  </si>
  <si>
    <t>Data Space for Skills (deployment)</t>
  </si>
  <si>
    <t>Energy Data Space</t>
  </si>
  <si>
    <t>Data Space for Manufacturing (deployment)</t>
  </si>
  <si>
    <t>Agricultural Data Space (Deployment)</t>
  </si>
  <si>
    <t>Public Procurement Data Space</t>
  </si>
  <si>
    <t>Common European mobility data space</t>
  </si>
  <si>
    <t>Health Data Space</t>
  </si>
  <si>
    <t>Federated European Infrastructure for Intensive Care Units’ (ICU) data</t>
  </si>
  <si>
    <t>Genome of Europe</t>
  </si>
  <si>
    <t>1+ Million Genomes: sustainability and uptake</t>
  </si>
  <si>
    <t>Supporting patients’ access to their health data in the context of healthcare services for citizens across the EU</t>
  </si>
  <si>
    <t>Demonstrating the in-service use of the European Electronic Health Record Exchange Format (EEHRxF) in healthcare settings</t>
  </si>
  <si>
    <t>Digital Product Passport</t>
  </si>
  <si>
    <t>Support for Data for EU</t>
  </si>
  <si>
    <t>Open Data Portal</t>
  </si>
  <si>
    <t>The European Single Access Point (ESAP) for EU capital markets</t>
  </si>
  <si>
    <t>Artificial Intelligence</t>
  </si>
  <si>
    <t>Testing and Experimentation Facilities</t>
  </si>
  <si>
    <t>Coordination of AI sectorial Testing and Experimentation Facilities</t>
  </si>
  <si>
    <t>Developing CitiVerse</t>
  </si>
  <si>
    <t>Towards networked Local Digital Twins in the EU</t>
  </si>
  <si>
    <t>Platform for advanced virtual human twin (VHT) models</t>
  </si>
  <si>
    <t>Support for Health Data Access Bodies to foster efficient pathways for AI in healthcare</t>
  </si>
  <si>
    <t>AI in support of Quantum-Enhanced Metabolic Magnetic Resonance Imaging Systems</t>
  </si>
  <si>
    <t>Support for the AI Act</t>
  </si>
  <si>
    <t>EU AI Innovation Accelerator preparatory action</t>
  </si>
  <si>
    <t>AI regulatory sandboxes: EU-level coordination and support</t>
  </si>
  <si>
    <t>EU database for stand-alone high-risk AI systems</t>
  </si>
  <si>
    <t>Pilot action for the establishment of future Union Testing Facilities in AI</t>
  </si>
  <si>
    <t>Alliance for Language Technologies and open-source foundation model</t>
  </si>
  <si>
    <t>Alliance for Language Technologies</t>
  </si>
  <si>
    <t>Making available a high performing open-source European foundation model for fine-tuning</t>
  </si>
  <si>
    <t>Cybersecurity</t>
  </si>
  <si>
    <t>Incident Response Support and Preparedness for Key Sectors</t>
  </si>
  <si>
    <t>Incident Response Support</t>
  </si>
  <si>
    <t>Advanced Digital Skills</t>
  </si>
  <si>
    <t>Specialised Education Programmes in Key Capacity Areas</t>
  </si>
  <si>
    <t>Reinforcing Skills in semiconductors</t>
  </si>
  <si>
    <t>Cybersecurity Skills Academy</t>
  </si>
  <si>
    <t>Boosting digital skills of young people, in particular girls</t>
  </si>
  <si>
    <t>Girls and Women in Digital</t>
  </si>
  <si>
    <t>Digital Skills and Jobs Platform</t>
  </si>
  <si>
    <t>National Coalitions</t>
  </si>
  <si>
    <t>Accelerating the Best Use of Technologies</t>
  </si>
  <si>
    <t>Blockchain</t>
  </si>
  <si>
    <t>Deployment of Public Services</t>
  </si>
  <si>
    <t>European Digital Government Ecosystem</t>
  </si>
  <si>
    <t>European Digital Identity and Trust Ecosystem (Standards and Sample Implementation)</t>
  </si>
  <si>
    <t>Support to the implementation of the Once Only Technical System under the Single Digital Gateway Regulation</t>
  </si>
  <si>
    <t>eProcurement and eInvoicing</t>
  </si>
  <si>
    <t>Interoperable Europe - Interoperability for the Public Sector</t>
  </si>
  <si>
    <t>Interoperable Europe Policy Support</t>
  </si>
  <si>
    <t>Innovative and Connected Public Administrations</t>
  </si>
  <si>
    <t>Interoperable Europe: GovTech Incubator</t>
  </si>
  <si>
    <t>Trans-European Services for Telematics between Administrations (TESTA)</t>
  </si>
  <si>
    <t>Justice and Consumers</t>
  </si>
  <si>
    <t>Core EU Justice and Consumers IT Systems</t>
  </si>
  <si>
    <t>Digitalisation of Service of Documents and Taking of Evidence in Civil and Commercial Matters</t>
  </si>
  <si>
    <t>Digitalisation of Judicial Cooperation in Civil, Commercial and Criminal Matters</t>
  </si>
  <si>
    <t>Common Platform for Online Investigations and Law Enforcement (EU eLab)</t>
  </si>
  <si>
    <t>Joint Investigation Teams collaboration platform (JITs CP)</t>
  </si>
  <si>
    <t>Confidence in Digital Transformation</t>
  </si>
  <si>
    <t>Safer Internet</t>
  </si>
  <si>
    <t>Network of Safer Internet Centres (SICs)</t>
  </si>
  <si>
    <t>IT system supporting the removal of online child sexual abuse material (CSAM)°</t>
  </si>
  <si>
    <t>Better Internet for Kids (BIK) platform – EU coordination</t>
  </si>
  <si>
    <t>European Digital Media Observatory</t>
  </si>
  <si>
    <t>EU Energy Saving Reference Framework</t>
  </si>
  <si>
    <t>Support to the implementation of Multi-Country Projects (MCPs)</t>
  </si>
  <si>
    <t>Programme Support Actions</t>
  </si>
  <si>
    <t>Support to Dissemination and Exploitation (D&amp;E)</t>
  </si>
  <si>
    <t>Supporting the Network of National Contact Points (NCPs)</t>
  </si>
  <si>
    <t>IT Systems for the enforcement of the Digital Services Act and the Digital Markets Act</t>
  </si>
  <si>
    <t>Other Support Actions</t>
  </si>
  <si>
    <t>Financial Instruments</t>
  </si>
  <si>
    <t>Investment Platform for Strategic Digital Technologies</t>
  </si>
  <si>
    <t>Chips Fund</t>
  </si>
  <si>
    <t>Cybersecurity Work Programme 2023-24</t>
  </si>
  <si>
    <t>Deployment actions in the area of cybersecurity</t>
  </si>
  <si>
    <t>Security Operation Centres</t>
  </si>
  <si>
    <t>National SOCs</t>
  </si>
  <si>
    <t>Enlarging existing or Launching New Cross-Border SOC Platforms</t>
  </si>
  <si>
    <t>Joint Acquisition of Infrastructure, Tools and Services with the Cross-Border SOC Platforms</t>
  </si>
  <si>
    <t>Novel applications of AI and Other Enabling Technologies for Security Operation Centres</t>
  </si>
  <si>
    <t>Strengthening the SOC ecosystem</t>
  </si>
  <si>
    <t>Development and Deployment of Advanced Key Technologies</t>
  </si>
  <si>
    <t>Support for the Implementation of the proposed Cyber Resilience Act</t>
  </si>
  <si>
    <t>Strengthening cybersecurity capacities of European SMEs in line with Cyber Resilience Act requirements and obligations</t>
  </si>
  <si>
    <t>Tools for compliance with CRA requirements and obligations</t>
  </si>
  <si>
    <t>Post Quantum Cryptography</t>
  </si>
  <si>
    <t>Deployment of Post-Quantum Cryptography (PQC) systems in industrial sectors</t>
  </si>
  <si>
    <t>Standardisation and awareness of the European transition to post-quantum cryptography</t>
  </si>
  <si>
    <t>Roadmap for the transition of European public administrations to a post-quantum cryptography era</t>
  </si>
  <si>
    <t>Cybersecurity Emergency Mechanism</t>
  </si>
  <si>
    <t>Preparedness Support and Mutual Assistance, Targeting Larger Industrial Operations and Installations</t>
  </si>
  <si>
    <t>Coordination Between the Cybersecurity Civilian and Defence Spheres</t>
  </si>
  <si>
    <t>Standardisation in the Area of Cybersecurity</t>
  </si>
  <si>
    <t>Support for Implementation of EU Legislation on Cybersecurity and National Cybersecurity Strategies</t>
  </si>
  <si>
    <t>Support for Implementation of EU Legislation on Cybersecurity and National Cybersecurity Strategies (2023)</t>
  </si>
  <si>
    <t>Support for Implementation of EU Legislation on Cybersecurity and National Cybersecurity Strategies (2024)</t>
  </si>
  <si>
    <t>Deploying The Network of National Coordination Centres with Member States</t>
  </si>
  <si>
    <t>-</t>
  </si>
  <si>
    <t>Preparedness Support and Mutual Assistance</t>
  </si>
  <si>
    <t>Main Digital Europe Work Programme 2021-22</t>
  </si>
  <si>
    <t>Cloud-to-Edge Infrastructure</t>
  </si>
  <si>
    <t>Smart middleware platform</t>
  </si>
  <si>
    <t>Large scale pilots for cloud-to-edge-based service solutions</t>
  </si>
  <si>
    <t>Marketplace for federated cloud-to-edge-based services</t>
  </si>
  <si>
    <t>Secretariat for the Alliance on industrial data, cloud and edge</t>
  </si>
  <si>
    <t>Testing and Experimentation Facility for Edge AI</t>
  </si>
  <si>
    <t>Secretariat for the Alliance on Processors and Semiconductor technologies</t>
  </si>
  <si>
    <t>Green Deal data space</t>
  </si>
  <si>
    <t>Data Space for smart communities</t>
  </si>
  <si>
    <t>Preparatory actions for Data space for smart communities</t>
  </si>
  <si>
    <t>Data space for smart communities (deployment)</t>
  </si>
  <si>
    <t>Advancing the digital transformation of smart communities</t>
  </si>
  <si>
    <t>Data Space for Mobility</t>
  </si>
  <si>
    <t xml:space="preserve">Preparatory actions for Mobility Data space </t>
  </si>
  <si>
    <t>Data Space for Mobility (deployment)</t>
  </si>
  <si>
    <t>Data Spaces for Manufacturing</t>
  </si>
  <si>
    <t xml:space="preserve">Preparatory actions for Manufacturing Data space </t>
  </si>
  <si>
    <t>Data Space for Agriculture</t>
  </si>
  <si>
    <t>Data Space for Cultural Content</t>
  </si>
  <si>
    <t>Data Space for Health</t>
  </si>
  <si>
    <t>genomics</t>
  </si>
  <si>
    <t>cancer images</t>
  </si>
  <si>
    <t>Data Space for Media (deployment)</t>
  </si>
  <si>
    <t>Financial data space</t>
  </si>
  <si>
    <t>Skills data space (preparatory actions)</t>
  </si>
  <si>
    <t>language data space (deployment)</t>
  </si>
  <si>
    <t>Data Spaces for Public Administrations</t>
  </si>
  <si>
    <t>Data Space for Public Procurement (deployment)</t>
  </si>
  <si>
    <t>Data space for security (law enforcement)</t>
  </si>
  <si>
    <t>Dataspace for Tourism (preparatory actions)</t>
  </si>
  <si>
    <t>Data Spaces Support Centre</t>
  </si>
  <si>
    <t>Public Sector Open Data for AI and Open Data Platform</t>
  </si>
  <si>
    <t>AI on demand platform</t>
  </si>
  <si>
    <t>Preparatory actions for AI on demand platform</t>
  </si>
  <si>
    <t>Deployment of AI on demand platform</t>
  </si>
  <si>
    <t>Testing and Experimentation Facility for Manufacturing</t>
  </si>
  <si>
    <t>Testing and Experimentation Facility for Health</t>
  </si>
  <si>
    <t>Testing and Experimentation Facility for Agri-Food</t>
  </si>
  <si>
    <t>Testing and experimentation facilities for Smart Communities</t>
  </si>
  <si>
    <t>A Quantum secure EU communication infrastructure for Europe (the EuroQCI)</t>
  </si>
  <si>
    <t>Create a European Industrial Ecosystem for Secure QCI technologies and systems</t>
  </si>
  <si>
    <t>Deploying advanced national QCI systems and networks</t>
  </si>
  <si>
    <t>Coordinate the first deployments</t>
  </si>
  <si>
    <t xml:space="preserve">Deploy a large-scale testing and certification infrastructure </t>
  </si>
  <si>
    <t>Specialised education programmes or modules in key capacity areas</t>
  </si>
  <si>
    <t>Job placements in key capacity areas</t>
  </si>
  <si>
    <t>Advanced digital skills analysis</t>
  </si>
  <si>
    <t>Short term training courses in key capacity areas</t>
  </si>
  <si>
    <t>Maintaining and populating the platform for Skills and Jobs</t>
  </si>
  <si>
    <t>Promoting European innovation in education</t>
  </si>
  <si>
    <t>Accelerating best use of technologies</t>
  </si>
  <si>
    <t>Initiatives in support to the European Green Deal</t>
  </si>
  <si>
    <t>Digital Twins and Destination Earth Initiative</t>
  </si>
  <si>
    <t>DestinE Horizontal Core Service data Platform and data lake</t>
  </si>
  <si>
    <t>Digital Twins</t>
  </si>
  <si>
    <t>Governance of the Living-in.eu community</t>
  </si>
  <si>
    <t>Digital Product Passport: sustainable and circular systems</t>
  </si>
  <si>
    <t>Digital solutions in support of the New European Bauhaus</t>
  </si>
  <si>
    <t>European Blockchain Services Infrastructure (EBSI) and Regulatory Sandbox</t>
  </si>
  <si>
    <t>EBSI and sandbox– Core activities</t>
  </si>
  <si>
    <t>EBSI and sandbox – Deployment of services</t>
  </si>
  <si>
    <t>Engagement in the EBP standarization</t>
  </si>
  <si>
    <t>Deployment of public services</t>
  </si>
  <si>
    <t>European Digital Government Eco System (EDGES)</t>
  </si>
  <si>
    <t>Common Services Platform</t>
  </si>
  <si>
    <t>Support to an EU electronic identity system and OOP as per SDG</t>
  </si>
  <si>
    <t>Interoperability Knowlegde and Support Centre</t>
  </si>
  <si>
    <t>Govtech Incubator</t>
  </si>
  <si>
    <t xml:space="preserve">TESTA </t>
  </si>
  <si>
    <t>Justice and consumer protection</t>
  </si>
  <si>
    <t>Core EU justice and consumers IT systems</t>
  </si>
  <si>
    <t>e-Justice Communication via Online Data Exchange (e-CODEX)</t>
  </si>
  <si>
    <t>Digitalisation of justice</t>
  </si>
  <si>
    <t>Common platform for online investigations and enforcement (EU eLab)</t>
  </si>
  <si>
    <t>Health and care</t>
  </si>
  <si>
    <t>An ecosystem for digital twins in healthcare</t>
  </si>
  <si>
    <t>Uptake of digital solutions in Health and Care</t>
  </si>
  <si>
    <t>Security and law enforcement: AI- based pilots</t>
  </si>
  <si>
    <t>Enhancing confidence in Digital Transformation</t>
  </si>
  <si>
    <t>Better Internet for Kids (BIK) platform - EU coordination</t>
  </si>
  <si>
    <t>Safer Internet Centres</t>
  </si>
  <si>
    <t>CSAM IT system supporting the removal of online child sexual abuse material</t>
  </si>
  <si>
    <t>European Digital Media Observatory (EDMO)</t>
  </si>
  <si>
    <t>EDMO - central infrastructure and governance</t>
  </si>
  <si>
    <t>EDMO - centers of digital media</t>
  </si>
  <si>
    <t>Proposals evaluation and project reviews</t>
  </si>
  <si>
    <t>Studies</t>
  </si>
  <si>
    <t>Events, communication, publications</t>
  </si>
  <si>
    <t>Other</t>
  </si>
  <si>
    <t>Financial instrument</t>
  </si>
  <si>
    <t>Advisory services for the Investment Platform for Strategic Digital Technologies</t>
  </si>
  <si>
    <t>European Digital Innovation Hubs (EDIHs) Work Programme 2021-23</t>
  </si>
  <si>
    <t>European Digital Innovation Hubs</t>
  </si>
  <si>
    <t>Initial Network of European Digital Innovation Hubs</t>
  </si>
  <si>
    <t>Digital transformation accelerator</t>
  </si>
  <si>
    <t>Programme suport actions</t>
  </si>
  <si>
    <t>Cybersecurity Work Programme 2021-22</t>
  </si>
  <si>
    <t>European Cyber-shield</t>
  </si>
  <si>
    <t xml:space="preserve">EU cybersecurity resilience, coordination and cybersecurity ranges </t>
  </si>
  <si>
    <t>Capacity building of Security Operation Centres (SOCs)</t>
  </si>
  <si>
    <t>Securing 5G and other strategic digital infrastructures and technologies</t>
  </si>
  <si>
    <t>Uptake of innovative cybersecurity solutions and skills</t>
  </si>
  <si>
    <t>Support to the health sector cybersecurity</t>
  </si>
  <si>
    <t xml:space="preserve">Support to Implementation of relevant EU Legislation </t>
  </si>
  <si>
    <t>Deploying the network of national coordination centres with Member States</t>
  </si>
  <si>
    <t>Cyber Security Community support</t>
  </si>
  <si>
    <t>Supporting the NIS Directive implementation and national cyber security strategies</t>
  </si>
  <si>
    <t>Testing and certification capabilities</t>
  </si>
  <si>
    <t>Work Programme Part</t>
  </si>
  <si>
    <t>Average of DD share (%)</t>
  </si>
  <si>
    <t>DEP Total budget (€ million)</t>
  </si>
  <si>
    <t>DD-relevant DEP budget (€ million)</t>
  </si>
  <si>
    <t/>
  </si>
  <si>
    <t>Not validated</t>
  </si>
  <si>
    <t>Validated</t>
  </si>
  <si>
    <t>Work Programme / Specific Objective / Intervention Area</t>
  </si>
  <si>
    <t>Work Programme</t>
  </si>
  <si>
    <t>Total</t>
  </si>
  <si>
    <t>In percentage</t>
  </si>
  <si>
    <t>In € million (DD-relevant DEP budget)</t>
  </si>
  <si>
    <t>Total DD-relevant DEP budget</t>
  </si>
  <si>
    <t>Validation status of DEP WP 23-24: in terms of DD-relevant DEP budget (€ million)</t>
  </si>
  <si>
    <t>TOTAL DEP WP 23-24 + Cybersecurity WP 23-24</t>
  </si>
  <si>
    <t>TOTAL DEP WP 21-22 + Cybersecurity WP 21-22 + EDIHs 2021-23</t>
  </si>
  <si>
    <t>Year</t>
  </si>
  <si>
    <t>2023-24</t>
  </si>
  <si>
    <t>2021-22</t>
  </si>
  <si>
    <t>2021-23</t>
  </si>
  <si>
    <t>DD share (%)
[C]</t>
  </si>
  <si>
    <t>DD-relevant DEP budget (€ million)
[A*B*C]</t>
  </si>
  <si>
    <t>Deployment of operational data space</t>
  </si>
  <si>
    <t>Basic digital skills</t>
  </si>
  <si>
    <t>Gigabit network coverage</t>
  </si>
  <si>
    <t>5G coverage</t>
  </si>
  <si>
    <t>Edge nodes</t>
  </si>
  <si>
    <t>Quantum computing</t>
  </si>
  <si>
    <t>Cloud computing services</t>
  </si>
  <si>
    <t>Data analytics</t>
  </si>
  <si>
    <t>Artificial intelligence</t>
  </si>
  <si>
    <t>Digital late adopters</t>
  </si>
  <si>
    <t>Digital public services</t>
  </si>
  <si>
    <t>Electronic health records</t>
  </si>
  <si>
    <t>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</si>
</sst>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E9CF"/>
        <bgColor indexed="64"/>
      </patternFill>
    </fill>
    <fill>
      <patternFill patternType="solid">
        <fgColor rgb="FFF5F4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5" fillId="0" borderId="0"/>
    <xf numFmtId="9" fontId="1" fillId="0" borderId="0" applyFont="0" applyFill="0" applyBorder="0" applyAlignment="0" applyProtection="0"/>
  </cellStyleXfs>
  <cellXfs count="284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4" borderId="0" xfId="0" applyFont="1" applyFill="1" applyAlignment="1">
      <alignment vertical="center"/>
    </xf>
    <xf numFmtId="0" fontId="4" fillId="5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164" fontId="4" fillId="0" borderId="4" xfId="0" applyNumberFormat="1" applyFont="1" applyBorder="1" applyAlignment="1">
      <alignment horizontal="right" vertical="center"/>
    </xf>
    <xf numFmtId="9" fontId="4" fillId="0" borderId="4" xfId="0" applyNumberFormat="1" applyFont="1" applyBorder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/>
    </xf>
    <xf numFmtId="9" fontId="8" fillId="7" borderId="3" xfId="1" applyFont="1" applyFill="1" applyBorder="1"/>
    <xf numFmtId="9" fontId="8" fillId="8" borderId="3" xfId="1" applyFont="1" applyFill="1" applyBorder="1"/>
    <xf numFmtId="9" fontId="8" fillId="9" borderId="3" xfId="1" applyFont="1" applyFill="1" applyBorder="1"/>
    <xf numFmtId="9" fontId="8" fillId="10" borderId="3" xfId="1" applyFont="1" applyFill="1" applyBorder="1"/>
    <xf numFmtId="164" fontId="4" fillId="0" borderId="8" xfId="0" applyNumberFormat="1" applyFont="1" applyBorder="1" applyAlignment="1">
      <alignment horizontal="right" vertical="center"/>
    </xf>
    <xf numFmtId="9" fontId="4" fillId="0" borderId="8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9" fontId="9" fillId="0" borderId="0" xfId="0" applyNumberFormat="1" applyFont="1" applyAlignment="1">
      <alignment horizontal="right" vertical="center"/>
    </xf>
    <xf numFmtId="164" fontId="9" fillId="0" borderId="9" xfId="0" applyNumberFormat="1" applyFont="1" applyBorder="1" applyAlignment="1">
      <alignment horizontal="right" vertical="center"/>
    </xf>
    <xf numFmtId="9" fontId="9" fillId="0" borderId="9" xfId="0" applyNumberFormat="1" applyFont="1" applyBorder="1" applyAlignment="1">
      <alignment horizontal="right" vertical="center"/>
    </xf>
    <xf numFmtId="164" fontId="9" fillId="0" borderId="10" xfId="0" applyNumberFormat="1" applyFont="1" applyBorder="1" applyAlignment="1">
      <alignment horizontal="right" vertical="center"/>
    </xf>
    <xf numFmtId="164" fontId="9" fillId="0" borderId="11" xfId="0" applyNumberFormat="1" applyFont="1" applyBorder="1" applyAlignment="1">
      <alignment horizontal="right" vertical="center"/>
    </xf>
    <xf numFmtId="164" fontId="9" fillId="0" borderId="12" xfId="0" applyNumberFormat="1" applyFont="1" applyBorder="1" applyAlignment="1">
      <alignment horizontal="right" vertical="center"/>
    </xf>
    <xf numFmtId="9" fontId="9" fillId="0" borderId="12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left" vertical="center" indent="1"/>
    </xf>
    <xf numFmtId="0" fontId="4" fillId="5" borderId="13" xfId="0" applyFont="1" applyFill="1" applyBorder="1" applyAlignment="1">
      <alignment horizontal="left" vertical="center"/>
    </xf>
    <xf numFmtId="0" fontId="3" fillId="3" borderId="14" xfId="0" applyFont="1" applyFill="1" applyBorder="1"/>
    <xf numFmtId="164" fontId="4" fillId="0" borderId="16" xfId="0" applyNumberFormat="1" applyFont="1" applyBorder="1" applyAlignment="1">
      <alignment horizontal="right" vertical="center"/>
    </xf>
    <xf numFmtId="9" fontId="12" fillId="9" borderId="3" xfId="1" applyFont="1" applyFill="1" applyBorder="1"/>
    <xf numFmtId="9" fontId="12" fillId="10" borderId="3" xfId="1" applyFont="1" applyFill="1" applyBorder="1"/>
    <xf numFmtId="9" fontId="4" fillId="0" borderId="15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2" fontId="8" fillId="7" borderId="3" xfId="1" applyNumberFormat="1" applyFont="1" applyFill="1" applyBorder="1"/>
    <xf numFmtId="2" fontId="8" fillId="8" borderId="3" xfId="1" applyNumberFormat="1" applyFont="1" applyFill="1" applyBorder="1"/>
    <xf numFmtId="2" fontId="8" fillId="9" borderId="3" xfId="1" applyNumberFormat="1" applyFont="1" applyFill="1" applyBorder="1"/>
    <xf numFmtId="2" fontId="8" fillId="10" borderId="3" xfId="1" applyNumberFormat="1" applyFont="1" applyFill="1" applyBorder="1"/>
    <xf numFmtId="164" fontId="4" fillId="0" borderId="18" xfId="0" applyNumberFormat="1" applyFont="1" applyBorder="1" applyAlignment="1">
      <alignment horizontal="right" vertical="center"/>
    </xf>
    <xf numFmtId="9" fontId="4" fillId="0" borderId="18" xfId="0" applyNumberFormat="1" applyFont="1" applyBorder="1" applyAlignment="1">
      <alignment horizontal="right" vertical="center"/>
    </xf>
    <xf numFmtId="164" fontId="4" fillId="0" borderId="20" xfId="0" applyNumberFormat="1" applyFont="1" applyBorder="1" applyAlignment="1">
      <alignment horizontal="right" vertical="center"/>
    </xf>
    <xf numFmtId="2" fontId="0" fillId="0" borderId="0" xfId="0" applyNumberFormat="1"/>
    <xf numFmtId="0" fontId="3" fillId="3" borderId="2" xfId="0" applyFont="1" applyFill="1" applyBorder="1" applyAlignment="1">
      <alignment vertical="center"/>
    </xf>
    <xf numFmtId="9" fontId="8" fillId="7" borderId="3" xfId="1" applyFont="1" applyFill="1" applyBorder="1" applyAlignment="1">
      <alignment vertical="center"/>
    </xf>
    <xf numFmtId="9" fontId="8" fillId="8" borderId="3" xfId="1" applyFont="1" applyFill="1" applyBorder="1" applyAlignment="1">
      <alignment vertical="center"/>
    </xf>
    <xf numFmtId="9" fontId="8" fillId="10" borderId="3" xfId="1" applyFont="1" applyFill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4" fontId="0" fillId="0" borderId="0" xfId="0" applyNumberFormat="1"/>
    <xf numFmtId="164" fontId="16" fillId="10" borderId="0" xfId="0" applyNumberFormat="1" applyFont="1" applyFill="1"/>
    <xf numFmtId="10" fontId="16" fillId="10" borderId="0" xfId="0" applyNumberFormat="1" applyFont="1" applyFill="1"/>
    <xf numFmtId="164" fontId="16" fillId="7" borderId="0" xfId="0" applyNumberFormat="1" applyFont="1" applyFill="1"/>
    <xf numFmtId="10" fontId="16" fillId="7" borderId="0" xfId="0" applyNumberFormat="1" applyFont="1" applyFill="1"/>
    <xf numFmtId="164" fontId="16" fillId="9" borderId="0" xfId="0" applyNumberFormat="1" applyFont="1" applyFill="1"/>
    <xf numFmtId="10" fontId="16" fillId="9" borderId="0" xfId="0" applyNumberFormat="1" applyFont="1" applyFill="1"/>
    <xf numFmtId="0" fontId="2" fillId="2" borderId="0" xfId="0" applyFont="1" applyFill="1" applyAlignment="1">
      <alignment horizontal="left" vertical="center"/>
    </xf>
    <xf numFmtId="0" fontId="3" fillId="3" borderId="0" xfId="0" applyFont="1" applyFill="1" applyAlignment="1"/>
    <xf numFmtId="0" fontId="3" fillId="4" borderId="0" xfId="0" applyFont="1" applyFill="1" applyAlignment="1">
      <alignment horizontal="left" vertical="center" indent="2"/>
    </xf>
    <xf numFmtId="164" fontId="4" fillId="0" borderId="4" xfId="0" applyNumberFormat="1" applyFont="1" applyFill="1" applyBorder="1" applyAlignment="1">
      <alignment horizontal="right" vertical="center"/>
    </xf>
    <xf numFmtId="9" fontId="4" fillId="0" borderId="4" xfId="0" applyNumberFormat="1" applyFont="1" applyFill="1" applyBorder="1" applyAlignment="1">
      <alignment horizontal="right" vertical="center"/>
    </xf>
    <xf numFmtId="164" fontId="4" fillId="0" borderId="7" xfId="0" applyNumberFormat="1" applyFont="1" applyFill="1" applyBorder="1" applyAlignment="1">
      <alignment horizontal="right" vertical="center"/>
    </xf>
    <xf numFmtId="9" fontId="11" fillId="0" borderId="4" xfId="0" applyNumberFormat="1" applyFont="1" applyFill="1" applyBorder="1" applyAlignment="1">
      <alignment horizontal="right" vertical="center"/>
    </xf>
    <xf numFmtId="164" fontId="4" fillId="0" borderId="18" xfId="0" applyNumberFormat="1" applyFont="1" applyFill="1" applyBorder="1" applyAlignment="1">
      <alignment horizontal="right" vertical="center"/>
    </xf>
    <xf numFmtId="9" fontId="4" fillId="0" borderId="18" xfId="0" applyNumberFormat="1" applyFont="1" applyFill="1" applyBorder="1" applyAlignment="1">
      <alignment horizontal="right" vertical="center"/>
    </xf>
    <xf numFmtId="164" fontId="4" fillId="0" borderId="19" xfId="0" applyNumberFormat="1" applyFont="1" applyFill="1" applyBorder="1" applyAlignment="1">
      <alignment horizontal="right" vertical="center"/>
    </xf>
    <xf numFmtId="9" fontId="4" fillId="0" borderId="19" xfId="0" applyNumberFormat="1" applyFont="1" applyFill="1" applyBorder="1" applyAlignment="1">
      <alignment horizontal="right" vertical="center"/>
    </xf>
    <xf numFmtId="9" fontId="4" fillId="0" borderId="15" xfId="0" applyNumberFormat="1" applyFont="1" applyFill="1" applyBorder="1" applyAlignment="1">
      <alignment horizontal="right" vertical="center"/>
    </xf>
    <xf numFmtId="164" fontId="9" fillId="0" borderId="4" xfId="0" applyNumberFormat="1" applyFont="1" applyFill="1" applyBorder="1" applyAlignment="1">
      <alignment horizontal="right" vertical="center"/>
    </xf>
    <xf numFmtId="9" fontId="4" fillId="0" borderId="17" xfId="0" applyNumberFormat="1" applyFont="1" applyFill="1" applyBorder="1" applyAlignment="1">
      <alignment horizontal="right" vertical="center"/>
    </xf>
    <xf numFmtId="164" fontId="4" fillId="0" borderId="20" xfId="0" applyNumberFormat="1" applyFont="1" applyFill="1" applyBorder="1" applyAlignment="1">
      <alignment horizontal="right" vertical="center"/>
    </xf>
    <xf numFmtId="164" fontId="13" fillId="0" borderId="20" xfId="0" applyNumberFormat="1" applyFont="1" applyFill="1" applyBorder="1" applyAlignment="1">
      <alignment horizontal="right" vertical="center"/>
    </xf>
    <xf numFmtId="164" fontId="14" fillId="0" borderId="4" xfId="0" applyNumberFormat="1" applyFont="1" applyFill="1" applyBorder="1" applyAlignment="1">
      <alignment horizontal="right" vertical="center"/>
    </xf>
    <xf numFmtId="9" fontId="13" fillId="0" borderId="4" xfId="0" applyNumberFormat="1" applyFont="1" applyFill="1" applyBorder="1" applyAlignment="1">
      <alignment horizontal="right" vertical="center"/>
    </xf>
    <xf numFmtId="164" fontId="13" fillId="0" borderId="7" xfId="0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left" vertical="center" indent="2"/>
    </xf>
    <xf numFmtId="0" fontId="3" fillId="3" borderId="0" xfId="0" applyFont="1" applyFill="1" applyBorder="1" applyAlignment="1">
      <alignment horizontal="left" indent="1"/>
    </xf>
    <xf numFmtId="0" fontId="18" fillId="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 wrapText="1"/>
    </xf>
    <xf numFmtId="0" fontId="16" fillId="10" borderId="0" xfId="0" applyFont="1" applyFill="1" applyAlignment="1">
      <alignment horizontal="center" vertical="center"/>
    </xf>
    <xf numFmtId="0" fontId="17" fillId="7" borderId="0" xfId="0" applyFont="1" applyFill="1" applyAlignment="1">
      <alignment vertical="center"/>
    </xf>
    <xf numFmtId="0" fontId="17" fillId="9" borderId="0" xfId="0" applyFont="1" applyFill="1" applyAlignment="1">
      <alignment vertical="center"/>
    </xf>
    <xf numFmtId="0" fontId="16" fillId="10" borderId="0" xfId="0" applyFont="1" applyFill="1" applyAlignment="1">
      <alignment horizontal="center"/>
    </xf>
    <xf numFmtId="0" fontId="16" fillId="0" borderId="0" xfId="0" applyFont="1"/>
    <xf numFmtId="0" fontId="19" fillId="0" borderId="0" xfId="0" applyFont="1"/>
    <xf numFmtId="0" fontId="17" fillId="0" borderId="0" xfId="0" applyFont="1"/>
    <xf numFmtId="4" fontId="16" fillId="0" borderId="0" xfId="0" applyNumberFormat="1" applyFont="1"/>
    <xf numFmtId="165" fontId="16" fillId="0" borderId="0" xfId="0" applyNumberFormat="1" applyFont="1"/>
    <xf numFmtId="0" fontId="16" fillId="0" borderId="0" xfId="0" applyFont="1" applyFill="1" applyAlignment="1">
      <alignment horizontal="center"/>
    </xf>
    <xf numFmtId="164" fontId="16" fillId="0" borderId="0" xfId="0" applyNumberFormat="1" applyFont="1" applyFill="1"/>
    <xf numFmtId="0" fontId="0" fillId="0" borderId="0" xfId="0" applyFill="1"/>
    <xf numFmtId="164" fontId="7" fillId="7" borderId="1" xfId="0" applyNumberFormat="1" applyFont="1" applyFill="1" applyBorder="1" applyAlignment="1">
      <alignment horizontal="center" vertical="center" textRotation="90"/>
    </xf>
    <xf numFmtId="164" fontId="7" fillId="7" borderId="22" xfId="0" applyNumberFormat="1" applyFont="1" applyFill="1" applyBorder="1" applyAlignment="1">
      <alignment horizontal="center" vertical="center" textRotation="90"/>
    </xf>
    <xf numFmtId="164" fontId="7" fillId="8" borderId="22" xfId="0" applyNumberFormat="1" applyFont="1" applyFill="1" applyBorder="1" applyAlignment="1">
      <alignment horizontal="center" vertical="center" textRotation="90"/>
    </xf>
    <xf numFmtId="164" fontId="7" fillId="9" borderId="22" xfId="0" applyNumberFormat="1" applyFont="1" applyFill="1" applyBorder="1" applyAlignment="1">
      <alignment horizontal="center" vertical="center" textRotation="90"/>
    </xf>
    <xf numFmtId="164" fontId="7" fillId="10" borderId="22" xfId="0" applyNumberFormat="1" applyFont="1" applyFill="1" applyBorder="1" applyAlignment="1">
      <alignment horizontal="center" vertical="center" textRotation="90"/>
    </xf>
    <xf numFmtId="164" fontId="7" fillId="10" borderId="23" xfId="0" applyNumberFormat="1" applyFont="1" applyFill="1" applyBorder="1" applyAlignment="1">
      <alignment horizontal="center" vertical="center" textRotation="90"/>
    </xf>
    <xf numFmtId="0" fontId="4" fillId="5" borderId="24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164" fontId="4" fillId="0" borderId="15" xfId="0" applyNumberFormat="1" applyFont="1" applyFill="1" applyBorder="1" applyAlignment="1">
      <alignment horizontal="right" vertical="center"/>
    </xf>
    <xf numFmtId="164" fontId="4" fillId="0" borderId="25" xfId="0" applyNumberFormat="1" applyFont="1" applyFill="1" applyBorder="1" applyAlignment="1">
      <alignment horizontal="right" vertical="center"/>
    </xf>
    <xf numFmtId="0" fontId="4" fillId="5" borderId="21" xfId="0" applyFont="1" applyFill="1" applyBorder="1" applyAlignment="1">
      <alignment horizontal="left" vertical="center"/>
    </xf>
    <xf numFmtId="0" fontId="4" fillId="6" borderId="21" xfId="0" applyFont="1" applyFill="1" applyBorder="1" applyAlignment="1">
      <alignment horizontal="left" vertical="center" indent="1"/>
    </xf>
    <xf numFmtId="0" fontId="4" fillId="0" borderId="18" xfId="0" applyFont="1" applyBorder="1" applyAlignment="1">
      <alignment horizontal="left" vertical="center" indent="1"/>
    </xf>
    <xf numFmtId="0" fontId="3" fillId="4" borderId="22" xfId="0" applyFont="1" applyFill="1" applyBorder="1" applyAlignment="1">
      <alignment vertical="center"/>
    </xf>
    <xf numFmtId="0" fontId="4" fillId="5" borderId="27" xfId="0" applyFont="1" applyFill="1" applyBorder="1" applyAlignment="1">
      <alignment horizontal="left" vertical="center"/>
    </xf>
    <xf numFmtId="0" fontId="4" fillId="6" borderId="27" xfId="0" applyFont="1" applyFill="1" applyBorder="1" applyAlignment="1">
      <alignment horizontal="left" vertical="center" indent="1"/>
    </xf>
    <xf numFmtId="0" fontId="4" fillId="0" borderId="28" xfId="0" applyFont="1" applyBorder="1" applyAlignment="1">
      <alignment horizontal="left" vertical="center" indent="1"/>
    </xf>
    <xf numFmtId="164" fontId="4" fillId="0" borderId="28" xfId="0" applyNumberFormat="1" applyFont="1" applyFill="1" applyBorder="1" applyAlignment="1">
      <alignment horizontal="right" vertical="center"/>
    </xf>
    <xf numFmtId="9" fontId="11" fillId="0" borderId="28" xfId="0" applyNumberFormat="1" applyFont="1" applyFill="1" applyBorder="1" applyAlignment="1">
      <alignment horizontal="right" vertical="center"/>
    </xf>
    <xf numFmtId="164" fontId="4" fillId="0" borderId="29" xfId="0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4" fillId="5" borderId="30" xfId="0" applyFont="1" applyFill="1" applyBorder="1" applyAlignment="1">
      <alignment horizontal="left" vertical="center"/>
    </xf>
    <xf numFmtId="0" fontId="4" fillId="6" borderId="30" xfId="0" applyFont="1" applyFill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164" fontId="4" fillId="0" borderId="8" xfId="0" applyNumberFormat="1" applyFont="1" applyFill="1" applyBorder="1" applyAlignment="1">
      <alignment horizontal="right" vertical="center"/>
    </xf>
    <xf numFmtId="9" fontId="4" fillId="0" borderId="8" xfId="0" applyNumberFormat="1" applyFont="1" applyFill="1" applyBorder="1" applyAlignment="1">
      <alignment horizontal="right" vertical="center"/>
    </xf>
    <xf numFmtId="164" fontId="4" fillId="0" borderId="16" xfId="0" applyNumberFormat="1" applyFont="1" applyFill="1" applyBorder="1" applyAlignment="1">
      <alignment horizontal="right" vertical="center"/>
    </xf>
    <xf numFmtId="0" fontId="3" fillId="4" borderId="5" xfId="0" applyFont="1" applyFill="1" applyBorder="1" applyAlignment="1">
      <alignment vertical="center"/>
    </xf>
    <xf numFmtId="0" fontId="4" fillId="5" borderId="31" xfId="0" applyFont="1" applyFill="1" applyBorder="1" applyAlignment="1">
      <alignment horizontal="left" vertical="center"/>
    </xf>
    <xf numFmtId="0" fontId="4" fillId="6" borderId="31" xfId="0" applyFont="1" applyFill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164" fontId="4" fillId="0" borderId="12" xfId="0" applyNumberFormat="1" applyFont="1" applyFill="1" applyBorder="1" applyAlignment="1">
      <alignment horizontal="right" vertical="center"/>
    </xf>
    <xf numFmtId="9" fontId="4" fillId="0" borderId="12" xfId="0" applyNumberFormat="1" applyFont="1" applyFill="1" applyBorder="1" applyAlignment="1">
      <alignment horizontal="right" vertical="center"/>
    </xf>
    <xf numFmtId="164" fontId="4" fillId="0" borderId="6" xfId="0" applyNumberFormat="1" applyFont="1" applyFill="1" applyBorder="1" applyAlignment="1">
      <alignment horizontal="right" vertical="center"/>
    </xf>
    <xf numFmtId="164" fontId="4" fillId="0" borderId="17" xfId="0" applyNumberFormat="1" applyFont="1" applyFill="1" applyBorder="1" applyAlignment="1">
      <alignment horizontal="right" vertical="center"/>
    </xf>
    <xf numFmtId="164" fontId="4" fillId="0" borderId="32" xfId="0" applyNumberFormat="1" applyFont="1" applyFill="1" applyBorder="1" applyAlignment="1">
      <alignment horizontal="right" vertical="center"/>
    </xf>
    <xf numFmtId="9" fontId="4" fillId="0" borderId="32" xfId="0" applyNumberFormat="1" applyFont="1" applyFill="1" applyBorder="1" applyAlignment="1">
      <alignment horizontal="right" vertical="center"/>
    </xf>
    <xf numFmtId="164" fontId="9" fillId="0" borderId="5" xfId="0" applyNumberFormat="1" applyFont="1" applyFill="1" applyBorder="1" applyAlignment="1">
      <alignment horizontal="right" vertical="center"/>
    </xf>
    <xf numFmtId="9" fontId="9" fillId="0" borderId="5" xfId="0" applyNumberFormat="1" applyFont="1" applyFill="1" applyBorder="1" applyAlignment="1">
      <alignment horizontal="right" vertical="center"/>
    </xf>
    <xf numFmtId="164" fontId="9" fillId="0" borderId="12" xfId="0" applyNumberFormat="1" applyFont="1" applyFill="1" applyBorder="1" applyAlignment="1">
      <alignment horizontal="right" vertical="center"/>
    </xf>
    <xf numFmtId="9" fontId="9" fillId="0" borderId="12" xfId="0" applyNumberFormat="1" applyFont="1" applyFill="1" applyBorder="1" applyAlignment="1">
      <alignment horizontal="right" vertical="center"/>
    </xf>
    <xf numFmtId="164" fontId="9" fillId="0" borderId="22" xfId="0" applyNumberFormat="1" applyFont="1" applyFill="1" applyBorder="1" applyAlignment="1">
      <alignment horizontal="right" vertical="center"/>
    </xf>
    <xf numFmtId="9" fontId="4" fillId="0" borderId="28" xfId="0" applyNumberFormat="1" applyFont="1" applyFill="1" applyBorder="1" applyAlignment="1">
      <alignment horizontal="right" vertical="center"/>
    </xf>
    <xf numFmtId="164" fontId="9" fillId="0" borderId="8" xfId="0" applyNumberFormat="1" applyFont="1" applyFill="1" applyBorder="1" applyAlignment="1">
      <alignment horizontal="right" vertical="center"/>
    </xf>
    <xf numFmtId="0" fontId="4" fillId="6" borderId="33" xfId="0" applyFont="1" applyFill="1" applyBorder="1" applyAlignment="1">
      <alignment horizontal="left" vertical="center" indent="1"/>
    </xf>
    <xf numFmtId="0" fontId="4" fillId="0" borderId="9" xfId="0" applyFont="1" applyBorder="1" applyAlignment="1">
      <alignment horizontal="left" vertical="center" indent="1"/>
    </xf>
    <xf numFmtId="9" fontId="11" fillId="0" borderId="8" xfId="0" applyNumberFormat="1" applyFont="1" applyFill="1" applyBorder="1" applyAlignment="1">
      <alignment horizontal="right" vertical="center"/>
    </xf>
    <xf numFmtId="0" fontId="4" fillId="5" borderId="34" xfId="0" applyFont="1" applyFill="1" applyBorder="1" applyAlignment="1">
      <alignment horizontal="left" vertical="center"/>
    </xf>
    <xf numFmtId="0" fontId="4" fillId="6" borderId="34" xfId="0" applyFont="1" applyFill="1" applyBorder="1" applyAlignment="1">
      <alignment horizontal="left" vertical="center" indent="1"/>
    </xf>
    <xf numFmtId="0" fontId="0" fillId="0" borderId="22" xfId="0" applyBorder="1"/>
    <xf numFmtId="0" fontId="0" fillId="0" borderId="0" xfId="0" applyBorder="1"/>
    <xf numFmtId="0" fontId="4" fillId="6" borderId="0" xfId="0" applyFont="1" applyFill="1" applyBorder="1" applyAlignment="1">
      <alignment horizontal="left" vertical="center" indent="1"/>
    </xf>
    <xf numFmtId="0" fontId="4" fillId="5" borderId="33" xfId="0" applyFont="1" applyFill="1" applyBorder="1" applyAlignment="1">
      <alignment horizontal="left" vertical="center"/>
    </xf>
    <xf numFmtId="0" fontId="0" fillId="0" borderId="9" xfId="0" applyBorder="1"/>
    <xf numFmtId="0" fontId="0" fillId="0" borderId="5" xfId="0" applyBorder="1"/>
    <xf numFmtId="9" fontId="4" fillId="0" borderId="5" xfId="0" applyNumberFormat="1" applyFont="1" applyFill="1" applyBorder="1" applyAlignment="1">
      <alignment horizontal="right" vertical="center"/>
    </xf>
    <xf numFmtId="164" fontId="9" fillId="0" borderId="19" xfId="0" applyNumberFormat="1" applyFont="1" applyFill="1" applyBorder="1" applyAlignment="1">
      <alignment horizontal="right" vertical="center"/>
    </xf>
    <xf numFmtId="9" fontId="4" fillId="0" borderId="12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 vertical="center"/>
    </xf>
    <xf numFmtId="164" fontId="14" fillId="0" borderId="15" xfId="0" applyNumberFormat="1" applyFont="1" applyFill="1" applyBorder="1" applyAlignment="1">
      <alignment horizontal="right" vertical="center"/>
    </xf>
    <xf numFmtId="9" fontId="13" fillId="0" borderId="15" xfId="0" applyNumberFormat="1" applyFont="1" applyFill="1" applyBorder="1" applyAlignment="1">
      <alignment horizontal="right" vertical="center"/>
    </xf>
    <xf numFmtId="2" fontId="8" fillId="7" borderId="31" xfId="1" applyNumberFormat="1" applyFont="1" applyFill="1" applyBorder="1"/>
    <xf numFmtId="2" fontId="8" fillId="8" borderId="31" xfId="1" applyNumberFormat="1" applyFont="1" applyFill="1" applyBorder="1"/>
    <xf numFmtId="2" fontId="8" fillId="9" borderId="31" xfId="1" applyNumberFormat="1" applyFont="1" applyFill="1" applyBorder="1"/>
    <xf numFmtId="2" fontId="8" fillId="10" borderId="31" xfId="1" applyNumberFormat="1" applyFont="1" applyFill="1" applyBorder="1"/>
    <xf numFmtId="2" fontId="8" fillId="7" borderId="24" xfId="1" applyNumberFormat="1" applyFont="1" applyFill="1" applyBorder="1"/>
    <xf numFmtId="2" fontId="8" fillId="8" borderId="24" xfId="1" applyNumberFormat="1" applyFont="1" applyFill="1" applyBorder="1"/>
    <xf numFmtId="2" fontId="8" fillId="9" borderId="24" xfId="1" applyNumberFormat="1" applyFont="1" applyFill="1" applyBorder="1"/>
    <xf numFmtId="2" fontId="8" fillId="10" borderId="24" xfId="1" applyNumberFormat="1" applyFont="1" applyFill="1" applyBorder="1"/>
    <xf numFmtId="2" fontId="8" fillId="7" borderId="21" xfId="1" applyNumberFormat="1" applyFont="1" applyFill="1" applyBorder="1"/>
    <xf numFmtId="2" fontId="8" fillId="8" borderId="21" xfId="1" applyNumberFormat="1" applyFont="1" applyFill="1" applyBorder="1"/>
    <xf numFmtId="2" fontId="8" fillId="9" borderId="21" xfId="1" applyNumberFormat="1" applyFont="1" applyFill="1" applyBorder="1"/>
    <xf numFmtId="2" fontId="8" fillId="10" borderId="21" xfId="1" applyNumberFormat="1" applyFont="1" applyFill="1" applyBorder="1"/>
    <xf numFmtId="2" fontId="8" fillId="7" borderId="27" xfId="1" applyNumberFormat="1" applyFont="1" applyFill="1" applyBorder="1"/>
    <xf numFmtId="2" fontId="8" fillId="8" borderId="27" xfId="1" applyNumberFormat="1" applyFont="1" applyFill="1" applyBorder="1"/>
    <xf numFmtId="2" fontId="12" fillId="9" borderId="27" xfId="1" applyNumberFormat="1" applyFont="1" applyFill="1" applyBorder="1"/>
    <xf numFmtId="2" fontId="8" fillId="10" borderId="27" xfId="1" applyNumberFormat="1" applyFont="1" applyFill="1" applyBorder="1"/>
    <xf numFmtId="2" fontId="12" fillId="9" borderId="3" xfId="1" applyNumberFormat="1" applyFont="1" applyFill="1" applyBorder="1"/>
    <xf numFmtId="2" fontId="8" fillId="7" borderId="3" xfId="1" applyNumberFormat="1" applyFont="1" applyFill="1" applyBorder="1" applyAlignment="1">
      <alignment vertical="center"/>
    </xf>
    <xf numFmtId="2" fontId="8" fillId="8" borderId="3" xfId="1" applyNumberFormat="1" applyFont="1" applyFill="1" applyBorder="1" applyAlignment="1">
      <alignment vertical="center"/>
    </xf>
    <xf numFmtId="2" fontId="8" fillId="9" borderId="3" xfId="1" applyNumberFormat="1" applyFont="1" applyFill="1" applyBorder="1" applyAlignment="1">
      <alignment vertical="center"/>
    </xf>
    <xf numFmtId="2" fontId="8" fillId="10" borderId="3" xfId="1" applyNumberFormat="1" applyFont="1" applyFill="1" applyBorder="1" applyAlignment="1">
      <alignment vertical="center"/>
    </xf>
    <xf numFmtId="2" fontId="8" fillId="7" borderId="30" xfId="1" applyNumberFormat="1" applyFont="1" applyFill="1" applyBorder="1"/>
    <xf numFmtId="2" fontId="8" fillId="8" borderId="30" xfId="1" applyNumberFormat="1" applyFont="1" applyFill="1" applyBorder="1"/>
    <xf numFmtId="2" fontId="8" fillId="9" borderId="30" xfId="1" applyNumberFormat="1" applyFont="1" applyFill="1" applyBorder="1"/>
    <xf numFmtId="2" fontId="8" fillId="10" borderId="30" xfId="1" applyNumberFormat="1" applyFont="1" applyFill="1" applyBorder="1"/>
    <xf numFmtId="2" fontId="8" fillId="9" borderId="27" xfId="1" applyNumberFormat="1" applyFont="1" applyFill="1" applyBorder="1"/>
    <xf numFmtId="2" fontId="12" fillId="10" borderId="3" xfId="1" applyNumberFormat="1" applyFont="1" applyFill="1" applyBorder="1"/>
    <xf numFmtId="2" fontId="8" fillId="7" borderId="27" xfId="1" applyNumberFormat="1" applyFont="1" applyFill="1" applyBorder="1" applyAlignment="1">
      <alignment vertical="center"/>
    </xf>
    <xf numFmtId="2" fontId="8" fillId="7" borderId="26" xfId="1" applyNumberFormat="1" applyFont="1" applyFill="1" applyBorder="1"/>
    <xf numFmtId="0" fontId="6" fillId="0" borderId="2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9" fillId="0" borderId="31" xfId="0" applyFont="1" applyBorder="1" applyAlignment="1">
      <alignment horizontal="left" vertical="center" wrapText="1"/>
    </xf>
    <xf numFmtId="164" fontId="4" fillId="0" borderId="5" xfId="0" applyNumberFormat="1" applyFont="1" applyFill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164" fontId="4" fillId="0" borderId="15" xfId="0" applyNumberFormat="1" applyFont="1" applyBorder="1" applyAlignment="1">
      <alignment horizontal="right" vertical="center"/>
    </xf>
    <xf numFmtId="164" fontId="4" fillId="0" borderId="25" xfId="0" applyNumberFormat="1" applyFont="1" applyBorder="1" applyAlignment="1">
      <alignment horizontal="right" vertical="center"/>
    </xf>
    <xf numFmtId="164" fontId="4" fillId="0" borderId="28" xfId="0" applyNumberFormat="1" applyFont="1" applyBorder="1" applyAlignment="1">
      <alignment horizontal="right" vertical="center"/>
    </xf>
    <xf numFmtId="9" fontId="4" fillId="0" borderId="28" xfId="0" applyNumberFormat="1" applyFont="1" applyBorder="1" applyAlignment="1">
      <alignment horizontal="right" vertical="center"/>
    </xf>
    <xf numFmtId="164" fontId="4" fillId="0" borderId="29" xfId="0" applyNumberFormat="1" applyFont="1" applyBorder="1" applyAlignment="1">
      <alignment horizontal="right" vertical="center"/>
    </xf>
    <xf numFmtId="164" fontId="9" fillId="0" borderId="5" xfId="0" applyNumberFormat="1" applyFont="1" applyBorder="1" applyAlignment="1">
      <alignment horizontal="right" vertical="center"/>
    </xf>
    <xf numFmtId="9" fontId="9" fillId="0" borderId="5" xfId="0" applyNumberFormat="1" applyFont="1" applyBorder="1" applyAlignment="1">
      <alignment horizontal="right" vertical="center"/>
    </xf>
    <xf numFmtId="0" fontId="4" fillId="0" borderId="17" xfId="0" applyFont="1" applyBorder="1" applyAlignment="1">
      <alignment horizontal="left" vertical="center" indent="1"/>
    </xf>
    <xf numFmtId="164" fontId="4" fillId="0" borderId="11" xfId="0" applyNumberFormat="1" applyFont="1" applyBorder="1" applyAlignment="1">
      <alignment horizontal="right" vertical="center"/>
    </xf>
    <xf numFmtId="2" fontId="8" fillId="7" borderId="33" xfId="1" applyNumberFormat="1" applyFont="1" applyFill="1" applyBorder="1"/>
    <xf numFmtId="2" fontId="8" fillId="8" borderId="33" xfId="1" applyNumberFormat="1" applyFont="1" applyFill="1" applyBorder="1"/>
    <xf numFmtId="2" fontId="8" fillId="9" borderId="33" xfId="1" applyNumberFormat="1" applyFont="1" applyFill="1" applyBorder="1"/>
    <xf numFmtId="2" fontId="8" fillId="10" borderId="33" xfId="1" applyNumberFormat="1" applyFont="1" applyFill="1" applyBorder="1"/>
    <xf numFmtId="0" fontId="10" fillId="0" borderId="22" xfId="0" applyFont="1" applyBorder="1" applyAlignment="1">
      <alignment vertical="center"/>
    </xf>
    <xf numFmtId="0" fontId="9" fillId="0" borderId="27" xfId="0" applyFont="1" applyBorder="1" applyAlignment="1">
      <alignment horizontal="left" vertical="center" wrapText="1"/>
    </xf>
    <xf numFmtId="0" fontId="20" fillId="2" borderId="5" xfId="0" applyFont="1" applyFill="1" applyBorder="1" applyAlignment="1">
      <alignment horizontal="left" vertical="center"/>
    </xf>
    <xf numFmtId="4" fontId="19" fillId="0" borderId="5" xfId="0" applyNumberFormat="1" applyFont="1" applyBorder="1"/>
    <xf numFmtId="165" fontId="19" fillId="0" borderId="5" xfId="0" applyNumberFormat="1" applyFont="1" applyBorder="1"/>
    <xf numFmtId="4" fontId="0" fillId="0" borderId="5" xfId="0" applyNumberFormat="1" applyBorder="1"/>
    <xf numFmtId="165" fontId="0" fillId="0" borderId="5" xfId="0" applyNumberFormat="1" applyBorder="1"/>
    <xf numFmtId="0" fontId="3" fillId="4" borderId="9" xfId="0" applyFont="1" applyFill="1" applyBorder="1" applyAlignment="1">
      <alignment horizontal="left" vertical="center" indent="2"/>
    </xf>
    <xf numFmtId="4" fontId="0" fillId="0" borderId="9" xfId="0" applyNumberFormat="1" applyBorder="1"/>
    <xf numFmtId="165" fontId="0" fillId="0" borderId="9" xfId="0" applyNumberFormat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4" fontId="19" fillId="7" borderId="36" xfId="0" applyNumberFormat="1" applyFont="1" applyFill="1" applyBorder="1"/>
    <xf numFmtId="4" fontId="19" fillId="7" borderId="37" xfId="0" applyNumberFormat="1" applyFont="1" applyFill="1" applyBorder="1"/>
    <xf numFmtId="4" fontId="19" fillId="8" borderId="37" xfId="0" applyNumberFormat="1" applyFont="1" applyFill="1" applyBorder="1"/>
    <xf numFmtId="4" fontId="19" fillId="9" borderId="37" xfId="0" applyNumberFormat="1" applyFont="1" applyFill="1" applyBorder="1"/>
    <xf numFmtId="4" fontId="19" fillId="10" borderId="37" xfId="0" applyNumberFormat="1" applyFont="1" applyFill="1" applyBorder="1"/>
    <xf numFmtId="4" fontId="0" fillId="7" borderId="36" xfId="0" applyNumberFormat="1" applyFill="1" applyBorder="1"/>
    <xf numFmtId="4" fontId="0" fillId="7" borderId="37" xfId="0" applyNumberFormat="1" applyFill="1" applyBorder="1"/>
    <xf numFmtId="4" fontId="0" fillId="8" borderId="37" xfId="0" applyNumberFormat="1" applyFill="1" applyBorder="1"/>
    <xf numFmtId="4" fontId="0" fillId="9" borderId="37" xfId="0" applyNumberFormat="1" applyFill="1" applyBorder="1"/>
    <xf numFmtId="4" fontId="0" fillId="10" borderId="37" xfId="0" applyNumberFormat="1" applyFill="1" applyBorder="1"/>
    <xf numFmtId="4" fontId="0" fillId="7" borderId="38" xfId="0" applyNumberFormat="1" applyFill="1" applyBorder="1"/>
    <xf numFmtId="4" fontId="0" fillId="7" borderId="39" xfId="0" applyNumberFormat="1" applyFill="1" applyBorder="1"/>
    <xf numFmtId="4" fontId="0" fillId="8" borderId="39" xfId="0" applyNumberFormat="1" applyFill="1" applyBorder="1"/>
    <xf numFmtId="4" fontId="0" fillId="9" borderId="39" xfId="0" applyNumberFormat="1" applyFill="1" applyBorder="1"/>
    <xf numFmtId="4" fontId="0" fillId="10" borderId="39" xfId="0" applyNumberFormat="1" applyFill="1" applyBorder="1"/>
    <xf numFmtId="4" fontId="0" fillId="7" borderId="40" xfId="0" applyNumberFormat="1" applyFill="1" applyBorder="1"/>
    <xf numFmtId="4" fontId="0" fillId="7" borderId="41" xfId="0" applyNumberFormat="1" applyFill="1" applyBorder="1"/>
    <xf numFmtId="4" fontId="0" fillId="8" borderId="41" xfId="0" applyNumberFormat="1" applyFill="1" applyBorder="1"/>
    <xf numFmtId="4" fontId="0" fillId="9" borderId="41" xfId="0" applyNumberFormat="1" applyFill="1" applyBorder="1"/>
    <xf numFmtId="4" fontId="0" fillId="10" borderId="41" xfId="0" applyNumberFormat="1" applyFill="1" applyBorder="1"/>
    <xf numFmtId="4" fontId="0" fillId="7" borderId="42" xfId="0" applyNumberFormat="1" applyFill="1" applyBorder="1"/>
    <xf numFmtId="4" fontId="0" fillId="7" borderId="43" xfId="0" applyNumberFormat="1" applyFill="1" applyBorder="1"/>
    <xf numFmtId="4" fontId="0" fillId="8" borderId="43" xfId="0" applyNumberFormat="1" applyFill="1" applyBorder="1"/>
    <xf numFmtId="4" fontId="0" fillId="9" borderId="43" xfId="0" applyNumberFormat="1" applyFill="1" applyBorder="1"/>
    <xf numFmtId="4" fontId="0" fillId="10" borderId="43" xfId="0" applyNumberFormat="1" applyFill="1" applyBorder="1"/>
    <xf numFmtId="4" fontId="16" fillId="7" borderId="36" xfId="0" applyNumberFormat="1" applyFont="1" applyFill="1" applyBorder="1"/>
    <xf numFmtId="4" fontId="16" fillId="7" borderId="37" xfId="0" applyNumberFormat="1" applyFont="1" applyFill="1" applyBorder="1"/>
    <xf numFmtId="4" fontId="16" fillId="8" borderId="37" xfId="0" applyNumberFormat="1" applyFont="1" applyFill="1" applyBorder="1"/>
    <xf numFmtId="4" fontId="16" fillId="9" borderId="37" xfId="0" applyNumberFormat="1" applyFont="1" applyFill="1" applyBorder="1"/>
    <xf numFmtId="4" fontId="16" fillId="10" borderId="37" xfId="0" applyNumberFormat="1" applyFont="1" applyFill="1" applyBorder="1"/>
    <xf numFmtId="0" fontId="2" fillId="2" borderId="5" xfId="0" applyFont="1" applyFill="1" applyBorder="1" applyAlignment="1">
      <alignment horizontal="left" vertical="center"/>
    </xf>
    <xf numFmtId="0" fontId="0" fillId="0" borderId="0" xfId="0" applyFill="1" applyBorder="1"/>
    <xf numFmtId="4" fontId="0" fillId="7" borderId="44" xfId="0" applyNumberFormat="1" applyFill="1" applyBorder="1"/>
    <xf numFmtId="4" fontId="0" fillId="7" borderId="3" xfId="0" applyNumberFormat="1" applyFill="1" applyBorder="1"/>
    <xf numFmtId="4" fontId="0" fillId="8" borderId="3" xfId="0" applyNumberFormat="1" applyFill="1" applyBorder="1"/>
    <xf numFmtId="4" fontId="0" fillId="9" borderId="3" xfId="0" applyNumberFormat="1" applyFill="1" applyBorder="1"/>
    <xf numFmtId="4" fontId="0" fillId="10" borderId="3" xfId="0" applyNumberFormat="1" applyFill="1" applyBorder="1"/>
    <xf numFmtId="4" fontId="0" fillId="7" borderId="45" xfId="0" applyNumberFormat="1" applyFill="1" applyBorder="1"/>
    <xf numFmtId="4" fontId="0" fillId="7" borderId="30" xfId="0" applyNumberFormat="1" applyFill="1" applyBorder="1"/>
    <xf numFmtId="4" fontId="0" fillId="8" borderId="30" xfId="0" applyNumberFormat="1" applyFill="1" applyBorder="1"/>
    <xf numFmtId="4" fontId="0" fillId="9" borderId="30" xfId="0" applyNumberFormat="1" applyFill="1" applyBorder="1"/>
    <xf numFmtId="4" fontId="0" fillId="10" borderId="30" xfId="0" applyNumberFormat="1" applyFill="1" applyBorder="1"/>
    <xf numFmtId="4" fontId="0" fillId="7" borderId="46" xfId="0" applyNumberFormat="1" applyFill="1" applyBorder="1"/>
    <xf numFmtId="4" fontId="0" fillId="7" borderId="24" xfId="0" applyNumberFormat="1" applyFill="1" applyBorder="1"/>
    <xf numFmtId="4" fontId="0" fillId="8" borderId="24" xfId="0" applyNumberFormat="1" applyFill="1" applyBorder="1"/>
    <xf numFmtId="4" fontId="0" fillId="9" borderId="24" xfId="0" applyNumberFormat="1" applyFill="1" applyBorder="1"/>
    <xf numFmtId="4" fontId="0" fillId="10" borderId="24" xfId="0" applyNumberFormat="1" applyFill="1" applyBorder="1"/>
    <xf numFmtId="4" fontId="0" fillId="7" borderId="35" xfId="0" applyNumberFormat="1" applyFill="1" applyBorder="1"/>
    <xf numFmtId="4" fontId="0" fillId="7" borderId="31" xfId="0" applyNumberFormat="1" applyFill="1" applyBorder="1"/>
    <xf numFmtId="4" fontId="0" fillId="8" borderId="31" xfId="0" applyNumberFormat="1" applyFill="1" applyBorder="1"/>
    <xf numFmtId="4" fontId="0" fillId="9" borderId="31" xfId="0" applyNumberFormat="1" applyFill="1" applyBorder="1"/>
    <xf numFmtId="4" fontId="0" fillId="10" borderId="31" xfId="0" applyNumberFormat="1" applyFill="1" applyBorder="1"/>
    <xf numFmtId="4" fontId="16" fillId="11" borderId="5" xfId="0" applyNumberFormat="1" applyFont="1" applyFill="1" applyBorder="1"/>
    <xf numFmtId="165" fontId="16" fillId="11" borderId="5" xfId="0" applyNumberFormat="1" applyFont="1" applyFill="1" applyBorder="1"/>
    <xf numFmtId="4" fontId="16" fillId="7" borderId="2" xfId="0" applyNumberFormat="1" applyFont="1" applyFill="1" applyBorder="1"/>
    <xf numFmtId="4" fontId="16" fillId="7" borderId="5" xfId="0" applyNumberFormat="1" applyFont="1" applyFill="1" applyBorder="1"/>
    <xf numFmtId="4" fontId="16" fillId="8" borderId="5" xfId="0" applyNumberFormat="1" applyFont="1" applyFill="1" applyBorder="1"/>
    <xf numFmtId="4" fontId="16" fillId="9" borderId="5" xfId="0" applyNumberFormat="1" applyFont="1" applyFill="1" applyBorder="1"/>
    <xf numFmtId="4" fontId="16" fillId="10" borderId="5" xfId="0" applyNumberFormat="1" applyFont="1" applyFill="1" applyBorder="1"/>
    <xf numFmtId="4" fontId="16" fillId="0" borderId="5" xfId="0" applyNumberFormat="1" applyFont="1" applyBorder="1"/>
    <xf numFmtId="165" fontId="16" fillId="0" borderId="5" xfId="0" applyNumberFormat="1" applyFont="1" applyBorder="1"/>
    <xf numFmtId="0" fontId="6" fillId="12" borderId="47" xfId="2" applyFont="1" applyFill="1" applyBorder="1" applyAlignment="1">
      <alignment horizontal="right" vertical="center"/>
    </xf>
    <xf numFmtId="9" fontId="8" fillId="13" borderId="3" xfId="1" applyFont="1" applyFill="1" applyBorder="1"/>
    <xf numFmtId="9" fontId="12" fillId="13" borderId="3" xfId="1" applyFont="1" applyFill="1" applyBorder="1"/>
    <xf numFmtId="9" fontId="8" fillId="13" borderId="3" xfId="1" applyFont="1" applyFill="1" applyBorder="1" applyAlignment="1">
      <alignment vertical="center"/>
    </xf>
    <xf numFmtId="9" fontId="8" fillId="7" borderId="48" xfId="1" applyFont="1" applyFill="1" applyBorder="1"/>
  </cellXfs>
  <cellStyles count="5">
    <cellStyle name="Normal" xfId="0" builtinId="0"/>
    <cellStyle name="Normal 2" xfId="2"/>
    <cellStyle name="Normal 3" xfId="3"/>
    <cellStyle name="Percent" xfId="1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GNORELLI Serena (JRC-ISPRA)" id="{EA5E3BD3-6819-49C8-891C-9457B7C8B315}" userId="S::serena.signorelli@ec.europa.eu::288d652b-b556-48e8-99d7-37a1bbee690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" dT="2024-02-05T10:29:12.59" personId="{EA5E3BD3-6819-49C8-891C-9457B7C8B315}" id="{50345D5F-70E5-4B4B-9CB1-7E81D31E253A}">
    <text>Two strands of work: 15 million + 4 million</text>
  </threadedComment>
  <threadedComment ref="G36" dT="2024-02-05T13:28:49.47" personId="{EA5E3BD3-6819-49C8-891C-9457B7C8B315}" id="{1AE8951C-6C82-4B0B-9DA9-428ECDE56116}">
    <text>Two strands of work: 20 million + 4 million</text>
  </threadedComment>
  <threadedComment ref="G40" dT="2024-02-05T13:35:32.76" personId="{EA5E3BD3-6819-49C8-891C-9457B7C8B315}" id="{E40C5772-0800-43B7-B1B6-10AC221DC06F}">
    <text>Two types of actions: 85 million + 2 million</text>
  </threadedComment>
  <threadedComment ref="G45" dT="2024-02-05T13:36:44.34" personId="{EA5E3BD3-6819-49C8-891C-9457B7C8B315}" id="{DEE168A8-B9C9-4833-AABA-1DA1353C6161}">
    <text>Two work strands: 4 million + 2 million</text>
  </threadedComment>
  <threadedComment ref="G45" dT="2024-02-26T17:03:28.25" personId="{EA5E3BD3-6819-49C8-891C-9457B7C8B315}" id="{518D3F4E-CEE8-4393-9EC6-5A9264DDCAE7}" parentId="{DEE168A8-B9C9-4833-AABA-1DA1353C6161}">
    <text>REPLY FROM CNECT H3:   4 million for the DSJ Platform + 2 million for the DSJ National Coalitions</text>
  </threadedComment>
  <threadedComment ref="G46" dT="2024-02-05T13:40:08.00" personId="{EA5E3BD3-6819-49C8-891C-9457B7C8B315}" id="{E3E4019A-F0DA-40B6-8189-59F56694FBF1}">
    <text>Two work strands: 14 million + 6 million</text>
  </threadedComment>
  <threadedComment ref="G47" dT="2024-02-05T13:40:44.60" personId="{EA5E3BD3-6819-49C8-891C-9457B7C8B315}" id="{E90D769C-784A-4613-A87C-43B6E74A9341}">
    <text>Two work strands: 40 million + 20 million</text>
  </threadedComment>
  <threadedComment ref="G71" dT="2024-02-05T14:12:07.52" personId="{EA5E3BD3-6819-49C8-891C-9457B7C8B315}" id="{86EAB3FB-B1D2-484B-B31A-A213E6538AC4}">
    <text>Two types of actions: 15 million + 5.8 million</text>
  </threadedComment>
  <threadedComment ref="G72" dT="2024-02-05T14:13:44.05" personId="{EA5E3BD3-6819-49C8-891C-9457B7C8B315}" id="{9FFFA5EC-8077-4EE7-A377-E6F43266362A}">
    <text>Two types of actions: 17 million + 5 million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D15"/>
  <sheetViews>
    <sheetView zoomScale="80" zoomScaleNormal="80" workbookViewId="0">
      <selection activeCell="F12" sqref="F12"/>
    </sheetView>
  </sheetViews>
  <sheetFormatPr defaultRowHeight="14.4" x14ac:dyDescent="0.3"/>
  <cols>
    <col min="1" max="1" width="46" customWidth="1"/>
    <col min="2" max="7" width="21.44140625" customWidth="1"/>
  </cols>
  <sheetData>
    <row r="1" spans="1:4" ht="15.6" x14ac:dyDescent="0.3">
      <c r="A1" s="81" t="s">
        <v>252</v>
      </c>
    </row>
    <row r="2" spans="1:4" ht="15.6" x14ac:dyDescent="0.3">
      <c r="A2" s="81"/>
    </row>
    <row r="3" spans="1:4" ht="18" x14ac:dyDescent="0.35">
      <c r="A3" s="81"/>
      <c r="B3" s="89" t="s">
        <v>250</v>
      </c>
    </row>
    <row r="4" spans="1:4" ht="30" customHeight="1" x14ac:dyDescent="0.3">
      <c r="A4" s="83" t="s">
        <v>247</v>
      </c>
      <c r="B4" s="84" t="s">
        <v>245</v>
      </c>
      <c r="C4" s="85" t="s">
        <v>244</v>
      </c>
      <c r="D4" s="82" t="s">
        <v>251</v>
      </c>
    </row>
    <row r="5" spans="1:4" x14ac:dyDescent="0.3">
      <c r="A5" s="50" t="s">
        <v>11</v>
      </c>
      <c r="B5" s="49">
        <v>847.6</v>
      </c>
      <c r="C5" s="49">
        <v>68.400000000000006</v>
      </c>
      <c r="D5" s="49">
        <v>916</v>
      </c>
    </row>
    <row r="6" spans="1:4" x14ac:dyDescent="0.3">
      <c r="A6" s="50" t="s">
        <v>104</v>
      </c>
      <c r="B6" s="49"/>
      <c r="C6" s="49">
        <v>166.3</v>
      </c>
      <c r="D6" s="49">
        <v>166.3</v>
      </c>
    </row>
    <row r="7" spans="1:4" x14ac:dyDescent="0.3">
      <c r="A7" s="86" t="s">
        <v>248</v>
      </c>
      <c r="B7" s="56">
        <v>847.6</v>
      </c>
      <c r="C7" s="58">
        <v>234.7</v>
      </c>
      <c r="D7" s="54">
        <v>1082.3</v>
      </c>
    </row>
    <row r="8" spans="1:4" s="94" customFormat="1" x14ac:dyDescent="0.3">
      <c r="A8" s="92"/>
      <c r="B8" s="93"/>
      <c r="C8" s="93"/>
      <c r="D8" s="93"/>
    </row>
    <row r="9" spans="1:4" s="94" customFormat="1" x14ac:dyDescent="0.3">
      <c r="A9" s="92"/>
      <c r="B9" s="93"/>
      <c r="C9" s="93"/>
      <c r="D9" s="93"/>
    </row>
    <row r="11" spans="1:4" ht="18" x14ac:dyDescent="0.35">
      <c r="B11" s="89" t="s">
        <v>249</v>
      </c>
    </row>
    <row r="12" spans="1:4" ht="28.8" x14ac:dyDescent="0.3">
      <c r="A12" s="83"/>
      <c r="B12" s="84" t="s">
        <v>245</v>
      </c>
      <c r="C12" s="85" t="s">
        <v>244</v>
      </c>
      <c r="D12" s="82" t="s">
        <v>251</v>
      </c>
    </row>
    <row r="13" spans="1:4" x14ac:dyDescent="0.3">
      <c r="A13" s="50" t="s">
        <v>11</v>
      </c>
      <c r="B13" s="51">
        <v>0.92530000000000001</v>
      </c>
      <c r="C13" s="51">
        <v>7.4700000000000003E-2</v>
      </c>
      <c r="D13" s="51">
        <v>1</v>
      </c>
    </row>
    <row r="14" spans="1:4" x14ac:dyDescent="0.3">
      <c r="A14" s="50" t="s">
        <v>104</v>
      </c>
      <c r="B14" s="51">
        <v>0</v>
      </c>
      <c r="C14" s="51">
        <v>1</v>
      </c>
      <c r="D14" s="51">
        <v>1</v>
      </c>
    </row>
    <row r="15" spans="1:4" x14ac:dyDescent="0.3">
      <c r="A15" s="86" t="s">
        <v>248</v>
      </c>
      <c r="B15" s="57">
        <v>0.78310000000000002</v>
      </c>
      <c r="C15" s="59">
        <v>0.21690000000000001</v>
      </c>
      <c r="D15" s="55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abSelected="1" topLeftCell="C1" zoomScale="80" zoomScaleNormal="80" workbookViewId="0">
      <selection activeCell="I1" sqref="I1:J1048576"/>
    </sheetView>
  </sheetViews>
  <sheetFormatPr defaultRowHeight="14.4" x14ac:dyDescent="0.3"/>
  <cols>
    <col min="2" max="2" width="40.6640625" customWidth="1"/>
    <col min="3" max="3" width="31" customWidth="1"/>
    <col min="4" max="4" width="27.44140625" customWidth="1"/>
    <col min="6" max="6" width="27.5546875" customWidth="1"/>
    <col min="7" max="7" width="22.109375" customWidth="1"/>
    <col min="8" max="8" width="8.109375" customWidth="1"/>
    <col min="9" max="9" width="7" customWidth="1"/>
    <col min="10" max="10" width="9.5546875" customWidth="1"/>
    <col min="11" max="25" width="6.109375" customWidth="1"/>
  </cols>
  <sheetData>
    <row r="1" spans="1:25" ht="119.4" x14ac:dyDescent="0.3">
      <c r="A1" s="35" t="s">
        <v>255</v>
      </c>
      <c r="B1" s="35" t="s">
        <v>239</v>
      </c>
      <c r="C1" s="188" t="s">
        <v>0</v>
      </c>
      <c r="D1" s="188" t="s">
        <v>1</v>
      </c>
      <c r="E1" s="189" t="s">
        <v>2</v>
      </c>
      <c r="F1" s="189" t="s">
        <v>3</v>
      </c>
      <c r="G1" s="189" t="s">
        <v>4</v>
      </c>
      <c r="H1" s="25" t="s">
        <v>5</v>
      </c>
      <c r="I1" s="26" t="s">
        <v>259</v>
      </c>
      <c r="J1" s="27" t="s">
        <v>260</v>
      </c>
      <c r="K1" s="95" t="s">
        <v>262</v>
      </c>
      <c r="L1" s="96" t="s">
        <v>8</v>
      </c>
      <c r="M1" s="97" t="s">
        <v>263</v>
      </c>
      <c r="N1" s="97" t="s">
        <v>264</v>
      </c>
      <c r="O1" s="97" t="s">
        <v>9</v>
      </c>
      <c r="P1" s="97" t="s">
        <v>265</v>
      </c>
      <c r="Q1" s="97" t="s">
        <v>266</v>
      </c>
      <c r="R1" s="98" t="s">
        <v>267</v>
      </c>
      <c r="S1" s="98" t="s">
        <v>268</v>
      </c>
      <c r="T1" s="98" t="s">
        <v>269</v>
      </c>
      <c r="U1" s="98" t="s">
        <v>270</v>
      </c>
      <c r="V1" s="98" t="s">
        <v>10</v>
      </c>
      <c r="W1" s="99" t="s">
        <v>271</v>
      </c>
      <c r="X1" s="99" t="s">
        <v>272</v>
      </c>
      <c r="Y1" s="100" t="s">
        <v>273</v>
      </c>
    </row>
    <row r="2" spans="1:25" x14ac:dyDescent="0.3">
      <c r="A2" s="279" t="s">
        <v>256</v>
      </c>
      <c r="B2" s="1" t="s">
        <v>11</v>
      </c>
      <c r="C2" s="2" t="s">
        <v>12</v>
      </c>
      <c r="D2" s="124" t="s">
        <v>13</v>
      </c>
      <c r="E2" s="125"/>
      <c r="F2" s="126"/>
      <c r="G2" s="127"/>
      <c r="H2" s="128">
        <v>90</v>
      </c>
      <c r="I2" s="129">
        <v>1</v>
      </c>
      <c r="J2" s="130">
        <v>90</v>
      </c>
      <c r="K2" s="10"/>
      <c r="L2" s="10"/>
      <c r="M2" s="11"/>
      <c r="N2" s="11"/>
      <c r="O2" s="11"/>
      <c r="P2" s="11"/>
      <c r="Q2" s="11"/>
      <c r="R2" s="280">
        <v>0.3</v>
      </c>
      <c r="S2" s="12"/>
      <c r="T2" s="280">
        <v>0.2</v>
      </c>
      <c r="U2" s="12"/>
      <c r="V2" s="12"/>
      <c r="W2" s="280">
        <v>0.5</v>
      </c>
      <c r="X2" s="13"/>
      <c r="Y2" s="13"/>
    </row>
    <row r="3" spans="1:25" x14ac:dyDescent="0.3">
      <c r="A3" s="279" t="s">
        <v>256</v>
      </c>
      <c r="B3" s="1" t="s">
        <v>11</v>
      </c>
      <c r="C3" s="2" t="s">
        <v>14</v>
      </c>
      <c r="D3" s="3" t="s">
        <v>15</v>
      </c>
      <c r="E3" s="101" t="s">
        <v>16</v>
      </c>
      <c r="F3" s="102"/>
      <c r="G3" s="103"/>
      <c r="H3" s="104">
        <v>3</v>
      </c>
      <c r="I3" s="71">
        <v>1</v>
      </c>
      <c r="J3" s="105">
        <v>3</v>
      </c>
      <c r="K3" s="10"/>
      <c r="L3" s="10"/>
      <c r="M3" s="11"/>
      <c r="N3" s="11"/>
      <c r="O3" s="11"/>
      <c r="P3" s="11">
        <v>0.5</v>
      </c>
      <c r="Q3" s="11"/>
      <c r="R3" s="12">
        <v>0.5</v>
      </c>
      <c r="S3" s="12"/>
      <c r="T3" s="12"/>
      <c r="U3" s="12"/>
      <c r="V3" s="12"/>
      <c r="W3" s="13"/>
      <c r="X3" s="13"/>
      <c r="Y3" s="13"/>
    </row>
    <row r="4" spans="1:25" x14ac:dyDescent="0.3">
      <c r="A4" s="279" t="s">
        <v>256</v>
      </c>
      <c r="B4" s="1" t="s">
        <v>11</v>
      </c>
      <c r="C4" s="2" t="s">
        <v>14</v>
      </c>
      <c r="D4" s="3" t="s">
        <v>15</v>
      </c>
      <c r="E4" s="4" t="s">
        <v>17</v>
      </c>
      <c r="F4" s="5"/>
      <c r="G4" s="6"/>
      <c r="H4" s="63">
        <v>22</v>
      </c>
      <c r="I4" s="64">
        <v>1</v>
      </c>
      <c r="J4" s="65">
        <v>22</v>
      </c>
      <c r="K4" s="10"/>
      <c r="L4" s="10"/>
      <c r="M4" s="11"/>
      <c r="N4" s="11"/>
      <c r="O4" s="11"/>
      <c r="P4" s="280">
        <v>0.2</v>
      </c>
      <c r="Q4" s="11"/>
      <c r="R4" s="280">
        <v>0.8</v>
      </c>
      <c r="S4" s="12"/>
      <c r="T4" s="12"/>
      <c r="U4" s="12"/>
      <c r="V4" s="12"/>
      <c r="W4" s="13"/>
      <c r="X4" s="13"/>
      <c r="Y4" s="13"/>
    </row>
    <row r="5" spans="1:25" x14ac:dyDescent="0.3">
      <c r="A5" s="279" t="s">
        <v>256</v>
      </c>
      <c r="B5" s="1" t="s">
        <v>11</v>
      </c>
      <c r="C5" s="2" t="s">
        <v>14</v>
      </c>
      <c r="D5" s="3" t="s">
        <v>15</v>
      </c>
      <c r="E5" s="4" t="s">
        <v>18</v>
      </c>
      <c r="F5" s="5"/>
      <c r="G5" s="6"/>
      <c r="H5" s="63">
        <v>41</v>
      </c>
      <c r="I5" s="64">
        <v>1</v>
      </c>
      <c r="J5" s="65">
        <v>41</v>
      </c>
      <c r="K5" s="10"/>
      <c r="L5" s="10"/>
      <c r="M5" s="11"/>
      <c r="N5" s="11"/>
      <c r="O5" s="11"/>
      <c r="P5" s="11">
        <v>0.5</v>
      </c>
      <c r="Q5" s="11"/>
      <c r="R5" s="12">
        <v>0.5</v>
      </c>
      <c r="S5" s="12"/>
      <c r="T5" s="12"/>
      <c r="U5" s="12"/>
      <c r="V5" s="12"/>
      <c r="W5" s="13"/>
      <c r="X5" s="13"/>
      <c r="Y5" s="13"/>
    </row>
    <row r="6" spans="1:25" x14ac:dyDescent="0.3">
      <c r="A6" s="279" t="s">
        <v>256</v>
      </c>
      <c r="B6" s="1" t="s">
        <v>11</v>
      </c>
      <c r="C6" s="2" t="s">
        <v>14</v>
      </c>
      <c r="D6" s="3" t="s">
        <v>15</v>
      </c>
      <c r="E6" s="106" t="s">
        <v>19</v>
      </c>
      <c r="F6" s="107"/>
      <c r="G6" s="108"/>
      <c r="H6" s="67">
        <v>30</v>
      </c>
      <c r="I6" s="68">
        <v>1</v>
      </c>
      <c r="J6" s="74">
        <v>30</v>
      </c>
      <c r="K6" s="10"/>
      <c r="L6" s="10"/>
      <c r="M6" s="11"/>
      <c r="N6" s="11"/>
      <c r="O6" s="11"/>
      <c r="P6" s="280">
        <v>0.8</v>
      </c>
      <c r="Q6" s="11"/>
      <c r="R6" s="280">
        <v>0.2</v>
      </c>
      <c r="S6" s="12"/>
      <c r="T6" s="12"/>
      <c r="U6" s="12"/>
      <c r="V6" s="12"/>
      <c r="W6" s="13"/>
      <c r="X6" s="13"/>
      <c r="Y6" s="13"/>
    </row>
    <row r="7" spans="1:25" x14ac:dyDescent="0.3">
      <c r="A7" s="279" t="s">
        <v>256</v>
      </c>
      <c r="B7" s="1" t="s">
        <v>11</v>
      </c>
      <c r="C7" s="2" t="s">
        <v>14</v>
      </c>
      <c r="D7" s="109" t="s">
        <v>20</v>
      </c>
      <c r="E7" s="110" t="s">
        <v>21</v>
      </c>
      <c r="F7" s="111" t="s">
        <v>22</v>
      </c>
      <c r="G7" s="112" t="s">
        <v>261</v>
      </c>
      <c r="H7" s="113">
        <v>19</v>
      </c>
      <c r="I7" s="114">
        <v>1</v>
      </c>
      <c r="J7" s="115">
        <v>19</v>
      </c>
      <c r="K7" s="10"/>
      <c r="L7" s="10"/>
      <c r="M7" s="11"/>
      <c r="N7" s="11"/>
      <c r="O7" s="11"/>
      <c r="P7" s="11"/>
      <c r="Q7" s="11"/>
      <c r="R7" s="32">
        <v>0.1111111111111111</v>
      </c>
      <c r="S7" s="32">
        <v>0.1111111111111111</v>
      </c>
      <c r="T7" s="32">
        <v>0.1111111111111111</v>
      </c>
      <c r="U7" s="32">
        <v>0.33333333333333331</v>
      </c>
      <c r="V7" s="32">
        <v>0.33333333333333331</v>
      </c>
      <c r="W7" s="13"/>
      <c r="X7" s="13"/>
      <c r="Y7" s="13"/>
    </row>
    <row r="8" spans="1:25" x14ac:dyDescent="0.3">
      <c r="A8" s="279" t="s">
        <v>256</v>
      </c>
      <c r="B8" s="1" t="s">
        <v>11</v>
      </c>
      <c r="C8" s="2" t="s">
        <v>14</v>
      </c>
      <c r="D8" s="116" t="s">
        <v>20</v>
      </c>
      <c r="E8" s="4" t="s">
        <v>21</v>
      </c>
      <c r="F8" s="5" t="s">
        <v>22</v>
      </c>
      <c r="G8" s="6" t="s">
        <v>23</v>
      </c>
      <c r="H8" s="63">
        <v>3</v>
      </c>
      <c r="I8" s="66">
        <v>1</v>
      </c>
      <c r="J8" s="65">
        <v>3</v>
      </c>
      <c r="K8" s="10"/>
      <c r="L8" s="10"/>
      <c r="M8" s="11"/>
      <c r="N8" s="11"/>
      <c r="O8" s="11"/>
      <c r="P8" s="11"/>
      <c r="Q8" s="11"/>
      <c r="R8" s="281">
        <v>0.2</v>
      </c>
      <c r="S8" s="32"/>
      <c r="T8" s="281">
        <v>0.2</v>
      </c>
      <c r="U8" s="32"/>
      <c r="V8" s="281">
        <v>0.6</v>
      </c>
      <c r="W8" s="13"/>
      <c r="X8" s="13"/>
      <c r="Y8" s="13"/>
    </row>
    <row r="9" spans="1:25" x14ac:dyDescent="0.3">
      <c r="A9" s="279" t="s">
        <v>256</v>
      </c>
      <c r="B9" s="1" t="s">
        <v>11</v>
      </c>
      <c r="C9" s="2" t="s">
        <v>14</v>
      </c>
      <c r="D9" s="116" t="s">
        <v>20</v>
      </c>
      <c r="E9" s="4" t="s">
        <v>21</v>
      </c>
      <c r="F9" s="5" t="s">
        <v>24</v>
      </c>
      <c r="G9" s="6"/>
      <c r="H9" s="63">
        <v>8</v>
      </c>
      <c r="I9" s="64">
        <v>1</v>
      </c>
      <c r="J9" s="65">
        <v>8</v>
      </c>
      <c r="K9" s="10"/>
      <c r="L9" s="10"/>
      <c r="M9" s="11"/>
      <c r="N9" s="11"/>
      <c r="O9" s="11"/>
      <c r="P9" s="11"/>
      <c r="Q9" s="11"/>
      <c r="R9" s="280">
        <v>0.15</v>
      </c>
      <c r="S9" s="280">
        <v>0.6</v>
      </c>
      <c r="T9" s="280">
        <v>0.15</v>
      </c>
      <c r="U9" s="12"/>
      <c r="V9" s="12"/>
      <c r="W9" s="280">
        <v>0.1</v>
      </c>
      <c r="X9" s="13"/>
      <c r="Y9" s="13"/>
    </row>
    <row r="10" spans="1:25" x14ac:dyDescent="0.3">
      <c r="A10" s="279" t="s">
        <v>256</v>
      </c>
      <c r="B10" s="1" t="s">
        <v>11</v>
      </c>
      <c r="C10" s="2" t="s">
        <v>14</v>
      </c>
      <c r="D10" s="116" t="s">
        <v>20</v>
      </c>
      <c r="E10" s="4" t="s">
        <v>21</v>
      </c>
      <c r="F10" s="5" t="s">
        <v>25</v>
      </c>
      <c r="G10" s="6"/>
      <c r="H10" s="63">
        <v>5</v>
      </c>
      <c r="I10" s="64">
        <v>1</v>
      </c>
      <c r="J10" s="65">
        <v>5</v>
      </c>
      <c r="K10" s="10"/>
      <c r="L10" s="10"/>
      <c r="M10" s="11"/>
      <c r="N10" s="11"/>
      <c r="O10" s="11"/>
      <c r="P10" s="11"/>
      <c r="Q10" s="11"/>
      <c r="R10" s="280">
        <v>0.1</v>
      </c>
      <c r="S10" s="280">
        <v>0.6</v>
      </c>
      <c r="T10" s="280">
        <v>0.1</v>
      </c>
      <c r="U10" s="280">
        <v>0.1</v>
      </c>
      <c r="V10" s="280">
        <v>0.1</v>
      </c>
      <c r="W10" s="13"/>
      <c r="X10" s="13"/>
      <c r="Y10" s="13"/>
    </row>
    <row r="11" spans="1:25" x14ac:dyDescent="0.3">
      <c r="A11" s="279" t="s">
        <v>256</v>
      </c>
      <c r="B11" s="1" t="s">
        <v>11</v>
      </c>
      <c r="C11" s="2" t="s">
        <v>14</v>
      </c>
      <c r="D11" s="116" t="s">
        <v>20</v>
      </c>
      <c r="E11" s="4" t="s">
        <v>21</v>
      </c>
      <c r="F11" s="5" t="s">
        <v>26</v>
      </c>
      <c r="G11" s="6"/>
      <c r="H11" s="63">
        <v>8</v>
      </c>
      <c r="I11" s="64">
        <v>1</v>
      </c>
      <c r="J11" s="65">
        <v>8</v>
      </c>
      <c r="K11" s="10"/>
      <c r="L11" s="10"/>
      <c r="M11" s="11"/>
      <c r="N11" s="11"/>
      <c r="O11" s="11"/>
      <c r="P11" s="11"/>
      <c r="Q11" s="11"/>
      <c r="R11" s="32">
        <v>0.1111111111111111</v>
      </c>
      <c r="S11" s="32">
        <v>0.1111111111111111</v>
      </c>
      <c r="T11" s="32">
        <v>0.1111111111111111</v>
      </c>
      <c r="U11" s="32">
        <v>0.33333333333333331</v>
      </c>
      <c r="V11" s="32">
        <v>0.33333333333333331</v>
      </c>
      <c r="W11" s="13"/>
      <c r="X11" s="13"/>
      <c r="Y11" s="13"/>
    </row>
    <row r="12" spans="1:25" x14ac:dyDescent="0.3">
      <c r="A12" s="279" t="s">
        <v>256</v>
      </c>
      <c r="B12" s="1" t="s">
        <v>11</v>
      </c>
      <c r="C12" s="2" t="s">
        <v>14</v>
      </c>
      <c r="D12" s="116" t="s">
        <v>20</v>
      </c>
      <c r="E12" s="4" t="s">
        <v>21</v>
      </c>
      <c r="F12" s="5" t="s">
        <v>27</v>
      </c>
      <c r="G12" s="6"/>
      <c r="H12" s="63">
        <v>3</v>
      </c>
      <c r="I12" s="64">
        <v>1</v>
      </c>
      <c r="J12" s="65">
        <v>3</v>
      </c>
      <c r="K12" s="10">
        <v>0.5</v>
      </c>
      <c r="L12" s="10">
        <v>0.5</v>
      </c>
      <c r="M12" s="11"/>
      <c r="N12" s="11"/>
      <c r="O12" s="11"/>
      <c r="P12" s="11"/>
      <c r="Q12" s="11"/>
      <c r="R12" s="12"/>
      <c r="S12" s="12"/>
      <c r="T12" s="12"/>
      <c r="U12" s="12"/>
      <c r="V12" s="12"/>
      <c r="W12" s="13"/>
      <c r="X12" s="13"/>
      <c r="Y12" s="13"/>
    </row>
    <row r="13" spans="1:25" x14ac:dyDescent="0.3">
      <c r="A13" s="279" t="s">
        <v>256</v>
      </c>
      <c r="B13" s="1" t="s">
        <v>11</v>
      </c>
      <c r="C13" s="2" t="s">
        <v>14</v>
      </c>
      <c r="D13" s="116" t="s">
        <v>20</v>
      </c>
      <c r="E13" s="4" t="s">
        <v>21</v>
      </c>
      <c r="F13" s="5" t="s">
        <v>28</v>
      </c>
      <c r="G13" s="6"/>
      <c r="H13" s="63">
        <v>8</v>
      </c>
      <c r="I13" s="64">
        <v>1</v>
      </c>
      <c r="J13" s="65">
        <v>8</v>
      </c>
      <c r="K13" s="10"/>
      <c r="L13" s="10"/>
      <c r="M13" s="11"/>
      <c r="N13" s="11"/>
      <c r="O13" s="11"/>
      <c r="P13" s="11"/>
      <c r="Q13" s="11"/>
      <c r="R13" s="281">
        <f>0.25/3</f>
        <v>8.3333333333333329E-2</v>
      </c>
      <c r="S13" s="281">
        <f>0.25/3</f>
        <v>8.3333333333333329E-2</v>
      </c>
      <c r="T13" s="281">
        <f>0.25/3</f>
        <v>8.3333333333333329E-2</v>
      </c>
      <c r="U13" s="281">
        <v>0.25</v>
      </c>
      <c r="V13" s="281">
        <v>0.25</v>
      </c>
      <c r="W13" s="280">
        <v>0.25</v>
      </c>
      <c r="X13" s="13"/>
      <c r="Y13" s="13"/>
    </row>
    <row r="14" spans="1:25" x14ac:dyDescent="0.3">
      <c r="A14" s="279" t="s">
        <v>256</v>
      </c>
      <c r="B14" s="1" t="s">
        <v>11</v>
      </c>
      <c r="C14" s="2" t="s">
        <v>14</v>
      </c>
      <c r="D14" s="116" t="s">
        <v>20</v>
      </c>
      <c r="E14" s="4" t="s">
        <v>21</v>
      </c>
      <c r="F14" s="5" t="s">
        <v>29</v>
      </c>
      <c r="G14" s="6"/>
      <c r="H14" s="63">
        <v>13</v>
      </c>
      <c r="I14" s="64">
        <v>1</v>
      </c>
      <c r="J14" s="65">
        <v>13</v>
      </c>
      <c r="K14" s="10"/>
      <c r="L14" s="10"/>
      <c r="M14" s="11"/>
      <c r="N14" s="11"/>
      <c r="O14" s="11"/>
      <c r="P14" s="11"/>
      <c r="Q14" s="11"/>
      <c r="R14" s="12">
        <v>0.15</v>
      </c>
      <c r="S14" s="12">
        <v>0.25</v>
      </c>
      <c r="T14" s="12">
        <v>0.25</v>
      </c>
      <c r="U14" s="280">
        <v>0.3</v>
      </c>
      <c r="V14" s="280">
        <v>0.05</v>
      </c>
      <c r="W14" s="13"/>
      <c r="X14" s="13"/>
      <c r="Y14" s="13"/>
    </row>
    <row r="15" spans="1:25" x14ac:dyDescent="0.3">
      <c r="A15" s="279" t="s">
        <v>256</v>
      </c>
      <c r="B15" s="1" t="s">
        <v>11</v>
      </c>
      <c r="C15" s="2" t="s">
        <v>14</v>
      </c>
      <c r="D15" s="116" t="s">
        <v>20</v>
      </c>
      <c r="E15" s="4" t="s">
        <v>21</v>
      </c>
      <c r="F15" s="5" t="s">
        <v>30</v>
      </c>
      <c r="G15" s="6"/>
      <c r="H15" s="63">
        <v>8</v>
      </c>
      <c r="I15" s="64">
        <v>1</v>
      </c>
      <c r="J15" s="65">
        <v>8</v>
      </c>
      <c r="K15" s="10"/>
      <c r="L15" s="10"/>
      <c r="M15" s="11"/>
      <c r="N15" s="11"/>
      <c r="O15" s="11"/>
      <c r="P15" s="11"/>
      <c r="Q15" s="11"/>
      <c r="R15" s="280">
        <v>0.25</v>
      </c>
      <c r="S15" s="280">
        <v>0.2</v>
      </c>
      <c r="T15" s="280">
        <v>0.1</v>
      </c>
      <c r="U15" s="280">
        <v>0.2</v>
      </c>
      <c r="V15" s="280">
        <v>0.05</v>
      </c>
      <c r="W15" s="280">
        <v>0.2</v>
      </c>
      <c r="X15" s="13"/>
      <c r="Y15" s="13"/>
    </row>
    <row r="16" spans="1:25" x14ac:dyDescent="0.3">
      <c r="A16" s="279" t="s">
        <v>256</v>
      </c>
      <c r="B16" s="1" t="s">
        <v>11</v>
      </c>
      <c r="C16" s="2" t="s">
        <v>14</v>
      </c>
      <c r="D16" s="116" t="s">
        <v>20</v>
      </c>
      <c r="E16" s="4" t="s">
        <v>21</v>
      </c>
      <c r="F16" s="5" t="s">
        <v>31</v>
      </c>
      <c r="G16" s="6"/>
      <c r="H16" s="63">
        <v>3</v>
      </c>
      <c r="I16" s="64">
        <v>1</v>
      </c>
      <c r="J16" s="65">
        <v>3</v>
      </c>
      <c r="K16" s="10"/>
      <c r="L16" s="10"/>
      <c r="M16" s="11"/>
      <c r="N16" s="11"/>
      <c r="O16" s="11"/>
      <c r="P16" s="11"/>
      <c r="Q16" s="11"/>
      <c r="R16" s="12"/>
      <c r="S16" s="280">
        <v>0.2</v>
      </c>
      <c r="T16" s="280">
        <v>0.2</v>
      </c>
      <c r="U16" s="280">
        <v>0.1</v>
      </c>
      <c r="V16" s="12"/>
      <c r="W16" s="280">
        <v>0.5</v>
      </c>
      <c r="X16" s="13"/>
      <c r="Y16" s="13"/>
    </row>
    <row r="17" spans="1:25" x14ac:dyDescent="0.3">
      <c r="A17" s="279" t="s">
        <v>256</v>
      </c>
      <c r="B17" s="1" t="s">
        <v>11</v>
      </c>
      <c r="C17" s="2" t="s">
        <v>14</v>
      </c>
      <c r="D17" s="116" t="s">
        <v>20</v>
      </c>
      <c r="E17" s="4" t="s">
        <v>21</v>
      </c>
      <c r="F17" s="5" t="s">
        <v>32</v>
      </c>
      <c r="G17" s="6"/>
      <c r="H17" s="63">
        <v>15</v>
      </c>
      <c r="I17" s="64">
        <v>1</v>
      </c>
      <c r="J17" s="65">
        <v>15</v>
      </c>
      <c r="K17" s="10"/>
      <c r="L17" s="10"/>
      <c r="M17" s="11"/>
      <c r="N17" s="11"/>
      <c r="O17" s="11"/>
      <c r="P17" s="11"/>
      <c r="Q17" s="11"/>
      <c r="R17" s="12">
        <f>25%/3</f>
        <v>8.3333333333333329E-2</v>
      </c>
      <c r="S17" s="12">
        <f t="shared" ref="S17:T17" si="0">25%/3</f>
        <v>8.3333333333333329E-2</v>
      </c>
      <c r="T17" s="12">
        <f t="shared" si="0"/>
        <v>8.3333333333333329E-2</v>
      </c>
      <c r="U17" s="12">
        <v>0.25</v>
      </c>
      <c r="V17" s="12">
        <v>0.25</v>
      </c>
      <c r="W17" s="13">
        <v>0.25</v>
      </c>
      <c r="X17" s="13"/>
      <c r="Y17" s="13"/>
    </row>
    <row r="18" spans="1:25" x14ac:dyDescent="0.3">
      <c r="A18" s="279" t="s">
        <v>256</v>
      </c>
      <c r="B18" s="1" t="s">
        <v>11</v>
      </c>
      <c r="C18" s="2" t="s">
        <v>14</v>
      </c>
      <c r="D18" s="116" t="s">
        <v>20</v>
      </c>
      <c r="E18" s="4" t="s">
        <v>21</v>
      </c>
      <c r="F18" s="5" t="s">
        <v>33</v>
      </c>
      <c r="G18" s="6" t="s">
        <v>34</v>
      </c>
      <c r="H18" s="63">
        <v>5.0999999999999996</v>
      </c>
      <c r="I18" s="64">
        <v>1</v>
      </c>
      <c r="J18" s="65">
        <v>5.0999999999999996</v>
      </c>
      <c r="K18" s="10"/>
      <c r="L18" s="10"/>
      <c r="M18" s="11"/>
      <c r="N18" s="11"/>
      <c r="O18" s="11"/>
      <c r="P18" s="11"/>
      <c r="Q18" s="11"/>
      <c r="R18" s="12">
        <f>40/3/100/3</f>
        <v>4.4444444444444446E-2</v>
      </c>
      <c r="S18" s="12">
        <f>40/3/100/3</f>
        <v>4.4444444444444446E-2</v>
      </c>
      <c r="T18" s="12">
        <f>40/3/100/3</f>
        <v>4.4444444444444446E-2</v>
      </c>
      <c r="U18" s="12">
        <f>40/3/100</f>
        <v>0.13333333333333333</v>
      </c>
      <c r="V18" s="12">
        <f>40/3/100</f>
        <v>0.13333333333333333</v>
      </c>
      <c r="W18" s="13"/>
      <c r="X18" s="13">
        <v>0.6</v>
      </c>
      <c r="Y18" s="13"/>
    </row>
    <row r="19" spans="1:25" x14ac:dyDescent="0.3">
      <c r="A19" s="279" t="s">
        <v>256</v>
      </c>
      <c r="B19" s="1" t="s">
        <v>11</v>
      </c>
      <c r="C19" s="2" t="s">
        <v>14</v>
      </c>
      <c r="D19" s="116" t="s">
        <v>20</v>
      </c>
      <c r="E19" s="4" t="s">
        <v>21</v>
      </c>
      <c r="F19" s="5" t="s">
        <v>33</v>
      </c>
      <c r="G19" s="6" t="s">
        <v>35</v>
      </c>
      <c r="H19" s="63">
        <v>20</v>
      </c>
      <c r="I19" s="64">
        <v>1</v>
      </c>
      <c r="J19" s="65">
        <v>20</v>
      </c>
      <c r="K19" s="10"/>
      <c r="L19" s="10"/>
      <c r="M19" s="11"/>
      <c r="N19" s="11"/>
      <c r="O19" s="11"/>
      <c r="P19" s="11"/>
      <c r="Q19" s="11"/>
      <c r="R19" s="12">
        <v>4.4444444444444446E-2</v>
      </c>
      <c r="S19" s="12">
        <v>4.4444444444444446E-2</v>
      </c>
      <c r="T19" s="12">
        <v>4.4444444444444446E-2</v>
      </c>
      <c r="U19" s="12">
        <v>0.13333333333333333</v>
      </c>
      <c r="V19" s="12">
        <v>0.13333333333333333</v>
      </c>
      <c r="W19" s="13"/>
      <c r="X19" s="13">
        <v>0.6</v>
      </c>
      <c r="Y19" s="13"/>
    </row>
    <row r="20" spans="1:25" s="48" customFormat="1" x14ac:dyDescent="0.3">
      <c r="A20" s="279" t="s">
        <v>256</v>
      </c>
      <c r="B20" s="1" t="s">
        <v>11</v>
      </c>
      <c r="C20" s="44" t="s">
        <v>14</v>
      </c>
      <c r="D20" s="116" t="s">
        <v>20</v>
      </c>
      <c r="E20" s="4" t="s">
        <v>21</v>
      </c>
      <c r="F20" s="5" t="s">
        <v>33</v>
      </c>
      <c r="G20" s="6" t="s">
        <v>36</v>
      </c>
      <c r="H20" s="63">
        <v>2</v>
      </c>
      <c r="I20" s="66">
        <v>1</v>
      </c>
      <c r="J20" s="65">
        <v>2</v>
      </c>
      <c r="K20" s="45"/>
      <c r="L20" s="45"/>
      <c r="M20" s="46"/>
      <c r="N20" s="46"/>
      <c r="O20" s="46"/>
      <c r="P20" s="46"/>
      <c r="Q20" s="46"/>
      <c r="R20" s="282">
        <v>4.4444444444444446E-2</v>
      </c>
      <c r="S20" s="282">
        <v>4.4444444444444446E-2</v>
      </c>
      <c r="T20" s="282">
        <v>4.4444444444444446E-2</v>
      </c>
      <c r="U20" s="282">
        <v>0.13333333333333333</v>
      </c>
      <c r="V20" s="282">
        <v>0.13333333333333333</v>
      </c>
      <c r="W20" s="47"/>
      <c r="X20" s="282">
        <v>0.6</v>
      </c>
      <c r="Y20" s="47"/>
    </row>
    <row r="21" spans="1:25" x14ac:dyDescent="0.3">
      <c r="A21" s="279" t="s">
        <v>256</v>
      </c>
      <c r="B21" s="1" t="s">
        <v>11</v>
      </c>
      <c r="C21" s="2" t="s">
        <v>14</v>
      </c>
      <c r="D21" s="116" t="s">
        <v>20</v>
      </c>
      <c r="E21" s="4" t="s">
        <v>21</v>
      </c>
      <c r="F21" s="5" t="s">
        <v>33</v>
      </c>
      <c r="G21" s="6" t="s">
        <v>37</v>
      </c>
      <c r="H21" s="63">
        <v>10</v>
      </c>
      <c r="I21" s="64">
        <v>1</v>
      </c>
      <c r="J21" s="65">
        <v>10</v>
      </c>
      <c r="K21" s="10"/>
      <c r="L21" s="10"/>
      <c r="M21" s="11"/>
      <c r="N21" s="11"/>
      <c r="O21" s="11"/>
      <c r="P21" s="11"/>
      <c r="Q21" s="11"/>
      <c r="R21" s="12"/>
      <c r="S21" s="12"/>
      <c r="T21" s="12"/>
      <c r="U21" s="12"/>
      <c r="V21" s="12"/>
      <c r="W21" s="13"/>
      <c r="X21" s="13">
        <v>1</v>
      </c>
      <c r="Y21" s="13"/>
    </row>
    <row r="22" spans="1:25" x14ac:dyDescent="0.3">
      <c r="A22" s="279" t="s">
        <v>256</v>
      </c>
      <c r="B22" s="1" t="s">
        <v>11</v>
      </c>
      <c r="C22" s="2" t="s">
        <v>14</v>
      </c>
      <c r="D22" s="116" t="s">
        <v>20</v>
      </c>
      <c r="E22" s="4" t="s">
        <v>21</v>
      </c>
      <c r="F22" s="5" t="s">
        <v>33</v>
      </c>
      <c r="G22" s="6" t="s">
        <v>38</v>
      </c>
      <c r="H22" s="63">
        <v>4</v>
      </c>
      <c r="I22" s="64">
        <v>1</v>
      </c>
      <c r="J22" s="65">
        <v>4</v>
      </c>
      <c r="K22" s="10"/>
      <c r="L22" s="10"/>
      <c r="M22" s="11"/>
      <c r="N22" s="11"/>
      <c r="O22" s="11"/>
      <c r="P22" s="11"/>
      <c r="Q22" s="11"/>
      <c r="R22" s="12"/>
      <c r="S22" s="12"/>
      <c r="T22" s="12"/>
      <c r="U22" s="12"/>
      <c r="V22" s="12"/>
      <c r="W22" s="13"/>
      <c r="X22" s="13">
        <v>1</v>
      </c>
      <c r="Y22" s="13"/>
    </row>
    <row r="23" spans="1:25" x14ac:dyDescent="0.3">
      <c r="A23" s="279" t="s">
        <v>256</v>
      </c>
      <c r="B23" s="1" t="s">
        <v>11</v>
      </c>
      <c r="C23" s="2" t="s">
        <v>14</v>
      </c>
      <c r="D23" s="116" t="s">
        <v>20</v>
      </c>
      <c r="E23" s="4" t="s">
        <v>21</v>
      </c>
      <c r="F23" s="5" t="s">
        <v>39</v>
      </c>
      <c r="G23" s="6"/>
      <c r="H23" s="63">
        <v>6</v>
      </c>
      <c r="I23" s="64">
        <v>0.4</v>
      </c>
      <c r="J23" s="65">
        <v>2.4000000000000004</v>
      </c>
      <c r="K23" s="10"/>
      <c r="L23" s="10"/>
      <c r="M23" s="11"/>
      <c r="N23" s="11"/>
      <c r="O23" s="11"/>
      <c r="P23" s="11"/>
      <c r="Q23" s="11"/>
      <c r="R23" s="12">
        <v>0.1111111111111111</v>
      </c>
      <c r="S23" s="12">
        <v>0.1111111111111111</v>
      </c>
      <c r="T23" s="12">
        <v>0.1111111111111111</v>
      </c>
      <c r="U23" s="12">
        <v>0.33333333333333331</v>
      </c>
      <c r="V23" s="12">
        <v>0.33333333333333331</v>
      </c>
      <c r="W23" s="13"/>
      <c r="X23" s="13"/>
      <c r="Y23" s="13"/>
    </row>
    <row r="24" spans="1:25" x14ac:dyDescent="0.3">
      <c r="A24" s="279" t="s">
        <v>256</v>
      </c>
      <c r="B24" s="1" t="s">
        <v>11</v>
      </c>
      <c r="C24" s="2" t="s">
        <v>14</v>
      </c>
      <c r="D24" s="116" t="s">
        <v>20</v>
      </c>
      <c r="E24" s="4" t="s">
        <v>40</v>
      </c>
      <c r="F24" s="5" t="s">
        <v>41</v>
      </c>
      <c r="G24" s="6"/>
      <c r="H24" s="63">
        <v>6</v>
      </c>
      <c r="I24" s="64">
        <v>1</v>
      </c>
      <c r="J24" s="65">
        <v>6</v>
      </c>
      <c r="K24" s="10"/>
      <c r="L24" s="10"/>
      <c r="M24" s="11"/>
      <c r="N24" s="11"/>
      <c r="O24" s="11"/>
      <c r="P24" s="11"/>
      <c r="Q24" s="11"/>
      <c r="R24" s="12"/>
      <c r="S24" s="12"/>
      <c r="T24" s="12"/>
      <c r="U24" s="12"/>
      <c r="V24" s="12"/>
      <c r="W24" s="13">
        <v>0.33333333333333331</v>
      </c>
      <c r="X24" s="13">
        <v>0.33333333333333331</v>
      </c>
      <c r="Y24" s="13">
        <v>0.33333333333333331</v>
      </c>
    </row>
    <row r="25" spans="1:25" x14ac:dyDescent="0.3">
      <c r="A25" s="279" t="s">
        <v>256</v>
      </c>
      <c r="B25" s="1" t="s">
        <v>11</v>
      </c>
      <c r="C25" s="2" t="s">
        <v>14</v>
      </c>
      <c r="D25" s="117" t="s">
        <v>20</v>
      </c>
      <c r="E25" s="118" t="s">
        <v>40</v>
      </c>
      <c r="F25" s="119" t="s">
        <v>42</v>
      </c>
      <c r="G25" s="120"/>
      <c r="H25" s="121">
        <v>5</v>
      </c>
      <c r="I25" s="122">
        <v>0.4</v>
      </c>
      <c r="J25" s="123">
        <v>2</v>
      </c>
      <c r="K25" s="10"/>
      <c r="L25" s="10"/>
      <c r="M25" s="11"/>
      <c r="N25" s="11"/>
      <c r="O25" s="11"/>
      <c r="P25" s="11"/>
      <c r="Q25" s="11"/>
      <c r="R25" s="12">
        <v>0.1111111111111111</v>
      </c>
      <c r="S25" s="12">
        <v>0.1111111111111111</v>
      </c>
      <c r="T25" s="12">
        <v>0.1111111111111111</v>
      </c>
      <c r="U25" s="12">
        <v>0.33333333333333331</v>
      </c>
      <c r="V25" s="12">
        <v>0.33333333333333331</v>
      </c>
      <c r="W25" s="13"/>
      <c r="X25" s="13"/>
      <c r="Y25" s="13"/>
    </row>
    <row r="26" spans="1:25" x14ac:dyDescent="0.3">
      <c r="A26" s="279" t="s">
        <v>256</v>
      </c>
      <c r="B26" s="1" t="s">
        <v>11</v>
      </c>
      <c r="C26" s="2" t="s">
        <v>14</v>
      </c>
      <c r="D26" s="3" t="s">
        <v>43</v>
      </c>
      <c r="E26" s="101" t="s">
        <v>44</v>
      </c>
      <c r="F26" s="102" t="s">
        <v>45</v>
      </c>
      <c r="G26" s="103"/>
      <c r="H26" s="104">
        <v>3</v>
      </c>
      <c r="I26" s="71">
        <v>1</v>
      </c>
      <c r="J26" s="105">
        <v>3</v>
      </c>
      <c r="K26" s="10"/>
      <c r="L26" s="10"/>
      <c r="M26" s="11"/>
      <c r="N26" s="11"/>
      <c r="O26" s="11"/>
      <c r="P26" s="11"/>
      <c r="Q26" s="11"/>
      <c r="R26" s="12"/>
      <c r="S26" s="12"/>
      <c r="T26" s="12">
        <v>1</v>
      </c>
      <c r="U26" s="12"/>
      <c r="V26" s="12"/>
      <c r="W26" s="13"/>
      <c r="X26" s="13"/>
      <c r="Y26" s="13"/>
    </row>
    <row r="27" spans="1:25" x14ac:dyDescent="0.3">
      <c r="A27" s="279" t="s">
        <v>256</v>
      </c>
      <c r="B27" s="1" t="s">
        <v>11</v>
      </c>
      <c r="C27" s="2" t="s">
        <v>14</v>
      </c>
      <c r="D27" s="3" t="s">
        <v>43</v>
      </c>
      <c r="E27" s="4" t="s">
        <v>46</v>
      </c>
      <c r="F27" s="5"/>
      <c r="G27" s="6"/>
      <c r="H27" s="63">
        <v>15</v>
      </c>
      <c r="I27" s="64">
        <v>1</v>
      </c>
      <c r="J27" s="65">
        <v>15</v>
      </c>
      <c r="K27" s="10"/>
      <c r="L27" s="10"/>
      <c r="M27" s="11"/>
      <c r="N27" s="11"/>
      <c r="O27" s="11"/>
      <c r="P27" s="11"/>
      <c r="Q27" s="11"/>
      <c r="R27" s="280">
        <f t="shared" ref="R27:T28" si="1">1/3*2/3</f>
        <v>0.22222222222222221</v>
      </c>
      <c r="S27" s="280">
        <f t="shared" si="1"/>
        <v>0.22222222222222221</v>
      </c>
      <c r="T27" s="280">
        <f t="shared" si="1"/>
        <v>0.22222222222222221</v>
      </c>
      <c r="U27" s="280">
        <f t="shared" ref="U27:W28" si="2">1/3/3</f>
        <v>0.1111111111111111</v>
      </c>
      <c r="V27" s="280">
        <f t="shared" si="2"/>
        <v>0.1111111111111111</v>
      </c>
      <c r="W27" s="280">
        <f t="shared" si="2"/>
        <v>0.1111111111111111</v>
      </c>
      <c r="X27" s="13"/>
      <c r="Y27" s="13"/>
    </row>
    <row r="28" spans="1:25" x14ac:dyDescent="0.3">
      <c r="A28" s="279" t="s">
        <v>256</v>
      </c>
      <c r="B28" s="1" t="s">
        <v>11</v>
      </c>
      <c r="C28" s="2" t="s">
        <v>14</v>
      </c>
      <c r="D28" s="3" t="s">
        <v>43</v>
      </c>
      <c r="E28" s="4" t="s">
        <v>47</v>
      </c>
      <c r="F28" s="5"/>
      <c r="G28" s="6"/>
      <c r="H28" s="67">
        <v>20</v>
      </c>
      <c r="I28" s="68">
        <v>1</v>
      </c>
      <c r="J28" s="65">
        <v>20</v>
      </c>
      <c r="K28" s="10"/>
      <c r="L28" s="10"/>
      <c r="M28" s="11"/>
      <c r="N28" s="11"/>
      <c r="O28" s="11"/>
      <c r="P28" s="11"/>
      <c r="Q28" s="11"/>
      <c r="R28" s="280">
        <f t="shared" si="1"/>
        <v>0.22222222222222221</v>
      </c>
      <c r="S28" s="280">
        <f t="shared" si="1"/>
        <v>0.22222222222222221</v>
      </c>
      <c r="T28" s="280">
        <f t="shared" si="1"/>
        <v>0.22222222222222221</v>
      </c>
      <c r="U28" s="280">
        <f t="shared" si="2"/>
        <v>0.1111111111111111</v>
      </c>
      <c r="V28" s="280">
        <f t="shared" si="2"/>
        <v>0.1111111111111111</v>
      </c>
      <c r="W28" s="280">
        <f t="shared" si="2"/>
        <v>0.1111111111111111</v>
      </c>
      <c r="X28" s="13"/>
      <c r="Y28" s="13"/>
    </row>
    <row r="29" spans="1:25" x14ac:dyDescent="0.3">
      <c r="A29" s="279" t="s">
        <v>256</v>
      </c>
      <c r="B29" s="1" t="s">
        <v>11</v>
      </c>
      <c r="C29" s="2" t="s">
        <v>14</v>
      </c>
      <c r="D29" s="3" t="s">
        <v>43</v>
      </c>
      <c r="E29" s="4" t="s">
        <v>48</v>
      </c>
      <c r="F29" s="5"/>
      <c r="G29" s="6"/>
      <c r="H29" s="67">
        <v>24</v>
      </c>
      <c r="I29" s="68">
        <v>1</v>
      </c>
      <c r="J29" s="65">
        <v>24</v>
      </c>
      <c r="K29" s="10"/>
      <c r="L29" s="10"/>
      <c r="M29" s="11"/>
      <c r="N29" s="11"/>
      <c r="O29" s="11"/>
      <c r="P29" s="11"/>
      <c r="Q29" s="11"/>
      <c r="R29" s="12"/>
      <c r="S29" s="12"/>
      <c r="T29" s="12">
        <v>1</v>
      </c>
      <c r="U29" s="12"/>
      <c r="V29" s="12"/>
      <c r="W29" s="13"/>
      <c r="X29" s="13"/>
      <c r="Y29" s="13"/>
    </row>
    <row r="30" spans="1:25" x14ac:dyDescent="0.3">
      <c r="A30" s="279" t="s">
        <v>256</v>
      </c>
      <c r="B30" s="1" t="s">
        <v>11</v>
      </c>
      <c r="C30" s="2" t="s">
        <v>14</v>
      </c>
      <c r="D30" s="3" t="s">
        <v>43</v>
      </c>
      <c r="E30" s="4" t="s">
        <v>49</v>
      </c>
      <c r="F30" s="5"/>
      <c r="G30" s="6"/>
      <c r="H30" s="67">
        <v>4</v>
      </c>
      <c r="I30" s="68">
        <v>1</v>
      </c>
      <c r="J30" s="65">
        <v>4</v>
      </c>
      <c r="K30" s="10"/>
      <c r="L30" s="10"/>
      <c r="M30" s="11"/>
      <c r="N30" s="11"/>
      <c r="O30" s="11"/>
      <c r="P30" s="11"/>
      <c r="Q30" s="11"/>
      <c r="R30" s="12"/>
      <c r="S30" s="12"/>
      <c r="T30" s="12">
        <v>0.5</v>
      </c>
      <c r="U30" s="12"/>
      <c r="V30" s="12"/>
      <c r="W30" s="13"/>
      <c r="X30" s="13">
        <v>0.5</v>
      </c>
      <c r="Y30" s="13"/>
    </row>
    <row r="31" spans="1:25" x14ac:dyDescent="0.3">
      <c r="A31" s="279" t="s">
        <v>256</v>
      </c>
      <c r="B31" s="1" t="s">
        <v>11</v>
      </c>
      <c r="C31" s="2" t="s">
        <v>14</v>
      </c>
      <c r="D31" s="3" t="s">
        <v>43</v>
      </c>
      <c r="E31" s="4" t="s">
        <v>50</v>
      </c>
      <c r="F31" s="5"/>
      <c r="G31" s="6"/>
      <c r="H31" s="67">
        <v>5</v>
      </c>
      <c r="I31" s="68">
        <v>1</v>
      </c>
      <c r="J31" s="65">
        <v>5</v>
      </c>
      <c r="K31" s="10"/>
      <c r="L31" s="10"/>
      <c r="M31" s="11"/>
      <c r="N31" s="11"/>
      <c r="O31" s="11"/>
      <c r="P31" s="11"/>
      <c r="Q31" s="11">
        <v>0.5</v>
      </c>
      <c r="R31" s="12"/>
      <c r="S31" s="12"/>
      <c r="T31" s="12">
        <v>0.5</v>
      </c>
      <c r="U31" s="12"/>
      <c r="V31" s="12"/>
      <c r="W31" s="13"/>
      <c r="X31" s="13"/>
      <c r="Y31" s="13"/>
    </row>
    <row r="32" spans="1:25" x14ac:dyDescent="0.3">
      <c r="A32" s="279" t="s">
        <v>256</v>
      </c>
      <c r="B32" s="1" t="s">
        <v>11</v>
      </c>
      <c r="C32" s="2" t="s">
        <v>14</v>
      </c>
      <c r="D32" s="3" t="s">
        <v>43</v>
      </c>
      <c r="E32" s="4" t="s">
        <v>51</v>
      </c>
      <c r="F32" s="5" t="s">
        <v>52</v>
      </c>
      <c r="G32" s="6"/>
      <c r="H32" s="69">
        <v>6</v>
      </c>
      <c r="I32" s="68">
        <v>1</v>
      </c>
      <c r="J32" s="65">
        <v>6</v>
      </c>
      <c r="K32" s="10"/>
      <c r="L32" s="10"/>
      <c r="M32" s="11"/>
      <c r="N32" s="11"/>
      <c r="O32" s="11"/>
      <c r="P32" s="11"/>
      <c r="Q32" s="11"/>
      <c r="R32" s="12"/>
      <c r="S32" s="12"/>
      <c r="T32" s="12">
        <v>1</v>
      </c>
      <c r="U32" s="12"/>
      <c r="V32" s="12"/>
      <c r="W32" s="13"/>
      <c r="X32" s="13"/>
      <c r="Y32" s="13"/>
    </row>
    <row r="33" spans="1:25" x14ac:dyDescent="0.3">
      <c r="A33" s="279" t="s">
        <v>256</v>
      </c>
      <c r="B33" s="1" t="s">
        <v>11</v>
      </c>
      <c r="C33" s="2" t="s">
        <v>14</v>
      </c>
      <c r="D33" s="3" t="s">
        <v>43</v>
      </c>
      <c r="E33" s="4" t="s">
        <v>51</v>
      </c>
      <c r="F33" s="5" t="s">
        <v>53</v>
      </c>
      <c r="G33" s="6"/>
      <c r="H33" s="69">
        <v>2</v>
      </c>
      <c r="I33" s="68">
        <v>1</v>
      </c>
      <c r="J33" s="65">
        <v>2</v>
      </c>
      <c r="K33" s="10"/>
      <c r="L33" s="10"/>
      <c r="M33" s="11"/>
      <c r="N33" s="11"/>
      <c r="O33" s="11"/>
      <c r="P33" s="11"/>
      <c r="Q33" s="11"/>
      <c r="R33" s="12"/>
      <c r="S33" s="12"/>
      <c r="T33" s="12">
        <v>1</v>
      </c>
      <c r="U33" s="12"/>
      <c r="V33" s="12"/>
      <c r="W33" s="13"/>
      <c r="X33" s="13"/>
      <c r="Y33" s="13"/>
    </row>
    <row r="34" spans="1:25" x14ac:dyDescent="0.3">
      <c r="A34" s="279" t="s">
        <v>256</v>
      </c>
      <c r="B34" s="1" t="s">
        <v>11</v>
      </c>
      <c r="C34" s="2" t="s">
        <v>14</v>
      </c>
      <c r="D34" s="3" t="s">
        <v>43</v>
      </c>
      <c r="E34" s="4" t="s">
        <v>51</v>
      </c>
      <c r="F34" s="5" t="s">
        <v>54</v>
      </c>
      <c r="G34" s="6"/>
      <c r="H34" s="69">
        <v>0.5</v>
      </c>
      <c r="I34" s="68">
        <v>1</v>
      </c>
      <c r="J34" s="65">
        <v>0.5</v>
      </c>
      <c r="K34" s="10"/>
      <c r="L34" s="10"/>
      <c r="M34" s="11"/>
      <c r="N34" s="11"/>
      <c r="O34" s="11"/>
      <c r="P34" s="11"/>
      <c r="Q34" s="11"/>
      <c r="R34" s="12"/>
      <c r="S34" s="12"/>
      <c r="T34" s="12">
        <v>1</v>
      </c>
      <c r="U34" s="12"/>
      <c r="V34" s="12"/>
      <c r="W34" s="13"/>
      <c r="X34" s="13"/>
      <c r="Y34" s="13"/>
    </row>
    <row r="35" spans="1:25" x14ac:dyDescent="0.3">
      <c r="A35" s="279" t="s">
        <v>256</v>
      </c>
      <c r="B35" s="1" t="s">
        <v>11</v>
      </c>
      <c r="C35" s="2" t="s">
        <v>14</v>
      </c>
      <c r="D35" s="3" t="s">
        <v>43</v>
      </c>
      <c r="E35" s="106" t="s">
        <v>51</v>
      </c>
      <c r="F35" s="107" t="s">
        <v>55</v>
      </c>
      <c r="G35" s="108"/>
      <c r="H35" s="69">
        <v>1.5</v>
      </c>
      <c r="I35" s="68">
        <v>1</v>
      </c>
      <c r="J35" s="74">
        <v>1.5</v>
      </c>
      <c r="K35" s="10"/>
      <c r="L35" s="10"/>
      <c r="M35" s="11"/>
      <c r="N35" s="11"/>
      <c r="O35" s="11"/>
      <c r="P35" s="11"/>
      <c r="Q35" s="11"/>
      <c r="R35" s="12"/>
      <c r="S35" s="12"/>
      <c r="T35" s="12">
        <v>1</v>
      </c>
      <c r="U35" s="12"/>
      <c r="V35" s="12"/>
      <c r="W35" s="13"/>
      <c r="X35" s="13"/>
      <c r="Y35" s="13"/>
    </row>
    <row r="36" spans="1:25" x14ac:dyDescent="0.3">
      <c r="A36" s="279" t="s">
        <v>256</v>
      </c>
      <c r="B36" s="1" t="s">
        <v>11</v>
      </c>
      <c r="C36" s="2" t="s">
        <v>14</v>
      </c>
      <c r="D36" s="109" t="s">
        <v>56</v>
      </c>
      <c r="E36" s="110" t="s">
        <v>57</v>
      </c>
      <c r="F36" s="111"/>
      <c r="G36" s="112"/>
      <c r="H36" s="132">
        <v>24</v>
      </c>
      <c r="I36" s="133">
        <v>1</v>
      </c>
      <c r="J36" s="115">
        <v>24</v>
      </c>
      <c r="K36" s="10"/>
      <c r="L36" s="10"/>
      <c r="M36" s="11"/>
      <c r="N36" s="11"/>
      <c r="O36" s="11"/>
      <c r="P36" s="11"/>
      <c r="Q36" s="11"/>
      <c r="R36" s="12"/>
      <c r="S36" s="280">
        <v>1</v>
      </c>
      <c r="T36" s="12"/>
      <c r="U36" s="12"/>
      <c r="V36" s="12"/>
      <c r="W36" s="13"/>
      <c r="X36" s="13"/>
      <c r="Y36" s="13"/>
    </row>
    <row r="37" spans="1:25" x14ac:dyDescent="0.3">
      <c r="A37" s="279" t="s">
        <v>256</v>
      </c>
      <c r="B37" s="1" t="s">
        <v>11</v>
      </c>
      <c r="C37" s="2" t="s">
        <v>14</v>
      </c>
      <c r="D37" s="117" t="s">
        <v>56</v>
      </c>
      <c r="E37" s="118" t="s">
        <v>58</v>
      </c>
      <c r="F37" s="119"/>
      <c r="G37" s="120"/>
      <c r="H37" s="131">
        <v>25</v>
      </c>
      <c r="I37" s="73">
        <v>1</v>
      </c>
      <c r="J37" s="123">
        <v>25</v>
      </c>
      <c r="K37" s="10"/>
      <c r="L37" s="10"/>
      <c r="M37" s="11"/>
      <c r="N37" s="11"/>
      <c r="O37" s="11"/>
      <c r="P37" s="11"/>
      <c r="Q37" s="11"/>
      <c r="R37" s="12"/>
      <c r="S37" s="12"/>
      <c r="T37" s="12">
        <v>1</v>
      </c>
      <c r="U37" s="12"/>
      <c r="V37" s="12"/>
      <c r="W37" s="13"/>
      <c r="X37" s="13"/>
      <c r="Y37" s="13"/>
    </row>
    <row r="38" spans="1:25" x14ac:dyDescent="0.3">
      <c r="A38" s="279" t="s">
        <v>256</v>
      </c>
      <c r="B38" s="1" t="s">
        <v>11</v>
      </c>
      <c r="C38" s="2" t="s">
        <v>59</v>
      </c>
      <c r="D38" s="124" t="s">
        <v>60</v>
      </c>
      <c r="E38" s="125"/>
      <c r="F38" s="126"/>
      <c r="G38" s="127"/>
      <c r="H38" s="134">
        <v>20</v>
      </c>
      <c r="I38" s="135">
        <v>0.4</v>
      </c>
      <c r="J38" s="130">
        <v>8</v>
      </c>
      <c r="K38" s="10"/>
      <c r="L38" s="10"/>
      <c r="M38" s="11"/>
      <c r="N38" s="11"/>
      <c r="O38" s="11"/>
      <c r="P38" s="11"/>
      <c r="Q38" s="11"/>
      <c r="R38" s="12">
        <v>0.1111111111111111</v>
      </c>
      <c r="S38" s="12">
        <v>0.1111111111111111</v>
      </c>
      <c r="T38" s="12">
        <v>0.1111111111111111</v>
      </c>
      <c r="U38" s="12">
        <v>0.33333333333333331</v>
      </c>
      <c r="V38" s="12">
        <v>0.33333333333333331</v>
      </c>
      <c r="W38" s="13"/>
      <c r="X38" s="13"/>
      <c r="Y38" s="13"/>
    </row>
    <row r="39" spans="1:25" x14ac:dyDescent="0.3">
      <c r="A39" s="279" t="s">
        <v>256</v>
      </c>
      <c r="B39" s="1" t="s">
        <v>11</v>
      </c>
      <c r="C39" s="2" t="s">
        <v>59</v>
      </c>
      <c r="D39" s="124" t="s">
        <v>61</v>
      </c>
      <c r="E39" s="125"/>
      <c r="F39" s="126"/>
      <c r="G39" s="127"/>
      <c r="H39" s="136">
        <v>15</v>
      </c>
      <c r="I39" s="137">
        <v>0.4</v>
      </c>
      <c r="J39" s="130">
        <v>6</v>
      </c>
      <c r="K39" s="10"/>
      <c r="L39" s="10"/>
      <c r="M39" s="11"/>
      <c r="N39" s="11"/>
      <c r="O39" s="11"/>
      <c r="P39" s="11"/>
      <c r="Q39" s="11"/>
      <c r="R39" s="12">
        <v>0.1111111111111111</v>
      </c>
      <c r="S39" s="12">
        <v>0.1111111111111111</v>
      </c>
      <c r="T39" s="12">
        <v>0.1111111111111111</v>
      </c>
      <c r="U39" s="12">
        <v>0.33333333333333331</v>
      </c>
      <c r="V39" s="12">
        <v>0.33333333333333331</v>
      </c>
      <c r="W39" s="13"/>
      <c r="X39" s="13"/>
      <c r="Y39" s="13"/>
    </row>
    <row r="40" spans="1:25" x14ac:dyDescent="0.3">
      <c r="A40" s="279" t="s">
        <v>256</v>
      </c>
      <c r="B40" s="1" t="s">
        <v>11</v>
      </c>
      <c r="C40" s="2" t="s">
        <v>62</v>
      </c>
      <c r="D40" s="109" t="s">
        <v>63</v>
      </c>
      <c r="E40" s="110"/>
      <c r="F40" s="111"/>
      <c r="G40" s="112"/>
      <c r="H40" s="138">
        <v>87</v>
      </c>
      <c r="I40" s="139">
        <v>1</v>
      </c>
      <c r="J40" s="115">
        <v>87</v>
      </c>
      <c r="K40" s="10"/>
      <c r="L40" s="10">
        <v>1</v>
      </c>
      <c r="M40" s="11"/>
      <c r="N40" s="11"/>
      <c r="O40" s="11"/>
      <c r="P40" s="11"/>
      <c r="Q40" s="11"/>
      <c r="R40" s="12"/>
      <c r="S40" s="12"/>
      <c r="T40" s="12"/>
      <c r="U40" s="12"/>
      <c r="V40" s="12"/>
      <c r="W40" s="13"/>
      <c r="X40" s="13"/>
      <c r="Y40" s="13"/>
    </row>
    <row r="41" spans="1:25" x14ac:dyDescent="0.3">
      <c r="A41" s="279" t="s">
        <v>256</v>
      </c>
      <c r="B41" s="1" t="s">
        <v>11</v>
      </c>
      <c r="C41" s="2" t="s">
        <v>62</v>
      </c>
      <c r="D41" s="116" t="s">
        <v>64</v>
      </c>
      <c r="E41" s="4"/>
      <c r="F41" s="5"/>
      <c r="G41" s="6"/>
      <c r="H41" s="72">
        <v>10</v>
      </c>
      <c r="I41" s="64">
        <v>1</v>
      </c>
      <c r="J41" s="65">
        <v>10</v>
      </c>
      <c r="K41" s="10"/>
      <c r="L41" s="10">
        <v>1</v>
      </c>
      <c r="M41" s="11"/>
      <c r="N41" s="11"/>
      <c r="O41" s="11"/>
      <c r="P41" s="11"/>
      <c r="Q41" s="11"/>
      <c r="R41" s="12"/>
      <c r="S41" s="12"/>
      <c r="T41" s="12"/>
      <c r="U41" s="12"/>
      <c r="V41" s="12"/>
      <c r="W41" s="13"/>
      <c r="X41" s="13"/>
      <c r="Y41" s="13"/>
    </row>
    <row r="42" spans="1:25" x14ac:dyDescent="0.3">
      <c r="A42" s="279" t="s">
        <v>256</v>
      </c>
      <c r="B42" s="1" t="s">
        <v>11</v>
      </c>
      <c r="C42" s="2" t="s">
        <v>62</v>
      </c>
      <c r="D42" s="116" t="s">
        <v>65</v>
      </c>
      <c r="E42" s="4"/>
      <c r="F42" s="5"/>
      <c r="G42" s="6"/>
      <c r="H42" s="72">
        <v>10</v>
      </c>
      <c r="I42" s="64">
        <v>1</v>
      </c>
      <c r="J42" s="65">
        <v>10</v>
      </c>
      <c r="K42" s="10"/>
      <c r="L42" s="10">
        <v>1</v>
      </c>
      <c r="M42" s="11"/>
      <c r="N42" s="11"/>
      <c r="O42" s="11"/>
      <c r="P42" s="11"/>
      <c r="Q42" s="11"/>
      <c r="R42" s="12"/>
      <c r="S42" s="12"/>
      <c r="T42" s="12"/>
      <c r="U42" s="12"/>
      <c r="V42" s="12"/>
      <c r="W42" s="13"/>
      <c r="X42" s="13"/>
      <c r="Y42" s="13"/>
    </row>
    <row r="43" spans="1:25" x14ac:dyDescent="0.3">
      <c r="A43" s="279" t="s">
        <v>256</v>
      </c>
      <c r="B43" s="1" t="s">
        <v>11</v>
      </c>
      <c r="C43" s="2" t="s">
        <v>62</v>
      </c>
      <c r="D43" s="116" t="s">
        <v>66</v>
      </c>
      <c r="E43" s="4"/>
      <c r="F43" s="5"/>
      <c r="G43" s="6"/>
      <c r="H43" s="72">
        <v>6</v>
      </c>
      <c r="I43" s="64">
        <v>1</v>
      </c>
      <c r="J43" s="65">
        <v>6</v>
      </c>
      <c r="K43" s="280">
        <v>0.5</v>
      </c>
      <c r="L43" s="280">
        <v>0.5</v>
      </c>
      <c r="M43" s="11"/>
      <c r="N43" s="11"/>
      <c r="O43" s="11"/>
      <c r="P43" s="11"/>
      <c r="Q43" s="11"/>
      <c r="R43" s="12"/>
      <c r="S43" s="12"/>
      <c r="T43" s="12"/>
      <c r="U43" s="12"/>
      <c r="V43" s="12"/>
      <c r="W43" s="13"/>
      <c r="X43" s="13"/>
      <c r="Y43" s="13"/>
    </row>
    <row r="44" spans="1:25" x14ac:dyDescent="0.3">
      <c r="A44" s="279" t="s">
        <v>256</v>
      </c>
      <c r="B44" s="1" t="s">
        <v>11</v>
      </c>
      <c r="C44" s="2" t="s">
        <v>62</v>
      </c>
      <c r="D44" s="116" t="s">
        <v>67</v>
      </c>
      <c r="E44" s="4"/>
      <c r="F44" s="5"/>
      <c r="G44" s="6"/>
      <c r="H44" s="72">
        <v>2</v>
      </c>
      <c r="I44" s="64">
        <v>1</v>
      </c>
      <c r="J44" s="65">
        <v>2</v>
      </c>
      <c r="K44" s="10"/>
      <c r="L44" s="10">
        <v>1</v>
      </c>
      <c r="M44" s="11"/>
      <c r="N44" s="11"/>
      <c r="O44" s="11"/>
      <c r="P44" s="11"/>
      <c r="Q44" s="11"/>
      <c r="R44" s="12"/>
      <c r="S44" s="12"/>
      <c r="T44" s="12"/>
      <c r="U44" s="12"/>
      <c r="V44" s="12"/>
      <c r="W44" s="13"/>
      <c r="X44" s="13"/>
      <c r="Y44" s="13"/>
    </row>
    <row r="45" spans="1:25" x14ac:dyDescent="0.3">
      <c r="A45" s="279" t="s">
        <v>256</v>
      </c>
      <c r="B45" s="1" t="s">
        <v>11</v>
      </c>
      <c r="C45" s="2" t="s">
        <v>62</v>
      </c>
      <c r="D45" s="117" t="s">
        <v>68</v>
      </c>
      <c r="E45" s="118" t="s">
        <v>68</v>
      </c>
      <c r="F45" s="119" t="s">
        <v>69</v>
      </c>
      <c r="G45" s="120"/>
      <c r="H45" s="140">
        <v>6</v>
      </c>
      <c r="I45" s="122">
        <v>1</v>
      </c>
      <c r="J45" s="123">
        <v>6</v>
      </c>
      <c r="K45" s="10">
        <v>0.5</v>
      </c>
      <c r="L45" s="10">
        <v>0.5</v>
      </c>
      <c r="M45" s="11"/>
      <c r="N45" s="11"/>
      <c r="O45" s="11"/>
      <c r="P45" s="11"/>
      <c r="Q45" s="11"/>
      <c r="R45" s="12"/>
      <c r="S45" s="12"/>
      <c r="T45" s="12"/>
      <c r="U45" s="12"/>
      <c r="V45" s="12"/>
      <c r="W45" s="13"/>
      <c r="X45" s="13"/>
      <c r="Y45" s="13"/>
    </row>
    <row r="46" spans="1:25" x14ac:dyDescent="0.3">
      <c r="A46" s="279" t="s">
        <v>256</v>
      </c>
      <c r="B46" s="1" t="s">
        <v>11</v>
      </c>
      <c r="C46" s="2" t="s">
        <v>70</v>
      </c>
      <c r="D46" s="124" t="s">
        <v>71</v>
      </c>
      <c r="E46" s="125"/>
      <c r="F46" s="126"/>
      <c r="G46" s="127"/>
      <c r="H46" s="136">
        <v>20</v>
      </c>
      <c r="I46" s="129">
        <v>0.4</v>
      </c>
      <c r="J46" s="130">
        <v>8</v>
      </c>
      <c r="K46" s="10"/>
      <c r="L46" s="10"/>
      <c r="M46" s="11"/>
      <c r="N46" s="11"/>
      <c r="O46" s="11"/>
      <c r="P46" s="11"/>
      <c r="Q46" s="11"/>
      <c r="R46" s="12"/>
      <c r="S46" s="12"/>
      <c r="T46" s="12"/>
      <c r="U46" s="12"/>
      <c r="V46" s="12"/>
      <c r="W46" s="13">
        <v>0.33333333333333331</v>
      </c>
      <c r="X46" s="13">
        <v>0.33333333333333331</v>
      </c>
      <c r="Y46" s="13">
        <v>0.33333333333333331</v>
      </c>
    </row>
    <row r="47" spans="1:25" x14ac:dyDescent="0.3">
      <c r="A47" s="279" t="s">
        <v>256</v>
      </c>
      <c r="B47" s="1" t="s">
        <v>11</v>
      </c>
      <c r="C47" s="2" t="s">
        <v>70</v>
      </c>
      <c r="D47" s="109" t="s">
        <v>72</v>
      </c>
      <c r="E47" s="110" t="s">
        <v>73</v>
      </c>
      <c r="F47" s="111" t="s">
        <v>74</v>
      </c>
      <c r="G47" s="112"/>
      <c r="H47" s="113">
        <v>60</v>
      </c>
      <c r="I47" s="139">
        <v>1</v>
      </c>
      <c r="J47" s="115">
        <v>60</v>
      </c>
      <c r="K47" s="10"/>
      <c r="L47" s="10"/>
      <c r="M47" s="11"/>
      <c r="N47" s="11"/>
      <c r="O47" s="11"/>
      <c r="P47" s="11"/>
      <c r="Q47" s="11"/>
      <c r="R47" s="12"/>
      <c r="S47" s="12"/>
      <c r="T47" s="12"/>
      <c r="U47" s="12"/>
      <c r="V47" s="12"/>
      <c r="W47" s="13"/>
      <c r="X47" s="13"/>
      <c r="Y47" s="13">
        <v>1</v>
      </c>
    </row>
    <row r="48" spans="1:25" x14ac:dyDescent="0.3">
      <c r="A48" s="279" t="s">
        <v>256</v>
      </c>
      <c r="B48" s="1" t="s">
        <v>11</v>
      </c>
      <c r="C48" s="2" t="s">
        <v>70</v>
      </c>
      <c r="D48" s="116" t="s">
        <v>72</v>
      </c>
      <c r="E48" s="4" t="s">
        <v>73</v>
      </c>
      <c r="F48" s="5" t="s">
        <v>75</v>
      </c>
      <c r="G48" s="6"/>
      <c r="H48" s="63">
        <v>15</v>
      </c>
      <c r="I48" s="64">
        <v>1</v>
      </c>
      <c r="J48" s="65">
        <v>15</v>
      </c>
      <c r="K48" s="10"/>
      <c r="L48" s="10"/>
      <c r="M48" s="11"/>
      <c r="N48" s="11"/>
      <c r="O48" s="11"/>
      <c r="P48" s="11"/>
      <c r="Q48" s="11"/>
      <c r="R48" s="12"/>
      <c r="S48" s="12"/>
      <c r="T48" s="12"/>
      <c r="U48" s="12"/>
      <c r="V48" s="12"/>
      <c r="W48" s="13">
        <v>1</v>
      </c>
      <c r="X48" s="13"/>
      <c r="Y48" s="13"/>
    </row>
    <row r="49" spans="1:25" x14ac:dyDescent="0.3">
      <c r="A49" s="279" t="s">
        <v>256</v>
      </c>
      <c r="B49" s="1" t="s">
        <v>11</v>
      </c>
      <c r="C49" s="2" t="s">
        <v>70</v>
      </c>
      <c r="D49" s="116" t="s">
        <v>72</v>
      </c>
      <c r="E49" s="4" t="s">
        <v>73</v>
      </c>
      <c r="F49" s="5" t="s">
        <v>76</v>
      </c>
      <c r="G49" s="6"/>
      <c r="H49" s="63">
        <v>3</v>
      </c>
      <c r="I49" s="64">
        <v>1</v>
      </c>
      <c r="J49" s="65">
        <v>3</v>
      </c>
      <c r="K49" s="10"/>
      <c r="L49" s="10"/>
      <c r="M49" s="11"/>
      <c r="N49" s="11"/>
      <c r="O49" s="11"/>
      <c r="P49" s="11"/>
      <c r="Q49" s="11"/>
      <c r="R49" s="12"/>
      <c r="S49" s="12"/>
      <c r="T49" s="12"/>
      <c r="U49" s="12"/>
      <c r="V49" s="12"/>
      <c r="W49" s="13">
        <v>1</v>
      </c>
      <c r="X49" s="13"/>
      <c r="Y49" s="13"/>
    </row>
    <row r="50" spans="1:25" x14ac:dyDescent="0.3">
      <c r="A50" s="279" t="s">
        <v>256</v>
      </c>
      <c r="B50" s="1" t="s">
        <v>11</v>
      </c>
      <c r="C50" s="2" t="s">
        <v>70</v>
      </c>
      <c r="D50" s="116" t="s">
        <v>72</v>
      </c>
      <c r="E50" s="4" t="s">
        <v>77</v>
      </c>
      <c r="F50" s="5" t="s">
        <v>78</v>
      </c>
      <c r="G50" s="6"/>
      <c r="H50" s="63">
        <v>40.700000000000003</v>
      </c>
      <c r="I50" s="66">
        <v>1</v>
      </c>
      <c r="J50" s="65">
        <v>40.700000000000003</v>
      </c>
      <c r="K50" s="10"/>
      <c r="L50" s="10"/>
      <c r="M50" s="11"/>
      <c r="N50" s="11"/>
      <c r="O50" s="11"/>
      <c r="P50" s="11"/>
      <c r="Q50" s="11"/>
      <c r="R50" s="12"/>
      <c r="S50" s="12"/>
      <c r="T50" s="12"/>
      <c r="U50" s="12"/>
      <c r="V50" s="12"/>
      <c r="W50" s="33">
        <v>1</v>
      </c>
      <c r="X50" s="33"/>
      <c r="Y50" s="33"/>
    </row>
    <row r="51" spans="1:25" x14ac:dyDescent="0.3">
      <c r="A51" s="279" t="s">
        <v>256</v>
      </c>
      <c r="B51" s="1" t="s">
        <v>11</v>
      </c>
      <c r="C51" s="2" t="s">
        <v>70</v>
      </c>
      <c r="D51" s="116" t="s">
        <v>72</v>
      </c>
      <c r="E51" s="4" t="s">
        <v>77</v>
      </c>
      <c r="F51" s="5" t="s">
        <v>79</v>
      </c>
      <c r="G51" s="6"/>
      <c r="H51" s="63">
        <v>1</v>
      </c>
      <c r="I51" s="66">
        <v>1</v>
      </c>
      <c r="J51" s="65">
        <v>1</v>
      </c>
      <c r="K51" s="10"/>
      <c r="L51" s="10"/>
      <c r="M51" s="11"/>
      <c r="N51" s="11"/>
      <c r="O51" s="11"/>
      <c r="P51" s="11"/>
      <c r="Q51" s="11"/>
      <c r="R51" s="12"/>
      <c r="S51" s="12"/>
      <c r="T51" s="12"/>
      <c r="U51" s="12"/>
      <c r="V51" s="12"/>
      <c r="W51" s="33">
        <v>1</v>
      </c>
      <c r="X51" s="33"/>
      <c r="Y51" s="33"/>
    </row>
    <row r="52" spans="1:25" x14ac:dyDescent="0.3">
      <c r="A52" s="279" t="s">
        <v>256</v>
      </c>
      <c r="B52" s="1" t="s">
        <v>11</v>
      </c>
      <c r="C52" s="2" t="s">
        <v>70</v>
      </c>
      <c r="D52" s="116" t="s">
        <v>72</v>
      </c>
      <c r="E52" s="4" t="s">
        <v>77</v>
      </c>
      <c r="F52" s="5" t="s">
        <v>80</v>
      </c>
      <c r="G52" s="6"/>
      <c r="H52" s="63">
        <v>4</v>
      </c>
      <c r="I52" s="66">
        <v>1</v>
      </c>
      <c r="J52" s="65">
        <v>4</v>
      </c>
      <c r="K52" s="10"/>
      <c r="L52" s="10"/>
      <c r="M52" s="11"/>
      <c r="N52" s="11"/>
      <c r="O52" s="11"/>
      <c r="P52" s="11"/>
      <c r="Q52" s="11"/>
      <c r="R52" s="12"/>
      <c r="S52" s="12"/>
      <c r="T52" s="12"/>
      <c r="U52" s="12"/>
      <c r="V52" s="12"/>
      <c r="W52" s="33">
        <v>1</v>
      </c>
      <c r="X52" s="33"/>
      <c r="Y52" s="33"/>
    </row>
    <row r="53" spans="1:25" x14ac:dyDescent="0.3">
      <c r="A53" s="279" t="s">
        <v>256</v>
      </c>
      <c r="B53" s="1" t="s">
        <v>11</v>
      </c>
      <c r="C53" s="2" t="s">
        <v>70</v>
      </c>
      <c r="D53" s="116" t="s">
        <v>72</v>
      </c>
      <c r="E53" s="4" t="s">
        <v>81</v>
      </c>
      <c r="F53" s="5"/>
      <c r="G53" s="6"/>
      <c r="H53" s="63">
        <v>16</v>
      </c>
      <c r="I53" s="66">
        <v>1</v>
      </c>
      <c r="J53" s="65">
        <v>16</v>
      </c>
      <c r="K53" s="10"/>
      <c r="L53" s="10"/>
      <c r="M53" s="11"/>
      <c r="N53" s="11"/>
      <c r="O53" s="11"/>
      <c r="P53" s="11"/>
      <c r="Q53" s="11"/>
      <c r="R53" s="12"/>
      <c r="S53" s="12"/>
      <c r="T53" s="12"/>
      <c r="U53" s="12"/>
      <c r="V53" s="12"/>
      <c r="W53" s="13">
        <v>0.5</v>
      </c>
      <c r="X53" s="13">
        <v>0.5</v>
      </c>
      <c r="Y53" s="13"/>
    </row>
    <row r="54" spans="1:25" x14ac:dyDescent="0.3">
      <c r="A54" s="279" t="s">
        <v>256</v>
      </c>
      <c r="B54" s="1" t="s">
        <v>11</v>
      </c>
      <c r="C54" s="2" t="s">
        <v>70</v>
      </c>
      <c r="D54" s="116" t="s">
        <v>72</v>
      </c>
      <c r="E54" s="4" t="s">
        <v>82</v>
      </c>
      <c r="F54" s="5" t="s">
        <v>83</v>
      </c>
      <c r="G54" s="6"/>
      <c r="H54" s="63">
        <v>7</v>
      </c>
      <c r="I54" s="66">
        <v>1</v>
      </c>
      <c r="J54" s="65">
        <v>7</v>
      </c>
      <c r="K54" s="10"/>
      <c r="L54" s="10"/>
      <c r="M54" s="11"/>
      <c r="N54" s="11"/>
      <c r="O54" s="11"/>
      <c r="P54" s="11"/>
      <c r="Q54" s="11"/>
      <c r="R54" s="12"/>
      <c r="S54" s="12"/>
      <c r="T54" s="12"/>
      <c r="U54" s="12"/>
      <c r="V54" s="12"/>
      <c r="W54" s="13">
        <v>1</v>
      </c>
      <c r="X54" s="13"/>
      <c r="Y54" s="13"/>
    </row>
    <row r="55" spans="1:25" x14ac:dyDescent="0.3">
      <c r="A55" s="279" t="s">
        <v>256</v>
      </c>
      <c r="B55" s="1" t="s">
        <v>11</v>
      </c>
      <c r="C55" s="2" t="s">
        <v>70</v>
      </c>
      <c r="D55" s="116" t="s">
        <v>72</v>
      </c>
      <c r="E55" s="4" t="s">
        <v>82</v>
      </c>
      <c r="F55" s="5" t="s">
        <v>84</v>
      </c>
      <c r="G55" s="6"/>
      <c r="H55" s="63">
        <v>2</v>
      </c>
      <c r="I55" s="66">
        <v>1</v>
      </c>
      <c r="J55" s="65">
        <v>2</v>
      </c>
      <c r="K55" s="10"/>
      <c r="L55" s="10"/>
      <c r="M55" s="11"/>
      <c r="N55" s="11"/>
      <c r="O55" s="11"/>
      <c r="P55" s="11"/>
      <c r="Q55" s="11"/>
      <c r="R55" s="12"/>
      <c r="S55" s="12"/>
      <c r="T55" s="12"/>
      <c r="U55" s="12"/>
      <c r="V55" s="12"/>
      <c r="W55" s="33">
        <v>1</v>
      </c>
      <c r="X55" s="13"/>
      <c r="Y55" s="13"/>
    </row>
    <row r="56" spans="1:25" x14ac:dyDescent="0.3">
      <c r="A56" s="279" t="s">
        <v>256</v>
      </c>
      <c r="B56" s="1" t="s">
        <v>11</v>
      </c>
      <c r="C56" s="2" t="s">
        <v>70</v>
      </c>
      <c r="D56" s="116" t="s">
        <v>72</v>
      </c>
      <c r="E56" s="4" t="s">
        <v>82</v>
      </c>
      <c r="F56" s="5" t="s">
        <v>85</v>
      </c>
      <c r="G56" s="6"/>
      <c r="H56" s="63">
        <v>4.7</v>
      </c>
      <c r="I56" s="66">
        <v>1</v>
      </c>
      <c r="J56" s="65">
        <v>4.7</v>
      </c>
      <c r="K56" s="10"/>
      <c r="L56" s="10"/>
      <c r="M56" s="11"/>
      <c r="N56" s="11"/>
      <c r="O56" s="11"/>
      <c r="P56" s="11"/>
      <c r="Q56" s="11"/>
      <c r="R56" s="12"/>
      <c r="S56" s="12"/>
      <c r="T56" s="12"/>
      <c r="U56" s="12"/>
      <c r="V56" s="12"/>
      <c r="W56" s="33">
        <v>1</v>
      </c>
      <c r="X56" s="13"/>
      <c r="Y56" s="13"/>
    </row>
    <row r="57" spans="1:25" x14ac:dyDescent="0.3">
      <c r="A57" s="279" t="s">
        <v>256</v>
      </c>
      <c r="B57" s="1" t="s">
        <v>11</v>
      </c>
      <c r="C57" s="2" t="s">
        <v>70</v>
      </c>
      <c r="D57" s="116" t="s">
        <v>72</v>
      </c>
      <c r="E57" s="4" t="s">
        <v>82</v>
      </c>
      <c r="F57" s="5" t="s">
        <v>86</v>
      </c>
      <c r="G57" s="6"/>
      <c r="H57" s="63">
        <v>1.9</v>
      </c>
      <c r="I57" s="66">
        <v>1</v>
      </c>
      <c r="J57" s="65">
        <v>1.9</v>
      </c>
      <c r="K57" s="10"/>
      <c r="L57" s="10"/>
      <c r="M57" s="11"/>
      <c r="N57" s="11"/>
      <c r="O57" s="11"/>
      <c r="P57" s="11"/>
      <c r="Q57" s="11"/>
      <c r="R57" s="12"/>
      <c r="S57" s="12"/>
      <c r="T57" s="12"/>
      <c r="U57" s="12"/>
      <c r="V57" s="12"/>
      <c r="W57" s="13">
        <v>1</v>
      </c>
      <c r="X57" s="13"/>
      <c r="Y57" s="13"/>
    </row>
    <row r="58" spans="1:25" x14ac:dyDescent="0.3">
      <c r="A58" s="279" t="s">
        <v>256</v>
      </c>
      <c r="B58" s="1" t="s">
        <v>11</v>
      </c>
      <c r="C58" s="2" t="s">
        <v>70</v>
      </c>
      <c r="D58" s="117" t="s">
        <v>72</v>
      </c>
      <c r="E58" s="118" t="s">
        <v>82</v>
      </c>
      <c r="F58" s="141" t="s">
        <v>87</v>
      </c>
      <c r="G58" s="142"/>
      <c r="H58" s="121">
        <v>3.6</v>
      </c>
      <c r="I58" s="143">
        <v>1</v>
      </c>
      <c r="J58" s="123">
        <v>3.6</v>
      </c>
      <c r="K58" s="10"/>
      <c r="L58" s="10"/>
      <c r="M58" s="11"/>
      <c r="N58" s="11"/>
      <c r="O58" s="11"/>
      <c r="P58" s="11"/>
      <c r="Q58" s="11"/>
      <c r="R58" s="12"/>
      <c r="S58" s="12"/>
      <c r="T58" s="12"/>
      <c r="U58" s="12"/>
      <c r="V58" s="12"/>
      <c r="W58" s="13">
        <v>1</v>
      </c>
      <c r="X58" s="13"/>
      <c r="Y58" s="13"/>
    </row>
    <row r="59" spans="1:25" x14ac:dyDescent="0.3">
      <c r="A59" s="279" t="s">
        <v>256</v>
      </c>
      <c r="B59" s="1" t="s">
        <v>11</v>
      </c>
      <c r="C59" s="2" t="s">
        <v>70</v>
      </c>
      <c r="D59" s="109" t="s">
        <v>88</v>
      </c>
      <c r="E59" s="144" t="s">
        <v>89</v>
      </c>
      <c r="F59" s="145" t="s">
        <v>90</v>
      </c>
      <c r="G59" s="146"/>
      <c r="H59" s="113">
        <v>16.2</v>
      </c>
      <c r="I59" s="139">
        <v>0.4</v>
      </c>
      <c r="J59" s="115">
        <v>6.48</v>
      </c>
      <c r="K59" s="45">
        <v>1</v>
      </c>
      <c r="L59" s="10"/>
      <c r="M59" s="11"/>
      <c r="N59" s="11"/>
      <c r="O59" s="11"/>
      <c r="P59" s="11"/>
      <c r="Q59" s="11"/>
      <c r="R59" s="12"/>
      <c r="S59" s="12"/>
      <c r="T59" s="12"/>
      <c r="U59" s="12"/>
      <c r="V59" s="12"/>
      <c r="W59" s="13"/>
      <c r="X59" s="13"/>
      <c r="Y59" s="13"/>
    </row>
    <row r="60" spans="1:25" x14ac:dyDescent="0.3">
      <c r="A60" s="279" t="s">
        <v>256</v>
      </c>
      <c r="B60" s="1" t="s">
        <v>11</v>
      </c>
      <c r="C60" s="2" t="s">
        <v>70</v>
      </c>
      <c r="D60" s="116" t="s">
        <v>88</v>
      </c>
      <c r="E60" s="29" t="s">
        <v>89</v>
      </c>
      <c r="F60" s="28" t="s">
        <v>91</v>
      </c>
      <c r="G60" s="147"/>
      <c r="H60" s="63">
        <v>0.5</v>
      </c>
      <c r="I60" s="64">
        <v>0</v>
      </c>
      <c r="J60" s="65">
        <v>0</v>
      </c>
      <c r="K60" s="10"/>
      <c r="L60" s="10"/>
      <c r="M60" s="11"/>
      <c r="N60" s="11"/>
      <c r="O60" s="11"/>
      <c r="P60" s="11"/>
      <c r="Q60" s="11"/>
      <c r="R60" s="12"/>
      <c r="S60" s="12"/>
      <c r="T60" s="12"/>
      <c r="U60" s="12"/>
      <c r="V60" s="12"/>
      <c r="W60" s="13"/>
      <c r="X60" s="13"/>
      <c r="Y60" s="13"/>
    </row>
    <row r="61" spans="1:25" x14ac:dyDescent="0.3">
      <c r="A61" s="279" t="s">
        <v>256</v>
      </c>
      <c r="B61" s="1" t="s">
        <v>11</v>
      </c>
      <c r="C61" s="2" t="s">
        <v>70</v>
      </c>
      <c r="D61" s="116" t="s">
        <v>88</v>
      </c>
      <c r="E61" s="29" t="s">
        <v>89</v>
      </c>
      <c r="F61" s="148" t="s">
        <v>92</v>
      </c>
      <c r="G61" s="147"/>
      <c r="H61" s="63">
        <v>4</v>
      </c>
      <c r="I61" s="64">
        <v>0.4</v>
      </c>
      <c r="J61" s="65">
        <v>1.6</v>
      </c>
      <c r="K61" s="10">
        <v>1</v>
      </c>
      <c r="L61" s="10"/>
      <c r="M61" s="11"/>
      <c r="N61" s="11"/>
      <c r="O61" s="11"/>
      <c r="P61" s="11"/>
      <c r="Q61" s="11"/>
      <c r="R61" s="12"/>
      <c r="S61" s="12"/>
      <c r="T61" s="12"/>
      <c r="U61" s="12"/>
      <c r="V61" s="12"/>
      <c r="W61" s="13"/>
      <c r="X61" s="13"/>
      <c r="Y61" s="13"/>
    </row>
    <row r="62" spans="1:25" x14ac:dyDescent="0.3">
      <c r="A62" s="279" t="s">
        <v>256</v>
      </c>
      <c r="B62" s="1" t="s">
        <v>11</v>
      </c>
      <c r="C62" s="2" t="s">
        <v>70</v>
      </c>
      <c r="D62" s="117" t="s">
        <v>88</v>
      </c>
      <c r="E62" s="149" t="s">
        <v>93</v>
      </c>
      <c r="F62" s="150"/>
      <c r="G62" s="150"/>
      <c r="H62" s="121">
        <v>18</v>
      </c>
      <c r="I62" s="122">
        <v>0</v>
      </c>
      <c r="J62" s="123">
        <v>0</v>
      </c>
      <c r="K62" s="10"/>
      <c r="L62" s="10"/>
      <c r="M62" s="11"/>
      <c r="N62" s="11"/>
      <c r="O62" s="11"/>
      <c r="P62" s="11"/>
      <c r="Q62" s="11"/>
      <c r="R62" s="12"/>
      <c r="S62" s="12"/>
      <c r="T62" s="12"/>
      <c r="U62" s="12"/>
      <c r="V62" s="12"/>
      <c r="W62" s="13"/>
      <c r="X62" s="13"/>
      <c r="Y62" s="13"/>
    </row>
    <row r="63" spans="1:25" x14ac:dyDescent="0.3">
      <c r="A63" s="279" t="s">
        <v>256</v>
      </c>
      <c r="B63" s="1" t="s">
        <v>11</v>
      </c>
      <c r="C63" s="2" t="s">
        <v>70</v>
      </c>
      <c r="D63" s="124" t="s">
        <v>94</v>
      </c>
      <c r="E63" s="125"/>
      <c r="F63" s="151"/>
      <c r="G63" s="151"/>
      <c r="H63" s="134">
        <v>5</v>
      </c>
      <c r="I63" s="152">
        <v>1</v>
      </c>
      <c r="J63" s="130">
        <v>5</v>
      </c>
      <c r="K63" s="10"/>
      <c r="L63" s="10"/>
      <c r="M63" s="11"/>
      <c r="N63" s="11"/>
      <c r="O63" s="11"/>
      <c r="P63" s="11"/>
      <c r="Q63" s="11"/>
      <c r="R63" s="280">
        <f>0.25/3</f>
        <v>8.3333333333333329E-2</v>
      </c>
      <c r="S63" s="280">
        <f>0.25/3</f>
        <v>8.3333333333333329E-2</v>
      </c>
      <c r="T63" s="280">
        <f>0.25/3</f>
        <v>8.3333333333333329E-2</v>
      </c>
      <c r="U63" s="280">
        <v>0.25</v>
      </c>
      <c r="V63" s="280">
        <v>0.25</v>
      </c>
      <c r="W63" s="280">
        <v>0.25</v>
      </c>
      <c r="X63" s="13"/>
      <c r="Y63" s="13"/>
    </row>
    <row r="64" spans="1:25" x14ac:dyDescent="0.3">
      <c r="A64" s="279" t="s">
        <v>256</v>
      </c>
      <c r="B64" s="1" t="s">
        <v>11</v>
      </c>
      <c r="C64" s="2" t="s">
        <v>70</v>
      </c>
      <c r="D64" s="124" t="s">
        <v>95</v>
      </c>
      <c r="E64" s="125"/>
      <c r="F64" s="151"/>
      <c r="G64" s="151"/>
      <c r="H64" s="136">
        <v>25</v>
      </c>
      <c r="I64" s="129">
        <v>1</v>
      </c>
      <c r="J64" s="130">
        <v>25</v>
      </c>
      <c r="K64" s="10">
        <f>0.25/2</f>
        <v>0.125</v>
      </c>
      <c r="L64" s="10">
        <f>0.25/2</f>
        <v>0.125</v>
      </c>
      <c r="M64" s="11">
        <f>0.25/5</f>
        <v>0.05</v>
      </c>
      <c r="N64" s="11">
        <f>0.25/5</f>
        <v>0.05</v>
      </c>
      <c r="O64" s="11">
        <f>0.25/5</f>
        <v>0.05</v>
      </c>
      <c r="P64" s="11">
        <f>0.25/5</f>
        <v>0.05</v>
      </c>
      <c r="Q64" s="11">
        <f>0.25/5</f>
        <v>0.05</v>
      </c>
      <c r="R64" s="12">
        <f>0.25/9</f>
        <v>2.7777777777777776E-2</v>
      </c>
      <c r="S64" s="12">
        <f>0.25/9</f>
        <v>2.7777777777777776E-2</v>
      </c>
      <c r="T64" s="12">
        <f>0.25/9</f>
        <v>2.7777777777777776E-2</v>
      </c>
      <c r="U64" s="12">
        <f>0.25/3</f>
        <v>8.3333333333333329E-2</v>
      </c>
      <c r="V64" s="12">
        <f>0.25/3</f>
        <v>8.3333333333333329E-2</v>
      </c>
      <c r="W64" s="13">
        <f>0.25/3</f>
        <v>8.3333333333333329E-2</v>
      </c>
      <c r="X64" s="13">
        <f>0.25/3</f>
        <v>8.3333333333333329E-2</v>
      </c>
      <c r="Y64" s="13">
        <f>0.25/3</f>
        <v>8.3333333333333329E-2</v>
      </c>
    </row>
    <row r="65" spans="1:25" x14ac:dyDescent="0.3">
      <c r="A65" s="279" t="s">
        <v>256</v>
      </c>
      <c r="B65" s="1" t="s">
        <v>11</v>
      </c>
      <c r="C65" s="2" t="s">
        <v>96</v>
      </c>
      <c r="D65" s="124" t="s">
        <v>97</v>
      </c>
      <c r="E65" s="125"/>
      <c r="F65" s="151"/>
      <c r="G65" s="151"/>
      <c r="H65" s="136">
        <v>0.3</v>
      </c>
      <c r="I65" s="129">
        <v>0</v>
      </c>
      <c r="J65" s="130">
        <v>0</v>
      </c>
      <c r="K65" s="10"/>
      <c r="L65" s="10"/>
      <c r="M65" s="11"/>
      <c r="N65" s="11"/>
      <c r="O65" s="11"/>
      <c r="P65" s="11"/>
      <c r="Q65" s="11"/>
      <c r="R65" s="12"/>
      <c r="S65" s="12"/>
      <c r="T65" s="12"/>
      <c r="U65" s="12"/>
      <c r="V65" s="12"/>
      <c r="W65" s="13"/>
      <c r="X65" s="13"/>
      <c r="Y65" s="13"/>
    </row>
    <row r="66" spans="1:25" x14ac:dyDescent="0.3">
      <c r="A66" s="279" t="s">
        <v>256</v>
      </c>
      <c r="B66" s="1" t="s">
        <v>11</v>
      </c>
      <c r="C66" s="2" t="s">
        <v>96</v>
      </c>
      <c r="D66" s="124" t="s">
        <v>98</v>
      </c>
      <c r="E66" s="125"/>
      <c r="F66" s="151"/>
      <c r="G66" s="151"/>
      <c r="H66" s="136">
        <v>2</v>
      </c>
      <c r="I66" s="129">
        <v>0</v>
      </c>
      <c r="J66" s="130">
        <v>0</v>
      </c>
      <c r="K66" s="10"/>
      <c r="L66" s="10"/>
      <c r="M66" s="11"/>
      <c r="N66" s="11"/>
      <c r="O66" s="11"/>
      <c r="P66" s="11"/>
      <c r="Q66" s="11"/>
      <c r="R66" s="12"/>
      <c r="S66" s="12"/>
      <c r="T66" s="12"/>
      <c r="U66" s="12"/>
      <c r="V66" s="12"/>
      <c r="W66" s="13"/>
      <c r="X66" s="13"/>
      <c r="Y66" s="13"/>
    </row>
    <row r="67" spans="1:25" x14ac:dyDescent="0.3">
      <c r="A67" s="279" t="s">
        <v>256</v>
      </c>
      <c r="B67" s="1" t="s">
        <v>11</v>
      </c>
      <c r="C67" s="2" t="s">
        <v>96</v>
      </c>
      <c r="D67" s="124" t="s">
        <v>99</v>
      </c>
      <c r="E67" s="125"/>
      <c r="F67" s="151"/>
      <c r="G67" s="151"/>
      <c r="H67" s="136">
        <v>7.8</v>
      </c>
      <c r="I67" s="129">
        <v>0</v>
      </c>
      <c r="J67" s="130">
        <v>0</v>
      </c>
      <c r="K67" s="10"/>
      <c r="L67" s="10"/>
      <c r="M67" s="11"/>
      <c r="N67" s="11"/>
      <c r="O67" s="11"/>
      <c r="P67" s="11"/>
      <c r="Q67" s="11"/>
      <c r="R67" s="12"/>
      <c r="S67" s="12"/>
      <c r="T67" s="12"/>
      <c r="U67" s="12"/>
      <c r="V67" s="12"/>
      <c r="W67" s="13"/>
      <c r="X67" s="13"/>
      <c r="Y67" s="13"/>
    </row>
    <row r="68" spans="1:25" x14ac:dyDescent="0.3">
      <c r="A68" s="279" t="s">
        <v>256</v>
      </c>
      <c r="B68" s="1" t="s">
        <v>11</v>
      </c>
      <c r="C68" s="2" t="s">
        <v>96</v>
      </c>
      <c r="D68" s="124" t="s">
        <v>100</v>
      </c>
      <c r="E68" s="125"/>
      <c r="F68" s="151"/>
      <c r="G68" s="151"/>
      <c r="H68" s="136">
        <v>27</v>
      </c>
      <c r="I68" s="129">
        <v>0</v>
      </c>
      <c r="J68" s="130">
        <v>0</v>
      </c>
      <c r="K68" s="10"/>
      <c r="L68" s="10"/>
      <c r="M68" s="11"/>
      <c r="N68" s="11"/>
      <c r="O68" s="11"/>
      <c r="P68" s="11"/>
      <c r="Q68" s="11"/>
      <c r="R68" s="12"/>
      <c r="S68" s="12"/>
      <c r="T68" s="12"/>
      <c r="U68" s="12"/>
      <c r="V68" s="12"/>
      <c r="W68" s="13"/>
      <c r="X68" s="13"/>
      <c r="Y68" s="13"/>
    </row>
    <row r="69" spans="1:25" x14ac:dyDescent="0.3">
      <c r="A69" s="279" t="s">
        <v>256</v>
      </c>
      <c r="B69" s="1" t="s">
        <v>11</v>
      </c>
      <c r="C69" s="2" t="s">
        <v>101</v>
      </c>
      <c r="D69" s="124" t="s">
        <v>102</v>
      </c>
      <c r="E69" s="125"/>
      <c r="F69" s="151"/>
      <c r="G69" s="151"/>
      <c r="H69" s="134">
        <v>48.5</v>
      </c>
      <c r="I69" s="152">
        <v>1</v>
      </c>
      <c r="J69" s="130">
        <v>48.5</v>
      </c>
      <c r="K69" s="283"/>
      <c r="L69" s="280">
        <v>0.05</v>
      </c>
      <c r="M69" s="280">
        <v>0.05</v>
      </c>
      <c r="N69" s="280">
        <v>0.05</v>
      </c>
      <c r="O69" s="11"/>
      <c r="P69" s="11"/>
      <c r="Q69" s="11"/>
      <c r="R69" s="280">
        <v>0.05</v>
      </c>
      <c r="S69" s="12"/>
      <c r="T69" s="280">
        <v>0.7</v>
      </c>
      <c r="U69" s="12"/>
      <c r="V69" s="280">
        <v>0.1</v>
      </c>
      <c r="W69" s="13"/>
      <c r="X69" s="13"/>
      <c r="Y69" s="13"/>
    </row>
    <row r="70" spans="1:25" x14ac:dyDescent="0.3">
      <c r="A70" s="279" t="s">
        <v>256</v>
      </c>
      <c r="B70" s="1" t="s">
        <v>11</v>
      </c>
      <c r="C70" s="30" t="s">
        <v>101</v>
      </c>
      <c r="D70" s="124" t="s">
        <v>103</v>
      </c>
      <c r="E70" s="125"/>
      <c r="F70" s="151"/>
      <c r="G70" s="151"/>
      <c r="H70" s="136">
        <v>67</v>
      </c>
      <c r="I70" s="129">
        <v>1</v>
      </c>
      <c r="J70" s="130">
        <v>67</v>
      </c>
      <c r="K70" s="10"/>
      <c r="L70" s="10"/>
      <c r="M70" s="11"/>
      <c r="N70" s="11"/>
      <c r="O70" s="11">
        <v>1</v>
      </c>
      <c r="P70" s="11"/>
      <c r="Q70" s="11"/>
      <c r="R70" s="12"/>
      <c r="S70" s="12"/>
      <c r="T70" s="12"/>
      <c r="U70" s="12"/>
      <c r="V70" s="12"/>
      <c r="W70" s="13"/>
      <c r="X70" s="13"/>
      <c r="Y70" s="13"/>
    </row>
    <row r="71" spans="1:25" x14ac:dyDescent="0.3">
      <c r="A71" s="279" t="s">
        <v>256</v>
      </c>
      <c r="B71" s="1" t="s">
        <v>104</v>
      </c>
      <c r="C71" s="2" t="s">
        <v>105</v>
      </c>
      <c r="D71" s="109" t="s">
        <v>106</v>
      </c>
      <c r="E71" s="144" t="s">
        <v>107</v>
      </c>
      <c r="F71" s="146"/>
      <c r="G71" s="146"/>
      <c r="H71" s="113">
        <v>20.8</v>
      </c>
      <c r="I71" s="139">
        <v>0.4</v>
      </c>
      <c r="J71" s="115">
        <v>8.32</v>
      </c>
      <c r="K71" s="10"/>
      <c r="L71" s="10">
        <v>1</v>
      </c>
      <c r="M71" s="11"/>
      <c r="N71" s="11"/>
      <c r="O71" s="11"/>
      <c r="P71" s="11"/>
      <c r="Q71" s="11"/>
      <c r="R71" s="12"/>
      <c r="S71" s="12"/>
      <c r="T71" s="12"/>
      <c r="U71" s="12"/>
      <c r="V71" s="12"/>
      <c r="W71" s="13"/>
      <c r="X71" s="13"/>
      <c r="Y71" s="13"/>
    </row>
    <row r="72" spans="1:25" x14ac:dyDescent="0.3">
      <c r="A72" s="279" t="s">
        <v>256</v>
      </c>
      <c r="B72" s="1" t="s">
        <v>104</v>
      </c>
      <c r="C72" s="2" t="s">
        <v>105</v>
      </c>
      <c r="D72" s="116" t="s">
        <v>106</v>
      </c>
      <c r="E72" s="29" t="s">
        <v>108</v>
      </c>
      <c r="F72" s="147"/>
      <c r="G72" s="147"/>
      <c r="H72" s="63">
        <v>22</v>
      </c>
      <c r="I72" s="64">
        <v>0.4</v>
      </c>
      <c r="J72" s="75">
        <v>8.8000000000000007</v>
      </c>
      <c r="K72" s="10"/>
      <c r="L72" s="10">
        <v>1</v>
      </c>
      <c r="M72" s="11"/>
      <c r="N72" s="11"/>
      <c r="O72" s="11"/>
      <c r="P72" s="11"/>
      <c r="Q72" s="11"/>
      <c r="R72" s="12"/>
      <c r="S72" s="12"/>
      <c r="T72" s="12"/>
      <c r="U72" s="12"/>
      <c r="V72" s="12"/>
      <c r="W72" s="13"/>
      <c r="X72" s="13"/>
      <c r="Y72" s="13"/>
    </row>
    <row r="73" spans="1:25" x14ac:dyDescent="0.3">
      <c r="A73" s="279" t="s">
        <v>256</v>
      </c>
      <c r="B73" s="1" t="s">
        <v>104</v>
      </c>
      <c r="C73" s="2" t="s">
        <v>105</v>
      </c>
      <c r="D73" s="116" t="s">
        <v>106</v>
      </c>
      <c r="E73" s="29" t="s">
        <v>109</v>
      </c>
      <c r="F73" s="147"/>
      <c r="G73" s="147"/>
      <c r="H73" s="63">
        <v>14.2</v>
      </c>
      <c r="I73" s="64">
        <v>0</v>
      </c>
      <c r="J73" s="75">
        <v>0</v>
      </c>
      <c r="K73" s="10"/>
      <c r="L73" s="10"/>
      <c r="M73" s="11"/>
      <c r="N73" s="11"/>
      <c r="O73" s="11"/>
      <c r="P73" s="11"/>
      <c r="Q73" s="11"/>
      <c r="R73" s="12"/>
      <c r="S73" s="12"/>
      <c r="T73" s="12"/>
      <c r="U73" s="12"/>
      <c r="V73" s="12"/>
      <c r="W73" s="13"/>
      <c r="X73" s="13"/>
      <c r="Y73" s="13"/>
    </row>
    <row r="74" spans="1:25" x14ac:dyDescent="0.3">
      <c r="A74" s="279" t="s">
        <v>256</v>
      </c>
      <c r="B74" s="1" t="s">
        <v>104</v>
      </c>
      <c r="C74" s="2" t="s">
        <v>105</v>
      </c>
      <c r="D74" s="116" t="s">
        <v>106</v>
      </c>
      <c r="E74" s="29" t="s">
        <v>110</v>
      </c>
      <c r="F74" s="147"/>
      <c r="G74" s="147"/>
      <c r="H74" s="63">
        <v>30</v>
      </c>
      <c r="I74" s="64">
        <v>1</v>
      </c>
      <c r="J74" s="75">
        <v>30</v>
      </c>
      <c r="K74" s="10"/>
      <c r="L74" s="10"/>
      <c r="M74" s="11"/>
      <c r="N74" s="11"/>
      <c r="O74" s="11"/>
      <c r="P74" s="11"/>
      <c r="Q74" s="11"/>
      <c r="R74" s="12"/>
      <c r="S74" s="12"/>
      <c r="T74" s="12">
        <v>1</v>
      </c>
      <c r="U74" s="12"/>
      <c r="V74" s="12"/>
      <c r="W74" s="13"/>
      <c r="X74" s="13"/>
      <c r="Y74" s="13"/>
    </row>
    <row r="75" spans="1:25" x14ac:dyDescent="0.3">
      <c r="A75" s="279" t="s">
        <v>256</v>
      </c>
      <c r="B75" s="1" t="s">
        <v>104</v>
      </c>
      <c r="C75" s="2" t="s">
        <v>105</v>
      </c>
      <c r="D75" s="117" t="s">
        <v>106</v>
      </c>
      <c r="E75" s="149" t="s">
        <v>111</v>
      </c>
      <c r="F75" s="150"/>
      <c r="G75" s="150"/>
      <c r="H75" s="121">
        <v>2</v>
      </c>
      <c r="I75" s="122">
        <v>0.4</v>
      </c>
      <c r="J75" s="123">
        <v>0.8</v>
      </c>
      <c r="K75" s="10"/>
      <c r="L75" s="10">
        <v>1</v>
      </c>
      <c r="M75" s="11"/>
      <c r="N75" s="11"/>
      <c r="O75" s="11"/>
      <c r="P75" s="11"/>
      <c r="Q75" s="11"/>
      <c r="R75" s="12"/>
      <c r="S75" s="12"/>
      <c r="T75" s="12"/>
      <c r="U75" s="12"/>
      <c r="V75" s="12"/>
      <c r="W75" s="13"/>
      <c r="X75" s="13"/>
      <c r="Y75" s="13"/>
    </row>
    <row r="76" spans="1:25" x14ac:dyDescent="0.3">
      <c r="A76" s="279" t="s">
        <v>256</v>
      </c>
      <c r="B76" s="1" t="s">
        <v>104</v>
      </c>
      <c r="C76" s="2" t="s">
        <v>105</v>
      </c>
      <c r="D76" s="124" t="s">
        <v>112</v>
      </c>
      <c r="E76" s="125"/>
      <c r="F76" s="151"/>
      <c r="G76" s="151"/>
      <c r="H76" s="128">
        <v>35</v>
      </c>
      <c r="I76" s="129">
        <v>0.4</v>
      </c>
      <c r="J76" s="130">
        <v>14</v>
      </c>
      <c r="K76" s="10"/>
      <c r="L76" s="10">
        <v>1</v>
      </c>
      <c r="M76" s="11"/>
      <c r="N76" s="11"/>
      <c r="O76" s="11"/>
      <c r="P76" s="11"/>
      <c r="Q76" s="11"/>
      <c r="R76" s="12"/>
      <c r="S76" s="12"/>
      <c r="T76" s="12"/>
      <c r="U76" s="12"/>
      <c r="V76" s="12"/>
      <c r="W76" s="13"/>
      <c r="X76" s="13"/>
      <c r="Y76" s="13"/>
    </row>
    <row r="77" spans="1:25" x14ac:dyDescent="0.3">
      <c r="A77" s="279" t="s">
        <v>256</v>
      </c>
      <c r="B77" s="1" t="s">
        <v>104</v>
      </c>
      <c r="C77" s="2" t="s">
        <v>105</v>
      </c>
      <c r="D77" s="109" t="s">
        <v>113</v>
      </c>
      <c r="E77" s="144" t="s">
        <v>114</v>
      </c>
      <c r="F77" s="146"/>
      <c r="G77" s="146"/>
      <c r="H77" s="113">
        <v>22</v>
      </c>
      <c r="I77" s="139">
        <v>1</v>
      </c>
      <c r="J77" s="115">
        <v>22</v>
      </c>
      <c r="K77" s="10"/>
      <c r="L77" s="10">
        <v>0.5</v>
      </c>
      <c r="M77" s="11"/>
      <c r="N77" s="11"/>
      <c r="O77" s="11"/>
      <c r="P77" s="11"/>
      <c r="Q77" s="11"/>
      <c r="R77" s="12">
        <f>0.5/6</f>
        <v>8.3333333333333329E-2</v>
      </c>
      <c r="S77" s="12">
        <f>0.5/6</f>
        <v>8.3333333333333329E-2</v>
      </c>
      <c r="T77" s="12">
        <f>0.5/6</f>
        <v>8.3333333333333329E-2</v>
      </c>
      <c r="U77" s="12">
        <f>0.5/2</f>
        <v>0.25</v>
      </c>
      <c r="V77" s="12"/>
      <c r="W77" s="13"/>
      <c r="X77" s="13"/>
      <c r="Y77" s="13"/>
    </row>
    <row r="78" spans="1:25" x14ac:dyDescent="0.3">
      <c r="A78" s="279" t="s">
        <v>256</v>
      </c>
      <c r="B78" s="1" t="s">
        <v>104</v>
      </c>
      <c r="C78" s="2" t="s">
        <v>105</v>
      </c>
      <c r="D78" s="117" t="s">
        <v>113</v>
      </c>
      <c r="E78" s="149" t="s">
        <v>115</v>
      </c>
      <c r="F78" s="150"/>
      <c r="G78" s="150"/>
      <c r="H78" s="121">
        <v>8</v>
      </c>
      <c r="I78" s="122">
        <v>0.4</v>
      </c>
      <c r="J78" s="123">
        <v>3.2</v>
      </c>
      <c r="K78" s="10"/>
      <c r="L78" s="10"/>
      <c r="M78" s="11"/>
      <c r="N78" s="11"/>
      <c r="O78" s="11"/>
      <c r="P78" s="11"/>
      <c r="Q78" s="11"/>
      <c r="R78" s="12">
        <v>0.1111111111111111</v>
      </c>
      <c r="S78" s="12">
        <v>0.1111111111111111</v>
      </c>
      <c r="T78" s="12">
        <v>0.1111111111111111</v>
      </c>
      <c r="U78" s="12">
        <v>0.33333333333333331</v>
      </c>
      <c r="V78" s="12">
        <v>0.33333333333333331</v>
      </c>
      <c r="W78" s="13"/>
      <c r="X78" s="13"/>
      <c r="Y78" s="13"/>
    </row>
    <row r="79" spans="1:25" x14ac:dyDescent="0.3">
      <c r="A79" s="279" t="s">
        <v>256</v>
      </c>
      <c r="B79" s="1" t="s">
        <v>104</v>
      </c>
      <c r="C79" s="2" t="s">
        <v>105</v>
      </c>
      <c r="D79" s="109" t="s">
        <v>116</v>
      </c>
      <c r="E79" s="144" t="s">
        <v>117</v>
      </c>
      <c r="F79" s="146"/>
      <c r="G79" s="146"/>
      <c r="H79" s="113">
        <v>22.25</v>
      </c>
      <c r="I79" s="139">
        <v>1</v>
      </c>
      <c r="J79" s="115">
        <v>22.25</v>
      </c>
      <c r="K79" s="10"/>
      <c r="L79" s="10"/>
      <c r="M79" s="11"/>
      <c r="N79" s="11"/>
      <c r="O79" s="11"/>
      <c r="P79" s="11"/>
      <c r="Q79" s="11">
        <v>0.4</v>
      </c>
      <c r="R79" s="12">
        <f t="shared" ref="R79:T80" si="3">0.6/9</f>
        <v>6.6666666666666666E-2</v>
      </c>
      <c r="S79" s="12">
        <f t="shared" si="3"/>
        <v>6.6666666666666666E-2</v>
      </c>
      <c r="T79" s="12">
        <f t="shared" si="3"/>
        <v>6.6666666666666666E-2</v>
      </c>
      <c r="U79" s="12">
        <f>0.6/3</f>
        <v>0.19999999999999998</v>
      </c>
      <c r="V79" s="12">
        <f>0.6/3</f>
        <v>0.19999999999999998</v>
      </c>
      <c r="W79" s="13"/>
      <c r="X79" s="13"/>
      <c r="Y79" s="13"/>
    </row>
    <row r="80" spans="1:25" x14ac:dyDescent="0.3">
      <c r="A80" s="279" t="s">
        <v>256</v>
      </c>
      <c r="B80" s="1" t="s">
        <v>104</v>
      </c>
      <c r="C80" s="2" t="s">
        <v>105</v>
      </c>
      <c r="D80" s="116" t="s">
        <v>116</v>
      </c>
      <c r="E80" s="29" t="s">
        <v>118</v>
      </c>
      <c r="F80" s="147"/>
      <c r="G80" s="147"/>
      <c r="H80" s="63">
        <v>1</v>
      </c>
      <c r="I80" s="64">
        <v>1</v>
      </c>
      <c r="J80" s="65">
        <v>1</v>
      </c>
      <c r="K80" s="10"/>
      <c r="L80" s="10"/>
      <c r="M80" s="11"/>
      <c r="N80" s="11"/>
      <c r="O80" s="11"/>
      <c r="P80" s="11"/>
      <c r="Q80" s="11">
        <v>0.4</v>
      </c>
      <c r="R80" s="12">
        <f t="shared" si="3"/>
        <v>6.6666666666666666E-2</v>
      </c>
      <c r="S80" s="12">
        <f t="shared" si="3"/>
        <v>6.6666666666666666E-2</v>
      </c>
      <c r="T80" s="12">
        <f t="shared" si="3"/>
        <v>6.6666666666666666E-2</v>
      </c>
      <c r="U80" s="12">
        <f>0.6/3</f>
        <v>0.19999999999999998</v>
      </c>
      <c r="V80" s="12">
        <f>0.6/3</f>
        <v>0.19999999999999998</v>
      </c>
      <c r="W80" s="13"/>
      <c r="X80" s="13"/>
      <c r="Y80" s="13"/>
    </row>
    <row r="81" spans="1:25" x14ac:dyDescent="0.3">
      <c r="A81" s="279" t="s">
        <v>256</v>
      </c>
      <c r="B81" s="1" t="s">
        <v>104</v>
      </c>
      <c r="C81" s="2" t="s">
        <v>105</v>
      </c>
      <c r="D81" s="117" t="s">
        <v>116</v>
      </c>
      <c r="E81" s="149" t="s">
        <v>119</v>
      </c>
      <c r="F81" s="150"/>
      <c r="G81" s="150"/>
      <c r="H81" s="121">
        <v>0.75</v>
      </c>
      <c r="I81" s="122">
        <v>1</v>
      </c>
      <c r="J81" s="123">
        <v>0.75</v>
      </c>
      <c r="K81" s="10"/>
      <c r="L81" s="10"/>
      <c r="M81" s="11"/>
      <c r="N81" s="11"/>
      <c r="O81" s="11"/>
      <c r="P81" s="11"/>
      <c r="Q81" s="11">
        <v>0.4</v>
      </c>
      <c r="R81" s="12"/>
      <c r="S81" s="12"/>
      <c r="T81" s="12"/>
      <c r="U81" s="12"/>
      <c r="V81" s="12"/>
      <c r="W81" s="13">
        <v>0.2</v>
      </c>
      <c r="X81" s="13">
        <v>0.2</v>
      </c>
      <c r="Y81" s="13">
        <v>0.2</v>
      </c>
    </row>
    <row r="82" spans="1:25" x14ac:dyDescent="0.3">
      <c r="A82" s="279" t="s">
        <v>256</v>
      </c>
      <c r="B82" s="1" t="s">
        <v>104</v>
      </c>
      <c r="C82" s="2" t="s">
        <v>105</v>
      </c>
      <c r="D82" s="124" t="s">
        <v>120</v>
      </c>
      <c r="E82" s="125" t="s">
        <v>121</v>
      </c>
      <c r="F82" s="151"/>
      <c r="G82" s="151"/>
      <c r="H82" s="128">
        <v>70</v>
      </c>
      <c r="I82" s="129">
        <v>0.4</v>
      </c>
      <c r="J82" s="130">
        <v>28</v>
      </c>
      <c r="K82" s="10"/>
      <c r="L82" s="10"/>
      <c r="M82" s="11"/>
      <c r="N82" s="11"/>
      <c r="O82" s="11"/>
      <c r="P82" s="11"/>
      <c r="Q82" s="11"/>
      <c r="R82" s="12">
        <f>1/9</f>
        <v>0.1111111111111111</v>
      </c>
      <c r="S82" s="12">
        <f>1/9</f>
        <v>0.1111111111111111</v>
      </c>
      <c r="T82" s="12">
        <f>1/9</f>
        <v>0.1111111111111111</v>
      </c>
      <c r="U82" s="12">
        <f>1/3</f>
        <v>0.33333333333333331</v>
      </c>
      <c r="V82" s="12">
        <f>1/3</f>
        <v>0.33333333333333331</v>
      </c>
      <c r="W82" s="13"/>
      <c r="X82" s="13"/>
      <c r="Y82" s="13"/>
    </row>
    <row r="83" spans="1:25" x14ac:dyDescent="0.3">
      <c r="A83" s="279" t="s">
        <v>256</v>
      </c>
      <c r="B83" s="1" t="s">
        <v>104</v>
      </c>
      <c r="C83" s="2" t="s">
        <v>105</v>
      </c>
      <c r="D83" s="124" t="s">
        <v>122</v>
      </c>
      <c r="E83" s="125"/>
      <c r="F83" s="151"/>
      <c r="G83" s="151"/>
      <c r="H83" s="136">
        <v>3</v>
      </c>
      <c r="I83" s="129">
        <v>0</v>
      </c>
      <c r="J83" s="130">
        <v>0</v>
      </c>
      <c r="K83" s="10"/>
      <c r="L83" s="10"/>
      <c r="M83" s="11"/>
      <c r="N83" s="11"/>
      <c r="O83" s="11"/>
      <c r="P83" s="11"/>
      <c r="Q83" s="11"/>
      <c r="R83" s="12"/>
      <c r="S83" s="12"/>
      <c r="T83" s="12"/>
      <c r="U83" s="12"/>
      <c r="V83" s="12"/>
      <c r="W83" s="13"/>
      <c r="X83" s="13"/>
      <c r="Y83" s="13"/>
    </row>
    <row r="84" spans="1:25" x14ac:dyDescent="0.3">
      <c r="A84" s="279" t="s">
        <v>256</v>
      </c>
      <c r="B84" s="1" t="s">
        <v>104</v>
      </c>
      <c r="C84" s="2" t="s">
        <v>105</v>
      </c>
      <c r="D84" s="124" t="s">
        <v>123</v>
      </c>
      <c r="E84" s="125"/>
      <c r="F84" s="151"/>
      <c r="G84" s="151"/>
      <c r="H84" s="136">
        <v>3</v>
      </c>
      <c r="I84" s="129">
        <v>0.4</v>
      </c>
      <c r="J84" s="130">
        <v>1.2000000000000002</v>
      </c>
      <c r="K84" s="10"/>
      <c r="L84" s="10"/>
      <c r="M84" s="11"/>
      <c r="N84" s="11"/>
      <c r="O84" s="11"/>
      <c r="P84" s="11"/>
      <c r="Q84" s="11"/>
      <c r="R84" s="12">
        <f>1/9</f>
        <v>0.1111111111111111</v>
      </c>
      <c r="S84" s="12">
        <f>1/9</f>
        <v>0.1111111111111111</v>
      </c>
      <c r="T84" s="12">
        <f>1/9</f>
        <v>0.1111111111111111</v>
      </c>
      <c r="U84" s="12">
        <f>1/3</f>
        <v>0.33333333333333331</v>
      </c>
      <c r="V84" s="12">
        <f>1/3</f>
        <v>0.33333333333333331</v>
      </c>
      <c r="W84" s="13"/>
      <c r="X84" s="13"/>
      <c r="Y84" s="13"/>
    </row>
    <row r="85" spans="1:25" x14ac:dyDescent="0.3">
      <c r="A85" s="279" t="s">
        <v>256</v>
      </c>
      <c r="B85" s="1" t="s">
        <v>104</v>
      </c>
      <c r="C85" s="2" t="s">
        <v>105</v>
      </c>
      <c r="D85" s="3" t="s">
        <v>124</v>
      </c>
      <c r="E85" s="29" t="s">
        <v>125</v>
      </c>
      <c r="H85" s="156">
        <v>30</v>
      </c>
      <c r="I85" s="157">
        <v>0</v>
      </c>
      <c r="J85" s="105">
        <v>0</v>
      </c>
      <c r="K85" s="10"/>
      <c r="L85" s="10"/>
      <c r="M85" s="11"/>
      <c r="N85" s="11"/>
      <c r="O85" s="11"/>
      <c r="P85" s="11"/>
      <c r="Q85" s="11"/>
      <c r="R85" s="12"/>
      <c r="S85" s="12"/>
      <c r="T85" s="12"/>
      <c r="U85" s="12"/>
      <c r="V85" s="12"/>
      <c r="W85" s="13"/>
      <c r="X85" s="13"/>
      <c r="Y85" s="13"/>
    </row>
    <row r="86" spans="1:25" x14ac:dyDescent="0.3">
      <c r="A86" s="279" t="s">
        <v>256</v>
      </c>
      <c r="B86" s="1" t="s">
        <v>104</v>
      </c>
      <c r="C86" s="2" t="s">
        <v>105</v>
      </c>
      <c r="D86" s="3" t="s">
        <v>124</v>
      </c>
      <c r="E86" s="29" t="s">
        <v>126</v>
      </c>
      <c r="H86" s="76">
        <v>20</v>
      </c>
      <c r="I86" s="77">
        <v>0</v>
      </c>
      <c r="J86" s="78">
        <v>0</v>
      </c>
      <c r="K86" s="10"/>
      <c r="L86" s="10"/>
      <c r="M86" s="11"/>
      <c r="N86" s="11"/>
      <c r="O86" s="11"/>
      <c r="P86" s="11"/>
      <c r="Q86" s="11"/>
      <c r="R86" s="12"/>
      <c r="S86" s="12"/>
      <c r="T86" s="12"/>
      <c r="U86" s="12"/>
      <c r="V86" s="12"/>
      <c r="W86" s="13"/>
      <c r="X86" s="13"/>
      <c r="Y86" s="13"/>
    </row>
    <row r="87" spans="1:25" x14ac:dyDescent="0.3">
      <c r="A87" s="279" t="s">
        <v>256</v>
      </c>
      <c r="B87" s="1" t="s">
        <v>104</v>
      </c>
      <c r="C87" s="2" t="s">
        <v>105</v>
      </c>
      <c r="D87" s="3" t="s">
        <v>127</v>
      </c>
      <c r="E87" s="29"/>
      <c r="H87" s="153">
        <v>65</v>
      </c>
      <c r="I87" s="70">
        <v>0.4</v>
      </c>
      <c r="J87" s="75">
        <v>26</v>
      </c>
      <c r="K87" s="10"/>
      <c r="L87" s="10"/>
      <c r="M87" s="11"/>
      <c r="N87" s="11"/>
      <c r="O87" s="11"/>
      <c r="P87" s="11"/>
      <c r="Q87" s="11"/>
      <c r="R87" s="12">
        <f>0.5/3</f>
        <v>0.16666666666666666</v>
      </c>
      <c r="S87" s="12">
        <f>0.5/3</f>
        <v>0.16666666666666666</v>
      </c>
      <c r="T87" s="12">
        <f>0.5/3</f>
        <v>0.16666666666666666</v>
      </c>
      <c r="U87" s="12">
        <v>0.5</v>
      </c>
      <c r="V87" s="12"/>
      <c r="W87" s="13"/>
      <c r="X87" s="13"/>
      <c r="Y87" s="13"/>
    </row>
    <row r="88" spans="1:25" x14ac:dyDescent="0.3">
      <c r="A88" s="279" t="s">
        <v>256</v>
      </c>
      <c r="B88" s="1" t="s">
        <v>104</v>
      </c>
      <c r="C88" s="30" t="s">
        <v>96</v>
      </c>
      <c r="D88" s="124" t="s">
        <v>128</v>
      </c>
      <c r="E88" s="125"/>
      <c r="F88" s="151"/>
      <c r="G88" s="151"/>
      <c r="H88" s="22">
        <v>6</v>
      </c>
      <c r="I88" s="154">
        <v>0</v>
      </c>
      <c r="J88" s="155">
        <v>0</v>
      </c>
      <c r="K88" s="10"/>
      <c r="L88" s="10"/>
      <c r="M88" s="11"/>
      <c r="N88" s="11"/>
      <c r="O88" s="11"/>
      <c r="P88" s="11"/>
      <c r="Q88" s="11"/>
      <c r="R88" s="12"/>
      <c r="S88" s="12"/>
      <c r="T88" s="12"/>
      <c r="U88" s="12"/>
      <c r="V88" s="12"/>
      <c r="W88" s="13"/>
      <c r="X88" s="13"/>
      <c r="Y88" s="1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B1" zoomScale="80" zoomScaleNormal="80" workbookViewId="0">
      <selection activeCell="B1" sqref="A1:XFD1"/>
    </sheetView>
  </sheetViews>
  <sheetFormatPr defaultRowHeight="14.4" x14ac:dyDescent="0.3"/>
  <cols>
    <col min="1" max="1" width="107.33203125" bestFit="1" customWidth="1"/>
    <col min="2" max="4" width="12.88671875" customWidth="1"/>
    <col min="5" max="19" width="10" customWidth="1"/>
  </cols>
  <sheetData>
    <row r="1" spans="1:19" ht="108.75" customHeight="1" x14ac:dyDescent="0.3">
      <c r="A1" s="215" t="s">
        <v>246</v>
      </c>
      <c r="B1" s="216" t="s">
        <v>241</v>
      </c>
      <c r="C1" s="216" t="s">
        <v>240</v>
      </c>
      <c r="D1" s="217" t="s">
        <v>242</v>
      </c>
      <c r="E1" s="95" t="s">
        <v>262</v>
      </c>
      <c r="F1" s="96" t="s">
        <v>8</v>
      </c>
      <c r="G1" s="97" t="s">
        <v>263</v>
      </c>
      <c r="H1" s="97" t="s">
        <v>264</v>
      </c>
      <c r="I1" s="97" t="s">
        <v>9</v>
      </c>
      <c r="J1" s="97" t="s">
        <v>265</v>
      </c>
      <c r="K1" s="97" t="s">
        <v>266</v>
      </c>
      <c r="L1" s="98" t="s">
        <v>267</v>
      </c>
      <c r="M1" s="98" t="s">
        <v>268</v>
      </c>
      <c r="N1" s="98" t="s">
        <v>269</v>
      </c>
      <c r="O1" s="98" t="s">
        <v>270</v>
      </c>
      <c r="P1" s="98" t="s">
        <v>10</v>
      </c>
      <c r="Q1" s="99" t="s">
        <v>271</v>
      </c>
      <c r="R1" s="99" t="s">
        <v>272</v>
      </c>
      <c r="S1" s="100" t="s">
        <v>273</v>
      </c>
    </row>
    <row r="2" spans="1:19" s="88" customFormat="1" ht="20.100000000000001" customHeight="1" x14ac:dyDescent="0.3">
      <c r="A2" s="207" t="s">
        <v>253</v>
      </c>
      <c r="B2" s="208">
        <f>B3+B35</f>
        <v>1398.3000000000002</v>
      </c>
      <c r="C2" s="209">
        <v>0.77011494252873558</v>
      </c>
      <c r="D2" s="208">
        <f t="shared" ref="D2:S2" si="0">D3+D35</f>
        <v>1082.3000000000002</v>
      </c>
      <c r="E2" s="218">
        <f t="shared" si="0"/>
        <v>18.704999999999998</v>
      </c>
      <c r="F2" s="219">
        <f t="shared" si="0"/>
        <v>164.97</v>
      </c>
      <c r="G2" s="220">
        <f t="shared" si="0"/>
        <v>3.6750000000000003</v>
      </c>
      <c r="H2" s="220">
        <f t="shared" si="0"/>
        <v>3.6750000000000003</v>
      </c>
      <c r="I2" s="220">
        <f t="shared" si="0"/>
        <v>68.25</v>
      </c>
      <c r="J2" s="220">
        <f t="shared" si="0"/>
        <v>51.65</v>
      </c>
      <c r="K2" s="220">
        <f t="shared" si="0"/>
        <v>13.350000000000001</v>
      </c>
      <c r="L2" s="221">
        <f t="shared" si="0"/>
        <v>109.64611111111111</v>
      </c>
      <c r="M2" s="221">
        <f t="shared" si="0"/>
        <v>65.621111111111105</v>
      </c>
      <c r="N2" s="221">
        <f t="shared" si="0"/>
        <v>183.77111111111111</v>
      </c>
      <c r="O2" s="221">
        <f t="shared" si="0"/>
        <v>71.968888888888898</v>
      </c>
      <c r="P2" s="221">
        <f t="shared" si="0"/>
        <v>55.368888888888897</v>
      </c>
      <c r="Q2" s="222">
        <f t="shared" si="0"/>
        <v>157.5888888888889</v>
      </c>
      <c r="R2" s="222">
        <f t="shared" si="0"/>
        <v>47.16</v>
      </c>
      <c r="S2" s="222">
        <f t="shared" si="0"/>
        <v>66.900000000000006</v>
      </c>
    </row>
    <row r="3" spans="1:19" s="87" customFormat="1" x14ac:dyDescent="0.3">
      <c r="A3" s="60" t="s">
        <v>11</v>
      </c>
      <c r="B3" s="90">
        <v>1023.3000000000001</v>
      </c>
      <c r="C3" s="91">
        <v>0.85217391304347812</v>
      </c>
      <c r="D3" s="90">
        <v>915.98000000000013</v>
      </c>
      <c r="E3" s="243">
        <v>18.704999999999998</v>
      </c>
      <c r="F3" s="244">
        <v>122.05</v>
      </c>
      <c r="G3" s="245">
        <v>3.6750000000000003</v>
      </c>
      <c r="H3" s="245">
        <v>3.6750000000000003</v>
      </c>
      <c r="I3" s="245">
        <v>68.25</v>
      </c>
      <c r="J3" s="245">
        <v>51.65</v>
      </c>
      <c r="K3" s="245">
        <v>3.75</v>
      </c>
      <c r="L3" s="246">
        <v>98.329444444444448</v>
      </c>
      <c r="M3" s="246">
        <v>54.304444444444435</v>
      </c>
      <c r="N3" s="246">
        <v>142.45444444444445</v>
      </c>
      <c r="O3" s="246">
        <v>38.018888888888895</v>
      </c>
      <c r="P3" s="246">
        <v>39.918888888888901</v>
      </c>
      <c r="Q3" s="247">
        <v>157.4388888888889</v>
      </c>
      <c r="R3" s="247">
        <v>47.01</v>
      </c>
      <c r="S3" s="247">
        <v>66.75</v>
      </c>
    </row>
    <row r="4" spans="1:19" x14ac:dyDescent="0.3">
      <c r="A4" s="61" t="s">
        <v>12</v>
      </c>
      <c r="B4" s="210">
        <v>90</v>
      </c>
      <c r="C4" s="211">
        <v>1</v>
      </c>
      <c r="D4" s="210">
        <v>90</v>
      </c>
      <c r="E4" s="223"/>
      <c r="F4" s="224"/>
      <c r="G4" s="225"/>
      <c r="H4" s="225"/>
      <c r="I4" s="225"/>
      <c r="J4" s="225"/>
      <c r="K4" s="225"/>
      <c r="L4" s="226">
        <v>27</v>
      </c>
      <c r="M4" s="226"/>
      <c r="N4" s="226">
        <v>18</v>
      </c>
      <c r="O4" s="226"/>
      <c r="P4" s="226"/>
      <c r="Q4" s="227">
        <v>45</v>
      </c>
      <c r="R4" s="227"/>
      <c r="S4" s="227"/>
    </row>
    <row r="5" spans="1:19" x14ac:dyDescent="0.3">
      <c r="A5" s="62" t="s">
        <v>13</v>
      </c>
      <c r="B5" s="53">
        <v>90</v>
      </c>
      <c r="C5" s="52">
        <v>1</v>
      </c>
      <c r="D5" s="53">
        <v>90</v>
      </c>
      <c r="E5" s="238"/>
      <c r="F5" s="239"/>
      <c r="G5" s="240"/>
      <c r="H5" s="240"/>
      <c r="I5" s="240"/>
      <c r="J5" s="240"/>
      <c r="K5" s="240"/>
      <c r="L5" s="241">
        <v>27</v>
      </c>
      <c r="M5" s="241"/>
      <c r="N5" s="241">
        <v>18</v>
      </c>
      <c r="O5" s="241"/>
      <c r="P5" s="241"/>
      <c r="Q5" s="242">
        <v>45</v>
      </c>
      <c r="R5" s="242"/>
      <c r="S5" s="242"/>
    </row>
    <row r="6" spans="1:19" x14ac:dyDescent="0.3">
      <c r="A6" s="61" t="s">
        <v>14</v>
      </c>
      <c r="B6" s="210">
        <v>377.1</v>
      </c>
      <c r="C6" s="211">
        <v>0.96571428571428564</v>
      </c>
      <c r="D6" s="210">
        <v>370.5</v>
      </c>
      <c r="E6" s="223">
        <v>1.5</v>
      </c>
      <c r="F6" s="224">
        <v>1.5</v>
      </c>
      <c r="G6" s="225">
        <v>0</v>
      </c>
      <c r="H6" s="225">
        <v>0</v>
      </c>
      <c r="I6" s="225">
        <v>0</v>
      </c>
      <c r="J6" s="225">
        <v>50.4</v>
      </c>
      <c r="K6" s="225">
        <v>2.5</v>
      </c>
      <c r="L6" s="226">
        <v>66.237777777777779</v>
      </c>
      <c r="M6" s="226">
        <v>51.637777777777778</v>
      </c>
      <c r="N6" s="226">
        <v>87.837777777777774</v>
      </c>
      <c r="O6" s="226">
        <v>30.018888888888892</v>
      </c>
      <c r="P6" s="226">
        <v>27.068888888888893</v>
      </c>
      <c r="Q6" s="227">
        <v>15.538888888888888</v>
      </c>
      <c r="R6" s="227">
        <v>34.26</v>
      </c>
      <c r="S6" s="227">
        <v>2</v>
      </c>
    </row>
    <row r="7" spans="1:19" x14ac:dyDescent="0.3">
      <c r="A7" s="62" t="s">
        <v>15</v>
      </c>
      <c r="B7" s="53">
        <v>96</v>
      </c>
      <c r="C7" s="52">
        <v>1</v>
      </c>
      <c r="D7" s="53">
        <v>96</v>
      </c>
      <c r="E7" s="228"/>
      <c r="F7" s="229"/>
      <c r="G7" s="230"/>
      <c r="H7" s="230"/>
      <c r="I7" s="230"/>
      <c r="J7" s="230">
        <v>50.4</v>
      </c>
      <c r="K7" s="230"/>
      <c r="L7" s="231">
        <v>45.6</v>
      </c>
      <c r="M7" s="231"/>
      <c r="N7" s="231"/>
      <c r="O7" s="231"/>
      <c r="P7" s="231"/>
      <c r="Q7" s="232"/>
      <c r="R7" s="232"/>
      <c r="S7" s="232"/>
    </row>
    <row r="8" spans="1:19" x14ac:dyDescent="0.3">
      <c r="A8" s="62" t="s">
        <v>20</v>
      </c>
      <c r="B8" s="53">
        <v>151.1</v>
      </c>
      <c r="C8" s="52">
        <v>0.9368421052631577</v>
      </c>
      <c r="D8" s="53">
        <v>144.5</v>
      </c>
      <c r="E8" s="228">
        <v>1.5</v>
      </c>
      <c r="F8" s="229">
        <v>1.5</v>
      </c>
      <c r="G8" s="230">
        <v>0</v>
      </c>
      <c r="H8" s="230">
        <v>0</v>
      </c>
      <c r="I8" s="230">
        <v>0</v>
      </c>
      <c r="J8" s="230">
        <v>0</v>
      </c>
      <c r="K8" s="230">
        <v>0</v>
      </c>
      <c r="L8" s="231">
        <v>12.860000000000001</v>
      </c>
      <c r="M8" s="231">
        <v>19.86</v>
      </c>
      <c r="N8" s="231">
        <v>13.560000000000002</v>
      </c>
      <c r="O8" s="231">
        <v>26.130000000000003</v>
      </c>
      <c r="P8" s="231">
        <v>23.180000000000003</v>
      </c>
      <c r="Q8" s="232">
        <v>11.65</v>
      </c>
      <c r="R8" s="232">
        <v>32.26</v>
      </c>
      <c r="S8" s="232">
        <v>2</v>
      </c>
    </row>
    <row r="9" spans="1:19" x14ac:dyDescent="0.3">
      <c r="A9" s="62" t="s">
        <v>43</v>
      </c>
      <c r="B9" s="53">
        <v>81</v>
      </c>
      <c r="C9" s="52">
        <v>1</v>
      </c>
      <c r="D9" s="53">
        <v>81</v>
      </c>
      <c r="E9" s="228"/>
      <c r="F9" s="229"/>
      <c r="G9" s="230"/>
      <c r="H9" s="230"/>
      <c r="I9" s="230"/>
      <c r="J9" s="230"/>
      <c r="K9" s="230">
        <v>2.5</v>
      </c>
      <c r="L9" s="231">
        <v>7.7777777777777777</v>
      </c>
      <c r="M9" s="231">
        <v>7.7777777777777777</v>
      </c>
      <c r="N9" s="231">
        <v>49.277777777777779</v>
      </c>
      <c r="O9" s="231">
        <v>3.8888888888888888</v>
      </c>
      <c r="P9" s="231">
        <v>3.8888888888888888</v>
      </c>
      <c r="Q9" s="232">
        <v>3.8888888888888888</v>
      </c>
      <c r="R9" s="232">
        <v>2</v>
      </c>
      <c r="S9" s="232"/>
    </row>
    <row r="10" spans="1:19" x14ac:dyDescent="0.3">
      <c r="A10" s="62" t="s">
        <v>56</v>
      </c>
      <c r="B10" s="53">
        <v>49</v>
      </c>
      <c r="C10" s="52">
        <v>1</v>
      </c>
      <c r="D10" s="53">
        <v>49</v>
      </c>
      <c r="E10" s="228"/>
      <c r="F10" s="229"/>
      <c r="G10" s="230"/>
      <c r="H10" s="230"/>
      <c r="I10" s="230"/>
      <c r="J10" s="230"/>
      <c r="K10" s="230"/>
      <c r="L10" s="231"/>
      <c r="M10" s="231">
        <v>24</v>
      </c>
      <c r="N10" s="231">
        <v>25</v>
      </c>
      <c r="O10" s="231"/>
      <c r="P10" s="231"/>
      <c r="Q10" s="232"/>
      <c r="R10" s="232"/>
      <c r="S10" s="232"/>
    </row>
    <row r="11" spans="1:19" x14ac:dyDescent="0.3">
      <c r="A11" s="61" t="s">
        <v>59</v>
      </c>
      <c r="B11" s="210">
        <v>35</v>
      </c>
      <c r="C11" s="211">
        <v>0.4</v>
      </c>
      <c r="D11" s="210">
        <v>14</v>
      </c>
      <c r="E11" s="223"/>
      <c r="F11" s="224"/>
      <c r="G11" s="225"/>
      <c r="H11" s="225"/>
      <c r="I11" s="225"/>
      <c r="J11" s="225"/>
      <c r="K11" s="225"/>
      <c r="L11" s="226">
        <v>1.5555555555555554</v>
      </c>
      <c r="M11" s="226">
        <v>1.5555555555555554</v>
      </c>
      <c r="N11" s="226">
        <v>1.5555555555555554</v>
      </c>
      <c r="O11" s="226">
        <v>4.6666666666666661</v>
      </c>
      <c r="P11" s="226">
        <v>4.6666666666666661</v>
      </c>
      <c r="Q11" s="227"/>
      <c r="R11" s="227"/>
      <c r="S11" s="227"/>
    </row>
    <row r="12" spans="1:19" x14ac:dyDescent="0.3">
      <c r="A12" s="62" t="s">
        <v>60</v>
      </c>
      <c r="B12" s="53">
        <v>20</v>
      </c>
      <c r="C12" s="52">
        <v>0.4</v>
      </c>
      <c r="D12" s="53">
        <v>8</v>
      </c>
      <c r="E12" s="228"/>
      <c r="F12" s="229"/>
      <c r="G12" s="230"/>
      <c r="H12" s="230"/>
      <c r="I12" s="230"/>
      <c r="J12" s="230"/>
      <c r="K12" s="230"/>
      <c r="L12" s="231">
        <v>0.88888888888888884</v>
      </c>
      <c r="M12" s="231">
        <v>0.88888888888888884</v>
      </c>
      <c r="N12" s="231">
        <v>0.88888888888888884</v>
      </c>
      <c r="O12" s="231">
        <v>2.6666666666666665</v>
      </c>
      <c r="P12" s="231">
        <v>2.6666666666666665</v>
      </c>
      <c r="Q12" s="232"/>
      <c r="R12" s="232"/>
      <c r="S12" s="232"/>
    </row>
    <row r="13" spans="1:19" x14ac:dyDescent="0.3">
      <c r="A13" s="62" t="s">
        <v>61</v>
      </c>
      <c r="B13" s="53">
        <v>15</v>
      </c>
      <c r="C13" s="52">
        <v>0.4</v>
      </c>
      <c r="D13" s="53">
        <v>6</v>
      </c>
      <c r="E13" s="228"/>
      <c r="F13" s="229"/>
      <c r="G13" s="230"/>
      <c r="H13" s="230"/>
      <c r="I13" s="230"/>
      <c r="J13" s="230"/>
      <c r="K13" s="230"/>
      <c r="L13" s="231">
        <v>0.66666666666666663</v>
      </c>
      <c r="M13" s="231">
        <v>0.66666666666666663</v>
      </c>
      <c r="N13" s="231">
        <v>0.66666666666666663</v>
      </c>
      <c r="O13" s="231">
        <v>2</v>
      </c>
      <c r="P13" s="231">
        <v>2</v>
      </c>
      <c r="Q13" s="232"/>
      <c r="R13" s="232"/>
      <c r="S13" s="232"/>
    </row>
    <row r="14" spans="1:19" x14ac:dyDescent="0.3">
      <c r="A14" s="61" t="s">
        <v>62</v>
      </c>
      <c r="B14" s="210">
        <v>121</v>
      </c>
      <c r="C14" s="211">
        <v>1</v>
      </c>
      <c r="D14" s="210">
        <v>121</v>
      </c>
      <c r="E14" s="223">
        <v>6</v>
      </c>
      <c r="F14" s="224">
        <v>115</v>
      </c>
      <c r="G14" s="225"/>
      <c r="H14" s="225"/>
      <c r="I14" s="225"/>
      <c r="J14" s="225"/>
      <c r="K14" s="225"/>
      <c r="L14" s="226"/>
      <c r="M14" s="226"/>
      <c r="N14" s="226"/>
      <c r="O14" s="226"/>
      <c r="P14" s="226"/>
      <c r="Q14" s="227"/>
      <c r="R14" s="227"/>
      <c r="S14" s="227"/>
    </row>
    <row r="15" spans="1:19" x14ac:dyDescent="0.3">
      <c r="A15" s="62" t="s">
        <v>63</v>
      </c>
      <c r="B15" s="53">
        <v>87</v>
      </c>
      <c r="C15" s="52">
        <v>1</v>
      </c>
      <c r="D15" s="53">
        <v>87</v>
      </c>
      <c r="E15" s="228"/>
      <c r="F15" s="229">
        <v>87</v>
      </c>
      <c r="G15" s="230"/>
      <c r="H15" s="230"/>
      <c r="I15" s="230"/>
      <c r="J15" s="230"/>
      <c r="K15" s="230"/>
      <c r="L15" s="231"/>
      <c r="M15" s="231"/>
      <c r="N15" s="231"/>
      <c r="O15" s="231"/>
      <c r="P15" s="231"/>
      <c r="Q15" s="232"/>
      <c r="R15" s="232"/>
      <c r="S15" s="232"/>
    </row>
    <row r="16" spans="1:19" x14ac:dyDescent="0.3">
      <c r="A16" s="62" t="s">
        <v>64</v>
      </c>
      <c r="B16" s="53">
        <v>10</v>
      </c>
      <c r="C16" s="52">
        <v>1</v>
      </c>
      <c r="D16" s="53">
        <v>10</v>
      </c>
      <c r="E16" s="228"/>
      <c r="F16" s="229">
        <v>10</v>
      </c>
      <c r="G16" s="230"/>
      <c r="H16" s="230"/>
      <c r="I16" s="230"/>
      <c r="J16" s="230"/>
      <c r="K16" s="230"/>
      <c r="L16" s="231"/>
      <c r="M16" s="231"/>
      <c r="N16" s="231"/>
      <c r="O16" s="231"/>
      <c r="P16" s="231"/>
      <c r="Q16" s="232"/>
      <c r="R16" s="232"/>
      <c r="S16" s="232"/>
    </row>
    <row r="17" spans="1:19" x14ac:dyDescent="0.3">
      <c r="A17" s="62" t="s">
        <v>65</v>
      </c>
      <c r="B17" s="53">
        <v>10</v>
      </c>
      <c r="C17" s="52">
        <v>1</v>
      </c>
      <c r="D17" s="53">
        <v>10</v>
      </c>
      <c r="E17" s="228"/>
      <c r="F17" s="229">
        <v>10</v>
      </c>
      <c r="G17" s="230"/>
      <c r="H17" s="230"/>
      <c r="I17" s="230"/>
      <c r="J17" s="230"/>
      <c r="K17" s="230"/>
      <c r="L17" s="231"/>
      <c r="M17" s="231"/>
      <c r="N17" s="231"/>
      <c r="O17" s="231"/>
      <c r="P17" s="231"/>
      <c r="Q17" s="232"/>
      <c r="R17" s="232"/>
      <c r="S17" s="232"/>
    </row>
    <row r="18" spans="1:19" x14ac:dyDescent="0.3">
      <c r="A18" s="62" t="s">
        <v>66</v>
      </c>
      <c r="B18" s="53">
        <v>6</v>
      </c>
      <c r="C18" s="52">
        <v>1</v>
      </c>
      <c r="D18" s="53">
        <v>6</v>
      </c>
      <c r="E18" s="228">
        <v>3</v>
      </c>
      <c r="F18" s="229">
        <v>3</v>
      </c>
      <c r="G18" s="230"/>
      <c r="H18" s="230"/>
      <c r="I18" s="230"/>
      <c r="J18" s="230"/>
      <c r="K18" s="230"/>
      <c r="L18" s="231"/>
      <c r="M18" s="231"/>
      <c r="N18" s="231"/>
      <c r="O18" s="231"/>
      <c r="P18" s="231"/>
      <c r="Q18" s="232"/>
      <c r="R18" s="232"/>
      <c r="S18" s="232"/>
    </row>
    <row r="19" spans="1:19" x14ac:dyDescent="0.3">
      <c r="A19" s="62" t="s">
        <v>67</v>
      </c>
      <c r="B19" s="53">
        <v>2</v>
      </c>
      <c r="C19" s="52">
        <v>1</v>
      </c>
      <c r="D19" s="53">
        <v>2</v>
      </c>
      <c r="E19" s="228"/>
      <c r="F19" s="229">
        <v>2</v>
      </c>
      <c r="G19" s="230"/>
      <c r="H19" s="230"/>
      <c r="I19" s="230"/>
      <c r="J19" s="230"/>
      <c r="K19" s="230"/>
      <c r="L19" s="231"/>
      <c r="M19" s="231"/>
      <c r="N19" s="231"/>
      <c r="O19" s="231"/>
      <c r="P19" s="231"/>
      <c r="Q19" s="232"/>
      <c r="R19" s="232"/>
      <c r="S19" s="232"/>
    </row>
    <row r="20" spans="1:19" x14ac:dyDescent="0.3">
      <c r="A20" s="62" t="s">
        <v>68</v>
      </c>
      <c r="B20" s="53">
        <v>6</v>
      </c>
      <c r="C20" s="52">
        <v>1</v>
      </c>
      <c r="D20" s="53">
        <v>6</v>
      </c>
      <c r="E20" s="228">
        <v>3</v>
      </c>
      <c r="F20" s="229">
        <v>3</v>
      </c>
      <c r="G20" s="230"/>
      <c r="H20" s="230"/>
      <c r="I20" s="230"/>
      <c r="J20" s="230"/>
      <c r="K20" s="230"/>
      <c r="L20" s="231"/>
      <c r="M20" s="231"/>
      <c r="N20" s="231"/>
      <c r="O20" s="231"/>
      <c r="P20" s="231"/>
      <c r="Q20" s="232"/>
      <c r="R20" s="232"/>
      <c r="S20" s="232"/>
    </row>
    <row r="21" spans="1:19" x14ac:dyDescent="0.3">
      <c r="A21" s="61" t="s">
        <v>70</v>
      </c>
      <c r="B21" s="210">
        <v>247.59999999999997</v>
      </c>
      <c r="C21" s="211">
        <v>0.8</v>
      </c>
      <c r="D21" s="210">
        <v>204.97999999999996</v>
      </c>
      <c r="E21" s="223">
        <v>11.205</v>
      </c>
      <c r="F21" s="224">
        <v>3.125</v>
      </c>
      <c r="G21" s="225">
        <v>1.25</v>
      </c>
      <c r="H21" s="225">
        <v>1.25</v>
      </c>
      <c r="I21" s="225">
        <v>1.25</v>
      </c>
      <c r="J21" s="225">
        <v>1.25</v>
      </c>
      <c r="K21" s="225">
        <v>1.25</v>
      </c>
      <c r="L21" s="226">
        <v>1.1111111111111112</v>
      </c>
      <c r="M21" s="226">
        <v>1.1111111111111112</v>
      </c>
      <c r="N21" s="226">
        <v>1.1111111111111112</v>
      </c>
      <c r="O21" s="226">
        <v>3.333333333333333</v>
      </c>
      <c r="P21" s="226">
        <v>3.333333333333333</v>
      </c>
      <c r="Q21" s="227">
        <v>96.9</v>
      </c>
      <c r="R21" s="227">
        <v>12.75</v>
      </c>
      <c r="S21" s="227">
        <v>64.75</v>
      </c>
    </row>
    <row r="22" spans="1:19" x14ac:dyDescent="0.3">
      <c r="A22" s="62" t="s">
        <v>71</v>
      </c>
      <c r="B22" s="53">
        <v>20</v>
      </c>
      <c r="C22" s="52">
        <v>0.4</v>
      </c>
      <c r="D22" s="53">
        <v>8</v>
      </c>
      <c r="E22" s="228"/>
      <c r="F22" s="229"/>
      <c r="G22" s="230"/>
      <c r="H22" s="230"/>
      <c r="I22" s="230"/>
      <c r="J22" s="230"/>
      <c r="K22" s="230"/>
      <c r="L22" s="231"/>
      <c r="M22" s="231"/>
      <c r="N22" s="231"/>
      <c r="O22" s="231"/>
      <c r="P22" s="231"/>
      <c r="Q22" s="232">
        <v>2.6666666666666665</v>
      </c>
      <c r="R22" s="232">
        <v>2.6666666666666665</v>
      </c>
      <c r="S22" s="232">
        <v>2.6666666666666665</v>
      </c>
    </row>
    <row r="23" spans="1:19" x14ac:dyDescent="0.3">
      <c r="A23" s="62" t="s">
        <v>72</v>
      </c>
      <c r="B23" s="53">
        <v>158.89999999999998</v>
      </c>
      <c r="C23" s="52">
        <v>1</v>
      </c>
      <c r="D23" s="53">
        <v>158.89999999999998</v>
      </c>
      <c r="E23" s="228"/>
      <c r="F23" s="229"/>
      <c r="G23" s="230"/>
      <c r="H23" s="230"/>
      <c r="I23" s="230"/>
      <c r="J23" s="230"/>
      <c r="K23" s="230"/>
      <c r="L23" s="231"/>
      <c r="M23" s="231"/>
      <c r="N23" s="231"/>
      <c r="O23" s="231"/>
      <c r="P23" s="231"/>
      <c r="Q23" s="232">
        <v>90.9</v>
      </c>
      <c r="R23" s="232">
        <v>8</v>
      </c>
      <c r="S23" s="232">
        <v>60</v>
      </c>
    </row>
    <row r="24" spans="1:19" x14ac:dyDescent="0.3">
      <c r="A24" s="62" t="s">
        <v>88</v>
      </c>
      <c r="B24" s="53">
        <v>38.700000000000003</v>
      </c>
      <c r="C24" s="52">
        <v>0.2</v>
      </c>
      <c r="D24" s="53">
        <v>8.08</v>
      </c>
      <c r="E24" s="228">
        <v>8.08</v>
      </c>
      <c r="F24" s="229"/>
      <c r="G24" s="230"/>
      <c r="H24" s="230"/>
      <c r="I24" s="230"/>
      <c r="J24" s="230"/>
      <c r="K24" s="230"/>
      <c r="L24" s="231"/>
      <c r="M24" s="231"/>
      <c r="N24" s="231"/>
      <c r="O24" s="231"/>
      <c r="P24" s="231"/>
      <c r="Q24" s="232"/>
      <c r="R24" s="232"/>
      <c r="S24" s="232"/>
    </row>
    <row r="25" spans="1:19" x14ac:dyDescent="0.3">
      <c r="A25" s="62" t="s">
        <v>94</v>
      </c>
      <c r="B25" s="53">
        <v>5</v>
      </c>
      <c r="C25" s="52">
        <v>1</v>
      </c>
      <c r="D25" s="53">
        <v>5</v>
      </c>
      <c r="E25" s="228"/>
      <c r="F25" s="229"/>
      <c r="G25" s="230"/>
      <c r="H25" s="230"/>
      <c r="I25" s="230"/>
      <c r="J25" s="230"/>
      <c r="K25" s="230"/>
      <c r="L25" s="231">
        <v>0.41666666666666663</v>
      </c>
      <c r="M25" s="231">
        <v>0.41666666666666663</v>
      </c>
      <c r="N25" s="231">
        <v>0.41666666666666663</v>
      </c>
      <c r="O25" s="231">
        <v>1.25</v>
      </c>
      <c r="P25" s="231">
        <v>1.25</v>
      </c>
      <c r="Q25" s="232">
        <v>1.25</v>
      </c>
      <c r="R25" s="232"/>
      <c r="S25" s="232"/>
    </row>
    <row r="26" spans="1:19" x14ac:dyDescent="0.3">
      <c r="A26" s="62" t="s">
        <v>95</v>
      </c>
      <c r="B26" s="53">
        <v>25</v>
      </c>
      <c r="C26" s="52">
        <v>1</v>
      </c>
      <c r="D26" s="53">
        <v>25</v>
      </c>
      <c r="E26" s="228">
        <v>3.125</v>
      </c>
      <c r="F26" s="229">
        <v>3.125</v>
      </c>
      <c r="G26" s="230">
        <v>1.25</v>
      </c>
      <c r="H26" s="230">
        <v>1.25</v>
      </c>
      <c r="I26" s="230">
        <v>1.25</v>
      </c>
      <c r="J26" s="230">
        <v>1.25</v>
      </c>
      <c r="K26" s="230">
        <v>1.25</v>
      </c>
      <c r="L26" s="231">
        <v>0.69444444444444442</v>
      </c>
      <c r="M26" s="231">
        <v>0.69444444444444442</v>
      </c>
      <c r="N26" s="231">
        <v>0.69444444444444442</v>
      </c>
      <c r="O26" s="231">
        <v>2.083333333333333</v>
      </c>
      <c r="P26" s="231">
        <v>2.083333333333333</v>
      </c>
      <c r="Q26" s="232">
        <v>2.083333333333333</v>
      </c>
      <c r="R26" s="232">
        <v>2.083333333333333</v>
      </c>
      <c r="S26" s="232">
        <v>2.083333333333333</v>
      </c>
    </row>
    <row r="27" spans="1:19" x14ac:dyDescent="0.3">
      <c r="A27" s="61" t="s">
        <v>96</v>
      </c>
      <c r="B27" s="210">
        <v>37.1</v>
      </c>
      <c r="C27" s="211">
        <v>0</v>
      </c>
      <c r="D27" s="210">
        <v>0</v>
      </c>
      <c r="E27" s="223"/>
      <c r="F27" s="224"/>
      <c r="G27" s="225"/>
      <c r="H27" s="225"/>
      <c r="I27" s="225"/>
      <c r="J27" s="225"/>
      <c r="K27" s="225"/>
      <c r="L27" s="226"/>
      <c r="M27" s="226"/>
      <c r="N27" s="226"/>
      <c r="O27" s="226"/>
      <c r="P27" s="226"/>
      <c r="Q27" s="227"/>
      <c r="R27" s="227"/>
      <c r="S27" s="227"/>
    </row>
    <row r="28" spans="1:19" x14ac:dyDescent="0.3">
      <c r="A28" s="62" t="s">
        <v>97</v>
      </c>
      <c r="B28" s="53">
        <v>0.3</v>
      </c>
      <c r="C28" s="52">
        <v>0</v>
      </c>
      <c r="D28" s="53">
        <v>0</v>
      </c>
      <c r="E28" s="228"/>
      <c r="F28" s="229"/>
      <c r="G28" s="230"/>
      <c r="H28" s="230"/>
      <c r="I28" s="230"/>
      <c r="J28" s="230"/>
      <c r="K28" s="230"/>
      <c r="L28" s="231"/>
      <c r="M28" s="231"/>
      <c r="N28" s="231"/>
      <c r="O28" s="231"/>
      <c r="P28" s="231"/>
      <c r="Q28" s="232"/>
      <c r="R28" s="232"/>
      <c r="S28" s="232"/>
    </row>
    <row r="29" spans="1:19" x14ac:dyDescent="0.3">
      <c r="A29" s="62" t="s">
        <v>98</v>
      </c>
      <c r="B29" s="53">
        <v>2</v>
      </c>
      <c r="C29" s="52">
        <v>0</v>
      </c>
      <c r="D29" s="53">
        <v>0</v>
      </c>
      <c r="E29" s="228"/>
      <c r="F29" s="229"/>
      <c r="G29" s="230"/>
      <c r="H29" s="230"/>
      <c r="I29" s="230"/>
      <c r="J29" s="230"/>
      <c r="K29" s="230"/>
      <c r="L29" s="231"/>
      <c r="M29" s="231"/>
      <c r="N29" s="231"/>
      <c r="O29" s="231"/>
      <c r="P29" s="231"/>
      <c r="Q29" s="232"/>
      <c r="R29" s="232"/>
      <c r="S29" s="232"/>
    </row>
    <row r="30" spans="1:19" x14ac:dyDescent="0.3">
      <c r="A30" s="62" t="s">
        <v>99</v>
      </c>
      <c r="B30" s="53">
        <v>7.8</v>
      </c>
      <c r="C30" s="52">
        <v>0</v>
      </c>
      <c r="D30" s="53">
        <v>0</v>
      </c>
      <c r="E30" s="228"/>
      <c r="F30" s="229"/>
      <c r="G30" s="230"/>
      <c r="H30" s="230"/>
      <c r="I30" s="230"/>
      <c r="J30" s="230"/>
      <c r="K30" s="230"/>
      <c r="L30" s="231"/>
      <c r="M30" s="231"/>
      <c r="N30" s="231"/>
      <c r="O30" s="231"/>
      <c r="P30" s="231"/>
      <c r="Q30" s="232"/>
      <c r="R30" s="232"/>
      <c r="S30" s="232"/>
    </row>
    <row r="31" spans="1:19" x14ac:dyDescent="0.3">
      <c r="A31" s="62" t="s">
        <v>100</v>
      </c>
      <c r="B31" s="53">
        <v>27</v>
      </c>
      <c r="C31" s="52">
        <v>0</v>
      </c>
      <c r="D31" s="53">
        <v>0</v>
      </c>
      <c r="E31" s="228"/>
      <c r="F31" s="229"/>
      <c r="G31" s="230"/>
      <c r="H31" s="230"/>
      <c r="I31" s="230"/>
      <c r="J31" s="230"/>
      <c r="K31" s="230"/>
      <c r="L31" s="231"/>
      <c r="M31" s="231"/>
      <c r="N31" s="231"/>
      <c r="O31" s="231"/>
      <c r="P31" s="231"/>
      <c r="Q31" s="232"/>
      <c r="R31" s="232"/>
      <c r="S31" s="232"/>
    </row>
    <row r="32" spans="1:19" x14ac:dyDescent="0.3">
      <c r="A32" s="61" t="s">
        <v>101</v>
      </c>
      <c r="B32" s="210">
        <v>115.5</v>
      </c>
      <c r="C32" s="211">
        <v>1</v>
      </c>
      <c r="D32" s="210">
        <v>115.5</v>
      </c>
      <c r="E32" s="223"/>
      <c r="F32" s="224">
        <v>2.4250000000000003</v>
      </c>
      <c r="G32" s="225">
        <v>2.4250000000000003</v>
      </c>
      <c r="H32" s="225">
        <v>2.4250000000000003</v>
      </c>
      <c r="I32" s="225">
        <v>67</v>
      </c>
      <c r="J32" s="225"/>
      <c r="K32" s="225"/>
      <c r="L32" s="226">
        <v>2.4250000000000003</v>
      </c>
      <c r="M32" s="226"/>
      <c r="N32" s="226">
        <v>33.949999999999996</v>
      </c>
      <c r="O32" s="226"/>
      <c r="P32" s="226">
        <v>4.8500000000000005</v>
      </c>
      <c r="Q32" s="227"/>
      <c r="R32" s="227"/>
      <c r="S32" s="227"/>
    </row>
    <row r="33" spans="1:19" x14ac:dyDescent="0.3">
      <c r="A33" s="62" t="s">
        <v>102</v>
      </c>
      <c r="B33" s="53">
        <v>48.5</v>
      </c>
      <c r="C33" s="52">
        <v>1</v>
      </c>
      <c r="D33" s="53">
        <v>48.5</v>
      </c>
      <c r="E33" s="228"/>
      <c r="F33" s="229">
        <v>2.4250000000000003</v>
      </c>
      <c r="G33" s="230">
        <v>2.4250000000000003</v>
      </c>
      <c r="H33" s="230">
        <v>2.4250000000000003</v>
      </c>
      <c r="I33" s="230"/>
      <c r="J33" s="230"/>
      <c r="K33" s="230"/>
      <c r="L33" s="231">
        <v>2.4250000000000003</v>
      </c>
      <c r="M33" s="231"/>
      <c r="N33" s="231">
        <v>33.949999999999996</v>
      </c>
      <c r="O33" s="231"/>
      <c r="P33" s="231">
        <v>4.8500000000000005</v>
      </c>
      <c r="Q33" s="232"/>
      <c r="R33" s="232"/>
      <c r="S33" s="232"/>
    </row>
    <row r="34" spans="1:19" x14ac:dyDescent="0.3">
      <c r="A34" s="62" t="s">
        <v>103</v>
      </c>
      <c r="B34" s="53">
        <v>67</v>
      </c>
      <c r="C34" s="52">
        <v>1</v>
      </c>
      <c r="D34" s="53">
        <v>67</v>
      </c>
      <c r="E34" s="228"/>
      <c r="F34" s="229"/>
      <c r="G34" s="230"/>
      <c r="H34" s="230"/>
      <c r="I34" s="230">
        <v>67</v>
      </c>
      <c r="J34" s="230"/>
      <c r="K34" s="230"/>
      <c r="L34" s="231"/>
      <c r="M34" s="231"/>
      <c r="N34" s="231"/>
      <c r="O34" s="231"/>
      <c r="P34" s="231"/>
      <c r="Q34" s="232"/>
      <c r="R34" s="232"/>
      <c r="S34" s="232"/>
    </row>
    <row r="35" spans="1:19" s="87" customFormat="1" x14ac:dyDescent="0.3">
      <c r="A35" s="60" t="s">
        <v>104</v>
      </c>
      <c r="B35" s="90">
        <v>375</v>
      </c>
      <c r="C35" s="91">
        <v>0.4555555555555556</v>
      </c>
      <c r="D35" s="90">
        <v>166.32</v>
      </c>
      <c r="E35" s="243"/>
      <c r="F35" s="244">
        <v>42.92</v>
      </c>
      <c r="G35" s="245"/>
      <c r="H35" s="245"/>
      <c r="I35" s="245"/>
      <c r="J35" s="245"/>
      <c r="K35" s="245">
        <v>9.6000000000000014</v>
      </c>
      <c r="L35" s="246">
        <v>11.316666666666666</v>
      </c>
      <c r="M35" s="246">
        <v>11.316666666666666</v>
      </c>
      <c r="N35" s="246">
        <v>41.31666666666667</v>
      </c>
      <c r="O35" s="246">
        <v>33.950000000000003</v>
      </c>
      <c r="P35" s="246">
        <v>15.449999999999998</v>
      </c>
      <c r="Q35" s="247">
        <v>0.15000000000000002</v>
      </c>
      <c r="R35" s="247">
        <v>0.15000000000000002</v>
      </c>
      <c r="S35" s="247">
        <v>0.15000000000000002</v>
      </c>
    </row>
    <row r="36" spans="1:19" x14ac:dyDescent="0.3">
      <c r="A36" s="61" t="s">
        <v>105</v>
      </c>
      <c r="B36" s="210">
        <v>369</v>
      </c>
      <c r="C36" s="211">
        <v>0.48235294117647065</v>
      </c>
      <c r="D36" s="210">
        <v>166.32</v>
      </c>
      <c r="E36" s="223"/>
      <c r="F36" s="224">
        <v>42.92</v>
      </c>
      <c r="G36" s="225"/>
      <c r="H36" s="225"/>
      <c r="I36" s="225"/>
      <c r="J36" s="225"/>
      <c r="K36" s="225">
        <v>9.6000000000000014</v>
      </c>
      <c r="L36" s="226">
        <v>11.316666666666666</v>
      </c>
      <c r="M36" s="226">
        <v>11.316666666666666</v>
      </c>
      <c r="N36" s="226">
        <v>41.31666666666667</v>
      </c>
      <c r="O36" s="226">
        <v>33.950000000000003</v>
      </c>
      <c r="P36" s="226">
        <v>15.449999999999998</v>
      </c>
      <c r="Q36" s="227">
        <v>0.15000000000000002</v>
      </c>
      <c r="R36" s="227">
        <v>0.15000000000000002</v>
      </c>
      <c r="S36" s="227">
        <v>0.15000000000000002</v>
      </c>
    </row>
    <row r="37" spans="1:19" x14ac:dyDescent="0.3">
      <c r="A37" s="62" t="s">
        <v>106</v>
      </c>
      <c r="B37" s="53">
        <v>89</v>
      </c>
      <c r="C37" s="52">
        <v>0.44000000000000006</v>
      </c>
      <c r="D37" s="53">
        <v>47.92</v>
      </c>
      <c r="E37" s="228"/>
      <c r="F37" s="229">
        <v>17.920000000000002</v>
      </c>
      <c r="G37" s="230"/>
      <c r="H37" s="230"/>
      <c r="I37" s="230"/>
      <c r="J37" s="230"/>
      <c r="K37" s="230"/>
      <c r="L37" s="231"/>
      <c r="M37" s="231"/>
      <c r="N37" s="231">
        <v>30</v>
      </c>
      <c r="O37" s="231"/>
      <c r="P37" s="231"/>
      <c r="Q37" s="232"/>
      <c r="R37" s="232"/>
      <c r="S37" s="232"/>
    </row>
    <row r="38" spans="1:19" x14ac:dyDescent="0.3">
      <c r="A38" s="62" t="s">
        <v>112</v>
      </c>
      <c r="B38" s="53">
        <v>35</v>
      </c>
      <c r="C38" s="52">
        <v>0.4</v>
      </c>
      <c r="D38" s="53">
        <v>14</v>
      </c>
      <c r="E38" s="228"/>
      <c r="F38" s="229">
        <v>14</v>
      </c>
      <c r="G38" s="230"/>
      <c r="H38" s="230"/>
      <c r="I38" s="230"/>
      <c r="J38" s="230"/>
      <c r="K38" s="230"/>
      <c r="L38" s="231"/>
      <c r="M38" s="231"/>
      <c r="N38" s="231"/>
      <c r="O38" s="231"/>
      <c r="P38" s="231"/>
      <c r="Q38" s="232"/>
      <c r="R38" s="232"/>
      <c r="S38" s="232"/>
    </row>
    <row r="39" spans="1:19" x14ac:dyDescent="0.3">
      <c r="A39" s="62" t="s">
        <v>124</v>
      </c>
      <c r="B39" s="53">
        <v>50</v>
      </c>
      <c r="C39" s="52">
        <v>0</v>
      </c>
      <c r="D39" s="53">
        <v>0</v>
      </c>
      <c r="E39" s="228"/>
      <c r="F39" s="229"/>
      <c r="G39" s="230"/>
      <c r="H39" s="230"/>
      <c r="I39" s="230"/>
      <c r="J39" s="230"/>
      <c r="K39" s="230"/>
      <c r="L39" s="231"/>
      <c r="M39" s="231"/>
      <c r="N39" s="231"/>
      <c r="O39" s="231"/>
      <c r="P39" s="231"/>
      <c r="Q39" s="232"/>
      <c r="R39" s="232"/>
      <c r="S39" s="232"/>
    </row>
    <row r="40" spans="1:19" x14ac:dyDescent="0.3">
      <c r="A40" s="62" t="s">
        <v>116</v>
      </c>
      <c r="B40" s="53">
        <v>24</v>
      </c>
      <c r="C40" s="52">
        <v>1</v>
      </c>
      <c r="D40" s="53">
        <v>24</v>
      </c>
      <c r="E40" s="228"/>
      <c r="F40" s="229"/>
      <c r="G40" s="230"/>
      <c r="H40" s="230"/>
      <c r="I40" s="230"/>
      <c r="J40" s="230"/>
      <c r="K40" s="230">
        <v>9.6000000000000014</v>
      </c>
      <c r="L40" s="231">
        <v>1.55</v>
      </c>
      <c r="M40" s="231">
        <v>1.55</v>
      </c>
      <c r="N40" s="231">
        <v>1.55</v>
      </c>
      <c r="O40" s="231">
        <v>4.6499999999999995</v>
      </c>
      <c r="P40" s="231">
        <v>4.6499999999999995</v>
      </c>
      <c r="Q40" s="232">
        <v>0.15000000000000002</v>
      </c>
      <c r="R40" s="232">
        <v>0.15000000000000002</v>
      </c>
      <c r="S40" s="232">
        <v>0.15000000000000002</v>
      </c>
    </row>
    <row r="41" spans="1:19" x14ac:dyDescent="0.3">
      <c r="A41" s="62" t="s">
        <v>120</v>
      </c>
      <c r="B41" s="53">
        <v>70</v>
      </c>
      <c r="C41" s="52">
        <v>0.4</v>
      </c>
      <c r="D41" s="53">
        <v>28</v>
      </c>
      <c r="E41" s="228"/>
      <c r="F41" s="229"/>
      <c r="G41" s="230"/>
      <c r="H41" s="230"/>
      <c r="I41" s="230"/>
      <c r="J41" s="230"/>
      <c r="K41" s="230"/>
      <c r="L41" s="231">
        <v>3.1111111111111107</v>
      </c>
      <c r="M41" s="231">
        <v>3.1111111111111107</v>
      </c>
      <c r="N41" s="231">
        <v>3.1111111111111107</v>
      </c>
      <c r="O41" s="231">
        <v>9.3333333333333321</v>
      </c>
      <c r="P41" s="231">
        <v>9.3333333333333321</v>
      </c>
      <c r="Q41" s="232"/>
      <c r="R41" s="232"/>
      <c r="S41" s="232"/>
    </row>
    <row r="42" spans="1:19" x14ac:dyDescent="0.3">
      <c r="A42" s="62" t="s">
        <v>122</v>
      </c>
      <c r="B42" s="53">
        <v>3</v>
      </c>
      <c r="C42" s="52">
        <v>0</v>
      </c>
      <c r="D42" s="53">
        <v>0</v>
      </c>
      <c r="E42" s="228"/>
      <c r="F42" s="229"/>
      <c r="G42" s="230"/>
      <c r="H42" s="230"/>
      <c r="I42" s="230"/>
      <c r="J42" s="230"/>
      <c r="K42" s="230"/>
      <c r="L42" s="231"/>
      <c r="M42" s="231"/>
      <c r="N42" s="231"/>
      <c r="O42" s="231"/>
      <c r="P42" s="231"/>
      <c r="Q42" s="232"/>
      <c r="R42" s="232"/>
      <c r="S42" s="232"/>
    </row>
    <row r="43" spans="1:19" x14ac:dyDescent="0.3">
      <c r="A43" s="62" t="s">
        <v>123</v>
      </c>
      <c r="B43" s="53">
        <v>3</v>
      </c>
      <c r="C43" s="52">
        <v>0.4</v>
      </c>
      <c r="D43" s="53">
        <v>1.2000000000000002</v>
      </c>
      <c r="E43" s="228"/>
      <c r="F43" s="229"/>
      <c r="G43" s="230"/>
      <c r="H43" s="230"/>
      <c r="I43" s="230"/>
      <c r="J43" s="230"/>
      <c r="K43" s="230"/>
      <c r="L43" s="231">
        <v>0.13333333333333336</v>
      </c>
      <c r="M43" s="231">
        <v>0.13333333333333336</v>
      </c>
      <c r="N43" s="231">
        <v>0.13333333333333336</v>
      </c>
      <c r="O43" s="231">
        <v>0.4</v>
      </c>
      <c r="P43" s="231">
        <v>0.4</v>
      </c>
      <c r="Q43" s="232"/>
      <c r="R43" s="232"/>
      <c r="S43" s="232"/>
    </row>
    <row r="44" spans="1:19" x14ac:dyDescent="0.3">
      <c r="A44" s="62" t="s">
        <v>113</v>
      </c>
      <c r="B44" s="53">
        <v>30</v>
      </c>
      <c r="C44" s="52">
        <v>0.7</v>
      </c>
      <c r="D44" s="53">
        <v>25.2</v>
      </c>
      <c r="E44" s="228"/>
      <c r="F44" s="229">
        <v>11</v>
      </c>
      <c r="G44" s="230"/>
      <c r="H44" s="230"/>
      <c r="I44" s="230"/>
      <c r="J44" s="230"/>
      <c r="K44" s="230"/>
      <c r="L44" s="231">
        <v>2.1888888888888887</v>
      </c>
      <c r="M44" s="231">
        <v>2.1888888888888887</v>
      </c>
      <c r="N44" s="231">
        <v>2.1888888888888887</v>
      </c>
      <c r="O44" s="231">
        <v>6.5666666666666664</v>
      </c>
      <c r="P44" s="231">
        <v>1.0666666666666667</v>
      </c>
      <c r="Q44" s="232"/>
      <c r="R44" s="232"/>
      <c r="S44" s="232"/>
    </row>
    <row r="45" spans="1:19" x14ac:dyDescent="0.3">
      <c r="A45" s="62" t="s">
        <v>127</v>
      </c>
      <c r="B45" s="53">
        <v>65</v>
      </c>
      <c r="C45" s="52">
        <v>0.4</v>
      </c>
      <c r="D45" s="53">
        <v>26</v>
      </c>
      <c r="E45" s="228"/>
      <c r="F45" s="229"/>
      <c r="G45" s="230"/>
      <c r="H45" s="230"/>
      <c r="I45" s="230"/>
      <c r="J45" s="230"/>
      <c r="K45" s="230"/>
      <c r="L45" s="231">
        <v>4.333333333333333</v>
      </c>
      <c r="M45" s="231">
        <v>4.333333333333333</v>
      </c>
      <c r="N45" s="231">
        <v>4.333333333333333</v>
      </c>
      <c r="O45" s="231">
        <v>13</v>
      </c>
      <c r="P45" s="231"/>
      <c r="Q45" s="232"/>
      <c r="R45" s="232"/>
      <c r="S45" s="232"/>
    </row>
    <row r="46" spans="1:19" x14ac:dyDescent="0.3">
      <c r="A46" s="61" t="s">
        <v>96</v>
      </c>
      <c r="B46" s="210">
        <v>6</v>
      </c>
      <c r="C46" s="211">
        <v>0</v>
      </c>
      <c r="D46" s="210">
        <v>0</v>
      </c>
      <c r="E46" s="223"/>
      <c r="F46" s="224"/>
      <c r="G46" s="225"/>
      <c r="H46" s="225"/>
      <c r="I46" s="225"/>
      <c r="J46" s="225"/>
      <c r="K46" s="225"/>
      <c r="L46" s="226"/>
      <c r="M46" s="226"/>
      <c r="N46" s="226"/>
      <c r="O46" s="226"/>
      <c r="P46" s="226"/>
      <c r="Q46" s="227"/>
      <c r="R46" s="227"/>
      <c r="S46" s="227"/>
    </row>
    <row r="47" spans="1:19" x14ac:dyDescent="0.3">
      <c r="A47" s="212" t="s">
        <v>128</v>
      </c>
      <c r="B47" s="213">
        <v>6</v>
      </c>
      <c r="C47" s="214">
        <v>0</v>
      </c>
      <c r="D47" s="213">
        <v>0</v>
      </c>
      <c r="E47" s="233"/>
      <c r="F47" s="234"/>
      <c r="G47" s="235"/>
      <c r="H47" s="235"/>
      <c r="I47" s="235"/>
      <c r="J47" s="235"/>
      <c r="K47" s="235"/>
      <c r="L47" s="236"/>
      <c r="M47" s="236"/>
      <c r="N47" s="236"/>
      <c r="O47" s="236"/>
      <c r="P47" s="236"/>
      <c r="Q47" s="237"/>
      <c r="R47" s="237"/>
      <c r="S47" s="237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opLeftCell="D1" zoomScale="85" zoomScaleNormal="85" workbookViewId="0">
      <selection activeCell="D1" sqref="A1:XFD1"/>
    </sheetView>
  </sheetViews>
  <sheetFormatPr defaultRowHeight="14.4" x14ac:dyDescent="0.3"/>
  <cols>
    <col min="1" max="1" width="42.6640625" bestFit="1" customWidth="1"/>
    <col min="2" max="2" width="34.44140625" bestFit="1" customWidth="1"/>
    <col min="3" max="3" width="40.44140625" customWidth="1"/>
    <col min="4" max="6" width="18.33203125" customWidth="1"/>
    <col min="9" max="9" width="10" customWidth="1"/>
    <col min="24" max="24" width="9.109375" customWidth="1"/>
  </cols>
  <sheetData>
    <row r="1" spans="1:25" ht="119.4" x14ac:dyDescent="0.3">
      <c r="A1" s="187" t="s">
        <v>239</v>
      </c>
      <c r="B1" s="35" t="s">
        <v>0</v>
      </c>
      <c r="C1" s="188" t="s">
        <v>1</v>
      </c>
      <c r="D1" s="189" t="s">
        <v>2</v>
      </c>
      <c r="E1" s="189" t="s">
        <v>3</v>
      </c>
      <c r="F1" s="189" t="s">
        <v>4</v>
      </c>
      <c r="G1" s="25" t="s">
        <v>5</v>
      </c>
      <c r="H1" s="26" t="s">
        <v>6</v>
      </c>
      <c r="I1" s="27" t="s">
        <v>7</v>
      </c>
      <c r="J1" s="95" t="s">
        <v>262</v>
      </c>
      <c r="K1" s="96" t="s">
        <v>8</v>
      </c>
      <c r="L1" s="97" t="s">
        <v>263</v>
      </c>
      <c r="M1" s="97" t="s">
        <v>264</v>
      </c>
      <c r="N1" s="97" t="s">
        <v>9</v>
      </c>
      <c r="O1" s="97" t="s">
        <v>265</v>
      </c>
      <c r="P1" s="97" t="s">
        <v>266</v>
      </c>
      <c r="Q1" s="98" t="s">
        <v>267</v>
      </c>
      <c r="R1" s="98" t="s">
        <v>268</v>
      </c>
      <c r="S1" s="98" t="s">
        <v>269</v>
      </c>
      <c r="T1" s="98" t="s">
        <v>270</v>
      </c>
      <c r="U1" s="98" t="s">
        <v>10</v>
      </c>
      <c r="V1" s="99" t="s">
        <v>271</v>
      </c>
      <c r="W1" s="99" t="s">
        <v>272</v>
      </c>
      <c r="X1" s="100" t="s">
        <v>273</v>
      </c>
    </row>
    <row r="2" spans="1:25" x14ac:dyDescent="0.3">
      <c r="A2" s="1" t="s">
        <v>11</v>
      </c>
      <c r="B2" s="2" t="s">
        <v>12</v>
      </c>
      <c r="C2" s="124" t="s">
        <v>13</v>
      </c>
      <c r="D2" s="125"/>
      <c r="E2" s="126"/>
      <c r="F2" s="127"/>
      <c r="G2" s="128">
        <v>90</v>
      </c>
      <c r="H2" s="129">
        <v>1</v>
      </c>
      <c r="I2" s="130">
        <v>90</v>
      </c>
      <c r="J2" s="158"/>
      <c r="K2" s="158"/>
      <c r="L2" s="159"/>
      <c r="M2" s="159"/>
      <c r="N2" s="159"/>
      <c r="O2" s="159"/>
      <c r="P2" s="159"/>
      <c r="Q2" s="160">
        <v>27</v>
      </c>
      <c r="R2" s="160"/>
      <c r="S2" s="160">
        <v>18</v>
      </c>
      <c r="T2" s="160"/>
      <c r="U2" s="160"/>
      <c r="V2" s="161">
        <v>45</v>
      </c>
      <c r="W2" s="161"/>
      <c r="X2" s="161"/>
      <c r="Y2" s="43"/>
    </row>
    <row r="3" spans="1:25" x14ac:dyDescent="0.3">
      <c r="A3" s="1" t="s">
        <v>11</v>
      </c>
      <c r="B3" s="2" t="s">
        <v>14</v>
      </c>
      <c r="C3" s="3" t="s">
        <v>15</v>
      </c>
      <c r="D3" s="101" t="s">
        <v>16</v>
      </c>
      <c r="E3" s="102"/>
      <c r="F3" s="103"/>
      <c r="G3" s="104">
        <v>3</v>
      </c>
      <c r="H3" s="71">
        <v>1</v>
      </c>
      <c r="I3" s="105">
        <v>3</v>
      </c>
      <c r="J3" s="162"/>
      <c r="K3" s="162"/>
      <c r="L3" s="163"/>
      <c r="M3" s="163"/>
      <c r="N3" s="163"/>
      <c r="O3" s="163">
        <v>1.5</v>
      </c>
      <c r="P3" s="163"/>
      <c r="Q3" s="164">
        <v>1.5</v>
      </c>
      <c r="R3" s="164"/>
      <c r="S3" s="164"/>
      <c r="T3" s="164"/>
      <c r="U3" s="164"/>
      <c r="V3" s="165"/>
      <c r="W3" s="165"/>
      <c r="X3" s="165"/>
      <c r="Y3" s="43"/>
    </row>
    <row r="4" spans="1:25" x14ac:dyDescent="0.3">
      <c r="A4" s="1" t="s">
        <v>11</v>
      </c>
      <c r="B4" s="2" t="s">
        <v>14</v>
      </c>
      <c r="C4" s="3" t="s">
        <v>15</v>
      </c>
      <c r="D4" s="4" t="s">
        <v>17</v>
      </c>
      <c r="E4" s="5"/>
      <c r="F4" s="6"/>
      <c r="G4" s="63">
        <v>22</v>
      </c>
      <c r="H4" s="64">
        <v>1</v>
      </c>
      <c r="I4" s="65">
        <v>22</v>
      </c>
      <c r="J4" s="36"/>
      <c r="K4" s="36"/>
      <c r="L4" s="37"/>
      <c r="M4" s="37"/>
      <c r="N4" s="37"/>
      <c r="O4" s="37">
        <v>4.4000000000000004</v>
      </c>
      <c r="P4" s="37"/>
      <c r="Q4" s="38">
        <v>17.600000000000001</v>
      </c>
      <c r="R4" s="38"/>
      <c r="S4" s="38"/>
      <c r="T4" s="38"/>
      <c r="U4" s="38"/>
      <c r="V4" s="39"/>
      <c r="W4" s="39"/>
      <c r="X4" s="39"/>
      <c r="Y4" s="43"/>
    </row>
    <row r="5" spans="1:25" x14ac:dyDescent="0.3">
      <c r="A5" s="1" t="s">
        <v>11</v>
      </c>
      <c r="B5" s="2" t="s">
        <v>14</v>
      </c>
      <c r="C5" s="3" t="s">
        <v>15</v>
      </c>
      <c r="D5" s="4" t="s">
        <v>18</v>
      </c>
      <c r="E5" s="5"/>
      <c r="F5" s="6"/>
      <c r="G5" s="63">
        <v>41</v>
      </c>
      <c r="H5" s="64">
        <v>1</v>
      </c>
      <c r="I5" s="65">
        <v>41</v>
      </c>
      <c r="J5" s="36"/>
      <c r="K5" s="36"/>
      <c r="L5" s="37"/>
      <c r="M5" s="37"/>
      <c r="N5" s="37"/>
      <c r="O5" s="37">
        <v>20.5</v>
      </c>
      <c r="P5" s="37"/>
      <c r="Q5" s="38">
        <v>20.5</v>
      </c>
      <c r="R5" s="38"/>
      <c r="S5" s="38"/>
      <c r="T5" s="38"/>
      <c r="U5" s="38"/>
      <c r="V5" s="39"/>
      <c r="W5" s="39"/>
      <c r="X5" s="39"/>
      <c r="Y5" s="43"/>
    </row>
    <row r="6" spans="1:25" x14ac:dyDescent="0.3">
      <c r="A6" s="1" t="s">
        <v>11</v>
      </c>
      <c r="B6" s="2" t="s">
        <v>14</v>
      </c>
      <c r="C6" s="3" t="s">
        <v>15</v>
      </c>
      <c r="D6" s="106" t="s">
        <v>19</v>
      </c>
      <c r="E6" s="107"/>
      <c r="F6" s="108"/>
      <c r="G6" s="67">
        <v>30</v>
      </c>
      <c r="H6" s="68">
        <v>1</v>
      </c>
      <c r="I6" s="74">
        <v>30</v>
      </c>
      <c r="J6" s="166"/>
      <c r="K6" s="166"/>
      <c r="L6" s="167"/>
      <c r="M6" s="167"/>
      <c r="N6" s="167"/>
      <c r="O6" s="167">
        <v>24</v>
      </c>
      <c r="P6" s="167"/>
      <c r="Q6" s="168">
        <v>6</v>
      </c>
      <c r="R6" s="168"/>
      <c r="S6" s="168"/>
      <c r="T6" s="168"/>
      <c r="U6" s="168"/>
      <c r="V6" s="169"/>
      <c r="W6" s="169"/>
      <c r="X6" s="169"/>
      <c r="Y6" s="43"/>
    </row>
    <row r="7" spans="1:25" x14ac:dyDescent="0.3">
      <c r="A7" s="1" t="s">
        <v>11</v>
      </c>
      <c r="B7" s="2" t="s">
        <v>14</v>
      </c>
      <c r="C7" s="109" t="s">
        <v>20</v>
      </c>
      <c r="D7" s="110" t="s">
        <v>21</v>
      </c>
      <c r="E7" s="111" t="s">
        <v>22</v>
      </c>
      <c r="F7" s="112" t="s">
        <v>261</v>
      </c>
      <c r="G7" s="113">
        <v>19</v>
      </c>
      <c r="H7" s="114">
        <v>1</v>
      </c>
      <c r="I7" s="115">
        <v>19</v>
      </c>
      <c r="J7" s="170"/>
      <c r="K7" s="170"/>
      <c r="L7" s="171"/>
      <c r="M7" s="171"/>
      <c r="N7" s="171"/>
      <c r="O7" s="171"/>
      <c r="P7" s="171"/>
      <c r="Q7" s="172">
        <v>2.11</v>
      </c>
      <c r="R7" s="172">
        <v>2.11</v>
      </c>
      <c r="S7" s="172">
        <v>2.11</v>
      </c>
      <c r="T7" s="172">
        <v>6.33</v>
      </c>
      <c r="U7" s="172">
        <v>6.33</v>
      </c>
      <c r="V7" s="173"/>
      <c r="W7" s="173"/>
      <c r="X7" s="173"/>
      <c r="Y7" s="43"/>
    </row>
    <row r="8" spans="1:25" x14ac:dyDescent="0.3">
      <c r="A8" s="1" t="s">
        <v>11</v>
      </c>
      <c r="B8" s="2" t="s">
        <v>14</v>
      </c>
      <c r="C8" s="116" t="s">
        <v>20</v>
      </c>
      <c r="D8" s="4" t="s">
        <v>21</v>
      </c>
      <c r="E8" s="5" t="s">
        <v>22</v>
      </c>
      <c r="F8" s="6" t="s">
        <v>23</v>
      </c>
      <c r="G8" s="63">
        <v>3</v>
      </c>
      <c r="H8" s="66">
        <v>1</v>
      </c>
      <c r="I8" s="65">
        <v>3</v>
      </c>
      <c r="J8" s="36"/>
      <c r="K8" s="36"/>
      <c r="L8" s="37"/>
      <c r="M8" s="37"/>
      <c r="N8" s="37"/>
      <c r="O8" s="37"/>
      <c r="P8" s="37"/>
      <c r="Q8" s="174">
        <v>0.6</v>
      </c>
      <c r="R8" s="174"/>
      <c r="S8" s="174">
        <v>0.6</v>
      </c>
      <c r="T8" s="174"/>
      <c r="U8" s="174">
        <v>1.8</v>
      </c>
      <c r="V8" s="39"/>
      <c r="W8" s="39"/>
      <c r="X8" s="39"/>
      <c r="Y8" s="43"/>
    </row>
    <row r="9" spans="1:25" x14ac:dyDescent="0.3">
      <c r="A9" s="1" t="s">
        <v>11</v>
      </c>
      <c r="B9" s="2" t="s">
        <v>14</v>
      </c>
      <c r="C9" s="116" t="s">
        <v>20</v>
      </c>
      <c r="D9" s="4" t="s">
        <v>21</v>
      </c>
      <c r="E9" s="5" t="s">
        <v>24</v>
      </c>
      <c r="F9" s="6"/>
      <c r="G9" s="63">
        <v>8</v>
      </c>
      <c r="H9" s="64">
        <v>1</v>
      </c>
      <c r="I9" s="65">
        <v>8</v>
      </c>
      <c r="J9" s="36"/>
      <c r="K9" s="36"/>
      <c r="L9" s="37"/>
      <c r="M9" s="37"/>
      <c r="N9" s="37"/>
      <c r="O9" s="37"/>
      <c r="P9" s="37"/>
      <c r="Q9" s="38">
        <v>1.2</v>
      </c>
      <c r="R9" s="38">
        <v>4.8</v>
      </c>
      <c r="S9" s="38">
        <v>1.2</v>
      </c>
      <c r="T9" s="38"/>
      <c r="U9" s="38"/>
      <c r="V9" s="39">
        <v>0.8</v>
      </c>
      <c r="W9" s="39"/>
      <c r="X9" s="39"/>
      <c r="Y9" s="43"/>
    </row>
    <row r="10" spans="1:25" x14ac:dyDescent="0.3">
      <c r="A10" s="1" t="s">
        <v>11</v>
      </c>
      <c r="B10" s="2" t="s">
        <v>14</v>
      </c>
      <c r="C10" s="116" t="s">
        <v>20</v>
      </c>
      <c r="D10" s="4" t="s">
        <v>21</v>
      </c>
      <c r="E10" s="5" t="s">
        <v>25</v>
      </c>
      <c r="F10" s="6"/>
      <c r="G10" s="63">
        <v>5</v>
      </c>
      <c r="H10" s="64">
        <v>1</v>
      </c>
      <c r="I10" s="65">
        <v>5</v>
      </c>
      <c r="J10" s="36"/>
      <c r="K10" s="36"/>
      <c r="L10" s="37"/>
      <c r="M10" s="37"/>
      <c r="N10" s="37"/>
      <c r="O10" s="37"/>
      <c r="P10" s="37"/>
      <c r="Q10" s="38">
        <v>0.5</v>
      </c>
      <c r="R10" s="38">
        <v>3</v>
      </c>
      <c r="S10" s="38">
        <v>0.5</v>
      </c>
      <c r="T10" s="38">
        <v>0.5</v>
      </c>
      <c r="U10" s="38">
        <v>0.5</v>
      </c>
      <c r="V10" s="39"/>
      <c r="W10" s="39"/>
      <c r="X10" s="39"/>
      <c r="Y10" s="43"/>
    </row>
    <row r="11" spans="1:25" x14ac:dyDescent="0.3">
      <c r="A11" s="1" t="s">
        <v>11</v>
      </c>
      <c r="B11" s="2" t="s">
        <v>14</v>
      </c>
      <c r="C11" s="116" t="s">
        <v>20</v>
      </c>
      <c r="D11" s="4" t="s">
        <v>21</v>
      </c>
      <c r="E11" s="5" t="s">
        <v>26</v>
      </c>
      <c r="F11" s="6"/>
      <c r="G11" s="63">
        <v>8</v>
      </c>
      <c r="H11" s="64">
        <v>1</v>
      </c>
      <c r="I11" s="65">
        <v>8</v>
      </c>
      <c r="J11" s="36"/>
      <c r="K11" s="36"/>
      <c r="L11" s="37"/>
      <c r="M11" s="37"/>
      <c r="N11" s="37"/>
      <c r="O11" s="37"/>
      <c r="P11" s="37"/>
      <c r="Q11" s="174">
        <v>0.89</v>
      </c>
      <c r="R11" s="174">
        <v>0.89</v>
      </c>
      <c r="S11" s="174">
        <v>0.89</v>
      </c>
      <c r="T11" s="174">
        <v>2.67</v>
      </c>
      <c r="U11" s="174">
        <v>2.67</v>
      </c>
      <c r="V11" s="39"/>
      <c r="W11" s="39"/>
      <c r="X11" s="39"/>
      <c r="Y11" s="43"/>
    </row>
    <row r="12" spans="1:25" x14ac:dyDescent="0.3">
      <c r="A12" s="1" t="s">
        <v>11</v>
      </c>
      <c r="B12" s="2" t="s">
        <v>14</v>
      </c>
      <c r="C12" s="116" t="s">
        <v>20</v>
      </c>
      <c r="D12" s="4" t="s">
        <v>21</v>
      </c>
      <c r="E12" s="5" t="s">
        <v>27</v>
      </c>
      <c r="F12" s="6"/>
      <c r="G12" s="63">
        <v>3</v>
      </c>
      <c r="H12" s="64">
        <v>1</v>
      </c>
      <c r="I12" s="65">
        <v>3</v>
      </c>
      <c r="J12" s="36">
        <v>1.5</v>
      </c>
      <c r="K12" s="36">
        <v>1.5</v>
      </c>
      <c r="L12" s="37"/>
      <c r="M12" s="37"/>
      <c r="N12" s="37"/>
      <c r="O12" s="37"/>
      <c r="P12" s="37"/>
      <c r="Q12" s="38"/>
      <c r="R12" s="38"/>
      <c r="S12" s="38"/>
      <c r="T12" s="38"/>
      <c r="U12" s="38"/>
      <c r="V12" s="39"/>
      <c r="W12" s="39"/>
      <c r="X12" s="39"/>
      <c r="Y12" s="43"/>
    </row>
    <row r="13" spans="1:25" x14ac:dyDescent="0.3">
      <c r="A13" s="1" t="s">
        <v>11</v>
      </c>
      <c r="B13" s="2" t="s">
        <v>14</v>
      </c>
      <c r="C13" s="116" t="s">
        <v>20</v>
      </c>
      <c r="D13" s="4" t="s">
        <v>21</v>
      </c>
      <c r="E13" s="5" t="s">
        <v>28</v>
      </c>
      <c r="F13" s="6"/>
      <c r="G13" s="63">
        <v>8</v>
      </c>
      <c r="H13" s="64">
        <v>1</v>
      </c>
      <c r="I13" s="65">
        <v>8</v>
      </c>
      <c r="J13" s="36"/>
      <c r="K13" s="36"/>
      <c r="L13" s="37"/>
      <c r="M13" s="37"/>
      <c r="N13" s="37"/>
      <c r="O13" s="37"/>
      <c r="P13" s="37"/>
      <c r="Q13" s="174">
        <v>0.67</v>
      </c>
      <c r="R13" s="174">
        <v>0.67</v>
      </c>
      <c r="S13" s="174">
        <v>0.67</v>
      </c>
      <c r="T13" s="174">
        <v>2</v>
      </c>
      <c r="U13" s="174">
        <v>2</v>
      </c>
      <c r="V13" s="39">
        <v>2</v>
      </c>
      <c r="W13" s="39"/>
      <c r="X13" s="39"/>
      <c r="Y13" s="43"/>
    </row>
    <row r="14" spans="1:25" x14ac:dyDescent="0.3">
      <c r="A14" s="1" t="s">
        <v>11</v>
      </c>
      <c r="B14" s="2" t="s">
        <v>14</v>
      </c>
      <c r="C14" s="116" t="s">
        <v>20</v>
      </c>
      <c r="D14" s="4" t="s">
        <v>21</v>
      </c>
      <c r="E14" s="5" t="s">
        <v>29</v>
      </c>
      <c r="F14" s="6"/>
      <c r="G14" s="63">
        <v>13</v>
      </c>
      <c r="H14" s="64">
        <v>1</v>
      </c>
      <c r="I14" s="65">
        <v>13</v>
      </c>
      <c r="J14" s="36"/>
      <c r="K14" s="36"/>
      <c r="L14" s="37"/>
      <c r="M14" s="37"/>
      <c r="N14" s="37"/>
      <c r="O14" s="37"/>
      <c r="P14" s="37"/>
      <c r="Q14" s="38">
        <v>1.95</v>
      </c>
      <c r="R14" s="38">
        <v>3.25</v>
      </c>
      <c r="S14" s="38">
        <v>3.25</v>
      </c>
      <c r="T14" s="38">
        <v>3.9</v>
      </c>
      <c r="U14" s="38">
        <v>0.65</v>
      </c>
      <c r="V14" s="39"/>
      <c r="W14" s="39"/>
      <c r="X14" s="39"/>
      <c r="Y14" s="43"/>
    </row>
    <row r="15" spans="1:25" x14ac:dyDescent="0.3">
      <c r="A15" s="1" t="s">
        <v>11</v>
      </c>
      <c r="B15" s="2" t="s">
        <v>14</v>
      </c>
      <c r="C15" s="116" t="s">
        <v>20</v>
      </c>
      <c r="D15" s="4" t="s">
        <v>21</v>
      </c>
      <c r="E15" s="5" t="s">
        <v>30</v>
      </c>
      <c r="F15" s="6"/>
      <c r="G15" s="63">
        <v>8</v>
      </c>
      <c r="H15" s="64">
        <v>1</v>
      </c>
      <c r="I15" s="65">
        <v>8</v>
      </c>
      <c r="J15" s="36"/>
      <c r="K15" s="36"/>
      <c r="L15" s="37"/>
      <c r="M15" s="37"/>
      <c r="N15" s="37"/>
      <c r="O15" s="37"/>
      <c r="P15" s="37"/>
      <c r="Q15" s="38">
        <v>2</v>
      </c>
      <c r="R15" s="38">
        <v>1.6</v>
      </c>
      <c r="S15" s="38">
        <v>0.8</v>
      </c>
      <c r="T15" s="38">
        <v>1.6</v>
      </c>
      <c r="U15" s="38">
        <v>0.4</v>
      </c>
      <c r="V15" s="39">
        <v>1.6</v>
      </c>
      <c r="W15" s="39"/>
      <c r="X15" s="39"/>
      <c r="Y15" s="43"/>
    </row>
    <row r="16" spans="1:25" x14ac:dyDescent="0.3">
      <c r="A16" s="1" t="s">
        <v>11</v>
      </c>
      <c r="B16" s="2" t="s">
        <v>14</v>
      </c>
      <c r="C16" s="116" t="s">
        <v>20</v>
      </c>
      <c r="D16" s="4" t="s">
        <v>21</v>
      </c>
      <c r="E16" s="5" t="s">
        <v>31</v>
      </c>
      <c r="F16" s="6"/>
      <c r="G16" s="63">
        <v>3</v>
      </c>
      <c r="H16" s="64">
        <v>1</v>
      </c>
      <c r="I16" s="65">
        <v>3</v>
      </c>
      <c r="J16" s="36"/>
      <c r="K16" s="36"/>
      <c r="L16" s="37"/>
      <c r="M16" s="37"/>
      <c r="N16" s="37"/>
      <c r="O16" s="37"/>
      <c r="P16" s="37"/>
      <c r="Q16" s="38"/>
      <c r="R16" s="38">
        <v>0.6</v>
      </c>
      <c r="S16" s="38">
        <v>0.6</v>
      </c>
      <c r="T16" s="38">
        <v>0.3</v>
      </c>
      <c r="U16" s="38"/>
      <c r="V16" s="39">
        <v>1.5</v>
      </c>
      <c r="W16" s="39"/>
      <c r="X16" s="39"/>
      <c r="Y16" s="43"/>
    </row>
    <row r="17" spans="1:25" x14ac:dyDescent="0.3">
      <c r="A17" s="1" t="s">
        <v>11</v>
      </c>
      <c r="B17" s="2" t="s">
        <v>14</v>
      </c>
      <c r="C17" s="116" t="s">
        <v>20</v>
      </c>
      <c r="D17" s="4" t="s">
        <v>21</v>
      </c>
      <c r="E17" s="5" t="s">
        <v>32</v>
      </c>
      <c r="F17" s="6"/>
      <c r="G17" s="63">
        <v>15</v>
      </c>
      <c r="H17" s="64">
        <v>1</v>
      </c>
      <c r="I17" s="65">
        <v>15</v>
      </c>
      <c r="J17" s="36"/>
      <c r="K17" s="36"/>
      <c r="L17" s="37"/>
      <c r="M17" s="37"/>
      <c r="N17" s="37"/>
      <c r="O17" s="37"/>
      <c r="P17" s="37"/>
      <c r="Q17" s="38">
        <v>1.25</v>
      </c>
      <c r="R17" s="38">
        <v>1.25</v>
      </c>
      <c r="S17" s="38">
        <v>1.25</v>
      </c>
      <c r="T17" s="38">
        <v>3.75</v>
      </c>
      <c r="U17" s="38">
        <v>3.75</v>
      </c>
      <c r="V17" s="39">
        <v>3.75</v>
      </c>
      <c r="W17" s="39"/>
      <c r="X17" s="39"/>
      <c r="Y17" s="43"/>
    </row>
    <row r="18" spans="1:25" x14ac:dyDescent="0.3">
      <c r="A18" s="1" t="s">
        <v>11</v>
      </c>
      <c r="B18" s="2" t="s">
        <v>14</v>
      </c>
      <c r="C18" s="116" t="s">
        <v>20</v>
      </c>
      <c r="D18" s="4" t="s">
        <v>21</v>
      </c>
      <c r="E18" s="5" t="s">
        <v>33</v>
      </c>
      <c r="F18" s="6" t="s">
        <v>34</v>
      </c>
      <c r="G18" s="63">
        <v>5.0999999999999996</v>
      </c>
      <c r="H18" s="64">
        <v>1</v>
      </c>
      <c r="I18" s="65">
        <v>5.0999999999999996</v>
      </c>
      <c r="J18" s="36"/>
      <c r="K18" s="36"/>
      <c r="L18" s="37"/>
      <c r="M18" s="37"/>
      <c r="N18" s="37"/>
      <c r="O18" s="37"/>
      <c r="P18" s="37"/>
      <c r="Q18" s="38">
        <v>0.23</v>
      </c>
      <c r="R18" s="38">
        <v>0.23</v>
      </c>
      <c r="S18" s="38">
        <v>0.23</v>
      </c>
      <c r="T18" s="38">
        <v>0.68</v>
      </c>
      <c r="U18" s="38">
        <v>0.68</v>
      </c>
      <c r="V18" s="39"/>
      <c r="W18" s="39">
        <v>3.06</v>
      </c>
      <c r="X18" s="39"/>
      <c r="Y18" s="43"/>
    </row>
    <row r="19" spans="1:25" x14ac:dyDescent="0.3">
      <c r="A19" s="1" t="s">
        <v>11</v>
      </c>
      <c r="B19" s="2" t="s">
        <v>14</v>
      </c>
      <c r="C19" s="116" t="s">
        <v>20</v>
      </c>
      <c r="D19" s="4" t="s">
        <v>21</v>
      </c>
      <c r="E19" s="5" t="s">
        <v>33</v>
      </c>
      <c r="F19" s="6" t="s">
        <v>35</v>
      </c>
      <c r="G19" s="63">
        <v>20</v>
      </c>
      <c r="H19" s="64">
        <v>1</v>
      </c>
      <c r="I19" s="65">
        <v>20</v>
      </c>
      <c r="J19" s="36"/>
      <c r="K19" s="36"/>
      <c r="L19" s="37"/>
      <c r="M19" s="37"/>
      <c r="N19" s="37"/>
      <c r="O19" s="37"/>
      <c r="P19" s="37"/>
      <c r="Q19" s="38">
        <v>0.89</v>
      </c>
      <c r="R19" s="38">
        <v>0.89</v>
      </c>
      <c r="S19" s="38">
        <v>0.89</v>
      </c>
      <c r="T19" s="38">
        <v>2.67</v>
      </c>
      <c r="U19" s="38">
        <v>2.67</v>
      </c>
      <c r="V19" s="39"/>
      <c r="W19" s="39">
        <v>12</v>
      </c>
      <c r="X19" s="39"/>
      <c r="Y19" s="43"/>
    </row>
    <row r="20" spans="1:25" x14ac:dyDescent="0.3">
      <c r="A20" s="1" t="s">
        <v>11</v>
      </c>
      <c r="B20" s="2" t="s">
        <v>14</v>
      </c>
      <c r="C20" s="116" t="s">
        <v>20</v>
      </c>
      <c r="D20" s="4" t="s">
        <v>21</v>
      </c>
      <c r="E20" s="5" t="s">
        <v>33</v>
      </c>
      <c r="F20" s="6" t="s">
        <v>36</v>
      </c>
      <c r="G20" s="63">
        <v>2</v>
      </c>
      <c r="H20" s="66">
        <v>1</v>
      </c>
      <c r="I20" s="65">
        <v>2</v>
      </c>
      <c r="J20" s="175"/>
      <c r="K20" s="175"/>
      <c r="L20" s="176"/>
      <c r="M20" s="176"/>
      <c r="N20" s="176"/>
      <c r="O20" s="176"/>
      <c r="P20" s="176"/>
      <c r="Q20" s="177">
        <v>0.09</v>
      </c>
      <c r="R20" s="177">
        <v>0.09</v>
      </c>
      <c r="S20" s="177">
        <v>0.09</v>
      </c>
      <c r="T20" s="177">
        <v>0.27</v>
      </c>
      <c r="U20" s="177">
        <v>0.27</v>
      </c>
      <c r="V20" s="178"/>
      <c r="W20" s="178">
        <v>1.2</v>
      </c>
      <c r="X20" s="178"/>
      <c r="Y20" s="43"/>
    </row>
    <row r="21" spans="1:25" x14ac:dyDescent="0.3">
      <c r="A21" s="1" t="s">
        <v>11</v>
      </c>
      <c r="B21" s="2" t="s">
        <v>14</v>
      </c>
      <c r="C21" s="116" t="s">
        <v>20</v>
      </c>
      <c r="D21" s="4" t="s">
        <v>21</v>
      </c>
      <c r="E21" s="5" t="s">
        <v>33</v>
      </c>
      <c r="F21" s="6" t="s">
        <v>37</v>
      </c>
      <c r="G21" s="63">
        <v>10</v>
      </c>
      <c r="H21" s="64">
        <v>1</v>
      </c>
      <c r="I21" s="65">
        <v>10</v>
      </c>
      <c r="J21" s="36"/>
      <c r="K21" s="36"/>
      <c r="L21" s="37"/>
      <c r="M21" s="37"/>
      <c r="N21" s="37"/>
      <c r="O21" s="37"/>
      <c r="P21" s="37"/>
      <c r="Q21" s="38"/>
      <c r="R21" s="38"/>
      <c r="S21" s="38"/>
      <c r="T21" s="38"/>
      <c r="U21" s="38"/>
      <c r="V21" s="39"/>
      <c r="W21" s="39">
        <v>10</v>
      </c>
      <c r="X21" s="39"/>
      <c r="Y21" s="43"/>
    </row>
    <row r="22" spans="1:25" x14ac:dyDescent="0.3">
      <c r="A22" s="1" t="s">
        <v>11</v>
      </c>
      <c r="B22" s="2" t="s">
        <v>14</v>
      </c>
      <c r="C22" s="116" t="s">
        <v>20</v>
      </c>
      <c r="D22" s="4" t="s">
        <v>21</v>
      </c>
      <c r="E22" s="5" t="s">
        <v>33</v>
      </c>
      <c r="F22" s="6" t="s">
        <v>38</v>
      </c>
      <c r="G22" s="63">
        <v>4</v>
      </c>
      <c r="H22" s="64">
        <v>1</v>
      </c>
      <c r="I22" s="65">
        <v>4</v>
      </c>
      <c r="J22" s="36"/>
      <c r="K22" s="36"/>
      <c r="L22" s="37"/>
      <c r="M22" s="37"/>
      <c r="N22" s="37"/>
      <c r="O22" s="37"/>
      <c r="P22" s="37"/>
      <c r="Q22" s="38"/>
      <c r="R22" s="38"/>
      <c r="S22" s="38"/>
      <c r="T22" s="38"/>
      <c r="U22" s="38"/>
      <c r="V22" s="39"/>
      <c r="W22" s="39">
        <v>4</v>
      </c>
      <c r="X22" s="39"/>
      <c r="Y22" s="43"/>
    </row>
    <row r="23" spans="1:25" x14ac:dyDescent="0.3">
      <c r="A23" s="1" t="s">
        <v>11</v>
      </c>
      <c r="B23" s="2" t="s">
        <v>14</v>
      </c>
      <c r="C23" s="116" t="s">
        <v>20</v>
      </c>
      <c r="D23" s="4" t="s">
        <v>21</v>
      </c>
      <c r="E23" s="5" t="s">
        <v>39</v>
      </c>
      <c r="F23" s="6"/>
      <c r="G23" s="63">
        <v>6</v>
      </c>
      <c r="H23" s="64">
        <v>0.4</v>
      </c>
      <c r="I23" s="65">
        <v>2.4000000000000004</v>
      </c>
      <c r="J23" s="36"/>
      <c r="K23" s="36"/>
      <c r="L23" s="37"/>
      <c r="M23" s="37"/>
      <c r="N23" s="37"/>
      <c r="O23" s="37"/>
      <c r="P23" s="37"/>
      <c r="Q23" s="38">
        <v>0.27</v>
      </c>
      <c r="R23" s="38">
        <v>0.27</v>
      </c>
      <c r="S23" s="38">
        <v>0.27</v>
      </c>
      <c r="T23" s="38">
        <v>0.8</v>
      </c>
      <c r="U23" s="38">
        <v>0.8</v>
      </c>
      <c r="V23" s="39"/>
      <c r="W23" s="39"/>
      <c r="X23" s="39"/>
      <c r="Y23" s="43"/>
    </row>
    <row r="24" spans="1:25" x14ac:dyDescent="0.3">
      <c r="A24" s="1" t="s">
        <v>11</v>
      </c>
      <c r="B24" s="2" t="s">
        <v>14</v>
      </c>
      <c r="C24" s="116" t="s">
        <v>20</v>
      </c>
      <c r="D24" s="4" t="s">
        <v>40</v>
      </c>
      <c r="E24" s="5" t="s">
        <v>41</v>
      </c>
      <c r="F24" s="6"/>
      <c r="G24" s="63">
        <v>6</v>
      </c>
      <c r="H24" s="64">
        <v>1</v>
      </c>
      <c r="I24" s="65">
        <v>6</v>
      </c>
      <c r="J24" s="36"/>
      <c r="K24" s="36"/>
      <c r="L24" s="37"/>
      <c r="M24" s="37"/>
      <c r="N24" s="37"/>
      <c r="O24" s="37"/>
      <c r="P24" s="37"/>
      <c r="Q24" s="38"/>
      <c r="R24" s="38"/>
      <c r="S24" s="38"/>
      <c r="T24" s="38"/>
      <c r="U24" s="38"/>
      <c r="V24" s="39">
        <v>2</v>
      </c>
      <c r="W24" s="39">
        <v>2</v>
      </c>
      <c r="X24" s="39">
        <v>2</v>
      </c>
      <c r="Y24" s="43"/>
    </row>
    <row r="25" spans="1:25" x14ac:dyDescent="0.3">
      <c r="A25" s="1" t="s">
        <v>11</v>
      </c>
      <c r="B25" s="2" t="s">
        <v>14</v>
      </c>
      <c r="C25" s="117" t="s">
        <v>20</v>
      </c>
      <c r="D25" s="118" t="s">
        <v>40</v>
      </c>
      <c r="E25" s="119" t="s">
        <v>42</v>
      </c>
      <c r="F25" s="120"/>
      <c r="G25" s="121">
        <v>5</v>
      </c>
      <c r="H25" s="122">
        <v>0.4</v>
      </c>
      <c r="I25" s="123">
        <v>2</v>
      </c>
      <c r="J25" s="179"/>
      <c r="K25" s="179"/>
      <c r="L25" s="180"/>
      <c r="M25" s="180"/>
      <c r="N25" s="180"/>
      <c r="O25" s="180"/>
      <c r="P25" s="180"/>
      <c r="Q25" s="181">
        <v>0.22</v>
      </c>
      <c r="R25" s="181">
        <v>0.22</v>
      </c>
      <c r="S25" s="181">
        <v>0.22</v>
      </c>
      <c r="T25" s="181">
        <v>0.67</v>
      </c>
      <c r="U25" s="181">
        <v>0.67</v>
      </c>
      <c r="V25" s="182"/>
      <c r="W25" s="182"/>
      <c r="X25" s="182"/>
      <c r="Y25" s="43"/>
    </row>
    <row r="26" spans="1:25" x14ac:dyDescent="0.3">
      <c r="A26" s="1" t="s">
        <v>11</v>
      </c>
      <c r="B26" s="2" t="s">
        <v>14</v>
      </c>
      <c r="C26" s="3" t="s">
        <v>43</v>
      </c>
      <c r="D26" s="101" t="s">
        <v>44</v>
      </c>
      <c r="E26" s="102" t="s">
        <v>45</v>
      </c>
      <c r="F26" s="103"/>
      <c r="G26" s="104">
        <v>3</v>
      </c>
      <c r="H26" s="71">
        <v>1</v>
      </c>
      <c r="I26" s="105">
        <v>3</v>
      </c>
      <c r="J26" s="162"/>
      <c r="K26" s="162"/>
      <c r="L26" s="163"/>
      <c r="M26" s="163"/>
      <c r="N26" s="163"/>
      <c r="O26" s="163"/>
      <c r="P26" s="163"/>
      <c r="Q26" s="164"/>
      <c r="R26" s="164"/>
      <c r="S26" s="164">
        <v>3</v>
      </c>
      <c r="T26" s="164"/>
      <c r="U26" s="164"/>
      <c r="V26" s="165"/>
      <c r="W26" s="165"/>
      <c r="X26" s="165"/>
      <c r="Y26" s="43"/>
    </row>
    <row r="27" spans="1:25" x14ac:dyDescent="0.3">
      <c r="A27" s="1" t="s">
        <v>11</v>
      </c>
      <c r="B27" s="2" t="s">
        <v>14</v>
      </c>
      <c r="C27" s="3" t="s">
        <v>43</v>
      </c>
      <c r="D27" s="4" t="s">
        <v>46</v>
      </c>
      <c r="E27" s="5"/>
      <c r="F27" s="6"/>
      <c r="G27" s="63">
        <v>15</v>
      </c>
      <c r="H27" s="64">
        <v>1</v>
      </c>
      <c r="I27" s="65">
        <v>15</v>
      </c>
      <c r="J27" s="36"/>
      <c r="K27" s="36"/>
      <c r="L27" s="37"/>
      <c r="M27" s="37"/>
      <c r="N27" s="37"/>
      <c r="O27" s="37"/>
      <c r="P27" s="37"/>
      <c r="Q27" s="38">
        <v>3.33</v>
      </c>
      <c r="R27" s="38">
        <v>3.33</v>
      </c>
      <c r="S27" s="38">
        <v>3.33</v>
      </c>
      <c r="T27" s="38">
        <v>1.67</v>
      </c>
      <c r="U27" s="38">
        <v>1.67</v>
      </c>
      <c r="V27" s="39">
        <v>1.67</v>
      </c>
      <c r="W27" s="39"/>
      <c r="X27" s="39"/>
      <c r="Y27" s="43"/>
    </row>
    <row r="28" spans="1:25" x14ac:dyDescent="0.3">
      <c r="A28" s="1" t="s">
        <v>11</v>
      </c>
      <c r="B28" s="2" t="s">
        <v>14</v>
      </c>
      <c r="C28" s="3" t="s">
        <v>43</v>
      </c>
      <c r="D28" s="4" t="s">
        <v>47</v>
      </c>
      <c r="E28" s="5"/>
      <c r="F28" s="6"/>
      <c r="G28" s="67">
        <v>20</v>
      </c>
      <c r="H28" s="68">
        <v>1</v>
      </c>
      <c r="I28" s="65">
        <v>20</v>
      </c>
      <c r="J28" s="36"/>
      <c r="K28" s="36"/>
      <c r="L28" s="37"/>
      <c r="M28" s="37"/>
      <c r="N28" s="37"/>
      <c r="O28" s="37"/>
      <c r="P28" s="37"/>
      <c r="Q28" s="38">
        <v>4.4400000000000004</v>
      </c>
      <c r="R28" s="38">
        <v>4.4400000000000004</v>
      </c>
      <c r="S28" s="38">
        <v>4.4400000000000004</v>
      </c>
      <c r="T28" s="38">
        <v>2.2200000000000002</v>
      </c>
      <c r="U28" s="38">
        <v>2.2200000000000002</v>
      </c>
      <c r="V28" s="39">
        <v>2.2200000000000002</v>
      </c>
      <c r="W28" s="39"/>
      <c r="X28" s="39"/>
      <c r="Y28" s="43"/>
    </row>
    <row r="29" spans="1:25" x14ac:dyDescent="0.3">
      <c r="A29" s="1" t="s">
        <v>11</v>
      </c>
      <c r="B29" s="2" t="s">
        <v>14</v>
      </c>
      <c r="C29" s="3" t="s">
        <v>43</v>
      </c>
      <c r="D29" s="4" t="s">
        <v>48</v>
      </c>
      <c r="E29" s="5"/>
      <c r="F29" s="6"/>
      <c r="G29" s="67">
        <v>24</v>
      </c>
      <c r="H29" s="68">
        <v>1</v>
      </c>
      <c r="I29" s="65">
        <v>24</v>
      </c>
      <c r="J29" s="36"/>
      <c r="K29" s="36"/>
      <c r="L29" s="37"/>
      <c r="M29" s="37"/>
      <c r="N29" s="37"/>
      <c r="O29" s="37"/>
      <c r="P29" s="37"/>
      <c r="Q29" s="38"/>
      <c r="R29" s="38"/>
      <c r="S29" s="38">
        <v>24</v>
      </c>
      <c r="T29" s="38"/>
      <c r="U29" s="38"/>
      <c r="V29" s="39"/>
      <c r="W29" s="39"/>
      <c r="X29" s="39"/>
      <c r="Y29" s="43"/>
    </row>
    <row r="30" spans="1:25" x14ac:dyDescent="0.3">
      <c r="A30" s="1" t="s">
        <v>11</v>
      </c>
      <c r="B30" s="2" t="s">
        <v>14</v>
      </c>
      <c r="C30" s="3" t="s">
        <v>43</v>
      </c>
      <c r="D30" s="4" t="s">
        <v>49</v>
      </c>
      <c r="E30" s="5"/>
      <c r="F30" s="6"/>
      <c r="G30" s="67">
        <v>4</v>
      </c>
      <c r="H30" s="68">
        <v>1</v>
      </c>
      <c r="I30" s="65">
        <v>4</v>
      </c>
      <c r="J30" s="36"/>
      <c r="K30" s="36"/>
      <c r="L30" s="37"/>
      <c r="M30" s="37"/>
      <c r="N30" s="37"/>
      <c r="O30" s="37"/>
      <c r="P30" s="37"/>
      <c r="Q30" s="38"/>
      <c r="R30" s="38"/>
      <c r="S30" s="38">
        <v>2</v>
      </c>
      <c r="T30" s="38"/>
      <c r="U30" s="38"/>
      <c r="V30" s="39"/>
      <c r="W30" s="39">
        <v>2</v>
      </c>
      <c r="X30" s="39"/>
      <c r="Y30" s="43"/>
    </row>
    <row r="31" spans="1:25" x14ac:dyDescent="0.3">
      <c r="A31" s="1" t="s">
        <v>11</v>
      </c>
      <c r="B31" s="2" t="s">
        <v>14</v>
      </c>
      <c r="C31" s="3" t="s">
        <v>43</v>
      </c>
      <c r="D31" s="4" t="s">
        <v>50</v>
      </c>
      <c r="E31" s="5"/>
      <c r="F31" s="6"/>
      <c r="G31" s="67">
        <v>5</v>
      </c>
      <c r="H31" s="68">
        <v>1</v>
      </c>
      <c r="I31" s="65">
        <v>5</v>
      </c>
      <c r="J31" s="36"/>
      <c r="K31" s="36"/>
      <c r="L31" s="37"/>
      <c r="M31" s="37"/>
      <c r="N31" s="37"/>
      <c r="O31" s="37"/>
      <c r="P31" s="37">
        <v>2.5</v>
      </c>
      <c r="Q31" s="38"/>
      <c r="R31" s="38"/>
      <c r="S31" s="38">
        <v>2.5</v>
      </c>
      <c r="T31" s="38"/>
      <c r="U31" s="38"/>
      <c r="V31" s="39"/>
      <c r="W31" s="39"/>
      <c r="X31" s="39"/>
      <c r="Y31" s="43"/>
    </row>
    <row r="32" spans="1:25" x14ac:dyDescent="0.3">
      <c r="A32" s="1" t="s">
        <v>11</v>
      </c>
      <c r="B32" s="2" t="s">
        <v>14</v>
      </c>
      <c r="C32" s="3" t="s">
        <v>43</v>
      </c>
      <c r="D32" s="4" t="s">
        <v>51</v>
      </c>
      <c r="E32" s="5" t="s">
        <v>52</v>
      </c>
      <c r="F32" s="6"/>
      <c r="G32" s="69">
        <v>6</v>
      </c>
      <c r="H32" s="68">
        <v>1</v>
      </c>
      <c r="I32" s="65">
        <v>6</v>
      </c>
      <c r="J32" s="36"/>
      <c r="K32" s="36"/>
      <c r="L32" s="37"/>
      <c r="M32" s="37"/>
      <c r="N32" s="37"/>
      <c r="O32" s="37"/>
      <c r="P32" s="37"/>
      <c r="Q32" s="38"/>
      <c r="R32" s="38"/>
      <c r="S32" s="38">
        <v>6</v>
      </c>
      <c r="T32" s="38"/>
      <c r="U32" s="38"/>
      <c r="V32" s="39"/>
      <c r="W32" s="39"/>
      <c r="X32" s="39"/>
      <c r="Y32" s="43"/>
    </row>
    <row r="33" spans="1:25" x14ac:dyDescent="0.3">
      <c r="A33" s="1" t="s">
        <v>11</v>
      </c>
      <c r="B33" s="2" t="s">
        <v>14</v>
      </c>
      <c r="C33" s="3" t="s">
        <v>43</v>
      </c>
      <c r="D33" s="4" t="s">
        <v>51</v>
      </c>
      <c r="E33" s="5" t="s">
        <v>53</v>
      </c>
      <c r="F33" s="6"/>
      <c r="G33" s="69">
        <v>2</v>
      </c>
      <c r="H33" s="68">
        <v>1</v>
      </c>
      <c r="I33" s="65">
        <v>2</v>
      </c>
      <c r="J33" s="36"/>
      <c r="K33" s="36"/>
      <c r="L33" s="37"/>
      <c r="M33" s="37"/>
      <c r="N33" s="37"/>
      <c r="O33" s="37"/>
      <c r="P33" s="37"/>
      <c r="Q33" s="38"/>
      <c r="R33" s="38"/>
      <c r="S33" s="38">
        <v>2</v>
      </c>
      <c r="T33" s="38"/>
      <c r="U33" s="38"/>
      <c r="V33" s="39"/>
      <c r="W33" s="39"/>
      <c r="X33" s="39"/>
      <c r="Y33" s="43"/>
    </row>
    <row r="34" spans="1:25" x14ac:dyDescent="0.3">
      <c r="A34" s="1" t="s">
        <v>11</v>
      </c>
      <c r="B34" s="2" t="s">
        <v>14</v>
      </c>
      <c r="C34" s="3" t="s">
        <v>43</v>
      </c>
      <c r="D34" s="4" t="s">
        <v>51</v>
      </c>
      <c r="E34" s="5" t="s">
        <v>54</v>
      </c>
      <c r="F34" s="6"/>
      <c r="G34" s="69">
        <v>0.5</v>
      </c>
      <c r="H34" s="68">
        <v>1</v>
      </c>
      <c r="I34" s="65">
        <v>0.5</v>
      </c>
      <c r="J34" s="36"/>
      <c r="K34" s="36"/>
      <c r="L34" s="37"/>
      <c r="M34" s="37"/>
      <c r="N34" s="37"/>
      <c r="O34" s="37"/>
      <c r="P34" s="37"/>
      <c r="Q34" s="38"/>
      <c r="R34" s="38"/>
      <c r="S34" s="38">
        <v>0.5</v>
      </c>
      <c r="T34" s="38"/>
      <c r="U34" s="38"/>
      <c r="V34" s="39"/>
      <c r="W34" s="39"/>
      <c r="X34" s="39"/>
      <c r="Y34" s="43"/>
    </row>
    <row r="35" spans="1:25" x14ac:dyDescent="0.3">
      <c r="A35" s="1" t="s">
        <v>11</v>
      </c>
      <c r="B35" s="2" t="s">
        <v>14</v>
      </c>
      <c r="C35" s="3" t="s">
        <v>43</v>
      </c>
      <c r="D35" s="106" t="s">
        <v>51</v>
      </c>
      <c r="E35" s="107" t="s">
        <v>55</v>
      </c>
      <c r="F35" s="108"/>
      <c r="G35" s="69">
        <v>1.5</v>
      </c>
      <c r="H35" s="68">
        <v>1</v>
      </c>
      <c r="I35" s="74">
        <v>1.5</v>
      </c>
      <c r="J35" s="166"/>
      <c r="K35" s="166"/>
      <c r="L35" s="167"/>
      <c r="M35" s="167"/>
      <c r="N35" s="167"/>
      <c r="O35" s="167"/>
      <c r="P35" s="167"/>
      <c r="Q35" s="168"/>
      <c r="R35" s="168"/>
      <c r="S35" s="168">
        <v>1.5</v>
      </c>
      <c r="T35" s="168"/>
      <c r="U35" s="168"/>
      <c r="V35" s="169"/>
      <c r="W35" s="169"/>
      <c r="X35" s="169"/>
      <c r="Y35" s="43"/>
    </row>
    <row r="36" spans="1:25" x14ac:dyDescent="0.3">
      <c r="A36" s="1" t="s">
        <v>11</v>
      </c>
      <c r="B36" s="2" t="s">
        <v>14</v>
      </c>
      <c r="C36" s="109" t="s">
        <v>56</v>
      </c>
      <c r="D36" s="110" t="s">
        <v>57</v>
      </c>
      <c r="E36" s="111"/>
      <c r="F36" s="112"/>
      <c r="G36" s="132">
        <v>24</v>
      </c>
      <c r="H36" s="133">
        <v>1</v>
      </c>
      <c r="I36" s="115">
        <v>24</v>
      </c>
      <c r="J36" s="170"/>
      <c r="K36" s="170"/>
      <c r="L36" s="171"/>
      <c r="M36" s="171"/>
      <c r="N36" s="171"/>
      <c r="O36" s="171"/>
      <c r="P36" s="171"/>
      <c r="Q36" s="183"/>
      <c r="R36" s="183">
        <v>24</v>
      </c>
      <c r="S36" s="183"/>
      <c r="T36" s="183"/>
      <c r="U36" s="183"/>
      <c r="V36" s="173"/>
      <c r="W36" s="173"/>
      <c r="X36" s="173"/>
      <c r="Y36" s="43"/>
    </row>
    <row r="37" spans="1:25" x14ac:dyDescent="0.3">
      <c r="A37" s="1" t="s">
        <v>11</v>
      </c>
      <c r="B37" s="2" t="s">
        <v>14</v>
      </c>
      <c r="C37" s="117" t="s">
        <v>56</v>
      </c>
      <c r="D37" s="118" t="s">
        <v>58</v>
      </c>
      <c r="E37" s="119"/>
      <c r="F37" s="120"/>
      <c r="G37" s="131">
        <v>25</v>
      </c>
      <c r="H37" s="73">
        <v>1</v>
      </c>
      <c r="I37" s="123">
        <v>25</v>
      </c>
      <c r="J37" s="179"/>
      <c r="K37" s="179"/>
      <c r="L37" s="180"/>
      <c r="M37" s="180"/>
      <c r="N37" s="180"/>
      <c r="O37" s="180"/>
      <c r="P37" s="180"/>
      <c r="Q37" s="181"/>
      <c r="R37" s="181"/>
      <c r="S37" s="181">
        <v>25</v>
      </c>
      <c r="T37" s="181"/>
      <c r="U37" s="181"/>
      <c r="V37" s="182"/>
      <c r="W37" s="182"/>
      <c r="X37" s="182"/>
      <c r="Y37" s="43"/>
    </row>
    <row r="38" spans="1:25" x14ac:dyDescent="0.3">
      <c r="A38" s="1" t="s">
        <v>11</v>
      </c>
      <c r="B38" s="2" t="s">
        <v>59</v>
      </c>
      <c r="C38" s="124" t="s">
        <v>60</v>
      </c>
      <c r="D38" s="125"/>
      <c r="E38" s="126"/>
      <c r="F38" s="127"/>
      <c r="G38" s="190">
        <v>20</v>
      </c>
      <c r="H38" s="152">
        <v>0.4</v>
      </c>
      <c r="I38" s="130">
        <v>8</v>
      </c>
      <c r="J38" s="158"/>
      <c r="K38" s="158"/>
      <c r="L38" s="159"/>
      <c r="M38" s="159"/>
      <c r="N38" s="159"/>
      <c r="O38" s="159"/>
      <c r="P38" s="159"/>
      <c r="Q38" s="160">
        <v>0.89</v>
      </c>
      <c r="R38" s="160">
        <v>0.89</v>
      </c>
      <c r="S38" s="160">
        <v>0.89</v>
      </c>
      <c r="T38" s="160">
        <v>2.67</v>
      </c>
      <c r="U38" s="160">
        <v>2.67</v>
      </c>
      <c r="V38" s="161"/>
      <c r="W38" s="161"/>
      <c r="X38" s="161"/>
      <c r="Y38" s="43"/>
    </row>
    <row r="39" spans="1:25" x14ac:dyDescent="0.3">
      <c r="A39" s="1" t="s">
        <v>11</v>
      </c>
      <c r="B39" s="2" t="s">
        <v>59</v>
      </c>
      <c r="C39" s="124" t="s">
        <v>61</v>
      </c>
      <c r="D39" s="125"/>
      <c r="E39" s="126"/>
      <c r="F39" s="127"/>
      <c r="G39" s="128">
        <v>15</v>
      </c>
      <c r="H39" s="129">
        <v>0.4</v>
      </c>
      <c r="I39" s="130">
        <v>6</v>
      </c>
      <c r="J39" s="158"/>
      <c r="K39" s="158"/>
      <c r="L39" s="159"/>
      <c r="M39" s="159"/>
      <c r="N39" s="159"/>
      <c r="O39" s="159"/>
      <c r="P39" s="159"/>
      <c r="Q39" s="160">
        <v>0.67</v>
      </c>
      <c r="R39" s="160">
        <v>0.67</v>
      </c>
      <c r="S39" s="160">
        <v>0.67</v>
      </c>
      <c r="T39" s="160">
        <v>2</v>
      </c>
      <c r="U39" s="160">
        <v>2</v>
      </c>
      <c r="V39" s="161"/>
      <c r="W39" s="161"/>
      <c r="X39" s="161"/>
      <c r="Y39" s="43"/>
    </row>
    <row r="40" spans="1:25" x14ac:dyDescent="0.3">
      <c r="A40" s="1" t="s">
        <v>11</v>
      </c>
      <c r="B40" s="2" t="s">
        <v>62</v>
      </c>
      <c r="C40" s="124" t="s">
        <v>63</v>
      </c>
      <c r="D40" s="125"/>
      <c r="E40" s="126"/>
      <c r="F40" s="127"/>
      <c r="G40" s="190">
        <v>87</v>
      </c>
      <c r="H40" s="129">
        <v>1</v>
      </c>
      <c r="I40" s="130">
        <v>87</v>
      </c>
      <c r="J40" s="158"/>
      <c r="K40" s="158">
        <v>87</v>
      </c>
      <c r="L40" s="159"/>
      <c r="M40" s="159"/>
      <c r="N40" s="159"/>
      <c r="O40" s="159"/>
      <c r="P40" s="159"/>
      <c r="Q40" s="160"/>
      <c r="R40" s="160"/>
      <c r="S40" s="160"/>
      <c r="T40" s="160"/>
      <c r="U40" s="160"/>
      <c r="V40" s="161"/>
      <c r="W40" s="161"/>
      <c r="X40" s="161"/>
      <c r="Y40" s="43"/>
    </row>
    <row r="41" spans="1:25" x14ac:dyDescent="0.3">
      <c r="A41" s="1" t="s">
        <v>11</v>
      </c>
      <c r="B41" s="2" t="s">
        <v>62</v>
      </c>
      <c r="C41" s="124" t="s">
        <v>64</v>
      </c>
      <c r="D41" s="125"/>
      <c r="E41" s="126"/>
      <c r="F41" s="127"/>
      <c r="G41" s="190">
        <v>10</v>
      </c>
      <c r="H41" s="129">
        <v>1</v>
      </c>
      <c r="I41" s="130">
        <v>10</v>
      </c>
      <c r="J41" s="158"/>
      <c r="K41" s="158">
        <v>10</v>
      </c>
      <c r="L41" s="159"/>
      <c r="M41" s="159"/>
      <c r="N41" s="159"/>
      <c r="O41" s="159"/>
      <c r="P41" s="159"/>
      <c r="Q41" s="160"/>
      <c r="R41" s="160"/>
      <c r="S41" s="160"/>
      <c r="T41" s="160"/>
      <c r="U41" s="160"/>
      <c r="V41" s="161"/>
      <c r="W41" s="161"/>
      <c r="X41" s="161"/>
      <c r="Y41" s="43"/>
    </row>
    <row r="42" spans="1:25" x14ac:dyDescent="0.3">
      <c r="A42" s="1" t="s">
        <v>11</v>
      </c>
      <c r="B42" s="2" t="s">
        <v>62</v>
      </c>
      <c r="C42" s="124" t="s">
        <v>65</v>
      </c>
      <c r="D42" s="125"/>
      <c r="E42" s="126"/>
      <c r="F42" s="127"/>
      <c r="G42" s="190">
        <v>10</v>
      </c>
      <c r="H42" s="129">
        <v>1</v>
      </c>
      <c r="I42" s="130">
        <v>10</v>
      </c>
      <c r="J42" s="158"/>
      <c r="K42" s="158">
        <v>10</v>
      </c>
      <c r="L42" s="159"/>
      <c r="M42" s="159"/>
      <c r="N42" s="159"/>
      <c r="O42" s="159"/>
      <c r="P42" s="159"/>
      <c r="Q42" s="160"/>
      <c r="R42" s="160"/>
      <c r="S42" s="160"/>
      <c r="T42" s="160"/>
      <c r="U42" s="160"/>
      <c r="V42" s="161"/>
      <c r="W42" s="161"/>
      <c r="X42" s="161"/>
      <c r="Y42" s="43"/>
    </row>
    <row r="43" spans="1:25" x14ac:dyDescent="0.3">
      <c r="A43" s="1" t="s">
        <v>11</v>
      </c>
      <c r="B43" s="2" t="s">
        <v>62</v>
      </c>
      <c r="C43" s="124" t="s">
        <v>66</v>
      </c>
      <c r="D43" s="125"/>
      <c r="E43" s="126"/>
      <c r="F43" s="127"/>
      <c r="G43" s="190">
        <v>6</v>
      </c>
      <c r="H43" s="129">
        <v>1</v>
      </c>
      <c r="I43" s="130">
        <v>6</v>
      </c>
      <c r="J43" s="158">
        <v>3</v>
      </c>
      <c r="K43" s="158">
        <v>3</v>
      </c>
      <c r="L43" s="159"/>
      <c r="M43" s="159"/>
      <c r="N43" s="159"/>
      <c r="O43" s="159"/>
      <c r="P43" s="159"/>
      <c r="Q43" s="160"/>
      <c r="R43" s="160"/>
      <c r="S43" s="160"/>
      <c r="T43" s="160"/>
      <c r="U43" s="160"/>
      <c r="V43" s="161"/>
      <c r="W43" s="161"/>
      <c r="X43" s="161"/>
      <c r="Y43" s="43"/>
    </row>
    <row r="44" spans="1:25" x14ac:dyDescent="0.3">
      <c r="A44" s="1" t="s">
        <v>11</v>
      </c>
      <c r="B44" s="2" t="s">
        <v>62</v>
      </c>
      <c r="C44" s="124" t="s">
        <v>67</v>
      </c>
      <c r="D44" s="125"/>
      <c r="E44" s="126"/>
      <c r="F44" s="127"/>
      <c r="G44" s="190">
        <v>2</v>
      </c>
      <c r="H44" s="129">
        <v>1</v>
      </c>
      <c r="I44" s="130">
        <v>2</v>
      </c>
      <c r="J44" s="158"/>
      <c r="K44" s="158">
        <v>2</v>
      </c>
      <c r="L44" s="159"/>
      <c r="M44" s="159"/>
      <c r="N44" s="159"/>
      <c r="O44" s="159"/>
      <c r="P44" s="159"/>
      <c r="Q44" s="160"/>
      <c r="R44" s="160"/>
      <c r="S44" s="160"/>
      <c r="T44" s="160"/>
      <c r="U44" s="160"/>
      <c r="V44" s="161"/>
      <c r="W44" s="161"/>
      <c r="X44" s="161"/>
      <c r="Y44" s="43"/>
    </row>
    <row r="45" spans="1:25" x14ac:dyDescent="0.3">
      <c r="A45" s="1" t="s">
        <v>11</v>
      </c>
      <c r="B45" s="2" t="s">
        <v>62</v>
      </c>
      <c r="C45" s="124" t="s">
        <v>68</v>
      </c>
      <c r="D45" s="125" t="s">
        <v>68</v>
      </c>
      <c r="E45" s="126" t="s">
        <v>69</v>
      </c>
      <c r="F45" s="127"/>
      <c r="G45" s="190">
        <v>6</v>
      </c>
      <c r="H45" s="129">
        <v>1</v>
      </c>
      <c r="I45" s="130">
        <v>6</v>
      </c>
      <c r="J45" s="158">
        <v>3</v>
      </c>
      <c r="K45" s="158">
        <v>3</v>
      </c>
      <c r="L45" s="159"/>
      <c r="M45" s="159"/>
      <c r="N45" s="159"/>
      <c r="O45" s="159"/>
      <c r="P45" s="159"/>
      <c r="Q45" s="160"/>
      <c r="R45" s="160"/>
      <c r="S45" s="160"/>
      <c r="T45" s="160"/>
      <c r="U45" s="160"/>
      <c r="V45" s="161"/>
      <c r="W45" s="161"/>
      <c r="X45" s="161"/>
      <c r="Y45" s="43"/>
    </row>
    <row r="46" spans="1:25" x14ac:dyDescent="0.3">
      <c r="A46" s="1" t="s">
        <v>11</v>
      </c>
      <c r="B46" s="2" t="s">
        <v>70</v>
      </c>
      <c r="C46" s="124" t="s">
        <v>71</v>
      </c>
      <c r="D46" s="125"/>
      <c r="E46" s="126"/>
      <c r="F46" s="127"/>
      <c r="G46" s="128">
        <v>20</v>
      </c>
      <c r="H46" s="129">
        <v>0.4</v>
      </c>
      <c r="I46" s="130">
        <v>8</v>
      </c>
      <c r="J46" s="158"/>
      <c r="K46" s="158"/>
      <c r="L46" s="159"/>
      <c r="M46" s="159"/>
      <c r="N46" s="159"/>
      <c r="O46" s="159"/>
      <c r="P46" s="159"/>
      <c r="Q46" s="160"/>
      <c r="R46" s="160"/>
      <c r="S46" s="160"/>
      <c r="T46" s="160"/>
      <c r="U46" s="160"/>
      <c r="V46" s="161">
        <v>2.67</v>
      </c>
      <c r="W46" s="161">
        <v>2.67</v>
      </c>
      <c r="X46" s="161">
        <v>2.67</v>
      </c>
      <c r="Y46" s="43"/>
    </row>
    <row r="47" spans="1:25" x14ac:dyDescent="0.3">
      <c r="A47" s="1" t="s">
        <v>11</v>
      </c>
      <c r="B47" s="2" t="s">
        <v>70</v>
      </c>
      <c r="C47" s="109" t="s">
        <v>72</v>
      </c>
      <c r="D47" s="110" t="s">
        <v>73</v>
      </c>
      <c r="E47" s="111" t="s">
        <v>74</v>
      </c>
      <c r="F47" s="112"/>
      <c r="G47" s="113">
        <v>60</v>
      </c>
      <c r="H47" s="139">
        <v>1</v>
      </c>
      <c r="I47" s="115">
        <v>60</v>
      </c>
      <c r="J47" s="170"/>
      <c r="K47" s="170"/>
      <c r="L47" s="171"/>
      <c r="M47" s="171"/>
      <c r="N47" s="171"/>
      <c r="O47" s="171"/>
      <c r="P47" s="171"/>
      <c r="Q47" s="183"/>
      <c r="R47" s="183"/>
      <c r="S47" s="183"/>
      <c r="T47" s="183"/>
      <c r="U47" s="183"/>
      <c r="V47" s="173"/>
      <c r="W47" s="173"/>
      <c r="X47" s="173">
        <v>60</v>
      </c>
      <c r="Y47" s="43"/>
    </row>
    <row r="48" spans="1:25" x14ac:dyDescent="0.3">
      <c r="A48" s="1" t="s">
        <v>11</v>
      </c>
      <c r="B48" s="2" t="s">
        <v>70</v>
      </c>
      <c r="C48" s="116" t="s">
        <v>72</v>
      </c>
      <c r="D48" s="4" t="s">
        <v>73</v>
      </c>
      <c r="E48" s="5" t="s">
        <v>75</v>
      </c>
      <c r="F48" s="6"/>
      <c r="G48" s="63">
        <v>15</v>
      </c>
      <c r="H48" s="64">
        <v>1</v>
      </c>
      <c r="I48" s="65">
        <v>15</v>
      </c>
      <c r="J48" s="36"/>
      <c r="K48" s="36"/>
      <c r="L48" s="37"/>
      <c r="M48" s="37"/>
      <c r="N48" s="37"/>
      <c r="O48" s="37"/>
      <c r="P48" s="37"/>
      <c r="Q48" s="38"/>
      <c r="R48" s="38"/>
      <c r="S48" s="38"/>
      <c r="T48" s="38"/>
      <c r="U48" s="38"/>
      <c r="V48" s="39">
        <v>15</v>
      </c>
      <c r="W48" s="39"/>
      <c r="X48" s="39"/>
      <c r="Y48" s="43"/>
    </row>
    <row r="49" spans="1:25" x14ac:dyDescent="0.3">
      <c r="A49" s="1" t="s">
        <v>11</v>
      </c>
      <c r="B49" s="2" t="s">
        <v>70</v>
      </c>
      <c r="C49" s="116" t="s">
        <v>72</v>
      </c>
      <c r="D49" s="4" t="s">
        <v>73</v>
      </c>
      <c r="E49" s="5" t="s">
        <v>76</v>
      </c>
      <c r="F49" s="6"/>
      <c r="G49" s="63">
        <v>3</v>
      </c>
      <c r="H49" s="64">
        <v>1</v>
      </c>
      <c r="I49" s="65">
        <v>3</v>
      </c>
      <c r="J49" s="36"/>
      <c r="K49" s="36"/>
      <c r="L49" s="37"/>
      <c r="M49" s="37"/>
      <c r="N49" s="37"/>
      <c r="O49" s="37"/>
      <c r="P49" s="37"/>
      <c r="Q49" s="38"/>
      <c r="R49" s="38"/>
      <c r="S49" s="38"/>
      <c r="T49" s="38"/>
      <c r="U49" s="38"/>
      <c r="V49" s="39">
        <v>3</v>
      </c>
      <c r="W49" s="39"/>
      <c r="X49" s="39"/>
      <c r="Y49" s="43"/>
    </row>
    <row r="50" spans="1:25" x14ac:dyDescent="0.3">
      <c r="A50" s="1" t="s">
        <v>11</v>
      </c>
      <c r="B50" s="2" t="s">
        <v>70</v>
      </c>
      <c r="C50" s="116" t="s">
        <v>72</v>
      </c>
      <c r="D50" s="4" t="s">
        <v>77</v>
      </c>
      <c r="E50" s="5" t="s">
        <v>78</v>
      </c>
      <c r="F50" s="6"/>
      <c r="G50" s="63">
        <v>40.700000000000003</v>
      </c>
      <c r="H50" s="66">
        <v>1</v>
      </c>
      <c r="I50" s="65">
        <v>40.700000000000003</v>
      </c>
      <c r="J50" s="36"/>
      <c r="K50" s="36"/>
      <c r="L50" s="37"/>
      <c r="M50" s="37"/>
      <c r="N50" s="37"/>
      <c r="O50" s="37"/>
      <c r="P50" s="37"/>
      <c r="Q50" s="38"/>
      <c r="R50" s="38"/>
      <c r="S50" s="38"/>
      <c r="T50" s="38"/>
      <c r="U50" s="38"/>
      <c r="V50" s="184">
        <v>40.700000000000003</v>
      </c>
      <c r="W50" s="184"/>
      <c r="X50" s="184"/>
      <c r="Y50" s="43"/>
    </row>
    <row r="51" spans="1:25" x14ac:dyDescent="0.3">
      <c r="A51" s="1" t="s">
        <v>11</v>
      </c>
      <c r="B51" s="2" t="s">
        <v>70</v>
      </c>
      <c r="C51" s="116" t="s">
        <v>72</v>
      </c>
      <c r="D51" s="4" t="s">
        <v>77</v>
      </c>
      <c r="E51" s="5" t="s">
        <v>79</v>
      </c>
      <c r="F51" s="6"/>
      <c r="G51" s="63">
        <v>1</v>
      </c>
      <c r="H51" s="66">
        <v>1</v>
      </c>
      <c r="I51" s="65">
        <v>1</v>
      </c>
      <c r="J51" s="36"/>
      <c r="K51" s="36"/>
      <c r="L51" s="37"/>
      <c r="M51" s="37"/>
      <c r="N51" s="37"/>
      <c r="O51" s="37"/>
      <c r="P51" s="37"/>
      <c r="Q51" s="38"/>
      <c r="R51" s="38"/>
      <c r="S51" s="38"/>
      <c r="T51" s="38"/>
      <c r="U51" s="38"/>
      <c r="V51" s="184">
        <v>1</v>
      </c>
      <c r="W51" s="184"/>
      <c r="X51" s="184"/>
      <c r="Y51" s="43"/>
    </row>
    <row r="52" spans="1:25" x14ac:dyDescent="0.3">
      <c r="A52" s="1" t="s">
        <v>11</v>
      </c>
      <c r="B52" s="2" t="s">
        <v>70</v>
      </c>
      <c r="C52" s="116" t="s">
        <v>72</v>
      </c>
      <c r="D52" s="4" t="s">
        <v>77</v>
      </c>
      <c r="E52" s="5" t="s">
        <v>80</v>
      </c>
      <c r="F52" s="6"/>
      <c r="G52" s="63">
        <v>4</v>
      </c>
      <c r="H52" s="66">
        <v>1</v>
      </c>
      <c r="I52" s="65">
        <v>4</v>
      </c>
      <c r="J52" s="36"/>
      <c r="K52" s="36"/>
      <c r="L52" s="37"/>
      <c r="M52" s="37"/>
      <c r="N52" s="37"/>
      <c r="O52" s="37"/>
      <c r="P52" s="37"/>
      <c r="Q52" s="38"/>
      <c r="R52" s="38"/>
      <c r="S52" s="38"/>
      <c r="T52" s="38"/>
      <c r="U52" s="38"/>
      <c r="V52" s="184">
        <v>4</v>
      </c>
      <c r="W52" s="184"/>
      <c r="X52" s="184"/>
      <c r="Y52" s="43"/>
    </row>
    <row r="53" spans="1:25" x14ac:dyDescent="0.3">
      <c r="A53" s="1" t="s">
        <v>11</v>
      </c>
      <c r="B53" s="2" t="s">
        <v>70</v>
      </c>
      <c r="C53" s="116" t="s">
        <v>72</v>
      </c>
      <c r="D53" s="4" t="s">
        <v>81</v>
      </c>
      <c r="E53" s="5"/>
      <c r="F53" s="6"/>
      <c r="G53" s="63">
        <v>16</v>
      </c>
      <c r="H53" s="66">
        <v>1</v>
      </c>
      <c r="I53" s="65">
        <v>16</v>
      </c>
      <c r="J53" s="36"/>
      <c r="K53" s="36"/>
      <c r="L53" s="37"/>
      <c r="M53" s="37"/>
      <c r="N53" s="37"/>
      <c r="O53" s="37"/>
      <c r="P53" s="37"/>
      <c r="Q53" s="38"/>
      <c r="R53" s="38"/>
      <c r="S53" s="38"/>
      <c r="T53" s="38"/>
      <c r="U53" s="38"/>
      <c r="V53" s="39">
        <v>8</v>
      </c>
      <c r="W53" s="39">
        <v>8</v>
      </c>
      <c r="X53" s="39"/>
      <c r="Y53" s="43"/>
    </row>
    <row r="54" spans="1:25" x14ac:dyDescent="0.3">
      <c r="A54" s="1" t="s">
        <v>11</v>
      </c>
      <c r="B54" s="2" t="s">
        <v>70</v>
      </c>
      <c r="C54" s="116" t="s">
        <v>72</v>
      </c>
      <c r="D54" s="4" t="s">
        <v>82</v>
      </c>
      <c r="E54" s="5" t="s">
        <v>83</v>
      </c>
      <c r="F54" s="6"/>
      <c r="G54" s="63">
        <v>7</v>
      </c>
      <c r="H54" s="66">
        <v>1</v>
      </c>
      <c r="I54" s="65">
        <v>7</v>
      </c>
      <c r="J54" s="36"/>
      <c r="K54" s="36"/>
      <c r="L54" s="37"/>
      <c r="M54" s="37"/>
      <c r="N54" s="37"/>
      <c r="O54" s="37"/>
      <c r="P54" s="37"/>
      <c r="Q54" s="38"/>
      <c r="R54" s="38"/>
      <c r="S54" s="38"/>
      <c r="T54" s="38"/>
      <c r="U54" s="38"/>
      <c r="V54" s="39">
        <v>7</v>
      </c>
      <c r="W54" s="39"/>
      <c r="X54" s="39"/>
      <c r="Y54" s="43"/>
    </row>
    <row r="55" spans="1:25" x14ac:dyDescent="0.3">
      <c r="A55" s="1" t="s">
        <v>11</v>
      </c>
      <c r="B55" s="2" t="s">
        <v>70</v>
      </c>
      <c r="C55" s="116" t="s">
        <v>72</v>
      </c>
      <c r="D55" s="4" t="s">
        <v>82</v>
      </c>
      <c r="E55" s="5" t="s">
        <v>84</v>
      </c>
      <c r="F55" s="6"/>
      <c r="G55" s="63">
        <v>2</v>
      </c>
      <c r="H55" s="66">
        <v>1</v>
      </c>
      <c r="I55" s="65">
        <v>2</v>
      </c>
      <c r="J55" s="36"/>
      <c r="K55" s="36"/>
      <c r="L55" s="37"/>
      <c r="M55" s="37"/>
      <c r="N55" s="37"/>
      <c r="O55" s="37"/>
      <c r="P55" s="37"/>
      <c r="Q55" s="38"/>
      <c r="R55" s="38"/>
      <c r="S55" s="38"/>
      <c r="T55" s="38"/>
      <c r="U55" s="38"/>
      <c r="V55" s="184">
        <v>2</v>
      </c>
      <c r="W55" s="39"/>
      <c r="X55" s="39"/>
      <c r="Y55" s="43"/>
    </row>
    <row r="56" spans="1:25" x14ac:dyDescent="0.3">
      <c r="A56" s="1" t="s">
        <v>11</v>
      </c>
      <c r="B56" s="2" t="s">
        <v>70</v>
      </c>
      <c r="C56" s="116" t="s">
        <v>72</v>
      </c>
      <c r="D56" s="4" t="s">
        <v>82</v>
      </c>
      <c r="E56" s="5" t="s">
        <v>85</v>
      </c>
      <c r="F56" s="6"/>
      <c r="G56" s="63">
        <v>4.7</v>
      </c>
      <c r="H56" s="66">
        <v>1</v>
      </c>
      <c r="I56" s="65">
        <v>4.7</v>
      </c>
      <c r="J56" s="36"/>
      <c r="K56" s="36"/>
      <c r="L56" s="37"/>
      <c r="M56" s="37"/>
      <c r="N56" s="37"/>
      <c r="O56" s="37"/>
      <c r="P56" s="37"/>
      <c r="Q56" s="38"/>
      <c r="R56" s="38"/>
      <c r="S56" s="38"/>
      <c r="T56" s="38"/>
      <c r="U56" s="38"/>
      <c r="V56" s="184">
        <v>4.7</v>
      </c>
      <c r="W56" s="39"/>
      <c r="X56" s="39"/>
      <c r="Y56" s="43"/>
    </row>
    <row r="57" spans="1:25" x14ac:dyDescent="0.3">
      <c r="A57" s="1" t="s">
        <v>11</v>
      </c>
      <c r="B57" s="2" t="s">
        <v>70</v>
      </c>
      <c r="C57" s="116" t="s">
        <v>72</v>
      </c>
      <c r="D57" s="4" t="s">
        <v>82</v>
      </c>
      <c r="E57" s="5" t="s">
        <v>86</v>
      </c>
      <c r="F57" s="6"/>
      <c r="G57" s="63">
        <v>1.9</v>
      </c>
      <c r="H57" s="66">
        <v>1</v>
      </c>
      <c r="I57" s="65">
        <v>1.9</v>
      </c>
      <c r="J57" s="36"/>
      <c r="K57" s="36"/>
      <c r="L57" s="37"/>
      <c r="M57" s="37"/>
      <c r="N57" s="37"/>
      <c r="O57" s="37"/>
      <c r="P57" s="37"/>
      <c r="Q57" s="38"/>
      <c r="R57" s="38"/>
      <c r="S57" s="38"/>
      <c r="T57" s="38"/>
      <c r="U57" s="38"/>
      <c r="V57" s="39">
        <v>1.9</v>
      </c>
      <c r="W57" s="39"/>
      <c r="X57" s="39"/>
      <c r="Y57" s="43"/>
    </row>
    <row r="58" spans="1:25" x14ac:dyDescent="0.3">
      <c r="A58" s="1" t="s">
        <v>11</v>
      </c>
      <c r="B58" s="2" t="s">
        <v>70</v>
      </c>
      <c r="C58" s="117" t="s">
        <v>72</v>
      </c>
      <c r="D58" s="118" t="s">
        <v>82</v>
      </c>
      <c r="E58" s="141" t="s">
        <v>87</v>
      </c>
      <c r="F58" s="142"/>
      <c r="G58" s="121">
        <v>3.6</v>
      </c>
      <c r="H58" s="143">
        <v>1</v>
      </c>
      <c r="I58" s="123">
        <v>3.6</v>
      </c>
      <c r="J58" s="179"/>
      <c r="K58" s="179"/>
      <c r="L58" s="180"/>
      <c r="M58" s="180"/>
      <c r="N58" s="180"/>
      <c r="O58" s="180"/>
      <c r="P58" s="180"/>
      <c r="Q58" s="181"/>
      <c r="R58" s="181"/>
      <c r="S58" s="181"/>
      <c r="T58" s="181"/>
      <c r="U58" s="181"/>
      <c r="V58" s="182">
        <v>3.6</v>
      </c>
      <c r="W58" s="182"/>
      <c r="X58" s="182"/>
      <c r="Y58" s="43"/>
    </row>
    <row r="59" spans="1:25" x14ac:dyDescent="0.3">
      <c r="A59" s="1" t="s">
        <v>11</v>
      </c>
      <c r="B59" s="2" t="s">
        <v>70</v>
      </c>
      <c r="C59" s="109" t="s">
        <v>88</v>
      </c>
      <c r="D59" s="144" t="s">
        <v>89</v>
      </c>
      <c r="E59" s="145" t="s">
        <v>90</v>
      </c>
      <c r="F59" s="146"/>
      <c r="G59" s="113">
        <v>16.2</v>
      </c>
      <c r="H59" s="139">
        <v>0.4</v>
      </c>
      <c r="I59" s="115">
        <v>6.48</v>
      </c>
      <c r="J59" s="185">
        <v>6.48</v>
      </c>
      <c r="K59" s="170"/>
      <c r="L59" s="171"/>
      <c r="M59" s="171"/>
      <c r="N59" s="171"/>
      <c r="O59" s="171"/>
      <c r="P59" s="171"/>
      <c r="Q59" s="183"/>
      <c r="R59" s="183"/>
      <c r="S59" s="183"/>
      <c r="T59" s="183"/>
      <c r="U59" s="183"/>
      <c r="V59" s="173"/>
      <c r="W59" s="173"/>
      <c r="X59" s="173"/>
      <c r="Y59" s="43"/>
    </row>
    <row r="60" spans="1:25" x14ac:dyDescent="0.3">
      <c r="A60" s="1" t="s">
        <v>11</v>
      </c>
      <c r="B60" s="2" t="s">
        <v>70</v>
      </c>
      <c r="C60" s="116" t="s">
        <v>88</v>
      </c>
      <c r="D60" s="29" t="s">
        <v>89</v>
      </c>
      <c r="E60" s="28" t="s">
        <v>91</v>
      </c>
      <c r="F60" s="147"/>
      <c r="G60" s="63">
        <v>0.5</v>
      </c>
      <c r="H60" s="64">
        <v>0</v>
      </c>
      <c r="I60" s="65">
        <v>0</v>
      </c>
      <c r="J60" s="36"/>
      <c r="K60" s="36"/>
      <c r="L60" s="37"/>
      <c r="M60" s="37"/>
      <c r="N60" s="37"/>
      <c r="O60" s="37"/>
      <c r="P60" s="37"/>
      <c r="Q60" s="38"/>
      <c r="R60" s="38"/>
      <c r="S60" s="38"/>
      <c r="T60" s="38"/>
      <c r="U60" s="38"/>
      <c r="V60" s="39"/>
      <c r="W60" s="39"/>
      <c r="X60" s="39"/>
      <c r="Y60" s="43"/>
    </row>
    <row r="61" spans="1:25" x14ac:dyDescent="0.3">
      <c r="A61" s="1" t="s">
        <v>11</v>
      </c>
      <c r="B61" s="2" t="s">
        <v>70</v>
      </c>
      <c r="C61" s="116" t="s">
        <v>88</v>
      </c>
      <c r="D61" s="29" t="s">
        <v>89</v>
      </c>
      <c r="E61" s="148" t="s">
        <v>92</v>
      </c>
      <c r="F61" s="147"/>
      <c r="G61" s="63">
        <v>4</v>
      </c>
      <c r="H61" s="64">
        <v>0.4</v>
      </c>
      <c r="I61" s="65">
        <v>1.6</v>
      </c>
      <c r="J61" s="36">
        <v>1.6</v>
      </c>
      <c r="K61" s="36"/>
      <c r="L61" s="37"/>
      <c r="M61" s="37"/>
      <c r="N61" s="37"/>
      <c r="O61" s="37"/>
      <c r="P61" s="37"/>
      <c r="Q61" s="38"/>
      <c r="R61" s="38"/>
      <c r="S61" s="38"/>
      <c r="T61" s="38"/>
      <c r="U61" s="38"/>
      <c r="V61" s="39"/>
      <c r="W61" s="39"/>
      <c r="X61" s="39"/>
      <c r="Y61" s="43"/>
    </row>
    <row r="62" spans="1:25" x14ac:dyDescent="0.3">
      <c r="A62" s="1" t="s">
        <v>11</v>
      </c>
      <c r="B62" s="2" t="s">
        <v>70</v>
      </c>
      <c r="C62" s="117" t="s">
        <v>88</v>
      </c>
      <c r="D62" s="149" t="s">
        <v>93</v>
      </c>
      <c r="E62" s="150"/>
      <c r="F62" s="150"/>
      <c r="G62" s="121">
        <v>18</v>
      </c>
      <c r="H62" s="122">
        <v>0</v>
      </c>
      <c r="I62" s="123">
        <v>0</v>
      </c>
      <c r="J62" s="179"/>
      <c r="K62" s="179"/>
      <c r="L62" s="180"/>
      <c r="M62" s="180"/>
      <c r="N62" s="180"/>
      <c r="O62" s="180"/>
      <c r="P62" s="180"/>
      <c r="Q62" s="181"/>
      <c r="R62" s="181"/>
      <c r="S62" s="181"/>
      <c r="T62" s="181"/>
      <c r="U62" s="181"/>
      <c r="V62" s="182"/>
      <c r="W62" s="182"/>
      <c r="X62" s="182"/>
      <c r="Y62" s="43"/>
    </row>
    <row r="63" spans="1:25" x14ac:dyDescent="0.3">
      <c r="A63" s="1" t="s">
        <v>11</v>
      </c>
      <c r="B63" s="2" t="s">
        <v>70</v>
      </c>
      <c r="C63" s="124" t="s">
        <v>94</v>
      </c>
      <c r="D63" s="125"/>
      <c r="E63" s="151"/>
      <c r="F63" s="151"/>
      <c r="G63" s="190">
        <v>5</v>
      </c>
      <c r="H63" s="152">
        <v>1</v>
      </c>
      <c r="I63" s="130">
        <v>5</v>
      </c>
      <c r="J63" s="158"/>
      <c r="K63" s="158"/>
      <c r="L63" s="159"/>
      <c r="M63" s="159"/>
      <c r="N63" s="159"/>
      <c r="O63" s="159"/>
      <c r="P63" s="159"/>
      <c r="Q63" s="160">
        <v>0.42</v>
      </c>
      <c r="R63" s="160">
        <v>0.42</v>
      </c>
      <c r="S63" s="160">
        <v>0.42</v>
      </c>
      <c r="T63" s="160">
        <v>1.25</v>
      </c>
      <c r="U63" s="160">
        <v>1.25</v>
      </c>
      <c r="V63" s="161">
        <v>1.25</v>
      </c>
      <c r="W63" s="161"/>
      <c r="X63" s="161"/>
      <c r="Y63" s="43"/>
    </row>
    <row r="64" spans="1:25" x14ac:dyDescent="0.3">
      <c r="A64" s="1" t="s">
        <v>11</v>
      </c>
      <c r="B64" s="2" t="s">
        <v>70</v>
      </c>
      <c r="C64" s="124" t="s">
        <v>95</v>
      </c>
      <c r="D64" s="125"/>
      <c r="E64" s="151"/>
      <c r="F64" s="151"/>
      <c r="G64" s="128">
        <v>25</v>
      </c>
      <c r="H64" s="129">
        <v>1</v>
      </c>
      <c r="I64" s="130">
        <v>25</v>
      </c>
      <c r="J64" s="158">
        <v>3.13</v>
      </c>
      <c r="K64" s="158">
        <v>3.13</v>
      </c>
      <c r="L64" s="159">
        <v>1.25</v>
      </c>
      <c r="M64" s="159">
        <v>1.25</v>
      </c>
      <c r="N64" s="159">
        <v>1.25</v>
      </c>
      <c r="O64" s="159">
        <v>1.25</v>
      </c>
      <c r="P64" s="159">
        <v>1.25</v>
      </c>
      <c r="Q64" s="160">
        <v>0.69</v>
      </c>
      <c r="R64" s="160">
        <v>0.69</v>
      </c>
      <c r="S64" s="160">
        <v>0.69</v>
      </c>
      <c r="T64" s="160">
        <v>2.08</v>
      </c>
      <c r="U64" s="160">
        <v>2.08</v>
      </c>
      <c r="V64" s="161">
        <v>2.08</v>
      </c>
      <c r="W64" s="161">
        <v>2.08</v>
      </c>
      <c r="X64" s="161">
        <v>2.08</v>
      </c>
      <c r="Y64" s="43"/>
    </row>
    <row r="65" spans="1:25" x14ac:dyDescent="0.3">
      <c r="A65" s="1" t="s">
        <v>11</v>
      </c>
      <c r="B65" s="2" t="s">
        <v>96</v>
      </c>
      <c r="C65" s="124" t="s">
        <v>97</v>
      </c>
      <c r="D65" s="125"/>
      <c r="E65" s="151"/>
      <c r="F65" s="151"/>
      <c r="G65" s="128">
        <v>0.3</v>
      </c>
      <c r="H65" s="129">
        <v>0</v>
      </c>
      <c r="I65" s="130">
        <v>0</v>
      </c>
      <c r="J65" s="158"/>
      <c r="K65" s="158"/>
      <c r="L65" s="159"/>
      <c r="M65" s="159"/>
      <c r="N65" s="159"/>
      <c r="O65" s="159"/>
      <c r="P65" s="159"/>
      <c r="Q65" s="160"/>
      <c r="R65" s="160"/>
      <c r="S65" s="160"/>
      <c r="T65" s="160"/>
      <c r="U65" s="160"/>
      <c r="V65" s="161"/>
      <c r="W65" s="161"/>
      <c r="X65" s="161"/>
      <c r="Y65" s="43"/>
    </row>
    <row r="66" spans="1:25" x14ac:dyDescent="0.3">
      <c r="A66" s="1" t="s">
        <v>11</v>
      </c>
      <c r="B66" s="2" t="s">
        <v>96</v>
      </c>
      <c r="C66" s="124" t="s">
        <v>98</v>
      </c>
      <c r="D66" s="125"/>
      <c r="E66" s="151"/>
      <c r="F66" s="151"/>
      <c r="G66" s="128">
        <v>2</v>
      </c>
      <c r="H66" s="129">
        <v>0</v>
      </c>
      <c r="I66" s="130">
        <v>0</v>
      </c>
      <c r="J66" s="158"/>
      <c r="K66" s="158"/>
      <c r="L66" s="159"/>
      <c r="M66" s="159"/>
      <c r="N66" s="159"/>
      <c r="O66" s="159"/>
      <c r="P66" s="159"/>
      <c r="Q66" s="160"/>
      <c r="R66" s="160"/>
      <c r="S66" s="160"/>
      <c r="T66" s="160"/>
      <c r="U66" s="160"/>
      <c r="V66" s="161"/>
      <c r="W66" s="161"/>
      <c r="X66" s="161"/>
      <c r="Y66" s="43"/>
    </row>
    <row r="67" spans="1:25" x14ac:dyDescent="0.3">
      <c r="A67" s="1" t="s">
        <v>11</v>
      </c>
      <c r="B67" s="2" t="s">
        <v>96</v>
      </c>
      <c r="C67" s="124" t="s">
        <v>99</v>
      </c>
      <c r="D67" s="125"/>
      <c r="E67" s="151"/>
      <c r="F67" s="151"/>
      <c r="G67" s="128">
        <v>7.8</v>
      </c>
      <c r="H67" s="129">
        <v>0</v>
      </c>
      <c r="I67" s="130">
        <v>0</v>
      </c>
      <c r="J67" s="158"/>
      <c r="K67" s="158"/>
      <c r="L67" s="159"/>
      <c r="M67" s="159"/>
      <c r="N67" s="159"/>
      <c r="O67" s="159"/>
      <c r="P67" s="159"/>
      <c r="Q67" s="160"/>
      <c r="R67" s="160"/>
      <c r="S67" s="160"/>
      <c r="T67" s="160"/>
      <c r="U67" s="160"/>
      <c r="V67" s="161"/>
      <c r="W67" s="161"/>
      <c r="X67" s="161"/>
      <c r="Y67" s="43"/>
    </row>
    <row r="68" spans="1:25" x14ac:dyDescent="0.3">
      <c r="A68" s="1" t="s">
        <v>11</v>
      </c>
      <c r="B68" s="2" t="s">
        <v>96</v>
      </c>
      <c r="C68" s="124" t="s">
        <v>100</v>
      </c>
      <c r="D68" s="125"/>
      <c r="E68" s="151"/>
      <c r="F68" s="151"/>
      <c r="G68" s="128">
        <v>27</v>
      </c>
      <c r="H68" s="129">
        <v>0</v>
      </c>
      <c r="I68" s="130">
        <v>0</v>
      </c>
      <c r="J68" s="158"/>
      <c r="K68" s="158"/>
      <c r="L68" s="159"/>
      <c r="M68" s="159"/>
      <c r="N68" s="159"/>
      <c r="O68" s="159"/>
      <c r="P68" s="159"/>
      <c r="Q68" s="160"/>
      <c r="R68" s="160"/>
      <c r="S68" s="160"/>
      <c r="T68" s="160"/>
      <c r="U68" s="160"/>
      <c r="V68" s="161"/>
      <c r="W68" s="161"/>
      <c r="X68" s="161"/>
      <c r="Y68" s="43"/>
    </row>
    <row r="69" spans="1:25" x14ac:dyDescent="0.3">
      <c r="A69" s="1" t="s">
        <v>11</v>
      </c>
      <c r="B69" s="2" t="s">
        <v>101</v>
      </c>
      <c r="C69" s="124" t="s">
        <v>102</v>
      </c>
      <c r="D69" s="125"/>
      <c r="E69" s="151"/>
      <c r="F69" s="151"/>
      <c r="G69" s="190">
        <v>48.5</v>
      </c>
      <c r="H69" s="152">
        <v>1</v>
      </c>
      <c r="I69" s="130">
        <v>48.5</v>
      </c>
      <c r="J69" s="186"/>
      <c r="K69" s="158">
        <v>2.4300000000000002</v>
      </c>
      <c r="L69" s="159">
        <v>2.4300000000000002</v>
      </c>
      <c r="M69" s="159">
        <v>2.4300000000000002</v>
      </c>
      <c r="N69" s="159"/>
      <c r="O69" s="159"/>
      <c r="P69" s="159"/>
      <c r="Q69" s="160">
        <v>2.4300000000000002</v>
      </c>
      <c r="R69" s="160"/>
      <c r="S69" s="160">
        <v>33.950000000000003</v>
      </c>
      <c r="T69" s="160"/>
      <c r="U69" s="160">
        <v>4.8499999999999996</v>
      </c>
      <c r="V69" s="161"/>
      <c r="W69" s="161"/>
      <c r="X69" s="161"/>
      <c r="Y69" s="43"/>
    </row>
    <row r="70" spans="1:25" x14ac:dyDescent="0.3">
      <c r="A70" s="1" t="s">
        <v>11</v>
      </c>
      <c r="B70" s="2" t="s">
        <v>101</v>
      </c>
      <c r="C70" s="124" t="s">
        <v>103</v>
      </c>
      <c r="D70" s="125"/>
      <c r="E70" s="151"/>
      <c r="F70" s="151"/>
      <c r="G70" s="128">
        <v>67</v>
      </c>
      <c r="H70" s="129">
        <v>1</v>
      </c>
      <c r="I70" s="130">
        <v>67</v>
      </c>
      <c r="J70" s="158"/>
      <c r="K70" s="158"/>
      <c r="L70" s="159"/>
      <c r="M70" s="159"/>
      <c r="N70" s="159">
        <v>67</v>
      </c>
      <c r="O70" s="159"/>
      <c r="P70" s="159"/>
      <c r="Q70" s="160"/>
      <c r="R70" s="160"/>
      <c r="S70" s="160"/>
      <c r="T70" s="160"/>
      <c r="U70" s="160"/>
      <c r="V70" s="161"/>
      <c r="W70" s="161"/>
      <c r="X70" s="161"/>
      <c r="Y70" s="43"/>
    </row>
    <row r="71" spans="1:25" x14ac:dyDescent="0.3">
      <c r="A71" s="1" t="s">
        <v>104</v>
      </c>
      <c r="B71" s="2" t="s">
        <v>105</v>
      </c>
      <c r="C71" s="109" t="s">
        <v>106</v>
      </c>
      <c r="D71" s="144" t="s">
        <v>107</v>
      </c>
      <c r="E71" s="146"/>
      <c r="F71" s="146"/>
      <c r="G71" s="113">
        <v>20.8</v>
      </c>
      <c r="H71" s="139">
        <v>0.4</v>
      </c>
      <c r="I71" s="115">
        <v>8.32</v>
      </c>
      <c r="J71" s="170"/>
      <c r="K71" s="170">
        <v>8.32</v>
      </c>
      <c r="L71" s="171"/>
      <c r="M71" s="171"/>
      <c r="N71" s="171"/>
      <c r="O71" s="171"/>
      <c r="P71" s="171"/>
      <c r="Q71" s="183"/>
      <c r="R71" s="183"/>
      <c r="S71" s="183"/>
      <c r="T71" s="183"/>
      <c r="U71" s="183"/>
      <c r="V71" s="173"/>
      <c r="W71" s="173"/>
      <c r="X71" s="173"/>
      <c r="Y71" s="43"/>
    </row>
    <row r="72" spans="1:25" x14ac:dyDescent="0.3">
      <c r="A72" s="1" t="s">
        <v>104</v>
      </c>
      <c r="B72" s="2" t="s">
        <v>105</v>
      </c>
      <c r="C72" s="116" t="s">
        <v>106</v>
      </c>
      <c r="D72" s="29" t="s">
        <v>108</v>
      </c>
      <c r="E72" s="147"/>
      <c r="F72" s="147"/>
      <c r="G72" s="63">
        <v>22</v>
      </c>
      <c r="H72" s="64">
        <v>0.4</v>
      </c>
      <c r="I72" s="74">
        <v>8.8000000000000007</v>
      </c>
      <c r="J72" s="36"/>
      <c r="K72" s="36">
        <v>8.8000000000000007</v>
      </c>
      <c r="L72" s="37"/>
      <c r="M72" s="37"/>
      <c r="N72" s="37"/>
      <c r="O72" s="37"/>
      <c r="P72" s="37"/>
      <c r="Q72" s="38"/>
      <c r="R72" s="38"/>
      <c r="S72" s="38"/>
      <c r="T72" s="38"/>
      <c r="U72" s="38"/>
      <c r="V72" s="39"/>
      <c r="W72" s="39"/>
      <c r="X72" s="39"/>
      <c r="Y72" s="43"/>
    </row>
    <row r="73" spans="1:25" x14ac:dyDescent="0.3">
      <c r="A73" s="1" t="s">
        <v>104</v>
      </c>
      <c r="B73" s="2" t="s">
        <v>105</v>
      </c>
      <c r="C73" s="116" t="s">
        <v>106</v>
      </c>
      <c r="D73" s="29" t="s">
        <v>109</v>
      </c>
      <c r="E73" s="147"/>
      <c r="F73" s="147"/>
      <c r="G73" s="63">
        <v>14.2</v>
      </c>
      <c r="H73" s="64">
        <v>0</v>
      </c>
      <c r="I73" s="74">
        <v>0</v>
      </c>
      <c r="J73" s="36"/>
      <c r="K73" s="36"/>
      <c r="L73" s="37"/>
      <c r="M73" s="37"/>
      <c r="N73" s="37"/>
      <c r="O73" s="37"/>
      <c r="P73" s="37"/>
      <c r="Q73" s="38"/>
      <c r="R73" s="38"/>
      <c r="S73" s="38"/>
      <c r="T73" s="38"/>
      <c r="U73" s="38"/>
      <c r="V73" s="39"/>
      <c r="W73" s="39"/>
      <c r="X73" s="39"/>
      <c r="Y73" s="43"/>
    </row>
    <row r="74" spans="1:25" x14ac:dyDescent="0.3">
      <c r="A74" s="1" t="s">
        <v>104</v>
      </c>
      <c r="B74" s="2" t="s">
        <v>105</v>
      </c>
      <c r="C74" s="116" t="s">
        <v>106</v>
      </c>
      <c r="D74" s="29" t="s">
        <v>110</v>
      </c>
      <c r="E74" s="147"/>
      <c r="F74" s="147"/>
      <c r="G74" s="63">
        <v>30</v>
      </c>
      <c r="H74" s="64">
        <v>1</v>
      </c>
      <c r="I74" s="74">
        <v>30</v>
      </c>
      <c r="J74" s="36"/>
      <c r="K74" s="36"/>
      <c r="L74" s="37"/>
      <c r="M74" s="37"/>
      <c r="N74" s="37"/>
      <c r="O74" s="37"/>
      <c r="P74" s="37"/>
      <c r="Q74" s="38"/>
      <c r="R74" s="38"/>
      <c r="S74" s="38">
        <v>30</v>
      </c>
      <c r="T74" s="38"/>
      <c r="U74" s="38"/>
      <c r="V74" s="39"/>
      <c r="W74" s="39"/>
      <c r="X74" s="39"/>
      <c r="Y74" s="43"/>
    </row>
    <row r="75" spans="1:25" x14ac:dyDescent="0.3">
      <c r="A75" s="1" t="s">
        <v>104</v>
      </c>
      <c r="B75" s="2" t="s">
        <v>105</v>
      </c>
      <c r="C75" s="117" t="s">
        <v>106</v>
      </c>
      <c r="D75" s="149" t="s">
        <v>111</v>
      </c>
      <c r="E75" s="150"/>
      <c r="F75" s="150"/>
      <c r="G75" s="121">
        <v>2</v>
      </c>
      <c r="H75" s="122">
        <v>0.4</v>
      </c>
      <c r="I75" s="123">
        <v>0.8</v>
      </c>
      <c r="J75" s="179"/>
      <c r="K75" s="179">
        <v>0.8</v>
      </c>
      <c r="L75" s="180"/>
      <c r="M75" s="180"/>
      <c r="N75" s="180"/>
      <c r="O75" s="180"/>
      <c r="P75" s="180"/>
      <c r="Q75" s="181"/>
      <c r="R75" s="181"/>
      <c r="S75" s="181"/>
      <c r="T75" s="181"/>
      <c r="U75" s="181"/>
      <c r="V75" s="182"/>
      <c r="W75" s="182"/>
      <c r="X75" s="182"/>
      <c r="Y75" s="43"/>
    </row>
    <row r="76" spans="1:25" x14ac:dyDescent="0.3">
      <c r="A76" s="1" t="s">
        <v>104</v>
      </c>
      <c r="B76" s="2" t="s">
        <v>105</v>
      </c>
      <c r="C76" s="124" t="s">
        <v>112</v>
      </c>
      <c r="D76" s="125"/>
      <c r="E76" s="151"/>
      <c r="F76" s="151"/>
      <c r="G76" s="128">
        <v>35</v>
      </c>
      <c r="H76" s="129">
        <v>0.4</v>
      </c>
      <c r="I76" s="130">
        <v>14</v>
      </c>
      <c r="J76" s="158"/>
      <c r="K76" s="158">
        <v>14</v>
      </c>
      <c r="L76" s="159"/>
      <c r="M76" s="159"/>
      <c r="N76" s="159"/>
      <c r="O76" s="159"/>
      <c r="P76" s="159"/>
      <c r="Q76" s="160"/>
      <c r="R76" s="160"/>
      <c r="S76" s="160"/>
      <c r="T76" s="160"/>
      <c r="U76" s="160"/>
      <c r="V76" s="161"/>
      <c r="W76" s="161"/>
      <c r="X76" s="161"/>
      <c r="Y76" s="43"/>
    </row>
    <row r="77" spans="1:25" x14ac:dyDescent="0.3">
      <c r="A77" s="1" t="s">
        <v>104</v>
      </c>
      <c r="B77" s="2" t="s">
        <v>105</v>
      </c>
      <c r="C77" s="109" t="s">
        <v>113</v>
      </c>
      <c r="D77" s="144" t="s">
        <v>114</v>
      </c>
      <c r="E77" s="146"/>
      <c r="F77" s="146"/>
      <c r="G77" s="113">
        <v>22</v>
      </c>
      <c r="H77" s="139">
        <v>1</v>
      </c>
      <c r="I77" s="115">
        <v>22</v>
      </c>
      <c r="J77" s="170"/>
      <c r="K77" s="170">
        <v>11</v>
      </c>
      <c r="L77" s="171"/>
      <c r="M77" s="171"/>
      <c r="N77" s="171"/>
      <c r="O77" s="171"/>
      <c r="P77" s="171"/>
      <c r="Q77" s="183">
        <v>1.83</v>
      </c>
      <c r="R77" s="183">
        <v>1.83</v>
      </c>
      <c r="S77" s="183">
        <v>1.83</v>
      </c>
      <c r="T77" s="183">
        <v>5.5</v>
      </c>
      <c r="U77" s="183"/>
      <c r="V77" s="173"/>
      <c r="W77" s="173"/>
      <c r="X77" s="173"/>
      <c r="Y77" s="43"/>
    </row>
    <row r="78" spans="1:25" x14ac:dyDescent="0.3">
      <c r="A78" s="1" t="s">
        <v>104</v>
      </c>
      <c r="B78" s="2" t="s">
        <v>105</v>
      </c>
      <c r="C78" s="117" t="s">
        <v>113</v>
      </c>
      <c r="D78" s="149" t="s">
        <v>115</v>
      </c>
      <c r="E78" s="150"/>
      <c r="F78" s="150"/>
      <c r="G78" s="121">
        <v>8</v>
      </c>
      <c r="H78" s="122">
        <v>0.4</v>
      </c>
      <c r="I78" s="123">
        <v>3.2</v>
      </c>
      <c r="J78" s="179"/>
      <c r="K78" s="179"/>
      <c r="L78" s="180"/>
      <c r="M78" s="180"/>
      <c r="N78" s="180"/>
      <c r="O78" s="180"/>
      <c r="P78" s="180"/>
      <c r="Q78" s="181">
        <v>0.36</v>
      </c>
      <c r="R78" s="181">
        <v>0.36</v>
      </c>
      <c r="S78" s="181">
        <v>0.36</v>
      </c>
      <c r="T78" s="181">
        <v>1.07</v>
      </c>
      <c r="U78" s="181">
        <v>1.07</v>
      </c>
      <c r="V78" s="182"/>
      <c r="W78" s="182"/>
      <c r="X78" s="182"/>
      <c r="Y78" s="43"/>
    </row>
    <row r="79" spans="1:25" x14ac:dyDescent="0.3">
      <c r="A79" s="1" t="s">
        <v>104</v>
      </c>
      <c r="B79" s="2" t="s">
        <v>105</v>
      </c>
      <c r="C79" s="109" t="s">
        <v>116</v>
      </c>
      <c r="D79" s="144" t="s">
        <v>117</v>
      </c>
      <c r="E79" s="146"/>
      <c r="F79" s="146"/>
      <c r="G79" s="113">
        <v>22.25</v>
      </c>
      <c r="H79" s="139">
        <v>1</v>
      </c>
      <c r="I79" s="115">
        <v>22.25</v>
      </c>
      <c r="J79" s="170"/>
      <c r="K79" s="170"/>
      <c r="L79" s="171"/>
      <c r="M79" s="171"/>
      <c r="N79" s="171"/>
      <c r="O79" s="171"/>
      <c r="P79" s="171">
        <v>8.9</v>
      </c>
      <c r="Q79" s="183">
        <v>1.48</v>
      </c>
      <c r="R79" s="183">
        <v>1.48</v>
      </c>
      <c r="S79" s="183">
        <v>1.48</v>
      </c>
      <c r="T79" s="183">
        <v>4.45</v>
      </c>
      <c r="U79" s="183">
        <v>4.45</v>
      </c>
      <c r="V79" s="173"/>
      <c r="W79" s="173"/>
      <c r="X79" s="173"/>
      <c r="Y79" s="43"/>
    </row>
    <row r="80" spans="1:25" x14ac:dyDescent="0.3">
      <c r="A80" s="1" t="s">
        <v>104</v>
      </c>
      <c r="B80" s="2" t="s">
        <v>105</v>
      </c>
      <c r="C80" s="116" t="s">
        <v>116</v>
      </c>
      <c r="D80" s="29" t="s">
        <v>118</v>
      </c>
      <c r="E80" s="147"/>
      <c r="F80" s="147"/>
      <c r="G80" s="63">
        <v>1</v>
      </c>
      <c r="H80" s="64">
        <v>1</v>
      </c>
      <c r="I80" s="65">
        <v>1</v>
      </c>
      <c r="J80" s="36"/>
      <c r="K80" s="36"/>
      <c r="L80" s="37"/>
      <c r="M80" s="37"/>
      <c r="N80" s="37"/>
      <c r="O80" s="37"/>
      <c r="P80" s="37">
        <v>0.4</v>
      </c>
      <c r="Q80" s="38">
        <v>7.0000000000000007E-2</v>
      </c>
      <c r="R80" s="38">
        <v>7.0000000000000007E-2</v>
      </c>
      <c r="S80" s="38">
        <v>7.0000000000000007E-2</v>
      </c>
      <c r="T80" s="38">
        <v>0.2</v>
      </c>
      <c r="U80" s="38">
        <v>0.2</v>
      </c>
      <c r="V80" s="39"/>
      <c r="W80" s="39"/>
      <c r="X80" s="39"/>
      <c r="Y80" s="43"/>
    </row>
    <row r="81" spans="1:25" x14ac:dyDescent="0.3">
      <c r="A81" s="1" t="s">
        <v>104</v>
      </c>
      <c r="B81" s="2" t="s">
        <v>105</v>
      </c>
      <c r="C81" s="117" t="s">
        <v>116</v>
      </c>
      <c r="D81" s="149" t="s">
        <v>119</v>
      </c>
      <c r="E81" s="150"/>
      <c r="F81" s="150"/>
      <c r="G81" s="121">
        <v>0.75</v>
      </c>
      <c r="H81" s="122">
        <v>1</v>
      </c>
      <c r="I81" s="123">
        <v>0.75</v>
      </c>
      <c r="J81" s="179"/>
      <c r="K81" s="179"/>
      <c r="L81" s="180"/>
      <c r="M81" s="180"/>
      <c r="N81" s="180"/>
      <c r="O81" s="180"/>
      <c r="P81" s="180">
        <v>0.3</v>
      </c>
      <c r="Q81" s="181"/>
      <c r="R81" s="181"/>
      <c r="S81" s="181"/>
      <c r="T81" s="181"/>
      <c r="U81" s="181"/>
      <c r="V81" s="182">
        <v>0.15</v>
      </c>
      <c r="W81" s="182">
        <v>0.15</v>
      </c>
      <c r="X81" s="182">
        <v>0.15</v>
      </c>
      <c r="Y81" s="43"/>
    </row>
    <row r="82" spans="1:25" x14ac:dyDescent="0.3">
      <c r="A82" s="1" t="s">
        <v>104</v>
      </c>
      <c r="B82" s="2" t="s">
        <v>105</v>
      </c>
      <c r="C82" s="124" t="s">
        <v>120</v>
      </c>
      <c r="D82" s="125" t="s">
        <v>129</v>
      </c>
      <c r="E82" s="151"/>
      <c r="F82" s="151"/>
      <c r="G82" s="128">
        <v>70</v>
      </c>
      <c r="H82" s="129">
        <v>0.4</v>
      </c>
      <c r="I82" s="130">
        <v>28</v>
      </c>
      <c r="J82" s="158"/>
      <c r="K82" s="158"/>
      <c r="L82" s="159"/>
      <c r="M82" s="159"/>
      <c r="N82" s="159"/>
      <c r="O82" s="159"/>
      <c r="P82" s="159"/>
      <c r="Q82" s="160">
        <v>3.11</v>
      </c>
      <c r="R82" s="160">
        <v>3.11</v>
      </c>
      <c r="S82" s="160">
        <v>3.11</v>
      </c>
      <c r="T82" s="160">
        <v>9.33</v>
      </c>
      <c r="U82" s="160">
        <v>9.33</v>
      </c>
      <c r="V82" s="161"/>
      <c r="W82" s="161"/>
      <c r="X82" s="161"/>
      <c r="Y82" s="43"/>
    </row>
    <row r="83" spans="1:25" x14ac:dyDescent="0.3">
      <c r="A83" s="1" t="s">
        <v>104</v>
      </c>
      <c r="B83" s="2" t="s">
        <v>105</v>
      </c>
      <c r="C83" s="124" t="s">
        <v>122</v>
      </c>
      <c r="D83" s="125"/>
      <c r="E83" s="151"/>
      <c r="F83" s="151"/>
      <c r="G83" s="128">
        <v>3</v>
      </c>
      <c r="H83" s="129">
        <v>0</v>
      </c>
      <c r="I83" s="130">
        <v>0</v>
      </c>
      <c r="J83" s="158"/>
      <c r="K83" s="158"/>
      <c r="L83" s="159"/>
      <c r="M83" s="159"/>
      <c r="N83" s="159"/>
      <c r="O83" s="159"/>
      <c r="P83" s="159"/>
      <c r="Q83" s="160"/>
      <c r="R83" s="160"/>
      <c r="S83" s="160"/>
      <c r="T83" s="160"/>
      <c r="U83" s="160"/>
      <c r="V83" s="161"/>
      <c r="W83" s="161"/>
      <c r="X83" s="161"/>
      <c r="Y83" s="43"/>
    </row>
    <row r="84" spans="1:25" x14ac:dyDescent="0.3">
      <c r="A84" s="1" t="s">
        <v>104</v>
      </c>
      <c r="B84" s="2" t="s">
        <v>105</v>
      </c>
      <c r="C84" s="124" t="s">
        <v>123</v>
      </c>
      <c r="D84" s="125"/>
      <c r="E84" s="151"/>
      <c r="F84" s="151"/>
      <c r="G84" s="128">
        <v>3</v>
      </c>
      <c r="H84" s="129">
        <v>0.4</v>
      </c>
      <c r="I84" s="130">
        <v>1.2000000000000002</v>
      </c>
      <c r="J84" s="158"/>
      <c r="K84" s="158"/>
      <c r="L84" s="159"/>
      <c r="M84" s="159"/>
      <c r="N84" s="159"/>
      <c r="O84" s="159"/>
      <c r="P84" s="159"/>
      <c r="Q84" s="160">
        <v>0.13</v>
      </c>
      <c r="R84" s="160">
        <v>0.13</v>
      </c>
      <c r="S84" s="160">
        <v>0.13</v>
      </c>
      <c r="T84" s="160">
        <v>0.4</v>
      </c>
      <c r="U84" s="160">
        <v>0.4</v>
      </c>
      <c r="V84" s="161"/>
      <c r="W84" s="161"/>
      <c r="X84" s="161"/>
      <c r="Y84" s="43"/>
    </row>
    <row r="85" spans="1:25" x14ac:dyDescent="0.3">
      <c r="A85" s="1" t="s">
        <v>104</v>
      </c>
      <c r="B85" s="2" t="s">
        <v>105</v>
      </c>
      <c r="C85" s="3" t="s">
        <v>124</v>
      </c>
      <c r="D85" s="29"/>
      <c r="G85" s="104">
        <v>30</v>
      </c>
      <c r="H85" s="71">
        <v>0</v>
      </c>
      <c r="I85" s="105">
        <v>0</v>
      </c>
      <c r="J85" s="162"/>
      <c r="K85" s="162"/>
      <c r="L85" s="163"/>
      <c r="M85" s="163"/>
      <c r="N85" s="163"/>
      <c r="O85" s="163"/>
      <c r="P85" s="163"/>
      <c r="Q85" s="164"/>
      <c r="R85" s="164"/>
      <c r="S85" s="164"/>
      <c r="T85" s="164"/>
      <c r="U85" s="164"/>
      <c r="V85" s="165"/>
      <c r="W85" s="165"/>
      <c r="X85" s="165"/>
      <c r="Y85" s="43"/>
    </row>
    <row r="86" spans="1:25" x14ac:dyDescent="0.3">
      <c r="A86" s="1" t="s">
        <v>104</v>
      </c>
      <c r="B86" s="2" t="s">
        <v>105</v>
      </c>
      <c r="C86" s="3" t="s">
        <v>124</v>
      </c>
      <c r="D86" s="29" t="s">
        <v>126</v>
      </c>
      <c r="G86" s="63">
        <v>20</v>
      </c>
      <c r="H86" s="64">
        <v>0</v>
      </c>
      <c r="I86" s="65">
        <v>0</v>
      </c>
      <c r="J86" s="36"/>
      <c r="K86" s="36"/>
      <c r="L86" s="37"/>
      <c r="M86" s="37"/>
      <c r="N86" s="37"/>
      <c r="O86" s="37"/>
      <c r="P86" s="37"/>
      <c r="Q86" s="38"/>
      <c r="R86" s="38"/>
      <c r="S86" s="38"/>
      <c r="T86" s="38"/>
      <c r="U86" s="38"/>
      <c r="V86" s="39"/>
      <c r="W86" s="39"/>
      <c r="X86" s="39"/>
      <c r="Y86" s="43"/>
    </row>
    <row r="87" spans="1:25" x14ac:dyDescent="0.3">
      <c r="A87" s="1" t="s">
        <v>104</v>
      </c>
      <c r="B87" s="2" t="s">
        <v>105</v>
      </c>
      <c r="C87" s="3" t="s">
        <v>127</v>
      </c>
      <c r="D87" s="29"/>
      <c r="G87" s="69">
        <v>65</v>
      </c>
      <c r="H87" s="70">
        <v>0.4</v>
      </c>
      <c r="I87" s="74">
        <v>26</v>
      </c>
      <c r="J87" s="166"/>
      <c r="K87" s="166"/>
      <c r="L87" s="167"/>
      <c r="M87" s="167"/>
      <c r="N87" s="167"/>
      <c r="O87" s="167"/>
      <c r="P87" s="167"/>
      <c r="Q87" s="168">
        <v>4.33</v>
      </c>
      <c r="R87" s="168">
        <v>4.33</v>
      </c>
      <c r="S87" s="168">
        <v>4.33</v>
      </c>
      <c r="T87" s="168">
        <v>13</v>
      </c>
      <c r="U87" s="168"/>
      <c r="V87" s="169"/>
      <c r="W87" s="169"/>
      <c r="X87" s="169"/>
      <c r="Y87" s="43"/>
    </row>
    <row r="88" spans="1:25" x14ac:dyDescent="0.3">
      <c r="A88" s="1" t="s">
        <v>104</v>
      </c>
      <c r="B88" s="30" t="s">
        <v>96</v>
      </c>
      <c r="C88" s="124" t="s">
        <v>128</v>
      </c>
      <c r="D88" s="125"/>
      <c r="E88" s="151"/>
      <c r="F88" s="151"/>
      <c r="G88" s="191">
        <v>6</v>
      </c>
      <c r="H88" s="154">
        <v>0</v>
      </c>
      <c r="I88" s="155">
        <v>0</v>
      </c>
      <c r="J88" s="158"/>
      <c r="K88" s="158"/>
      <c r="L88" s="159"/>
      <c r="M88" s="159"/>
      <c r="N88" s="159"/>
      <c r="O88" s="159"/>
      <c r="P88" s="159"/>
      <c r="Q88" s="160"/>
      <c r="R88" s="160"/>
      <c r="S88" s="160"/>
      <c r="T88" s="160"/>
      <c r="U88" s="160"/>
      <c r="V88" s="161"/>
      <c r="W88" s="161"/>
      <c r="X88" s="161"/>
      <c r="Y88" s="43"/>
    </row>
    <row r="90" spans="1:25" x14ac:dyDescent="0.3">
      <c r="I90" s="43"/>
    </row>
    <row r="99" spans="7:7" x14ac:dyDescent="0.3">
      <c r="G99" s="49"/>
    </row>
  </sheetData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zoomScale="80" zoomScaleNormal="80" workbookViewId="0">
      <selection activeCell="I1" sqref="I1:J1048576"/>
    </sheetView>
  </sheetViews>
  <sheetFormatPr defaultRowHeight="14.4" x14ac:dyDescent="0.3"/>
  <cols>
    <col min="2" max="2" width="80" bestFit="1" customWidth="1"/>
    <col min="3" max="3" width="34.44140625" bestFit="1" customWidth="1"/>
    <col min="4" max="4" width="40.44140625" customWidth="1"/>
    <col min="6" max="6" width="12.88671875" customWidth="1"/>
    <col min="7" max="7" width="18.88671875" customWidth="1"/>
    <col min="10" max="10" width="10.33203125" customWidth="1"/>
    <col min="25" max="25" width="9.109375" customWidth="1"/>
  </cols>
  <sheetData>
    <row r="1" spans="1:25" ht="119.4" x14ac:dyDescent="0.3">
      <c r="A1" s="187" t="s">
        <v>255</v>
      </c>
      <c r="B1" s="187" t="s">
        <v>239</v>
      </c>
      <c r="C1" s="35" t="s">
        <v>0</v>
      </c>
      <c r="D1" s="205" t="s">
        <v>1</v>
      </c>
      <c r="E1" s="206" t="s">
        <v>2</v>
      </c>
      <c r="F1" s="206" t="s">
        <v>3</v>
      </c>
      <c r="G1" s="206" t="s">
        <v>4</v>
      </c>
      <c r="H1" s="25" t="s">
        <v>5</v>
      </c>
      <c r="I1" s="26" t="s">
        <v>259</v>
      </c>
      <c r="J1" s="27" t="s">
        <v>260</v>
      </c>
      <c r="K1" s="95" t="s">
        <v>262</v>
      </c>
      <c r="L1" s="96" t="s">
        <v>8</v>
      </c>
      <c r="M1" s="97" t="s">
        <v>263</v>
      </c>
      <c r="N1" s="97" t="s">
        <v>264</v>
      </c>
      <c r="O1" s="97" t="s">
        <v>9</v>
      </c>
      <c r="P1" s="97" t="s">
        <v>265</v>
      </c>
      <c r="Q1" s="97" t="s">
        <v>266</v>
      </c>
      <c r="R1" s="98" t="s">
        <v>267</v>
      </c>
      <c r="S1" s="98" t="s">
        <v>268</v>
      </c>
      <c r="T1" s="98" t="s">
        <v>269</v>
      </c>
      <c r="U1" s="98" t="s">
        <v>270</v>
      </c>
      <c r="V1" s="98" t="s">
        <v>10</v>
      </c>
      <c r="W1" s="99" t="s">
        <v>271</v>
      </c>
      <c r="X1" s="99" t="s">
        <v>272</v>
      </c>
      <c r="Y1" s="100" t="s">
        <v>273</v>
      </c>
    </row>
    <row r="2" spans="1:25" x14ac:dyDescent="0.3">
      <c r="A2" s="279" t="s">
        <v>257</v>
      </c>
      <c r="B2" s="1" t="s">
        <v>130</v>
      </c>
      <c r="C2" s="2" t="s">
        <v>14</v>
      </c>
      <c r="D2" s="3" t="s">
        <v>131</v>
      </c>
      <c r="E2" s="4" t="s">
        <v>132</v>
      </c>
      <c r="F2" s="5"/>
      <c r="G2" s="6"/>
      <c r="H2" s="7">
        <v>65</v>
      </c>
      <c r="I2" s="8">
        <v>1</v>
      </c>
      <c r="J2" s="9">
        <v>65</v>
      </c>
      <c r="K2" s="10"/>
      <c r="L2" s="10"/>
      <c r="M2" s="11"/>
      <c r="N2" s="11"/>
      <c r="O2" s="11"/>
      <c r="P2" s="11">
        <v>0.5</v>
      </c>
      <c r="Q2" s="11"/>
      <c r="R2" s="12">
        <v>0.5</v>
      </c>
      <c r="S2" s="12"/>
      <c r="T2" s="12"/>
      <c r="U2" s="12"/>
      <c r="V2" s="12"/>
      <c r="W2" s="13"/>
      <c r="X2" s="13"/>
      <c r="Y2" s="13"/>
    </row>
    <row r="3" spans="1:25" x14ac:dyDescent="0.3">
      <c r="A3" s="279" t="s">
        <v>257</v>
      </c>
      <c r="B3" s="1" t="s">
        <v>130</v>
      </c>
      <c r="C3" s="2" t="s">
        <v>14</v>
      </c>
      <c r="D3" s="3" t="s">
        <v>131</v>
      </c>
      <c r="E3" s="4" t="s">
        <v>133</v>
      </c>
      <c r="F3" s="5"/>
      <c r="G3" s="6"/>
      <c r="H3" s="7">
        <v>40</v>
      </c>
      <c r="I3" s="8">
        <v>1</v>
      </c>
      <c r="J3" s="9">
        <v>40</v>
      </c>
      <c r="K3" s="10"/>
      <c r="L3" s="10"/>
      <c r="M3" s="11"/>
      <c r="N3" s="11"/>
      <c r="O3" s="11"/>
      <c r="P3" s="11">
        <v>0.5</v>
      </c>
      <c r="Q3" s="11"/>
      <c r="R3" s="12">
        <v>0.5</v>
      </c>
      <c r="S3" s="12"/>
      <c r="T3" s="12"/>
      <c r="U3" s="12"/>
      <c r="V3" s="12"/>
      <c r="W3" s="13"/>
      <c r="X3" s="13"/>
      <c r="Y3" s="13"/>
    </row>
    <row r="4" spans="1:25" x14ac:dyDescent="0.3">
      <c r="A4" s="279" t="s">
        <v>257</v>
      </c>
      <c r="B4" s="1" t="s">
        <v>130</v>
      </c>
      <c r="C4" s="2" t="s">
        <v>14</v>
      </c>
      <c r="D4" s="3" t="s">
        <v>131</v>
      </c>
      <c r="E4" s="4" t="s">
        <v>134</v>
      </c>
      <c r="F4" s="5"/>
      <c r="G4" s="6"/>
      <c r="H4" s="7">
        <v>20</v>
      </c>
      <c r="I4" s="8">
        <v>1</v>
      </c>
      <c r="J4" s="9">
        <v>20</v>
      </c>
      <c r="K4" s="10"/>
      <c r="L4" s="10"/>
      <c r="M4" s="11"/>
      <c r="N4" s="11"/>
      <c r="O4" s="11"/>
      <c r="P4" s="11">
        <v>0.5</v>
      </c>
      <c r="Q4" s="11"/>
      <c r="R4" s="12">
        <v>0.5</v>
      </c>
      <c r="S4" s="12"/>
      <c r="T4" s="12"/>
      <c r="U4" s="12"/>
      <c r="V4" s="12"/>
      <c r="W4" s="13"/>
      <c r="X4" s="13"/>
      <c r="Y4" s="13"/>
    </row>
    <row r="5" spans="1:25" x14ac:dyDescent="0.3">
      <c r="A5" s="279" t="s">
        <v>257</v>
      </c>
      <c r="B5" s="1" t="s">
        <v>130</v>
      </c>
      <c r="C5" s="2" t="s">
        <v>14</v>
      </c>
      <c r="D5" s="3" t="s">
        <v>131</v>
      </c>
      <c r="E5" s="4" t="s">
        <v>135</v>
      </c>
      <c r="F5" s="5"/>
      <c r="G5" s="6"/>
      <c r="H5" s="7">
        <v>1</v>
      </c>
      <c r="I5" s="8">
        <v>1</v>
      </c>
      <c r="J5" s="9">
        <v>1</v>
      </c>
      <c r="K5" s="10"/>
      <c r="L5" s="10"/>
      <c r="M5" s="11"/>
      <c r="N5" s="11"/>
      <c r="O5" s="11"/>
      <c r="P5" s="11">
        <v>0.5</v>
      </c>
      <c r="Q5" s="11"/>
      <c r="R5" s="12">
        <v>0.5</v>
      </c>
      <c r="S5" s="12"/>
      <c r="T5" s="12"/>
      <c r="U5" s="12"/>
      <c r="V5" s="12"/>
      <c r="W5" s="13"/>
      <c r="X5" s="13"/>
      <c r="Y5" s="13"/>
    </row>
    <row r="6" spans="1:25" x14ac:dyDescent="0.3">
      <c r="A6" s="279" t="s">
        <v>257</v>
      </c>
      <c r="B6" s="1" t="s">
        <v>130</v>
      </c>
      <c r="C6" s="2" t="s">
        <v>14</v>
      </c>
      <c r="D6" s="3" t="s">
        <v>131</v>
      </c>
      <c r="E6" s="4" t="s">
        <v>136</v>
      </c>
      <c r="F6" s="5"/>
      <c r="G6" s="6"/>
      <c r="H6" s="7">
        <v>77</v>
      </c>
      <c r="I6" s="8">
        <v>1</v>
      </c>
      <c r="J6" s="9">
        <v>77</v>
      </c>
      <c r="K6" s="10"/>
      <c r="L6" s="10"/>
      <c r="M6" s="11"/>
      <c r="N6" s="11"/>
      <c r="O6" s="11"/>
      <c r="P6" s="11">
        <v>0.6</v>
      </c>
      <c r="Q6" s="11"/>
      <c r="R6" s="12"/>
      <c r="S6" s="12"/>
      <c r="T6" s="12">
        <v>0.4</v>
      </c>
      <c r="U6" s="12"/>
      <c r="V6" s="12"/>
      <c r="W6" s="13"/>
      <c r="X6" s="13"/>
      <c r="Y6" s="13"/>
    </row>
    <row r="7" spans="1:25" x14ac:dyDescent="0.3">
      <c r="A7" s="279" t="s">
        <v>257</v>
      </c>
      <c r="B7" s="1" t="s">
        <v>130</v>
      </c>
      <c r="C7" s="2" t="s">
        <v>14</v>
      </c>
      <c r="D7" s="3" t="s">
        <v>131</v>
      </c>
      <c r="E7" s="4" t="s">
        <v>137</v>
      </c>
      <c r="F7" s="5"/>
      <c r="G7" s="6"/>
      <c r="H7" s="7">
        <v>1</v>
      </c>
      <c r="I7" s="8">
        <v>1</v>
      </c>
      <c r="J7" s="9">
        <v>1</v>
      </c>
      <c r="K7" s="10"/>
      <c r="L7" s="10"/>
      <c r="M7" s="11"/>
      <c r="N7" s="11"/>
      <c r="O7" s="11">
        <v>1</v>
      </c>
      <c r="P7" s="11"/>
      <c r="Q7" s="11"/>
      <c r="R7" s="12"/>
      <c r="S7" s="12"/>
      <c r="T7" s="12"/>
      <c r="U7" s="12"/>
      <c r="V7" s="12"/>
      <c r="W7" s="13"/>
      <c r="X7" s="13"/>
      <c r="Y7" s="13"/>
    </row>
    <row r="8" spans="1:25" x14ac:dyDescent="0.3">
      <c r="A8" s="279" t="s">
        <v>257</v>
      </c>
      <c r="B8" s="1" t="s">
        <v>130</v>
      </c>
      <c r="C8" s="2" t="s">
        <v>14</v>
      </c>
      <c r="D8" s="3" t="s">
        <v>20</v>
      </c>
      <c r="E8" s="4" t="s">
        <v>21</v>
      </c>
      <c r="F8" s="5" t="s">
        <v>138</v>
      </c>
      <c r="G8" s="6"/>
      <c r="H8" s="7">
        <v>2</v>
      </c>
      <c r="I8" s="8">
        <v>1</v>
      </c>
      <c r="J8" s="9">
        <v>2</v>
      </c>
      <c r="K8" s="10"/>
      <c r="L8" s="10"/>
      <c r="M8" s="11"/>
      <c r="N8" s="11"/>
      <c r="O8" s="11"/>
      <c r="P8" s="11"/>
      <c r="Q8" s="11"/>
      <c r="R8" s="12">
        <v>0.1111111111111111</v>
      </c>
      <c r="S8" s="12">
        <v>0.1111111111111111</v>
      </c>
      <c r="T8" s="12">
        <v>0.1111111111111111</v>
      </c>
      <c r="U8" s="12">
        <v>0.33333333333333331</v>
      </c>
      <c r="V8" s="12">
        <v>0.33333333333333331</v>
      </c>
      <c r="W8" s="13"/>
      <c r="X8" s="13"/>
      <c r="Y8" s="13"/>
    </row>
    <row r="9" spans="1:25" x14ac:dyDescent="0.3">
      <c r="A9" s="279" t="s">
        <v>257</v>
      </c>
      <c r="B9" s="1" t="s">
        <v>130</v>
      </c>
      <c r="C9" s="2" t="s">
        <v>14</v>
      </c>
      <c r="D9" s="3" t="s">
        <v>20</v>
      </c>
      <c r="E9" s="4" t="s">
        <v>21</v>
      </c>
      <c r="F9" s="5" t="s">
        <v>139</v>
      </c>
      <c r="G9" s="6" t="s">
        <v>140</v>
      </c>
      <c r="H9" s="7">
        <v>1</v>
      </c>
      <c r="I9" s="8">
        <v>1</v>
      </c>
      <c r="J9" s="9">
        <v>1</v>
      </c>
      <c r="K9" s="10"/>
      <c r="L9" s="10"/>
      <c r="M9" s="11"/>
      <c r="N9" s="11"/>
      <c r="O9" s="11"/>
      <c r="P9" s="11"/>
      <c r="Q9" s="11"/>
      <c r="R9" s="12">
        <v>0.1111111111111111</v>
      </c>
      <c r="S9" s="12">
        <v>0.1111111111111111</v>
      </c>
      <c r="T9" s="12">
        <v>0.1111111111111111</v>
      </c>
      <c r="U9" s="12">
        <v>0.33333333333333331</v>
      </c>
      <c r="V9" s="12">
        <v>0.33333333333333331</v>
      </c>
      <c r="W9" s="13"/>
      <c r="X9" s="13"/>
      <c r="Y9" s="13"/>
    </row>
    <row r="10" spans="1:25" x14ac:dyDescent="0.3">
      <c r="A10" s="279" t="s">
        <v>257</v>
      </c>
      <c r="B10" s="1" t="s">
        <v>130</v>
      </c>
      <c r="C10" s="2" t="s">
        <v>14</v>
      </c>
      <c r="D10" s="3" t="s">
        <v>20</v>
      </c>
      <c r="E10" s="4" t="s">
        <v>21</v>
      </c>
      <c r="F10" s="5" t="s">
        <v>139</v>
      </c>
      <c r="G10" s="6" t="s">
        <v>141</v>
      </c>
      <c r="H10" s="7">
        <v>18</v>
      </c>
      <c r="I10" s="8">
        <v>1</v>
      </c>
      <c r="J10" s="9">
        <v>18</v>
      </c>
      <c r="K10" s="10"/>
      <c r="L10" s="10"/>
      <c r="M10" s="11"/>
      <c r="N10" s="11"/>
      <c r="O10" s="11"/>
      <c r="P10" s="11"/>
      <c r="Q10" s="11"/>
      <c r="R10" s="12">
        <v>0.1111111111111111</v>
      </c>
      <c r="S10" s="12">
        <v>0.1111111111111111</v>
      </c>
      <c r="T10" s="12">
        <v>0.1111111111111111</v>
      </c>
      <c r="U10" s="12">
        <v>0.33333333333333331</v>
      </c>
      <c r="V10" s="12">
        <v>0.33333333333333331</v>
      </c>
      <c r="W10" s="13"/>
      <c r="X10" s="13"/>
      <c r="Y10" s="13"/>
    </row>
    <row r="11" spans="1:25" x14ac:dyDescent="0.3">
      <c r="A11" s="279" t="s">
        <v>257</v>
      </c>
      <c r="B11" s="1" t="s">
        <v>130</v>
      </c>
      <c r="C11" s="2" t="s">
        <v>14</v>
      </c>
      <c r="D11" s="3" t="s">
        <v>20</v>
      </c>
      <c r="E11" s="4" t="s">
        <v>21</v>
      </c>
      <c r="F11" s="5" t="s">
        <v>139</v>
      </c>
      <c r="G11" s="6" t="s">
        <v>142</v>
      </c>
      <c r="H11" s="7">
        <v>34</v>
      </c>
      <c r="I11" s="8">
        <v>1</v>
      </c>
      <c r="J11" s="9">
        <v>34</v>
      </c>
      <c r="K11" s="10"/>
      <c r="L11" s="10"/>
      <c r="M11" s="11"/>
      <c r="N11" s="11"/>
      <c r="O11" s="11"/>
      <c r="P11" s="11"/>
      <c r="Q11" s="11"/>
      <c r="R11" s="12">
        <v>0.1111111111111111</v>
      </c>
      <c r="S11" s="12">
        <v>0.1111111111111111</v>
      </c>
      <c r="T11" s="12">
        <v>0.1111111111111111</v>
      </c>
      <c r="U11" s="12">
        <v>0.33333333333333331</v>
      </c>
      <c r="V11" s="12">
        <v>0.33333333333333331</v>
      </c>
      <c r="W11" s="13"/>
      <c r="X11" s="13"/>
      <c r="Y11" s="13"/>
    </row>
    <row r="12" spans="1:25" x14ac:dyDescent="0.3">
      <c r="A12" s="279" t="s">
        <v>257</v>
      </c>
      <c r="B12" s="1" t="s">
        <v>130</v>
      </c>
      <c r="C12" s="2" t="s">
        <v>14</v>
      </c>
      <c r="D12" s="3" t="s">
        <v>20</v>
      </c>
      <c r="E12" s="4" t="s">
        <v>21</v>
      </c>
      <c r="F12" s="5" t="s">
        <v>143</v>
      </c>
      <c r="G12" s="6" t="s">
        <v>144</v>
      </c>
      <c r="H12" s="7">
        <v>1</v>
      </c>
      <c r="I12" s="8">
        <v>1</v>
      </c>
      <c r="J12" s="9">
        <v>1</v>
      </c>
      <c r="K12" s="10"/>
      <c r="L12" s="10"/>
      <c r="M12" s="11"/>
      <c r="N12" s="11"/>
      <c r="O12" s="11"/>
      <c r="P12" s="11"/>
      <c r="Q12" s="11"/>
      <c r="R12" s="12">
        <v>8.3333333333333329E-2</v>
      </c>
      <c r="S12" s="12">
        <v>8.3333333333333329E-2</v>
      </c>
      <c r="T12" s="12">
        <v>8.3333333333333329E-2</v>
      </c>
      <c r="U12" s="12">
        <v>0.25</v>
      </c>
      <c r="V12" s="12">
        <v>0.25</v>
      </c>
      <c r="W12" s="13">
        <v>0.25</v>
      </c>
      <c r="X12" s="13"/>
      <c r="Y12" s="13"/>
    </row>
    <row r="13" spans="1:25" x14ac:dyDescent="0.3">
      <c r="A13" s="279" t="s">
        <v>257</v>
      </c>
      <c r="B13" s="1" t="s">
        <v>130</v>
      </c>
      <c r="C13" s="2" t="s">
        <v>14</v>
      </c>
      <c r="D13" s="3" t="s">
        <v>20</v>
      </c>
      <c r="E13" s="4" t="s">
        <v>21</v>
      </c>
      <c r="F13" s="5" t="s">
        <v>143</v>
      </c>
      <c r="G13" s="6" t="s">
        <v>145</v>
      </c>
      <c r="H13" s="7">
        <v>8</v>
      </c>
      <c r="I13" s="8">
        <v>1</v>
      </c>
      <c r="J13" s="9">
        <v>8</v>
      </c>
      <c r="K13" s="10"/>
      <c r="L13" s="10"/>
      <c r="M13" s="11"/>
      <c r="N13" s="11"/>
      <c r="O13" s="11"/>
      <c r="P13" s="11"/>
      <c r="Q13" s="11"/>
      <c r="R13" s="12">
        <v>8.3333333333333329E-2</v>
      </c>
      <c r="S13" s="12">
        <v>8.3333333333333329E-2</v>
      </c>
      <c r="T13" s="12">
        <v>8.3333333333333329E-2</v>
      </c>
      <c r="U13" s="12">
        <v>0.25</v>
      </c>
      <c r="V13" s="12">
        <v>0.25</v>
      </c>
      <c r="W13" s="13">
        <v>0.25</v>
      </c>
      <c r="X13" s="13"/>
      <c r="Y13" s="13"/>
    </row>
    <row r="14" spans="1:25" x14ac:dyDescent="0.3">
      <c r="A14" s="279" t="s">
        <v>257</v>
      </c>
      <c r="B14" s="1" t="s">
        <v>130</v>
      </c>
      <c r="C14" s="2" t="s">
        <v>14</v>
      </c>
      <c r="D14" s="3" t="s">
        <v>20</v>
      </c>
      <c r="E14" s="4" t="s">
        <v>21</v>
      </c>
      <c r="F14" s="5" t="s">
        <v>146</v>
      </c>
      <c r="G14" s="6" t="s">
        <v>147</v>
      </c>
      <c r="H14" s="7">
        <v>1</v>
      </c>
      <c r="I14" s="8">
        <v>1</v>
      </c>
      <c r="J14" s="9">
        <v>1</v>
      </c>
      <c r="K14" s="10"/>
      <c r="L14" s="10"/>
      <c r="M14" s="11"/>
      <c r="N14" s="11"/>
      <c r="O14" s="11"/>
      <c r="P14" s="11">
        <v>0.15</v>
      </c>
      <c r="Q14" s="11"/>
      <c r="R14" s="12">
        <v>0.15</v>
      </c>
      <c r="S14" s="12">
        <v>0.25</v>
      </c>
      <c r="T14" s="12">
        <v>0.25</v>
      </c>
      <c r="U14" s="12">
        <v>0.2</v>
      </c>
      <c r="V14" s="12"/>
      <c r="W14" s="13"/>
      <c r="X14" s="13"/>
      <c r="Y14" s="13"/>
    </row>
    <row r="15" spans="1:25" x14ac:dyDescent="0.3">
      <c r="A15" s="279" t="s">
        <v>257</v>
      </c>
      <c r="B15" s="1" t="s">
        <v>130</v>
      </c>
      <c r="C15" s="2" t="s">
        <v>14</v>
      </c>
      <c r="D15" s="3" t="s">
        <v>20</v>
      </c>
      <c r="E15" s="4" t="s">
        <v>21</v>
      </c>
      <c r="F15" s="5" t="s">
        <v>146</v>
      </c>
      <c r="G15" s="6" t="s">
        <v>29</v>
      </c>
      <c r="H15" s="7">
        <v>16</v>
      </c>
      <c r="I15" s="8">
        <v>1</v>
      </c>
      <c r="J15" s="9">
        <v>16</v>
      </c>
      <c r="K15" s="10"/>
      <c r="L15" s="10"/>
      <c r="M15" s="11"/>
      <c r="N15" s="11"/>
      <c r="O15" s="11"/>
      <c r="P15" s="11">
        <v>0.15</v>
      </c>
      <c r="Q15" s="11"/>
      <c r="R15" s="12">
        <v>0.15</v>
      </c>
      <c r="S15" s="12">
        <v>0.25</v>
      </c>
      <c r="T15" s="12">
        <v>0.25</v>
      </c>
      <c r="U15" s="12">
        <v>0.2</v>
      </c>
      <c r="V15" s="12"/>
      <c r="W15" s="13"/>
      <c r="X15" s="13"/>
      <c r="Y15" s="13"/>
    </row>
    <row r="16" spans="1:25" x14ac:dyDescent="0.3">
      <c r="A16" s="279" t="s">
        <v>257</v>
      </c>
      <c r="B16" s="1" t="s">
        <v>130</v>
      </c>
      <c r="C16" s="2" t="s">
        <v>14</v>
      </c>
      <c r="D16" s="3" t="s">
        <v>20</v>
      </c>
      <c r="E16" s="4" t="s">
        <v>21</v>
      </c>
      <c r="F16" s="5" t="s">
        <v>148</v>
      </c>
      <c r="G16" s="6"/>
      <c r="H16" s="7">
        <v>2</v>
      </c>
      <c r="I16" s="8">
        <v>1</v>
      </c>
      <c r="J16" s="9">
        <v>2</v>
      </c>
      <c r="K16" s="10"/>
      <c r="L16" s="10"/>
      <c r="M16" s="11"/>
      <c r="N16" s="11"/>
      <c r="O16" s="11"/>
      <c r="P16" s="11"/>
      <c r="Q16" s="11"/>
      <c r="R16" s="12">
        <v>8.3333333333333329E-2</v>
      </c>
      <c r="S16" s="12">
        <v>8.3333333333333329E-2</v>
      </c>
      <c r="T16" s="12">
        <v>8.3333333333333329E-2</v>
      </c>
      <c r="U16" s="12">
        <v>0.25</v>
      </c>
      <c r="V16" s="12">
        <v>0.25</v>
      </c>
      <c r="W16" s="13">
        <v>0.25</v>
      </c>
      <c r="X16" s="13"/>
      <c r="Y16" s="13"/>
    </row>
    <row r="17" spans="1:25" x14ac:dyDescent="0.3">
      <c r="A17" s="279" t="s">
        <v>257</v>
      </c>
      <c r="B17" s="1" t="s">
        <v>130</v>
      </c>
      <c r="C17" s="2" t="s">
        <v>14</v>
      </c>
      <c r="D17" s="3" t="s">
        <v>20</v>
      </c>
      <c r="E17" s="4" t="s">
        <v>21</v>
      </c>
      <c r="F17" s="5" t="s">
        <v>149</v>
      </c>
      <c r="G17" s="6"/>
      <c r="H17" s="7">
        <v>19</v>
      </c>
      <c r="I17" s="8">
        <v>1</v>
      </c>
      <c r="J17" s="9">
        <v>19</v>
      </c>
      <c r="K17" s="10"/>
      <c r="L17" s="10"/>
      <c r="M17" s="11"/>
      <c r="N17" s="11"/>
      <c r="O17" s="11"/>
      <c r="P17" s="11"/>
      <c r="Q17" s="11"/>
      <c r="R17" s="12">
        <v>0.1111111111111111</v>
      </c>
      <c r="S17" s="12">
        <v>0.1111111111111111</v>
      </c>
      <c r="T17" s="12">
        <v>0.1111111111111111</v>
      </c>
      <c r="U17" s="12">
        <v>0.33333333333333331</v>
      </c>
      <c r="V17" s="12">
        <v>0.33333333333333331</v>
      </c>
      <c r="W17" s="13"/>
      <c r="X17" s="13"/>
      <c r="Y17" s="13"/>
    </row>
    <row r="18" spans="1:25" x14ac:dyDescent="0.3">
      <c r="A18" s="279" t="s">
        <v>257</v>
      </c>
      <c r="B18" s="1" t="s">
        <v>130</v>
      </c>
      <c r="C18" s="2" t="s">
        <v>14</v>
      </c>
      <c r="D18" s="3" t="s">
        <v>20</v>
      </c>
      <c r="E18" s="4" t="s">
        <v>21</v>
      </c>
      <c r="F18" s="5" t="s">
        <v>150</v>
      </c>
      <c r="G18" s="6" t="s">
        <v>151</v>
      </c>
      <c r="H18" s="7">
        <v>20</v>
      </c>
      <c r="I18" s="8">
        <v>1</v>
      </c>
      <c r="J18" s="9">
        <v>20</v>
      </c>
      <c r="K18" s="10"/>
      <c r="L18" s="10"/>
      <c r="M18" s="11"/>
      <c r="N18" s="11"/>
      <c r="O18" s="11"/>
      <c r="P18" s="11"/>
      <c r="Q18" s="11"/>
      <c r="R18" s="12">
        <v>4.4444444444444446E-2</v>
      </c>
      <c r="S18" s="12">
        <v>4.4444444444444446E-2</v>
      </c>
      <c r="T18" s="12">
        <v>4.4444444444444446E-2</v>
      </c>
      <c r="U18" s="12">
        <v>0.13333333333333333</v>
      </c>
      <c r="V18" s="12">
        <v>0.13333333333333333</v>
      </c>
      <c r="W18" s="13"/>
      <c r="X18" s="13">
        <v>0.6</v>
      </c>
      <c r="Y18" s="13"/>
    </row>
    <row r="19" spans="1:25" x14ac:dyDescent="0.3">
      <c r="A19" s="279" t="s">
        <v>257</v>
      </c>
      <c r="B19" s="1" t="s">
        <v>130</v>
      </c>
      <c r="C19" s="2" t="s">
        <v>14</v>
      </c>
      <c r="D19" s="3" t="s">
        <v>20</v>
      </c>
      <c r="E19" s="4" t="s">
        <v>21</v>
      </c>
      <c r="F19" s="5" t="s">
        <v>150</v>
      </c>
      <c r="G19" s="6" t="s">
        <v>152</v>
      </c>
      <c r="H19" s="7">
        <v>18</v>
      </c>
      <c r="I19" s="8">
        <v>1</v>
      </c>
      <c r="J19" s="9">
        <v>18</v>
      </c>
      <c r="K19" s="10"/>
      <c r="L19" s="10"/>
      <c r="M19" s="11"/>
      <c r="N19" s="11"/>
      <c r="O19" s="11"/>
      <c r="P19" s="11"/>
      <c r="Q19" s="11"/>
      <c r="R19" s="12">
        <v>4.4444444444444446E-2</v>
      </c>
      <c r="S19" s="12">
        <v>4.4444444444444446E-2</v>
      </c>
      <c r="T19" s="12">
        <v>4.4444444444444446E-2</v>
      </c>
      <c r="U19" s="12">
        <v>0.13333333333333333</v>
      </c>
      <c r="V19" s="12">
        <v>0.13333333333333333</v>
      </c>
      <c r="W19" s="13"/>
      <c r="X19" s="13">
        <v>0.6</v>
      </c>
      <c r="Y19" s="13"/>
    </row>
    <row r="20" spans="1:25" x14ac:dyDescent="0.3">
      <c r="A20" s="279" t="s">
        <v>257</v>
      </c>
      <c r="B20" s="1" t="s">
        <v>130</v>
      </c>
      <c r="C20" s="2" t="s">
        <v>14</v>
      </c>
      <c r="D20" s="3" t="s">
        <v>20</v>
      </c>
      <c r="E20" s="4" t="s">
        <v>21</v>
      </c>
      <c r="F20" s="5" t="s">
        <v>153</v>
      </c>
      <c r="G20" s="6"/>
      <c r="H20" s="7">
        <v>8</v>
      </c>
      <c r="I20" s="8">
        <v>1</v>
      </c>
      <c r="J20" s="9">
        <v>8</v>
      </c>
      <c r="K20" s="10"/>
      <c r="L20" s="10"/>
      <c r="M20" s="11"/>
      <c r="N20" s="11"/>
      <c r="O20" s="11"/>
      <c r="P20" s="11"/>
      <c r="Q20" s="11"/>
      <c r="R20" s="12">
        <v>0.1111111111111111</v>
      </c>
      <c r="S20" s="12">
        <v>0.1111111111111111</v>
      </c>
      <c r="T20" s="12">
        <v>0.1111111111111111</v>
      </c>
      <c r="U20" s="12">
        <v>0.33333333333333331</v>
      </c>
      <c r="V20" s="12">
        <v>0.33333333333333331</v>
      </c>
      <c r="W20" s="13"/>
      <c r="X20" s="13"/>
      <c r="Y20" s="13"/>
    </row>
    <row r="21" spans="1:25" x14ac:dyDescent="0.3">
      <c r="A21" s="279" t="s">
        <v>257</v>
      </c>
      <c r="B21" s="1" t="s">
        <v>130</v>
      </c>
      <c r="C21" s="2" t="s">
        <v>14</v>
      </c>
      <c r="D21" s="3" t="s">
        <v>20</v>
      </c>
      <c r="E21" s="4" t="s">
        <v>21</v>
      </c>
      <c r="F21" s="5" t="s">
        <v>154</v>
      </c>
      <c r="G21" s="6"/>
      <c r="H21" s="7">
        <v>2</v>
      </c>
      <c r="I21" s="8">
        <v>1</v>
      </c>
      <c r="J21" s="9">
        <v>2</v>
      </c>
      <c r="K21" s="10"/>
      <c r="L21" s="10"/>
      <c r="M21" s="11"/>
      <c r="N21" s="11"/>
      <c r="O21" s="11"/>
      <c r="P21" s="11"/>
      <c r="Q21" s="11"/>
      <c r="R21" s="12">
        <v>0.1111111111111111</v>
      </c>
      <c r="S21" s="12">
        <v>0.1111111111111111</v>
      </c>
      <c r="T21" s="12">
        <v>0.1111111111111111</v>
      </c>
      <c r="U21" s="12">
        <v>0.33333333333333331</v>
      </c>
      <c r="V21" s="12">
        <v>0.33333333333333331</v>
      </c>
      <c r="W21" s="13"/>
      <c r="X21" s="13"/>
      <c r="Y21" s="13"/>
    </row>
    <row r="22" spans="1:25" x14ac:dyDescent="0.3">
      <c r="A22" s="279" t="s">
        <v>257</v>
      </c>
      <c r="B22" s="1" t="s">
        <v>130</v>
      </c>
      <c r="C22" s="2" t="s">
        <v>14</v>
      </c>
      <c r="D22" s="3" t="s">
        <v>20</v>
      </c>
      <c r="E22" s="4" t="s">
        <v>21</v>
      </c>
      <c r="F22" s="5" t="s">
        <v>155</v>
      </c>
      <c r="G22" s="6"/>
      <c r="H22" s="7">
        <v>1</v>
      </c>
      <c r="I22" s="8">
        <v>1</v>
      </c>
      <c r="J22" s="9">
        <v>1</v>
      </c>
      <c r="K22" s="10">
        <v>0.5</v>
      </c>
      <c r="L22" s="10">
        <v>0.5</v>
      </c>
      <c r="M22" s="11"/>
      <c r="N22" s="11"/>
      <c r="O22" s="11"/>
      <c r="P22" s="11"/>
      <c r="Q22" s="11"/>
      <c r="R22" s="12"/>
      <c r="S22" s="12"/>
      <c r="T22" s="12"/>
      <c r="U22" s="12"/>
      <c r="V22" s="12"/>
      <c r="W22" s="13"/>
      <c r="X22" s="13"/>
      <c r="Y22" s="13"/>
    </row>
    <row r="23" spans="1:25" x14ac:dyDescent="0.3">
      <c r="A23" s="279" t="s">
        <v>257</v>
      </c>
      <c r="B23" s="1" t="s">
        <v>130</v>
      </c>
      <c r="C23" s="2" t="s">
        <v>14</v>
      </c>
      <c r="D23" s="3" t="s">
        <v>20</v>
      </c>
      <c r="E23" s="4" t="s">
        <v>21</v>
      </c>
      <c r="F23" s="5" t="s">
        <v>156</v>
      </c>
      <c r="G23" s="6"/>
      <c r="H23" s="7">
        <v>6</v>
      </c>
      <c r="I23" s="8">
        <v>1</v>
      </c>
      <c r="J23" s="9">
        <v>6</v>
      </c>
      <c r="K23" s="10"/>
      <c r="L23" s="10"/>
      <c r="M23" s="11"/>
      <c r="N23" s="11"/>
      <c r="O23" s="11"/>
      <c r="P23" s="11"/>
      <c r="Q23" s="11"/>
      <c r="R23" s="12">
        <v>0.1111111111111111</v>
      </c>
      <c r="S23" s="12">
        <v>0.1111111111111111</v>
      </c>
      <c r="T23" s="12">
        <v>0.1111111111111111</v>
      </c>
      <c r="U23" s="12">
        <v>0.33333333333333331</v>
      </c>
      <c r="V23" s="12">
        <v>0.33333333333333331</v>
      </c>
      <c r="W23" s="13"/>
      <c r="X23" s="13"/>
      <c r="Y23" s="13"/>
    </row>
    <row r="24" spans="1:25" x14ac:dyDescent="0.3">
      <c r="A24" s="279" t="s">
        <v>257</v>
      </c>
      <c r="B24" s="1" t="s">
        <v>130</v>
      </c>
      <c r="C24" s="2" t="s">
        <v>14</v>
      </c>
      <c r="D24" s="3" t="s">
        <v>20</v>
      </c>
      <c r="E24" s="4" t="s">
        <v>21</v>
      </c>
      <c r="F24" s="5" t="s">
        <v>157</v>
      </c>
      <c r="G24" s="6" t="s">
        <v>158</v>
      </c>
      <c r="H24" s="7">
        <v>1</v>
      </c>
      <c r="I24" s="8">
        <v>1</v>
      </c>
      <c r="J24" s="9">
        <v>1</v>
      </c>
      <c r="K24" s="10"/>
      <c r="L24" s="10"/>
      <c r="M24" s="11"/>
      <c r="N24" s="11"/>
      <c r="O24" s="11"/>
      <c r="P24" s="11"/>
      <c r="Q24" s="11"/>
      <c r="R24" s="12"/>
      <c r="S24" s="12"/>
      <c r="T24" s="12"/>
      <c r="U24" s="12"/>
      <c r="V24" s="12"/>
      <c r="W24" s="13">
        <v>0.33333333333333331</v>
      </c>
      <c r="X24" s="13">
        <v>0.33333333333333331</v>
      </c>
      <c r="Y24" s="13">
        <v>0.33333333333333331</v>
      </c>
    </row>
    <row r="25" spans="1:25" x14ac:dyDescent="0.3">
      <c r="A25" s="279" t="s">
        <v>257</v>
      </c>
      <c r="B25" s="1" t="s">
        <v>130</v>
      </c>
      <c r="C25" s="2" t="s">
        <v>14</v>
      </c>
      <c r="D25" s="3" t="s">
        <v>20</v>
      </c>
      <c r="E25" s="4" t="s">
        <v>21</v>
      </c>
      <c r="F25" s="5" t="s">
        <v>157</v>
      </c>
      <c r="G25" s="6" t="s">
        <v>159</v>
      </c>
      <c r="H25" s="7">
        <v>8</v>
      </c>
      <c r="I25" s="8">
        <v>1</v>
      </c>
      <c r="J25" s="9">
        <v>8</v>
      </c>
      <c r="K25" s="10"/>
      <c r="L25" s="10"/>
      <c r="M25" s="11"/>
      <c r="N25" s="11"/>
      <c r="O25" s="11"/>
      <c r="P25" s="11"/>
      <c r="Q25" s="11"/>
      <c r="R25" s="12"/>
      <c r="S25" s="12"/>
      <c r="T25" s="12"/>
      <c r="U25" s="12"/>
      <c r="V25" s="12"/>
      <c r="W25" s="13">
        <v>0.33333333333333331</v>
      </c>
      <c r="X25" s="13">
        <v>0.33333333333333331</v>
      </c>
      <c r="Y25" s="13">
        <v>0.33333333333333331</v>
      </c>
    </row>
    <row r="26" spans="1:25" x14ac:dyDescent="0.3">
      <c r="A26" s="279" t="s">
        <v>257</v>
      </c>
      <c r="B26" s="1" t="s">
        <v>130</v>
      </c>
      <c r="C26" s="2" t="s">
        <v>14</v>
      </c>
      <c r="D26" s="3" t="s">
        <v>20</v>
      </c>
      <c r="E26" s="4" t="s">
        <v>21</v>
      </c>
      <c r="F26" s="5" t="s">
        <v>160</v>
      </c>
      <c r="G26" s="6"/>
      <c r="H26" s="7">
        <v>1</v>
      </c>
      <c r="I26" s="8">
        <v>1</v>
      </c>
      <c r="J26" s="9">
        <v>1</v>
      </c>
      <c r="K26" s="10"/>
      <c r="L26" s="10"/>
      <c r="M26" s="11"/>
      <c r="N26" s="11"/>
      <c r="O26" s="11"/>
      <c r="P26" s="11"/>
      <c r="Q26" s="11"/>
      <c r="R26" s="12"/>
      <c r="S26" s="12"/>
      <c r="T26" s="12"/>
      <c r="U26" s="12"/>
      <c r="V26" s="12"/>
      <c r="W26" s="13">
        <v>0.33333333333333331</v>
      </c>
      <c r="X26" s="13">
        <v>0.33333333333333331</v>
      </c>
      <c r="Y26" s="13">
        <v>0.33333333333333331</v>
      </c>
    </row>
    <row r="27" spans="1:25" x14ac:dyDescent="0.3">
      <c r="A27" s="279" t="s">
        <v>257</v>
      </c>
      <c r="B27" s="1" t="s">
        <v>130</v>
      </c>
      <c r="C27" s="2" t="s">
        <v>14</v>
      </c>
      <c r="D27" s="3" t="s">
        <v>20</v>
      </c>
      <c r="E27" s="4" t="s">
        <v>40</v>
      </c>
      <c r="F27" s="5" t="s">
        <v>161</v>
      </c>
      <c r="G27" s="6"/>
      <c r="H27" s="7">
        <v>14</v>
      </c>
      <c r="I27" s="8">
        <v>1</v>
      </c>
      <c r="J27" s="9">
        <v>14</v>
      </c>
      <c r="K27" s="10"/>
      <c r="L27" s="10"/>
      <c r="M27" s="11"/>
      <c r="N27" s="11"/>
      <c r="O27" s="11"/>
      <c r="P27" s="11"/>
      <c r="Q27" s="11"/>
      <c r="R27" s="12"/>
      <c r="S27" s="12"/>
      <c r="T27" s="12"/>
      <c r="U27" s="12"/>
      <c r="V27" s="12"/>
      <c r="W27" s="13">
        <v>0.33333333333333331</v>
      </c>
      <c r="X27" s="13">
        <v>0.33333333333333331</v>
      </c>
      <c r="Y27" s="13">
        <v>0.33333333333333331</v>
      </c>
    </row>
    <row r="28" spans="1:25" x14ac:dyDescent="0.3">
      <c r="A28" s="279" t="s">
        <v>257</v>
      </c>
      <c r="B28" s="1" t="s">
        <v>130</v>
      </c>
      <c r="C28" s="2" t="s">
        <v>14</v>
      </c>
      <c r="D28" s="3" t="s">
        <v>20</v>
      </c>
      <c r="E28" s="4" t="s">
        <v>40</v>
      </c>
      <c r="F28" s="5" t="s">
        <v>162</v>
      </c>
      <c r="G28" s="6"/>
      <c r="H28" s="7">
        <v>25</v>
      </c>
      <c r="I28" s="8">
        <v>1</v>
      </c>
      <c r="J28" s="9">
        <v>25</v>
      </c>
      <c r="K28" s="10"/>
      <c r="L28" s="10"/>
      <c r="M28" s="11"/>
      <c r="N28" s="11"/>
      <c r="O28" s="11"/>
      <c r="P28" s="11"/>
      <c r="Q28" s="11"/>
      <c r="R28" s="12"/>
      <c r="S28" s="12"/>
      <c r="T28" s="12"/>
      <c r="U28" s="12"/>
      <c r="V28" s="12"/>
      <c r="W28" s="13">
        <v>0.33333333333333331</v>
      </c>
      <c r="X28" s="13">
        <v>0.33333333333333331</v>
      </c>
      <c r="Y28" s="13">
        <v>0.33333333333333331</v>
      </c>
    </row>
    <row r="29" spans="1:25" x14ac:dyDescent="0.3">
      <c r="A29" s="279" t="s">
        <v>257</v>
      </c>
      <c r="B29" s="1" t="s">
        <v>130</v>
      </c>
      <c r="C29" s="2" t="s">
        <v>14</v>
      </c>
      <c r="D29" s="3" t="s">
        <v>43</v>
      </c>
      <c r="E29" s="4" t="s">
        <v>163</v>
      </c>
      <c r="F29" s="5" t="s">
        <v>164</v>
      </c>
      <c r="G29" s="6"/>
      <c r="H29" s="7">
        <v>1</v>
      </c>
      <c r="I29" s="8">
        <v>1</v>
      </c>
      <c r="J29" s="9">
        <v>1</v>
      </c>
      <c r="K29" s="10"/>
      <c r="L29" s="10"/>
      <c r="M29" s="11"/>
      <c r="N29" s="11"/>
      <c r="O29" s="11"/>
      <c r="P29" s="11"/>
      <c r="Q29" s="11"/>
      <c r="R29" s="12"/>
      <c r="S29" s="12"/>
      <c r="T29" s="12">
        <v>1</v>
      </c>
      <c r="U29" s="12"/>
      <c r="V29" s="12"/>
      <c r="W29" s="13"/>
      <c r="X29" s="13"/>
      <c r="Y29" s="13"/>
    </row>
    <row r="30" spans="1:25" x14ac:dyDescent="0.3">
      <c r="A30" s="279" t="s">
        <v>257</v>
      </c>
      <c r="B30" s="1" t="s">
        <v>130</v>
      </c>
      <c r="C30" s="2" t="s">
        <v>14</v>
      </c>
      <c r="D30" s="3" t="s">
        <v>43</v>
      </c>
      <c r="E30" s="4" t="s">
        <v>163</v>
      </c>
      <c r="F30" s="5" t="s">
        <v>165</v>
      </c>
      <c r="G30" s="6"/>
      <c r="H30" s="7">
        <v>28</v>
      </c>
      <c r="I30" s="8">
        <v>1</v>
      </c>
      <c r="J30" s="9">
        <v>28</v>
      </c>
      <c r="K30" s="10"/>
      <c r="L30" s="10"/>
      <c r="M30" s="11"/>
      <c r="N30" s="11"/>
      <c r="O30" s="11"/>
      <c r="P30" s="11"/>
      <c r="Q30" s="11"/>
      <c r="R30" s="12"/>
      <c r="S30" s="12"/>
      <c r="T30" s="12">
        <v>1</v>
      </c>
      <c r="U30" s="12"/>
      <c r="V30" s="12"/>
      <c r="W30" s="13"/>
      <c r="X30" s="13"/>
      <c r="Y30" s="13"/>
    </row>
    <row r="31" spans="1:25" x14ac:dyDescent="0.3">
      <c r="A31" s="279" t="s">
        <v>257</v>
      </c>
      <c r="B31" s="1" t="s">
        <v>130</v>
      </c>
      <c r="C31" s="2" t="s">
        <v>14</v>
      </c>
      <c r="D31" s="3" t="s">
        <v>43</v>
      </c>
      <c r="E31" s="4" t="s">
        <v>44</v>
      </c>
      <c r="F31" s="5" t="s">
        <v>166</v>
      </c>
      <c r="G31" s="6"/>
      <c r="H31" s="7">
        <v>30</v>
      </c>
      <c r="I31" s="8">
        <v>1</v>
      </c>
      <c r="J31" s="9">
        <v>30</v>
      </c>
      <c r="K31" s="10"/>
      <c r="L31" s="10"/>
      <c r="M31" s="11"/>
      <c r="N31" s="11"/>
      <c r="O31" s="11"/>
      <c r="P31" s="11"/>
      <c r="Q31" s="11"/>
      <c r="R31" s="12"/>
      <c r="S31" s="12"/>
      <c r="T31" s="12">
        <v>1</v>
      </c>
      <c r="U31" s="12"/>
      <c r="V31" s="12"/>
      <c r="W31" s="13"/>
      <c r="X31" s="13"/>
      <c r="Y31" s="13"/>
    </row>
    <row r="32" spans="1:25" x14ac:dyDescent="0.3">
      <c r="A32" s="279" t="s">
        <v>257</v>
      </c>
      <c r="B32" s="1" t="s">
        <v>130</v>
      </c>
      <c r="C32" s="2" t="s">
        <v>14</v>
      </c>
      <c r="D32" s="3" t="s">
        <v>43</v>
      </c>
      <c r="E32" s="4" t="s">
        <v>44</v>
      </c>
      <c r="F32" s="5" t="s">
        <v>167</v>
      </c>
      <c r="G32" s="6"/>
      <c r="H32" s="7">
        <v>30</v>
      </c>
      <c r="I32" s="8">
        <v>1</v>
      </c>
      <c r="J32" s="9">
        <v>30</v>
      </c>
      <c r="K32" s="10"/>
      <c r="L32" s="10"/>
      <c r="M32" s="11"/>
      <c r="N32" s="11"/>
      <c r="O32" s="11"/>
      <c r="P32" s="11"/>
      <c r="Q32" s="11"/>
      <c r="R32" s="12"/>
      <c r="S32" s="12"/>
      <c r="T32" s="12">
        <v>1</v>
      </c>
      <c r="U32" s="12"/>
      <c r="V32" s="12"/>
      <c r="W32" s="13"/>
      <c r="X32" s="13"/>
      <c r="Y32" s="13"/>
    </row>
    <row r="33" spans="1:25" x14ac:dyDescent="0.3">
      <c r="A33" s="279" t="s">
        <v>257</v>
      </c>
      <c r="B33" s="1" t="s">
        <v>130</v>
      </c>
      <c r="C33" s="2" t="s">
        <v>14</v>
      </c>
      <c r="D33" s="3" t="s">
        <v>43</v>
      </c>
      <c r="E33" s="4" t="s">
        <v>44</v>
      </c>
      <c r="F33" s="5" t="s">
        <v>168</v>
      </c>
      <c r="G33" s="6"/>
      <c r="H33" s="7">
        <v>30</v>
      </c>
      <c r="I33" s="8">
        <v>1</v>
      </c>
      <c r="J33" s="9">
        <v>30</v>
      </c>
      <c r="K33" s="10"/>
      <c r="L33" s="10"/>
      <c r="M33" s="11"/>
      <c r="N33" s="11"/>
      <c r="O33" s="11"/>
      <c r="P33" s="11"/>
      <c r="Q33" s="11"/>
      <c r="R33" s="12"/>
      <c r="S33" s="12"/>
      <c r="T33" s="12">
        <v>1</v>
      </c>
      <c r="U33" s="12"/>
      <c r="V33" s="12"/>
      <c r="W33" s="13"/>
      <c r="X33" s="13"/>
      <c r="Y33" s="13"/>
    </row>
    <row r="34" spans="1:25" x14ac:dyDescent="0.3">
      <c r="A34" s="279" t="s">
        <v>257</v>
      </c>
      <c r="B34" s="1" t="s">
        <v>130</v>
      </c>
      <c r="C34" s="2" t="s">
        <v>14</v>
      </c>
      <c r="D34" s="3" t="s">
        <v>43</v>
      </c>
      <c r="E34" s="4" t="s">
        <v>44</v>
      </c>
      <c r="F34" s="5" t="s">
        <v>169</v>
      </c>
      <c r="G34" s="6"/>
      <c r="H34" s="14">
        <v>20</v>
      </c>
      <c r="I34" s="15">
        <v>1</v>
      </c>
      <c r="J34" s="9">
        <v>20</v>
      </c>
      <c r="K34" s="10"/>
      <c r="L34" s="10"/>
      <c r="M34" s="11"/>
      <c r="N34" s="11"/>
      <c r="O34" s="11"/>
      <c r="P34" s="11"/>
      <c r="Q34" s="11"/>
      <c r="R34" s="12"/>
      <c r="S34" s="12"/>
      <c r="T34" s="12">
        <v>1</v>
      </c>
      <c r="U34" s="12"/>
      <c r="V34" s="12"/>
      <c r="W34" s="13"/>
      <c r="X34" s="13"/>
      <c r="Y34" s="13"/>
    </row>
    <row r="35" spans="1:25" x14ac:dyDescent="0.3">
      <c r="A35" s="279" t="s">
        <v>257</v>
      </c>
      <c r="B35" s="1" t="s">
        <v>130</v>
      </c>
      <c r="C35" s="2" t="s">
        <v>59</v>
      </c>
      <c r="D35" s="3" t="s">
        <v>170</v>
      </c>
      <c r="E35" s="4" t="s">
        <v>171</v>
      </c>
      <c r="F35" s="5"/>
      <c r="G35" s="6"/>
      <c r="H35" s="7">
        <v>44</v>
      </c>
      <c r="I35" s="8">
        <v>1</v>
      </c>
      <c r="J35" s="9">
        <v>44</v>
      </c>
      <c r="K35" s="10"/>
      <c r="L35" s="10"/>
      <c r="M35" s="11"/>
      <c r="N35" s="11"/>
      <c r="O35" s="11"/>
      <c r="P35" s="11"/>
      <c r="Q35" s="11">
        <v>1</v>
      </c>
      <c r="R35" s="12"/>
      <c r="S35" s="12"/>
      <c r="T35" s="12"/>
      <c r="U35" s="12"/>
      <c r="V35" s="12"/>
      <c r="W35" s="13"/>
      <c r="X35" s="13"/>
      <c r="Y35" s="13"/>
    </row>
    <row r="36" spans="1:25" x14ac:dyDescent="0.3">
      <c r="A36" s="279" t="s">
        <v>257</v>
      </c>
      <c r="B36" s="1" t="s">
        <v>130</v>
      </c>
      <c r="C36" s="2" t="s">
        <v>59</v>
      </c>
      <c r="D36" s="3" t="s">
        <v>170</v>
      </c>
      <c r="E36" s="4" t="s">
        <v>172</v>
      </c>
      <c r="F36" s="5"/>
      <c r="G36" s="6"/>
      <c r="H36" s="7">
        <v>108</v>
      </c>
      <c r="I36" s="8">
        <v>1</v>
      </c>
      <c r="J36" s="9">
        <v>108</v>
      </c>
      <c r="K36" s="10"/>
      <c r="L36" s="10"/>
      <c r="M36" s="11"/>
      <c r="N36" s="11"/>
      <c r="O36" s="11"/>
      <c r="P36" s="11"/>
      <c r="Q36" s="11">
        <v>1</v>
      </c>
      <c r="R36" s="12"/>
      <c r="S36" s="12"/>
      <c r="T36" s="12"/>
      <c r="U36" s="12"/>
      <c r="V36" s="12"/>
      <c r="W36" s="13"/>
      <c r="X36" s="13"/>
      <c r="Y36" s="13"/>
    </row>
    <row r="37" spans="1:25" x14ac:dyDescent="0.3">
      <c r="A37" s="279" t="s">
        <v>257</v>
      </c>
      <c r="B37" s="1" t="s">
        <v>130</v>
      </c>
      <c r="C37" s="2" t="s">
        <v>59</v>
      </c>
      <c r="D37" s="3" t="s">
        <v>170</v>
      </c>
      <c r="E37" s="4" t="s">
        <v>173</v>
      </c>
      <c r="F37" s="5"/>
      <c r="G37" s="6"/>
      <c r="H37" s="7">
        <v>2</v>
      </c>
      <c r="I37" s="8">
        <v>1</v>
      </c>
      <c r="J37" s="9">
        <v>2</v>
      </c>
      <c r="K37" s="10"/>
      <c r="L37" s="10"/>
      <c r="M37" s="11"/>
      <c r="N37" s="11"/>
      <c r="O37" s="11"/>
      <c r="P37" s="11"/>
      <c r="Q37" s="11">
        <v>1</v>
      </c>
      <c r="R37" s="12"/>
      <c r="S37" s="12"/>
      <c r="T37" s="12"/>
      <c r="U37" s="12"/>
      <c r="V37" s="12"/>
      <c r="W37" s="13"/>
      <c r="X37" s="13"/>
      <c r="Y37" s="13"/>
    </row>
    <row r="38" spans="1:25" x14ac:dyDescent="0.3">
      <c r="A38" s="279" t="s">
        <v>257</v>
      </c>
      <c r="B38" s="1" t="s">
        <v>130</v>
      </c>
      <c r="C38" s="2" t="s">
        <v>59</v>
      </c>
      <c r="D38" s="3" t="s">
        <v>170</v>
      </c>
      <c r="E38" s="4" t="s">
        <v>174</v>
      </c>
      <c r="F38" s="5"/>
      <c r="G38" s="6"/>
      <c r="H38" s="14">
        <v>16</v>
      </c>
      <c r="I38" s="15">
        <v>1</v>
      </c>
      <c r="J38" s="9">
        <v>16</v>
      </c>
      <c r="K38" s="10"/>
      <c r="L38" s="10"/>
      <c r="M38" s="11"/>
      <c r="N38" s="11"/>
      <c r="O38" s="11"/>
      <c r="P38" s="11"/>
      <c r="Q38" s="11">
        <v>1</v>
      </c>
      <c r="R38" s="12"/>
      <c r="S38" s="12"/>
      <c r="T38" s="12"/>
      <c r="U38" s="12"/>
      <c r="V38" s="12"/>
      <c r="W38" s="13"/>
      <c r="X38" s="13"/>
      <c r="Y38" s="13"/>
    </row>
    <row r="39" spans="1:25" x14ac:dyDescent="0.3">
      <c r="A39" s="279" t="s">
        <v>257</v>
      </c>
      <c r="B39" s="1" t="s">
        <v>130</v>
      </c>
      <c r="C39" s="2" t="s">
        <v>62</v>
      </c>
      <c r="D39" s="3" t="s">
        <v>175</v>
      </c>
      <c r="E39" s="4"/>
      <c r="F39" s="5"/>
      <c r="G39" s="6"/>
      <c r="H39" s="16">
        <v>122</v>
      </c>
      <c r="I39" s="17">
        <v>1</v>
      </c>
      <c r="J39" s="9">
        <v>122</v>
      </c>
      <c r="K39" s="10"/>
      <c r="L39" s="10">
        <v>1</v>
      </c>
      <c r="M39" s="11"/>
      <c r="N39" s="11"/>
      <c r="O39" s="11"/>
      <c r="P39" s="11"/>
      <c r="Q39" s="11"/>
      <c r="R39" s="12"/>
      <c r="S39" s="12"/>
      <c r="T39" s="12"/>
      <c r="U39" s="12"/>
      <c r="V39" s="12"/>
      <c r="W39" s="13"/>
      <c r="X39" s="13"/>
      <c r="Y39" s="13"/>
    </row>
    <row r="40" spans="1:25" x14ac:dyDescent="0.3">
      <c r="A40" s="279" t="s">
        <v>257</v>
      </c>
      <c r="B40" s="1" t="s">
        <v>130</v>
      </c>
      <c r="C40" s="2" t="s">
        <v>62</v>
      </c>
      <c r="D40" s="3" t="s">
        <v>176</v>
      </c>
      <c r="E40" s="4"/>
      <c r="F40" s="5"/>
      <c r="G40" s="6"/>
      <c r="H40" s="16">
        <v>10</v>
      </c>
      <c r="I40" s="17">
        <v>1</v>
      </c>
      <c r="J40" s="9">
        <v>10</v>
      </c>
      <c r="K40" s="10"/>
      <c r="L40" s="10">
        <v>1</v>
      </c>
      <c r="M40" s="11"/>
      <c r="N40" s="11"/>
      <c r="O40" s="11"/>
      <c r="P40" s="11"/>
      <c r="Q40" s="11"/>
      <c r="R40" s="12"/>
      <c r="S40" s="12"/>
      <c r="T40" s="12"/>
      <c r="U40" s="12"/>
      <c r="V40" s="12"/>
      <c r="W40" s="13"/>
      <c r="X40" s="13"/>
      <c r="Y40" s="13"/>
    </row>
    <row r="41" spans="1:25" x14ac:dyDescent="0.3">
      <c r="A41" s="279" t="s">
        <v>257</v>
      </c>
      <c r="B41" s="1" t="s">
        <v>130</v>
      </c>
      <c r="C41" s="2" t="s">
        <v>62</v>
      </c>
      <c r="D41" s="3" t="s">
        <v>177</v>
      </c>
      <c r="E41" s="4"/>
      <c r="F41" s="5"/>
      <c r="G41" s="6"/>
      <c r="H41" s="16">
        <v>2</v>
      </c>
      <c r="I41" s="17">
        <v>1</v>
      </c>
      <c r="J41" s="9">
        <v>2</v>
      </c>
      <c r="K41" s="10"/>
      <c r="L41" s="10">
        <v>1</v>
      </c>
      <c r="M41" s="11"/>
      <c r="N41" s="11"/>
      <c r="O41" s="11"/>
      <c r="P41" s="11"/>
      <c r="Q41" s="11"/>
      <c r="R41" s="12"/>
      <c r="S41" s="12"/>
      <c r="T41" s="12"/>
      <c r="U41" s="12"/>
      <c r="V41" s="12"/>
      <c r="W41" s="13"/>
      <c r="X41" s="13"/>
      <c r="Y41" s="13"/>
    </row>
    <row r="42" spans="1:25" x14ac:dyDescent="0.3">
      <c r="A42" s="279" t="s">
        <v>257</v>
      </c>
      <c r="B42" s="1" t="s">
        <v>130</v>
      </c>
      <c r="C42" s="2" t="s">
        <v>62</v>
      </c>
      <c r="D42" s="3" t="s">
        <v>178</v>
      </c>
      <c r="E42" s="4"/>
      <c r="F42" s="5"/>
      <c r="G42" s="6"/>
      <c r="H42" s="16">
        <v>25</v>
      </c>
      <c r="I42" s="17">
        <v>1</v>
      </c>
      <c r="J42" s="9">
        <v>25</v>
      </c>
      <c r="K42" s="10"/>
      <c r="L42" s="10">
        <v>1</v>
      </c>
      <c r="M42" s="11"/>
      <c r="N42" s="11"/>
      <c r="O42" s="11"/>
      <c r="P42" s="11"/>
      <c r="Q42" s="11"/>
      <c r="R42" s="12"/>
      <c r="S42" s="12"/>
      <c r="T42" s="12"/>
      <c r="U42" s="12"/>
      <c r="V42" s="12"/>
      <c r="W42" s="13"/>
      <c r="X42" s="13"/>
      <c r="Y42" s="13"/>
    </row>
    <row r="43" spans="1:25" x14ac:dyDescent="0.3">
      <c r="A43" s="279" t="s">
        <v>257</v>
      </c>
      <c r="B43" s="1" t="s">
        <v>130</v>
      </c>
      <c r="C43" s="2" t="s">
        <v>62</v>
      </c>
      <c r="D43" s="3" t="s">
        <v>179</v>
      </c>
      <c r="E43" s="4"/>
      <c r="F43" s="5"/>
      <c r="G43" s="6"/>
      <c r="H43" s="16">
        <v>4</v>
      </c>
      <c r="I43" s="17">
        <v>1</v>
      </c>
      <c r="J43" s="9">
        <v>4</v>
      </c>
      <c r="K43" s="10"/>
      <c r="L43" s="10">
        <v>1</v>
      </c>
      <c r="M43" s="11"/>
      <c r="N43" s="11"/>
      <c r="O43" s="11"/>
      <c r="P43" s="11"/>
      <c r="Q43" s="11"/>
      <c r="R43" s="12"/>
      <c r="S43" s="12"/>
      <c r="T43" s="12"/>
      <c r="U43" s="12"/>
      <c r="V43" s="12"/>
      <c r="W43" s="13"/>
      <c r="X43" s="13"/>
      <c r="Y43" s="13"/>
    </row>
    <row r="44" spans="1:25" x14ac:dyDescent="0.3">
      <c r="A44" s="279" t="s">
        <v>257</v>
      </c>
      <c r="B44" s="1" t="s">
        <v>130</v>
      </c>
      <c r="C44" s="2" t="s">
        <v>62</v>
      </c>
      <c r="D44" s="3" t="s">
        <v>180</v>
      </c>
      <c r="E44" s="4"/>
      <c r="F44" s="5"/>
      <c r="G44" s="6"/>
      <c r="H44" s="18">
        <v>3</v>
      </c>
      <c r="I44" s="19">
        <v>1</v>
      </c>
      <c r="J44" s="9">
        <v>3</v>
      </c>
      <c r="K44" s="10"/>
      <c r="L44" s="10">
        <v>1</v>
      </c>
      <c r="M44" s="11"/>
      <c r="N44" s="11"/>
      <c r="O44" s="11"/>
      <c r="P44" s="11"/>
      <c r="Q44" s="11"/>
      <c r="R44" s="12"/>
      <c r="S44" s="12"/>
      <c r="T44" s="12"/>
      <c r="U44" s="12"/>
      <c r="V44" s="12"/>
      <c r="W44" s="13"/>
      <c r="X44" s="13"/>
      <c r="Y44" s="13"/>
    </row>
    <row r="45" spans="1:25" x14ac:dyDescent="0.3">
      <c r="A45" s="279" t="s">
        <v>257</v>
      </c>
      <c r="B45" s="1" t="s">
        <v>130</v>
      </c>
      <c r="C45" s="2" t="s">
        <v>181</v>
      </c>
      <c r="D45" s="3" t="s">
        <v>182</v>
      </c>
      <c r="E45" s="4" t="s">
        <v>183</v>
      </c>
      <c r="F45" s="5" t="s">
        <v>184</v>
      </c>
      <c r="G45" s="6"/>
      <c r="H45" s="7">
        <v>90</v>
      </c>
      <c r="I45" s="8">
        <v>0.4</v>
      </c>
      <c r="J45" s="9">
        <v>36</v>
      </c>
      <c r="K45" s="10"/>
      <c r="L45" s="10"/>
      <c r="M45" s="11"/>
      <c r="N45" s="11"/>
      <c r="O45" s="11"/>
      <c r="P45" s="11"/>
      <c r="Q45" s="11"/>
      <c r="R45" s="12">
        <v>0.4</v>
      </c>
      <c r="S45" s="12"/>
      <c r="T45" s="12"/>
      <c r="U45" s="12"/>
      <c r="V45" s="12"/>
      <c r="W45" s="13">
        <v>0.6</v>
      </c>
      <c r="X45" s="13"/>
      <c r="Y45" s="13"/>
    </row>
    <row r="46" spans="1:25" x14ac:dyDescent="0.3">
      <c r="A46" s="279" t="s">
        <v>257</v>
      </c>
      <c r="B46" s="1" t="s">
        <v>130</v>
      </c>
      <c r="C46" s="2" t="s">
        <v>181</v>
      </c>
      <c r="D46" s="3" t="s">
        <v>182</v>
      </c>
      <c r="E46" s="4" t="s">
        <v>183</v>
      </c>
      <c r="F46" s="5" t="s">
        <v>185</v>
      </c>
      <c r="G46" s="6"/>
      <c r="H46" s="7">
        <v>60</v>
      </c>
      <c r="I46" s="8">
        <v>0.4</v>
      </c>
      <c r="J46" s="9">
        <v>24</v>
      </c>
      <c r="K46" s="10"/>
      <c r="L46" s="10"/>
      <c r="M46" s="11"/>
      <c r="N46" s="11"/>
      <c r="O46" s="11"/>
      <c r="P46" s="11"/>
      <c r="Q46" s="11"/>
      <c r="R46" s="12">
        <v>0.4</v>
      </c>
      <c r="S46" s="12"/>
      <c r="T46" s="12"/>
      <c r="U46" s="12"/>
      <c r="V46" s="12"/>
      <c r="W46" s="13">
        <v>0.6</v>
      </c>
      <c r="X46" s="13"/>
      <c r="Y46" s="13"/>
    </row>
    <row r="47" spans="1:25" x14ac:dyDescent="0.3">
      <c r="A47" s="279" t="s">
        <v>257</v>
      </c>
      <c r="B47" s="1" t="s">
        <v>130</v>
      </c>
      <c r="C47" s="2" t="s">
        <v>181</v>
      </c>
      <c r="D47" s="3" t="s">
        <v>182</v>
      </c>
      <c r="E47" s="4" t="s">
        <v>186</v>
      </c>
      <c r="F47" s="5"/>
      <c r="G47" s="6"/>
      <c r="H47" s="7">
        <v>2</v>
      </c>
      <c r="I47" s="8">
        <v>0.4</v>
      </c>
      <c r="J47" s="9">
        <v>0.8</v>
      </c>
      <c r="K47" s="10"/>
      <c r="L47" s="10"/>
      <c r="M47" s="11"/>
      <c r="N47" s="11"/>
      <c r="O47" s="11"/>
      <c r="P47" s="11"/>
      <c r="Q47" s="11"/>
      <c r="R47" s="12">
        <v>8.3333333333333329E-2</v>
      </c>
      <c r="S47" s="12">
        <v>8.3333333333333329E-2</v>
      </c>
      <c r="T47" s="12">
        <v>8.3333333333333329E-2</v>
      </c>
      <c r="U47" s="12">
        <v>0.25</v>
      </c>
      <c r="V47" s="12">
        <v>0.25</v>
      </c>
      <c r="W47" s="13">
        <v>0.25</v>
      </c>
      <c r="X47" s="13"/>
      <c r="Y47" s="13"/>
    </row>
    <row r="48" spans="1:25" x14ac:dyDescent="0.3">
      <c r="A48" s="279" t="s">
        <v>257</v>
      </c>
      <c r="B48" s="1" t="s">
        <v>130</v>
      </c>
      <c r="C48" s="2" t="s">
        <v>181</v>
      </c>
      <c r="D48" s="3" t="s">
        <v>182</v>
      </c>
      <c r="E48" s="4" t="s">
        <v>187</v>
      </c>
      <c r="F48" s="5"/>
      <c r="G48" s="6"/>
      <c r="H48" s="7">
        <v>2</v>
      </c>
      <c r="I48" s="8">
        <v>0.4</v>
      </c>
      <c r="J48" s="9">
        <v>0.8</v>
      </c>
      <c r="K48" s="10"/>
      <c r="L48" s="10"/>
      <c r="M48" s="11"/>
      <c r="N48" s="11"/>
      <c r="O48" s="11"/>
      <c r="P48" s="11"/>
      <c r="Q48" s="11"/>
      <c r="R48" s="12">
        <v>0.1111111111111111</v>
      </c>
      <c r="S48" s="12">
        <v>0.1111111111111111</v>
      </c>
      <c r="T48" s="12">
        <v>0.1111111111111111</v>
      </c>
      <c r="U48" s="12">
        <v>0.33333333333333331</v>
      </c>
      <c r="V48" s="12">
        <v>0.33333333333333331</v>
      </c>
      <c r="W48" s="13"/>
      <c r="X48" s="13"/>
      <c r="Y48" s="13"/>
    </row>
    <row r="49" spans="1:25" x14ac:dyDescent="0.3">
      <c r="A49" s="279" t="s">
        <v>257</v>
      </c>
      <c r="B49" s="1" t="s">
        <v>130</v>
      </c>
      <c r="C49" s="2" t="s">
        <v>181</v>
      </c>
      <c r="D49" s="3" t="s">
        <v>182</v>
      </c>
      <c r="E49" s="4" t="s">
        <v>188</v>
      </c>
      <c r="F49" s="5"/>
      <c r="G49" s="6"/>
      <c r="H49" s="7">
        <v>1</v>
      </c>
      <c r="I49" s="8">
        <v>0.4</v>
      </c>
      <c r="J49" s="9">
        <v>0.4</v>
      </c>
      <c r="K49" s="10"/>
      <c r="L49" s="10"/>
      <c r="M49" s="11"/>
      <c r="N49" s="11"/>
      <c r="O49" s="11"/>
      <c r="P49" s="11"/>
      <c r="Q49" s="11"/>
      <c r="R49" s="12">
        <v>8.3333333333333329E-2</v>
      </c>
      <c r="S49" s="12">
        <v>8.3333333333333329E-2</v>
      </c>
      <c r="T49" s="12">
        <v>8.3333333333333329E-2</v>
      </c>
      <c r="U49" s="12">
        <v>0.25</v>
      </c>
      <c r="V49" s="12">
        <v>0.25</v>
      </c>
      <c r="W49" s="13">
        <v>0.25</v>
      </c>
      <c r="X49" s="13"/>
      <c r="Y49" s="13"/>
    </row>
    <row r="50" spans="1:25" x14ac:dyDescent="0.3">
      <c r="A50" s="279" t="s">
        <v>257</v>
      </c>
      <c r="B50" s="1" t="s">
        <v>130</v>
      </c>
      <c r="C50" s="2" t="s">
        <v>181</v>
      </c>
      <c r="D50" s="3" t="s">
        <v>189</v>
      </c>
      <c r="E50" s="4" t="s">
        <v>190</v>
      </c>
      <c r="F50" s="5"/>
      <c r="G50" s="6"/>
      <c r="H50" s="7">
        <v>22</v>
      </c>
      <c r="I50" s="8">
        <v>0.4</v>
      </c>
      <c r="J50" s="9">
        <v>8.8000000000000007</v>
      </c>
      <c r="K50" s="10"/>
      <c r="L50" s="10"/>
      <c r="M50" s="11"/>
      <c r="N50" s="11"/>
      <c r="O50" s="11"/>
      <c r="P50" s="11"/>
      <c r="Q50" s="11"/>
      <c r="R50" s="12"/>
      <c r="S50" s="12"/>
      <c r="T50" s="12"/>
      <c r="U50" s="12"/>
      <c r="V50" s="12"/>
      <c r="W50" s="13">
        <v>0.33333333333333331</v>
      </c>
      <c r="X50" s="13">
        <v>0.33333333333333331</v>
      </c>
      <c r="Y50" s="13">
        <v>0.33333333333333331</v>
      </c>
    </row>
    <row r="51" spans="1:25" x14ac:dyDescent="0.3">
      <c r="A51" s="279" t="s">
        <v>257</v>
      </c>
      <c r="B51" s="1" t="s">
        <v>130</v>
      </c>
      <c r="C51" s="2" t="s">
        <v>181</v>
      </c>
      <c r="D51" s="3" t="s">
        <v>189</v>
      </c>
      <c r="E51" s="4" t="s">
        <v>191</v>
      </c>
      <c r="F51" s="5"/>
      <c r="G51" s="6"/>
      <c r="H51" s="7">
        <v>15</v>
      </c>
      <c r="I51" s="8">
        <v>0.4</v>
      </c>
      <c r="J51" s="9">
        <v>6</v>
      </c>
      <c r="K51" s="10"/>
      <c r="L51" s="10"/>
      <c r="M51" s="11"/>
      <c r="N51" s="11"/>
      <c r="O51" s="11"/>
      <c r="P51" s="11"/>
      <c r="Q51" s="11"/>
      <c r="R51" s="12"/>
      <c r="S51" s="12"/>
      <c r="T51" s="12"/>
      <c r="U51" s="12"/>
      <c r="V51" s="12"/>
      <c r="W51" s="13">
        <v>0.33333333333333331</v>
      </c>
      <c r="X51" s="13">
        <v>0.33333333333333331</v>
      </c>
      <c r="Y51" s="13">
        <v>0.33333333333333331</v>
      </c>
    </row>
    <row r="52" spans="1:25" x14ac:dyDescent="0.3">
      <c r="A52" s="279" t="s">
        <v>257</v>
      </c>
      <c r="B52" s="1" t="s">
        <v>130</v>
      </c>
      <c r="C52" s="2" t="s">
        <v>181</v>
      </c>
      <c r="D52" s="3" t="s">
        <v>189</v>
      </c>
      <c r="E52" s="4" t="s">
        <v>192</v>
      </c>
      <c r="F52" s="5"/>
      <c r="G52" s="6"/>
      <c r="H52" s="7">
        <v>1</v>
      </c>
      <c r="I52" s="8">
        <v>0.4</v>
      </c>
      <c r="J52" s="9">
        <v>0.4</v>
      </c>
      <c r="K52" s="10"/>
      <c r="L52" s="10"/>
      <c r="M52" s="11"/>
      <c r="N52" s="11"/>
      <c r="O52" s="11"/>
      <c r="P52" s="11"/>
      <c r="Q52" s="11"/>
      <c r="R52" s="12"/>
      <c r="S52" s="12"/>
      <c r="T52" s="12"/>
      <c r="U52" s="12"/>
      <c r="V52" s="12"/>
      <c r="W52" s="13">
        <v>0.33333333333333331</v>
      </c>
      <c r="X52" s="13">
        <v>0.33333333333333331</v>
      </c>
      <c r="Y52" s="13">
        <v>0.33333333333333331</v>
      </c>
    </row>
    <row r="53" spans="1:25" x14ac:dyDescent="0.3">
      <c r="A53" s="279" t="s">
        <v>257</v>
      </c>
      <c r="B53" s="1" t="s">
        <v>130</v>
      </c>
      <c r="C53" s="2" t="s">
        <v>181</v>
      </c>
      <c r="D53" s="3" t="s">
        <v>193</v>
      </c>
      <c r="E53" s="4" t="s">
        <v>194</v>
      </c>
      <c r="F53" s="5" t="s">
        <v>195</v>
      </c>
      <c r="G53" s="6"/>
      <c r="H53" s="7">
        <v>39</v>
      </c>
      <c r="I53" s="8">
        <v>1</v>
      </c>
      <c r="J53" s="9">
        <v>39</v>
      </c>
      <c r="K53" s="10"/>
      <c r="L53" s="10"/>
      <c r="M53" s="11"/>
      <c r="N53" s="11"/>
      <c r="O53" s="11"/>
      <c r="P53" s="11"/>
      <c r="Q53" s="11"/>
      <c r="R53" s="12"/>
      <c r="S53" s="12"/>
      <c r="T53" s="12"/>
      <c r="U53" s="12"/>
      <c r="V53" s="12"/>
      <c r="W53" s="13">
        <v>0.87</v>
      </c>
      <c r="X53" s="13">
        <v>0</v>
      </c>
      <c r="Y53" s="13">
        <v>0.13</v>
      </c>
    </row>
    <row r="54" spans="1:25" x14ac:dyDescent="0.3">
      <c r="A54" s="279" t="s">
        <v>257</v>
      </c>
      <c r="B54" s="1" t="s">
        <v>130</v>
      </c>
      <c r="C54" s="2" t="s">
        <v>181</v>
      </c>
      <c r="D54" s="3" t="s">
        <v>193</v>
      </c>
      <c r="E54" s="4" t="s">
        <v>194</v>
      </c>
      <c r="F54" s="5" t="s">
        <v>196</v>
      </c>
      <c r="G54" s="6"/>
      <c r="H54" s="7">
        <v>70</v>
      </c>
      <c r="I54" s="8">
        <v>1</v>
      </c>
      <c r="J54" s="9">
        <v>70</v>
      </c>
      <c r="K54" s="10"/>
      <c r="L54" s="10"/>
      <c r="M54" s="11"/>
      <c r="N54" s="11"/>
      <c r="O54" s="11"/>
      <c r="P54" s="11"/>
      <c r="Q54" s="11"/>
      <c r="R54" s="12"/>
      <c r="S54" s="12"/>
      <c r="T54" s="12"/>
      <c r="U54" s="12"/>
      <c r="V54" s="12"/>
      <c r="W54" s="13">
        <v>0.26</v>
      </c>
      <c r="X54" s="13"/>
      <c r="Y54" s="13">
        <v>0.74</v>
      </c>
    </row>
    <row r="55" spans="1:25" x14ac:dyDescent="0.3">
      <c r="A55" s="279" t="s">
        <v>257</v>
      </c>
      <c r="B55" s="1" t="s">
        <v>130</v>
      </c>
      <c r="C55" s="2" t="s">
        <v>181</v>
      </c>
      <c r="D55" s="3" t="s">
        <v>193</v>
      </c>
      <c r="E55" s="4" t="s">
        <v>194</v>
      </c>
      <c r="F55" s="5" t="s">
        <v>197</v>
      </c>
      <c r="G55" s="6"/>
      <c r="H55" s="7">
        <v>27</v>
      </c>
      <c r="I55" s="8">
        <v>1</v>
      </c>
      <c r="J55" s="9">
        <v>27</v>
      </c>
      <c r="K55" s="10"/>
      <c r="L55" s="10"/>
      <c r="M55" s="11"/>
      <c r="N55" s="11"/>
      <c r="O55" s="11"/>
      <c r="P55" s="11"/>
      <c r="Q55" s="11"/>
      <c r="R55" s="12"/>
      <c r="S55" s="12"/>
      <c r="T55" s="12"/>
      <c r="U55" s="12"/>
      <c r="V55" s="12"/>
      <c r="W55" s="13">
        <v>0.5</v>
      </c>
      <c r="X55" s="13">
        <v>0.5</v>
      </c>
      <c r="Y55" s="13">
        <v>0</v>
      </c>
    </row>
    <row r="56" spans="1:25" x14ac:dyDescent="0.3">
      <c r="A56" s="279" t="s">
        <v>257</v>
      </c>
      <c r="B56" s="1" t="s">
        <v>130</v>
      </c>
      <c r="C56" s="2" t="s">
        <v>181</v>
      </c>
      <c r="D56" s="3" t="s">
        <v>193</v>
      </c>
      <c r="E56" s="4" t="s">
        <v>194</v>
      </c>
      <c r="F56" s="5" t="s">
        <v>198</v>
      </c>
      <c r="G56" s="6"/>
      <c r="H56" s="7">
        <v>3</v>
      </c>
      <c r="I56" s="8">
        <v>1</v>
      </c>
      <c r="J56" s="9">
        <v>3</v>
      </c>
      <c r="K56" s="10"/>
      <c r="L56" s="10"/>
      <c r="M56" s="11"/>
      <c r="N56" s="11"/>
      <c r="O56" s="11"/>
      <c r="P56" s="11"/>
      <c r="Q56" s="11"/>
      <c r="R56" s="12"/>
      <c r="S56" s="12"/>
      <c r="T56" s="12"/>
      <c r="U56" s="12"/>
      <c r="V56" s="12"/>
      <c r="W56" s="13">
        <v>1</v>
      </c>
      <c r="X56" s="13"/>
      <c r="Y56" s="13"/>
    </row>
    <row r="57" spans="1:25" x14ac:dyDescent="0.3">
      <c r="A57" s="279" t="s">
        <v>257</v>
      </c>
      <c r="B57" s="1" t="s">
        <v>130</v>
      </c>
      <c r="C57" s="2" t="s">
        <v>181</v>
      </c>
      <c r="D57" s="3" t="s">
        <v>193</v>
      </c>
      <c r="E57" s="4" t="s">
        <v>194</v>
      </c>
      <c r="F57" s="5" t="s">
        <v>199</v>
      </c>
      <c r="G57" s="6"/>
      <c r="H57" s="7">
        <v>19.149999999999999</v>
      </c>
      <c r="I57" s="8">
        <v>1</v>
      </c>
      <c r="J57" s="9">
        <v>19.149999999999999</v>
      </c>
      <c r="K57" s="10"/>
      <c r="L57" s="10"/>
      <c r="M57" s="11"/>
      <c r="N57" s="11"/>
      <c r="O57" s="11"/>
      <c r="P57" s="11"/>
      <c r="Q57" s="11"/>
      <c r="R57" s="12"/>
      <c r="S57" s="12"/>
      <c r="T57" s="12"/>
      <c r="U57" s="12"/>
      <c r="V57" s="12"/>
      <c r="W57" s="13">
        <v>0.5</v>
      </c>
      <c r="X57" s="13">
        <v>0.5</v>
      </c>
      <c r="Y57" s="13">
        <v>0</v>
      </c>
    </row>
    <row r="58" spans="1:25" x14ac:dyDescent="0.3">
      <c r="A58" s="279" t="s">
        <v>257</v>
      </c>
      <c r="B58" s="1" t="s">
        <v>130</v>
      </c>
      <c r="C58" s="2" t="s">
        <v>181</v>
      </c>
      <c r="D58" s="3" t="s">
        <v>193</v>
      </c>
      <c r="E58" s="4" t="s">
        <v>200</v>
      </c>
      <c r="F58" s="5" t="s">
        <v>201</v>
      </c>
      <c r="G58" s="6"/>
      <c r="H58" s="7">
        <v>10</v>
      </c>
      <c r="I58" s="8">
        <v>0.4</v>
      </c>
      <c r="J58" s="9">
        <v>4</v>
      </c>
      <c r="K58" s="10"/>
      <c r="L58" s="10"/>
      <c r="M58" s="11"/>
      <c r="N58" s="11"/>
      <c r="O58" s="11"/>
      <c r="P58" s="11"/>
      <c r="Q58" s="11"/>
      <c r="R58" s="12"/>
      <c r="S58" s="12"/>
      <c r="T58" s="12"/>
      <c r="U58" s="12"/>
      <c r="V58" s="12"/>
      <c r="W58" s="13">
        <v>1</v>
      </c>
      <c r="X58" s="13"/>
      <c r="Y58" s="13"/>
    </row>
    <row r="59" spans="1:25" x14ac:dyDescent="0.3">
      <c r="A59" s="279" t="s">
        <v>257</v>
      </c>
      <c r="B59" s="1" t="s">
        <v>130</v>
      </c>
      <c r="C59" s="2" t="s">
        <v>181</v>
      </c>
      <c r="D59" s="3" t="s">
        <v>193</v>
      </c>
      <c r="E59" s="4" t="s">
        <v>200</v>
      </c>
      <c r="F59" s="5" t="s">
        <v>202</v>
      </c>
      <c r="G59" s="6"/>
      <c r="H59" s="7">
        <v>3</v>
      </c>
      <c r="I59" s="8">
        <v>0.4</v>
      </c>
      <c r="J59" s="9">
        <v>1.2000000000000002</v>
      </c>
      <c r="K59" s="10"/>
      <c r="L59" s="10"/>
      <c r="M59" s="11"/>
      <c r="N59" s="11"/>
      <c r="O59" s="11"/>
      <c r="P59" s="11"/>
      <c r="Q59" s="11"/>
      <c r="R59" s="12"/>
      <c r="S59" s="12"/>
      <c r="T59" s="12"/>
      <c r="U59" s="12"/>
      <c r="V59" s="12"/>
      <c r="W59" s="13">
        <v>1</v>
      </c>
      <c r="X59" s="13"/>
      <c r="Y59" s="13"/>
    </row>
    <row r="60" spans="1:25" x14ac:dyDescent="0.3">
      <c r="A60" s="279" t="s">
        <v>257</v>
      </c>
      <c r="B60" s="1" t="s">
        <v>130</v>
      </c>
      <c r="C60" s="2" t="s">
        <v>181</v>
      </c>
      <c r="D60" s="3" t="s">
        <v>193</v>
      </c>
      <c r="E60" s="4" t="s">
        <v>200</v>
      </c>
      <c r="F60" s="5" t="s">
        <v>203</v>
      </c>
      <c r="G60" s="6"/>
      <c r="H60" s="7">
        <v>2</v>
      </c>
      <c r="I60" s="8">
        <v>0.4</v>
      </c>
      <c r="J60" s="9">
        <v>0.8</v>
      </c>
      <c r="K60" s="10"/>
      <c r="L60" s="10"/>
      <c r="M60" s="11"/>
      <c r="N60" s="11"/>
      <c r="O60" s="11"/>
      <c r="P60" s="11"/>
      <c r="Q60" s="11"/>
      <c r="R60" s="12"/>
      <c r="S60" s="12"/>
      <c r="T60" s="12"/>
      <c r="U60" s="12"/>
      <c r="V60" s="12"/>
      <c r="W60" s="13">
        <v>1</v>
      </c>
      <c r="X60" s="13"/>
      <c r="Y60" s="13"/>
    </row>
    <row r="61" spans="1:25" x14ac:dyDescent="0.3">
      <c r="A61" s="279" t="s">
        <v>257</v>
      </c>
      <c r="B61" s="1" t="s">
        <v>130</v>
      </c>
      <c r="C61" s="2" t="s">
        <v>181</v>
      </c>
      <c r="D61" s="3" t="s">
        <v>193</v>
      </c>
      <c r="E61" s="4" t="s">
        <v>200</v>
      </c>
      <c r="F61" s="5" t="s">
        <v>204</v>
      </c>
      <c r="G61" s="6"/>
      <c r="H61" s="7">
        <v>2</v>
      </c>
      <c r="I61" s="8">
        <v>0.4</v>
      </c>
      <c r="J61" s="9">
        <v>0.8</v>
      </c>
      <c r="K61" s="10"/>
      <c r="L61" s="10"/>
      <c r="M61" s="11"/>
      <c r="N61" s="11"/>
      <c r="O61" s="11"/>
      <c r="P61" s="11"/>
      <c r="Q61" s="11"/>
      <c r="R61" s="12"/>
      <c r="S61" s="12"/>
      <c r="T61" s="12"/>
      <c r="U61" s="12"/>
      <c r="V61" s="12"/>
      <c r="W61" s="13">
        <v>1</v>
      </c>
      <c r="X61" s="13"/>
      <c r="Y61" s="13"/>
    </row>
    <row r="62" spans="1:25" x14ac:dyDescent="0.3">
      <c r="A62" s="279" t="s">
        <v>257</v>
      </c>
      <c r="B62" s="1" t="s">
        <v>130</v>
      </c>
      <c r="C62" s="2" t="s">
        <v>181</v>
      </c>
      <c r="D62" s="3" t="s">
        <v>193</v>
      </c>
      <c r="E62" s="4" t="s">
        <v>205</v>
      </c>
      <c r="F62" s="5" t="s">
        <v>206</v>
      </c>
      <c r="G62" s="6"/>
      <c r="H62" s="7">
        <v>5</v>
      </c>
      <c r="I62" s="8">
        <v>1</v>
      </c>
      <c r="J62" s="9">
        <v>5</v>
      </c>
      <c r="K62" s="10"/>
      <c r="L62" s="10"/>
      <c r="M62" s="11"/>
      <c r="N62" s="11"/>
      <c r="O62" s="11"/>
      <c r="P62" s="11"/>
      <c r="Q62" s="11"/>
      <c r="R62" s="12"/>
      <c r="S62" s="12"/>
      <c r="T62" s="12"/>
      <c r="U62" s="12"/>
      <c r="V62" s="12"/>
      <c r="W62" s="13"/>
      <c r="X62" s="13">
        <v>1</v>
      </c>
      <c r="Y62" s="13"/>
    </row>
    <row r="63" spans="1:25" x14ac:dyDescent="0.3">
      <c r="A63" s="279" t="s">
        <v>257</v>
      </c>
      <c r="B63" s="1" t="s">
        <v>130</v>
      </c>
      <c r="C63" s="2" t="s">
        <v>181</v>
      </c>
      <c r="D63" s="3" t="s">
        <v>193</v>
      </c>
      <c r="E63" s="4" t="s">
        <v>205</v>
      </c>
      <c r="F63" s="5" t="s">
        <v>207</v>
      </c>
      <c r="G63" s="6"/>
      <c r="H63" s="7">
        <v>1</v>
      </c>
      <c r="I63" s="8">
        <v>1</v>
      </c>
      <c r="J63" s="9">
        <v>1</v>
      </c>
      <c r="K63" s="10"/>
      <c r="L63" s="10"/>
      <c r="M63" s="11"/>
      <c r="N63" s="11"/>
      <c r="O63" s="11"/>
      <c r="P63" s="11"/>
      <c r="Q63" s="11"/>
      <c r="R63" s="12"/>
      <c r="S63" s="12"/>
      <c r="T63" s="12"/>
      <c r="U63" s="12"/>
      <c r="V63" s="12"/>
      <c r="W63" s="13"/>
      <c r="X63" s="13">
        <v>1</v>
      </c>
      <c r="Y63" s="13"/>
    </row>
    <row r="64" spans="1:25" x14ac:dyDescent="0.3">
      <c r="A64" s="279" t="s">
        <v>257</v>
      </c>
      <c r="B64" s="1" t="s">
        <v>130</v>
      </c>
      <c r="C64" s="2" t="s">
        <v>181</v>
      </c>
      <c r="D64" s="3" t="s">
        <v>193</v>
      </c>
      <c r="E64" s="4" t="s">
        <v>208</v>
      </c>
      <c r="F64" s="5"/>
      <c r="G64" s="6"/>
      <c r="H64" s="7">
        <v>5</v>
      </c>
      <c r="I64" s="8">
        <v>1</v>
      </c>
      <c r="J64" s="9">
        <v>5</v>
      </c>
      <c r="K64" s="10"/>
      <c r="L64" s="10"/>
      <c r="M64" s="11"/>
      <c r="N64" s="11"/>
      <c r="O64" s="11"/>
      <c r="P64" s="11"/>
      <c r="Q64" s="11"/>
      <c r="R64" s="12"/>
      <c r="S64" s="12"/>
      <c r="T64" s="12">
        <v>1</v>
      </c>
      <c r="U64" s="12"/>
      <c r="V64" s="12"/>
      <c r="W64" s="13"/>
      <c r="X64" s="13"/>
      <c r="Y64" s="13"/>
    </row>
    <row r="65" spans="1:25" x14ac:dyDescent="0.3">
      <c r="A65" s="279" t="s">
        <v>257</v>
      </c>
      <c r="B65" s="1" t="s">
        <v>130</v>
      </c>
      <c r="C65" s="2" t="s">
        <v>181</v>
      </c>
      <c r="D65" s="3" t="s">
        <v>209</v>
      </c>
      <c r="E65" s="4" t="s">
        <v>89</v>
      </c>
      <c r="F65" s="5" t="s">
        <v>210</v>
      </c>
      <c r="G65" s="6"/>
      <c r="H65" s="7">
        <v>4</v>
      </c>
      <c r="I65" s="8">
        <v>0.4</v>
      </c>
      <c r="J65" s="9">
        <v>1.6</v>
      </c>
      <c r="K65" s="10">
        <v>1</v>
      </c>
      <c r="L65" s="10"/>
      <c r="M65" s="11"/>
      <c r="N65" s="11"/>
      <c r="O65" s="11"/>
      <c r="P65" s="11"/>
      <c r="Q65" s="11"/>
      <c r="R65" s="12"/>
      <c r="S65" s="12"/>
      <c r="T65" s="12"/>
      <c r="U65" s="12"/>
      <c r="V65" s="12"/>
      <c r="W65" s="13"/>
      <c r="X65" s="13"/>
      <c r="Y65" s="13"/>
    </row>
    <row r="66" spans="1:25" x14ac:dyDescent="0.3">
      <c r="A66" s="279" t="s">
        <v>257</v>
      </c>
      <c r="B66" s="1" t="s">
        <v>130</v>
      </c>
      <c r="C66" s="2" t="s">
        <v>181</v>
      </c>
      <c r="D66" s="3" t="s">
        <v>209</v>
      </c>
      <c r="E66" s="4" t="s">
        <v>89</v>
      </c>
      <c r="F66" s="5" t="s">
        <v>211</v>
      </c>
      <c r="G66" s="6"/>
      <c r="H66" s="7">
        <v>21</v>
      </c>
      <c r="I66" s="8">
        <v>0.4</v>
      </c>
      <c r="J66" s="9">
        <v>8.4</v>
      </c>
      <c r="K66" s="10">
        <v>1</v>
      </c>
      <c r="L66" s="10"/>
      <c r="M66" s="11"/>
      <c r="N66" s="11"/>
      <c r="O66" s="11"/>
      <c r="P66" s="11"/>
      <c r="Q66" s="11"/>
      <c r="R66" s="12"/>
      <c r="S66" s="12"/>
      <c r="T66" s="12"/>
      <c r="U66" s="12"/>
      <c r="V66" s="12"/>
      <c r="W66" s="13"/>
      <c r="X66" s="13"/>
      <c r="Y66" s="13"/>
    </row>
    <row r="67" spans="1:25" x14ac:dyDescent="0.3">
      <c r="A67" s="279" t="s">
        <v>257</v>
      </c>
      <c r="B67" s="1" t="s">
        <v>130</v>
      </c>
      <c r="C67" s="2" t="s">
        <v>181</v>
      </c>
      <c r="D67" s="3" t="s">
        <v>209</v>
      </c>
      <c r="E67" s="4" t="s">
        <v>89</v>
      </c>
      <c r="F67" s="5" t="s">
        <v>212</v>
      </c>
      <c r="G67" s="6"/>
      <c r="H67" s="7">
        <v>0.5</v>
      </c>
      <c r="I67" s="8">
        <v>0</v>
      </c>
      <c r="J67" s="9">
        <v>0</v>
      </c>
      <c r="K67" s="10"/>
      <c r="L67" s="10"/>
      <c r="M67" s="11"/>
      <c r="N67" s="11"/>
      <c r="O67" s="11"/>
      <c r="P67" s="11"/>
      <c r="Q67" s="11"/>
      <c r="R67" s="12"/>
      <c r="S67" s="12"/>
      <c r="T67" s="12"/>
      <c r="U67" s="12"/>
      <c r="V67" s="12"/>
      <c r="W67" s="13"/>
      <c r="X67" s="13"/>
      <c r="Y67" s="13"/>
    </row>
    <row r="68" spans="1:25" x14ac:dyDescent="0.3">
      <c r="A68" s="279" t="s">
        <v>257</v>
      </c>
      <c r="B68" s="1" t="s">
        <v>130</v>
      </c>
      <c r="C68" s="2" t="s">
        <v>181</v>
      </c>
      <c r="D68" s="3" t="s">
        <v>209</v>
      </c>
      <c r="E68" s="4" t="s">
        <v>213</v>
      </c>
      <c r="F68" s="5" t="s">
        <v>214</v>
      </c>
      <c r="G68" s="6"/>
      <c r="H68" s="7">
        <v>4</v>
      </c>
      <c r="I68" s="8">
        <v>0</v>
      </c>
      <c r="J68" s="9">
        <v>0</v>
      </c>
      <c r="K68" s="10"/>
      <c r="L68" s="10"/>
      <c r="M68" s="11"/>
      <c r="N68" s="11"/>
      <c r="O68" s="11"/>
      <c r="P68" s="11"/>
      <c r="Q68" s="11"/>
      <c r="R68" s="12"/>
      <c r="S68" s="12"/>
      <c r="T68" s="12"/>
      <c r="U68" s="12"/>
      <c r="V68" s="12"/>
      <c r="W68" s="13"/>
      <c r="X68" s="13"/>
      <c r="Y68" s="13"/>
    </row>
    <row r="69" spans="1:25" x14ac:dyDescent="0.3">
      <c r="A69" s="279" t="s">
        <v>257</v>
      </c>
      <c r="B69" s="1" t="s">
        <v>130</v>
      </c>
      <c r="C69" s="2" t="s">
        <v>181</v>
      </c>
      <c r="D69" s="3" t="s">
        <v>209</v>
      </c>
      <c r="E69" s="4" t="s">
        <v>213</v>
      </c>
      <c r="F69" s="5" t="s">
        <v>215</v>
      </c>
      <c r="G69" s="6"/>
      <c r="H69" s="14">
        <v>11</v>
      </c>
      <c r="I69" s="15">
        <v>0</v>
      </c>
      <c r="J69" s="9">
        <v>0</v>
      </c>
      <c r="K69" s="10"/>
      <c r="L69" s="10"/>
      <c r="M69" s="11"/>
      <c r="N69" s="11"/>
      <c r="O69" s="11"/>
      <c r="P69" s="11"/>
      <c r="Q69" s="11"/>
      <c r="R69" s="12"/>
      <c r="S69" s="12"/>
      <c r="T69" s="12"/>
      <c r="U69" s="12"/>
      <c r="V69" s="12"/>
      <c r="W69" s="13"/>
      <c r="X69" s="13"/>
      <c r="Y69" s="13"/>
    </row>
    <row r="70" spans="1:25" x14ac:dyDescent="0.3">
      <c r="A70" s="279" t="s">
        <v>257</v>
      </c>
      <c r="B70" s="1" t="s">
        <v>130</v>
      </c>
      <c r="C70" s="2" t="s">
        <v>96</v>
      </c>
      <c r="D70" s="3" t="s">
        <v>216</v>
      </c>
      <c r="E70" s="4"/>
      <c r="F70" s="5"/>
      <c r="G70" s="6"/>
      <c r="H70" s="16">
        <v>5</v>
      </c>
      <c r="I70" s="17">
        <v>0</v>
      </c>
      <c r="J70" s="20">
        <v>0</v>
      </c>
      <c r="K70" s="10"/>
      <c r="L70" s="10"/>
      <c r="M70" s="11"/>
      <c r="N70" s="11"/>
      <c r="O70" s="11"/>
      <c r="P70" s="11"/>
      <c r="Q70" s="11"/>
      <c r="R70" s="12"/>
      <c r="S70" s="12"/>
      <c r="T70" s="12"/>
      <c r="U70" s="12"/>
      <c r="V70" s="12"/>
      <c r="W70" s="13"/>
      <c r="X70" s="13"/>
      <c r="Y70" s="13"/>
    </row>
    <row r="71" spans="1:25" x14ac:dyDescent="0.3">
      <c r="A71" s="279" t="s">
        <v>257</v>
      </c>
      <c r="B71" s="1" t="s">
        <v>130</v>
      </c>
      <c r="C71" s="2" t="s">
        <v>96</v>
      </c>
      <c r="D71" s="3" t="s">
        <v>217</v>
      </c>
      <c r="E71" s="4"/>
      <c r="F71" s="5"/>
      <c r="G71" s="6"/>
      <c r="H71" s="16">
        <v>11</v>
      </c>
      <c r="I71" s="17">
        <v>0</v>
      </c>
      <c r="J71" s="20">
        <v>0</v>
      </c>
      <c r="K71" s="10"/>
      <c r="L71" s="10"/>
      <c r="M71" s="11"/>
      <c r="N71" s="11"/>
      <c r="O71" s="11"/>
      <c r="P71" s="11"/>
      <c r="Q71" s="11"/>
      <c r="R71" s="12"/>
      <c r="S71" s="12"/>
      <c r="T71" s="12"/>
      <c r="U71" s="12"/>
      <c r="V71" s="12"/>
      <c r="W71" s="13"/>
      <c r="X71" s="13"/>
      <c r="Y71" s="13"/>
    </row>
    <row r="72" spans="1:25" x14ac:dyDescent="0.3">
      <c r="A72" s="279" t="s">
        <v>257</v>
      </c>
      <c r="B72" s="1" t="s">
        <v>130</v>
      </c>
      <c r="C72" s="2" t="s">
        <v>96</v>
      </c>
      <c r="D72" s="3" t="s">
        <v>218</v>
      </c>
      <c r="E72" s="4"/>
      <c r="F72" s="5"/>
      <c r="G72" s="6"/>
      <c r="H72" s="16">
        <v>6</v>
      </c>
      <c r="I72" s="17">
        <v>0</v>
      </c>
      <c r="J72" s="20">
        <v>0</v>
      </c>
      <c r="K72" s="10"/>
      <c r="L72" s="10"/>
      <c r="M72" s="11"/>
      <c r="N72" s="11"/>
      <c r="O72" s="11"/>
      <c r="P72" s="11"/>
      <c r="Q72" s="11"/>
      <c r="R72" s="12"/>
      <c r="S72" s="12"/>
      <c r="T72" s="12"/>
      <c r="U72" s="12"/>
      <c r="V72" s="12"/>
      <c r="W72" s="13"/>
      <c r="X72" s="13"/>
      <c r="Y72" s="13"/>
    </row>
    <row r="73" spans="1:25" x14ac:dyDescent="0.3">
      <c r="A73" s="279" t="s">
        <v>257</v>
      </c>
      <c r="B73" s="1" t="s">
        <v>130</v>
      </c>
      <c r="C73" s="2" t="s">
        <v>96</v>
      </c>
      <c r="D73" s="3" t="s">
        <v>219</v>
      </c>
      <c r="E73" s="4"/>
      <c r="F73" s="5"/>
      <c r="G73" s="6"/>
      <c r="H73" s="18">
        <v>18</v>
      </c>
      <c r="I73" s="19">
        <v>0</v>
      </c>
      <c r="J73" s="20">
        <v>0</v>
      </c>
      <c r="K73" s="10"/>
      <c r="L73" s="10"/>
      <c r="M73" s="11"/>
      <c r="N73" s="11"/>
      <c r="O73" s="11"/>
      <c r="P73" s="11"/>
      <c r="Q73" s="11"/>
      <c r="R73" s="12"/>
      <c r="S73" s="12"/>
      <c r="T73" s="12"/>
      <c r="U73" s="12"/>
      <c r="V73" s="12"/>
      <c r="W73" s="13"/>
      <c r="X73" s="13"/>
      <c r="Y73" s="13"/>
    </row>
    <row r="74" spans="1:25" x14ac:dyDescent="0.3">
      <c r="A74" s="279" t="s">
        <v>257</v>
      </c>
      <c r="B74" s="1" t="s">
        <v>130</v>
      </c>
      <c r="C74" s="2" t="s">
        <v>220</v>
      </c>
      <c r="D74" s="3" t="s">
        <v>102</v>
      </c>
      <c r="E74" s="4"/>
      <c r="F74" s="5"/>
      <c r="G74" s="6"/>
      <c r="H74" s="16">
        <v>35</v>
      </c>
      <c r="I74" s="17">
        <v>1</v>
      </c>
      <c r="J74" s="20">
        <v>35</v>
      </c>
      <c r="K74" s="10"/>
      <c r="L74" s="10">
        <v>0.14285714285714285</v>
      </c>
      <c r="M74" s="11"/>
      <c r="N74" s="11"/>
      <c r="O74" s="11">
        <v>0.14285714285714285</v>
      </c>
      <c r="P74" s="11">
        <v>0.14285714285714285</v>
      </c>
      <c r="Q74" s="11">
        <v>0.14285714285714285</v>
      </c>
      <c r="R74" s="12">
        <v>4.7619047619047616E-2</v>
      </c>
      <c r="S74" s="12">
        <v>4.7619047619047616E-2</v>
      </c>
      <c r="T74" s="12">
        <v>4.7619047619047616E-2</v>
      </c>
      <c r="U74" s="12">
        <v>0.14285714285714285</v>
      </c>
      <c r="V74" s="12">
        <v>0.14285714285714285</v>
      </c>
      <c r="W74" s="13"/>
      <c r="X74" s="13"/>
      <c r="Y74" s="13"/>
    </row>
    <row r="75" spans="1:25" x14ac:dyDescent="0.3">
      <c r="A75" s="279" t="s">
        <v>257</v>
      </c>
      <c r="B75" s="1" t="s">
        <v>130</v>
      </c>
      <c r="C75" s="2" t="s">
        <v>220</v>
      </c>
      <c r="D75" s="3" t="s">
        <v>221</v>
      </c>
      <c r="E75" s="4"/>
      <c r="F75" s="5"/>
      <c r="G75" s="6"/>
      <c r="H75" s="18">
        <v>3</v>
      </c>
      <c r="I75" s="19">
        <v>1</v>
      </c>
      <c r="J75" s="21">
        <v>3</v>
      </c>
      <c r="K75" s="10"/>
      <c r="L75" s="10">
        <v>0.14285714285714285</v>
      </c>
      <c r="M75" s="11"/>
      <c r="N75" s="11"/>
      <c r="O75" s="11">
        <v>0.14285714285714285</v>
      </c>
      <c r="P75" s="11">
        <v>0.14285714285714285</v>
      </c>
      <c r="Q75" s="11">
        <v>0.14285714285714285</v>
      </c>
      <c r="R75" s="12">
        <v>4.7619047619047616E-2</v>
      </c>
      <c r="S75" s="12">
        <v>4.7619047619047616E-2</v>
      </c>
      <c r="T75" s="12">
        <v>4.7619047619047616E-2</v>
      </c>
      <c r="U75" s="12">
        <v>0.14285714285714285</v>
      </c>
      <c r="V75" s="12">
        <v>0.14285714285714285</v>
      </c>
      <c r="W75" s="13"/>
      <c r="X75" s="13"/>
      <c r="Y75" s="13"/>
    </row>
    <row r="76" spans="1:25" x14ac:dyDescent="0.3">
      <c r="A76" s="279" t="s">
        <v>258</v>
      </c>
      <c r="B76" s="1" t="s">
        <v>222</v>
      </c>
      <c r="C76" s="2" t="s">
        <v>181</v>
      </c>
      <c r="D76" s="3" t="s">
        <v>223</v>
      </c>
      <c r="E76" s="4" t="s">
        <v>224</v>
      </c>
      <c r="F76" s="5"/>
      <c r="G76" s="6"/>
      <c r="H76" s="7">
        <v>321</v>
      </c>
      <c r="I76" s="8">
        <v>1</v>
      </c>
      <c r="J76" s="9">
        <v>321</v>
      </c>
      <c r="K76" s="10">
        <v>0.09</v>
      </c>
      <c r="L76" s="10"/>
      <c r="M76" s="11"/>
      <c r="N76" s="11"/>
      <c r="O76" s="11">
        <v>0.01</v>
      </c>
      <c r="P76" s="11">
        <v>0.05</v>
      </c>
      <c r="Q76" s="11"/>
      <c r="R76" s="12">
        <v>0.04</v>
      </c>
      <c r="S76" s="12">
        <v>0.04</v>
      </c>
      <c r="T76" s="12">
        <v>0.15</v>
      </c>
      <c r="U76" s="12">
        <v>0.45</v>
      </c>
      <c r="V76" s="12">
        <v>0.04</v>
      </c>
      <c r="W76" s="13">
        <v>0.1</v>
      </c>
      <c r="X76" s="13">
        <v>0.03</v>
      </c>
      <c r="Y76" s="13"/>
    </row>
    <row r="77" spans="1:25" x14ac:dyDescent="0.3">
      <c r="A77" s="279" t="s">
        <v>258</v>
      </c>
      <c r="B77" s="1" t="s">
        <v>222</v>
      </c>
      <c r="C77" s="2" t="s">
        <v>181</v>
      </c>
      <c r="D77" s="3" t="s">
        <v>223</v>
      </c>
      <c r="E77" s="4" t="s">
        <v>225</v>
      </c>
      <c r="F77" s="5"/>
      <c r="G77" s="6"/>
      <c r="H77" s="14">
        <v>4</v>
      </c>
      <c r="I77" s="15">
        <v>1</v>
      </c>
      <c r="J77" s="9">
        <v>4</v>
      </c>
      <c r="K77" s="10">
        <v>0.09</v>
      </c>
      <c r="L77" s="10"/>
      <c r="M77" s="11"/>
      <c r="N77" s="11"/>
      <c r="O77" s="11">
        <v>0.01</v>
      </c>
      <c r="P77" s="11">
        <v>0.05</v>
      </c>
      <c r="Q77" s="11"/>
      <c r="R77" s="12">
        <v>0.04</v>
      </c>
      <c r="S77" s="12">
        <v>0.04</v>
      </c>
      <c r="T77" s="12">
        <v>0.15</v>
      </c>
      <c r="U77" s="12">
        <v>0.45</v>
      </c>
      <c r="V77" s="12">
        <v>0.04</v>
      </c>
      <c r="W77" s="13">
        <v>0.1</v>
      </c>
      <c r="X77" s="13">
        <v>0.03</v>
      </c>
      <c r="Y77" s="13"/>
    </row>
    <row r="78" spans="1:25" x14ac:dyDescent="0.3">
      <c r="A78" s="279" t="s">
        <v>258</v>
      </c>
      <c r="B78" s="1" t="s">
        <v>222</v>
      </c>
      <c r="C78" s="2" t="s">
        <v>226</v>
      </c>
      <c r="D78" s="3" t="s">
        <v>223</v>
      </c>
      <c r="E78" s="4"/>
      <c r="F78" s="5"/>
      <c r="G78" s="6"/>
      <c r="H78" s="22">
        <v>3.6</v>
      </c>
      <c r="I78" s="23">
        <v>1</v>
      </c>
      <c r="J78" s="24">
        <v>3.6</v>
      </c>
      <c r="K78" s="10">
        <v>0.09</v>
      </c>
      <c r="L78" s="10"/>
      <c r="M78" s="11"/>
      <c r="N78" s="11"/>
      <c r="O78" s="11">
        <v>0.01</v>
      </c>
      <c r="P78" s="11">
        <v>0.05</v>
      </c>
      <c r="Q78" s="11"/>
      <c r="R78" s="12">
        <v>0.04</v>
      </c>
      <c r="S78" s="12">
        <v>0.04</v>
      </c>
      <c r="T78" s="12">
        <v>0.15</v>
      </c>
      <c r="U78" s="12">
        <v>0.45</v>
      </c>
      <c r="V78" s="12">
        <v>0.04</v>
      </c>
      <c r="W78" s="13">
        <v>0.1</v>
      </c>
      <c r="X78" s="13">
        <v>0.03</v>
      </c>
      <c r="Y78" s="13"/>
    </row>
    <row r="79" spans="1:25" x14ac:dyDescent="0.3">
      <c r="A79" s="279" t="s">
        <v>257</v>
      </c>
      <c r="B79" s="1" t="s">
        <v>227</v>
      </c>
      <c r="C79" s="2" t="s">
        <v>59</v>
      </c>
      <c r="D79" s="3" t="s">
        <v>228</v>
      </c>
      <c r="E79" s="4" t="s">
        <v>229</v>
      </c>
      <c r="F79" s="5"/>
      <c r="G79" s="6"/>
      <c r="H79" s="7">
        <v>15</v>
      </c>
      <c r="I79" s="8">
        <v>0.4</v>
      </c>
      <c r="J79" s="9">
        <v>6</v>
      </c>
      <c r="K79" s="10"/>
      <c r="L79" s="10">
        <v>0.6</v>
      </c>
      <c r="M79" s="11"/>
      <c r="N79" s="11"/>
      <c r="O79" s="11"/>
      <c r="P79" s="11"/>
      <c r="Q79" s="11"/>
      <c r="R79" s="12"/>
      <c r="S79" s="12"/>
      <c r="T79" s="12"/>
      <c r="U79" s="12"/>
      <c r="V79" s="12"/>
      <c r="W79" s="13">
        <v>0.4</v>
      </c>
      <c r="X79" s="13"/>
      <c r="Y79" s="13"/>
    </row>
    <row r="80" spans="1:25" x14ac:dyDescent="0.3">
      <c r="A80" s="279" t="s">
        <v>257</v>
      </c>
      <c r="B80" s="1" t="s">
        <v>227</v>
      </c>
      <c r="C80" s="2" t="s">
        <v>59</v>
      </c>
      <c r="D80" s="3" t="s">
        <v>228</v>
      </c>
      <c r="E80" s="4" t="s">
        <v>230</v>
      </c>
      <c r="F80" s="5"/>
      <c r="G80" s="6"/>
      <c r="H80" s="7">
        <v>110</v>
      </c>
      <c r="I80" s="8">
        <v>0.4</v>
      </c>
      <c r="J80" s="9">
        <v>44</v>
      </c>
      <c r="K80" s="10"/>
      <c r="L80" s="10">
        <v>1</v>
      </c>
      <c r="M80" s="11"/>
      <c r="N80" s="11"/>
      <c r="O80" s="11"/>
      <c r="P80" s="11"/>
      <c r="Q80" s="11"/>
      <c r="R80" s="12"/>
      <c r="S80" s="12"/>
      <c r="T80" s="12"/>
      <c r="U80" s="12"/>
      <c r="V80" s="12"/>
      <c r="W80" s="13"/>
      <c r="X80" s="13"/>
      <c r="Y80" s="13"/>
    </row>
    <row r="81" spans="1:25" x14ac:dyDescent="0.3">
      <c r="A81" s="279" t="s">
        <v>257</v>
      </c>
      <c r="B81" s="1" t="s">
        <v>227</v>
      </c>
      <c r="C81" s="2" t="s">
        <v>59</v>
      </c>
      <c r="D81" s="3" t="s">
        <v>228</v>
      </c>
      <c r="E81" s="4" t="s">
        <v>231</v>
      </c>
      <c r="F81" s="5"/>
      <c r="G81" s="6"/>
      <c r="H81" s="7">
        <v>10</v>
      </c>
      <c r="I81" s="8">
        <v>0.4</v>
      </c>
      <c r="J81" s="9">
        <v>4</v>
      </c>
      <c r="K81" s="10"/>
      <c r="L81" s="10"/>
      <c r="M81" s="11">
        <v>0.2</v>
      </c>
      <c r="N81" s="11">
        <v>0.2</v>
      </c>
      <c r="O81" s="11">
        <v>0.2</v>
      </c>
      <c r="P81" s="11">
        <v>0.2</v>
      </c>
      <c r="Q81" s="11">
        <v>0.2</v>
      </c>
      <c r="R81" s="12"/>
      <c r="S81" s="12"/>
      <c r="T81" s="12"/>
      <c r="U81" s="12"/>
      <c r="V81" s="12"/>
      <c r="W81" s="13"/>
      <c r="X81" s="13"/>
      <c r="Y81" s="13"/>
    </row>
    <row r="82" spans="1:25" x14ac:dyDescent="0.3">
      <c r="A82" s="279" t="s">
        <v>257</v>
      </c>
      <c r="B82" s="1" t="s">
        <v>227</v>
      </c>
      <c r="C82" s="2" t="s">
        <v>59</v>
      </c>
      <c r="D82" s="3" t="s">
        <v>228</v>
      </c>
      <c r="E82" s="4" t="s">
        <v>232</v>
      </c>
      <c r="F82" s="5"/>
      <c r="G82" s="6"/>
      <c r="H82" s="7">
        <v>32</v>
      </c>
      <c r="I82" s="8">
        <v>0.4</v>
      </c>
      <c r="J82" s="9">
        <v>12.8</v>
      </c>
      <c r="K82" s="10"/>
      <c r="L82" s="10">
        <v>0.4</v>
      </c>
      <c r="M82" s="11"/>
      <c r="N82" s="11"/>
      <c r="O82" s="11"/>
      <c r="P82" s="11"/>
      <c r="Q82" s="11"/>
      <c r="R82" s="12">
        <v>6.6666666666666666E-2</v>
      </c>
      <c r="S82" s="12">
        <v>6.6666666666666666E-2</v>
      </c>
      <c r="T82" s="12">
        <v>6.6666666666666666E-2</v>
      </c>
      <c r="U82" s="12">
        <v>0.19999999999999998</v>
      </c>
      <c r="V82" s="12">
        <v>0.19999999999999998</v>
      </c>
      <c r="W82" s="13"/>
      <c r="X82" s="13"/>
      <c r="Y82" s="13"/>
    </row>
    <row r="83" spans="1:25" x14ac:dyDescent="0.3">
      <c r="A83" s="279" t="s">
        <v>257</v>
      </c>
      <c r="B83" s="1" t="s">
        <v>227</v>
      </c>
      <c r="C83" s="2" t="s">
        <v>59</v>
      </c>
      <c r="D83" s="3" t="s">
        <v>228</v>
      </c>
      <c r="E83" s="4" t="s">
        <v>233</v>
      </c>
      <c r="F83" s="5"/>
      <c r="G83" s="6"/>
      <c r="H83" s="7">
        <v>10</v>
      </c>
      <c r="I83" s="8">
        <v>0.4</v>
      </c>
      <c r="J83" s="9">
        <v>4</v>
      </c>
      <c r="K83" s="10"/>
      <c r="L83" s="10"/>
      <c r="M83" s="11"/>
      <c r="N83" s="11"/>
      <c r="O83" s="11"/>
      <c r="P83" s="11"/>
      <c r="Q83" s="11"/>
      <c r="R83" s="12"/>
      <c r="S83" s="12"/>
      <c r="T83" s="12"/>
      <c r="U83" s="12"/>
      <c r="V83" s="12"/>
      <c r="W83" s="13"/>
      <c r="X83" s="13">
        <v>1</v>
      </c>
      <c r="Y83" s="13"/>
    </row>
    <row r="84" spans="1:25" x14ac:dyDescent="0.3">
      <c r="A84" s="279" t="s">
        <v>257</v>
      </c>
      <c r="B84" s="1" t="s">
        <v>227</v>
      </c>
      <c r="C84" s="2" t="s">
        <v>59</v>
      </c>
      <c r="D84" s="3" t="s">
        <v>234</v>
      </c>
      <c r="E84" s="4" t="s">
        <v>235</v>
      </c>
      <c r="F84" s="5"/>
      <c r="G84" s="6"/>
      <c r="H84" s="7">
        <v>55</v>
      </c>
      <c r="I84" s="8">
        <v>0</v>
      </c>
      <c r="J84" s="9">
        <v>0</v>
      </c>
      <c r="K84" s="10"/>
      <c r="L84" s="10"/>
      <c r="M84" s="11"/>
      <c r="N84" s="11"/>
      <c r="O84" s="11"/>
      <c r="P84" s="11"/>
      <c r="Q84" s="11"/>
      <c r="R84" s="12"/>
      <c r="S84" s="12"/>
      <c r="T84" s="12"/>
      <c r="U84" s="12"/>
      <c r="V84" s="12"/>
      <c r="W84" s="13"/>
      <c r="X84" s="13"/>
      <c r="Y84" s="13"/>
    </row>
    <row r="85" spans="1:25" x14ac:dyDescent="0.3">
      <c r="A85" s="279" t="s">
        <v>257</v>
      </c>
      <c r="B85" s="1" t="s">
        <v>227</v>
      </c>
      <c r="C85" s="2" t="s">
        <v>59</v>
      </c>
      <c r="D85" s="3" t="s">
        <v>234</v>
      </c>
      <c r="E85" s="4" t="s">
        <v>236</v>
      </c>
      <c r="F85" s="5"/>
      <c r="G85" s="6"/>
      <c r="H85" s="7">
        <v>3</v>
      </c>
      <c r="I85" s="8">
        <v>0</v>
      </c>
      <c r="J85" s="9">
        <v>0</v>
      </c>
      <c r="K85" s="10"/>
      <c r="L85" s="10"/>
      <c r="M85" s="11"/>
      <c r="N85" s="11"/>
      <c r="O85" s="11"/>
      <c r="P85" s="11"/>
      <c r="Q85" s="11"/>
      <c r="R85" s="12"/>
      <c r="S85" s="12"/>
      <c r="T85" s="12"/>
      <c r="U85" s="12"/>
      <c r="V85" s="12"/>
      <c r="W85" s="13"/>
      <c r="X85" s="13"/>
      <c r="Y85" s="13"/>
    </row>
    <row r="86" spans="1:25" x14ac:dyDescent="0.3">
      <c r="A86" s="279" t="s">
        <v>257</v>
      </c>
      <c r="B86" s="1" t="s">
        <v>227</v>
      </c>
      <c r="C86" s="2" t="s">
        <v>59</v>
      </c>
      <c r="D86" s="3" t="s">
        <v>234</v>
      </c>
      <c r="E86" s="4" t="s">
        <v>237</v>
      </c>
      <c r="F86" s="5"/>
      <c r="G86" s="6"/>
      <c r="H86" s="7">
        <v>20</v>
      </c>
      <c r="I86" s="8">
        <v>0</v>
      </c>
      <c r="J86" s="9">
        <v>0</v>
      </c>
      <c r="K86" s="10"/>
      <c r="L86" s="10"/>
      <c r="M86" s="11"/>
      <c r="N86" s="11"/>
      <c r="O86" s="11"/>
      <c r="P86" s="11"/>
      <c r="Q86" s="11"/>
      <c r="R86" s="12"/>
      <c r="S86" s="12"/>
      <c r="T86" s="12"/>
      <c r="U86" s="12"/>
      <c r="V86" s="12"/>
      <c r="W86" s="13"/>
      <c r="X86" s="13"/>
      <c r="Y86" s="13"/>
    </row>
    <row r="87" spans="1:25" x14ac:dyDescent="0.3">
      <c r="A87" s="279" t="s">
        <v>257</v>
      </c>
      <c r="B87" s="1" t="s">
        <v>227</v>
      </c>
      <c r="C87" s="2" t="s">
        <v>59</v>
      </c>
      <c r="D87" s="3" t="s">
        <v>234</v>
      </c>
      <c r="E87" s="4" t="s">
        <v>238</v>
      </c>
      <c r="F87" s="5"/>
      <c r="G87" s="6"/>
      <c r="H87" s="14">
        <v>5</v>
      </c>
      <c r="I87" s="15">
        <v>0</v>
      </c>
      <c r="J87" s="9">
        <v>0</v>
      </c>
      <c r="K87" s="10"/>
      <c r="L87" s="10"/>
      <c r="M87" s="11"/>
      <c r="N87" s="11"/>
      <c r="O87" s="11"/>
      <c r="P87" s="11"/>
      <c r="Q87" s="11"/>
      <c r="R87" s="12"/>
      <c r="S87" s="12"/>
      <c r="T87" s="12"/>
      <c r="U87" s="12"/>
      <c r="V87" s="12"/>
      <c r="W87" s="13"/>
      <c r="X87" s="13"/>
      <c r="Y87" s="13"/>
    </row>
    <row r="88" spans="1:25" x14ac:dyDescent="0.3">
      <c r="A88" s="279" t="s">
        <v>257</v>
      </c>
      <c r="B88" s="1" t="s">
        <v>227</v>
      </c>
      <c r="C88" s="2" t="s">
        <v>226</v>
      </c>
      <c r="D88" s="3"/>
      <c r="E88" s="4"/>
      <c r="F88" s="5"/>
      <c r="G88" s="6"/>
      <c r="H88" s="22">
        <v>9</v>
      </c>
      <c r="I88" s="23">
        <v>0</v>
      </c>
      <c r="J88" s="24">
        <v>0</v>
      </c>
      <c r="K88" s="10"/>
      <c r="L88" s="10"/>
      <c r="M88" s="11"/>
      <c r="N88" s="11"/>
      <c r="O88" s="11"/>
      <c r="P88" s="11"/>
      <c r="Q88" s="11"/>
      <c r="R88" s="12"/>
      <c r="S88" s="12"/>
      <c r="T88" s="12"/>
      <c r="U88" s="12"/>
      <c r="V88" s="12"/>
      <c r="W88" s="13"/>
      <c r="X88" s="13"/>
      <c r="Y88" s="13"/>
    </row>
  </sheetData>
  <autoFilter ref="B1:Y88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="80" zoomScaleNormal="80" workbookViewId="0">
      <selection sqref="A1:XFD1"/>
    </sheetView>
  </sheetViews>
  <sheetFormatPr defaultRowHeight="14.4" x14ac:dyDescent="0.3"/>
  <cols>
    <col min="1" max="1" width="107.33203125" bestFit="1" customWidth="1"/>
    <col min="2" max="4" width="12.88671875" customWidth="1"/>
    <col min="5" max="19" width="8" customWidth="1"/>
  </cols>
  <sheetData>
    <row r="1" spans="1:20" ht="119.4" x14ac:dyDescent="0.3">
      <c r="A1" s="215" t="s">
        <v>246</v>
      </c>
      <c r="B1" s="216" t="s">
        <v>241</v>
      </c>
      <c r="C1" s="216" t="s">
        <v>240</v>
      </c>
      <c r="D1" s="216" t="s">
        <v>242</v>
      </c>
      <c r="E1" s="95" t="s">
        <v>262</v>
      </c>
      <c r="F1" s="96" t="s">
        <v>8</v>
      </c>
      <c r="G1" s="97" t="s">
        <v>263</v>
      </c>
      <c r="H1" s="97" t="s">
        <v>264</v>
      </c>
      <c r="I1" s="97" t="s">
        <v>9</v>
      </c>
      <c r="J1" s="97" t="s">
        <v>265</v>
      </c>
      <c r="K1" s="97" t="s">
        <v>266</v>
      </c>
      <c r="L1" s="98" t="s">
        <v>267</v>
      </c>
      <c r="M1" s="98" t="s">
        <v>268</v>
      </c>
      <c r="N1" s="98" t="s">
        <v>269</v>
      </c>
      <c r="O1" s="98" t="s">
        <v>270</v>
      </c>
      <c r="P1" s="98" t="s">
        <v>10</v>
      </c>
      <c r="Q1" s="99" t="s">
        <v>271</v>
      </c>
      <c r="R1" s="99" t="s">
        <v>272</v>
      </c>
      <c r="S1" s="100" t="s">
        <v>273</v>
      </c>
    </row>
    <row r="2" spans="1:20" s="87" customFormat="1" ht="15.6" x14ac:dyDescent="0.3">
      <c r="A2" s="207" t="s">
        <v>254</v>
      </c>
      <c r="B2" s="270">
        <v>1980.25</v>
      </c>
      <c r="C2" s="271">
        <v>0.81149425287356336</v>
      </c>
      <c r="D2" s="270">
        <v>1585.5499999999997</v>
      </c>
      <c r="E2" s="272">
        <v>40.073999999999998</v>
      </c>
      <c r="F2" s="273">
        <v>224.64857142857142</v>
      </c>
      <c r="G2" s="274">
        <v>0.8</v>
      </c>
      <c r="H2" s="274">
        <v>0.8</v>
      </c>
      <c r="I2" s="274">
        <v>10.514571428571427</v>
      </c>
      <c r="J2" s="274">
        <v>134.40857142857143</v>
      </c>
      <c r="K2" s="274">
        <v>176.22857142857143</v>
      </c>
      <c r="L2" s="275">
        <v>118.15130158730163</v>
      </c>
      <c r="M2" s="275">
        <v>32.851301587301592</v>
      </c>
      <c r="N2" s="275">
        <v>243.79730158730155</v>
      </c>
      <c r="O2" s="275">
        <v>197.64190476190478</v>
      </c>
      <c r="P2" s="275">
        <v>59.515904761904757</v>
      </c>
      <c r="Q2" s="276">
        <v>180.715</v>
      </c>
      <c r="R2" s="276">
        <v>87.132999999999996</v>
      </c>
      <c r="S2" s="276">
        <v>78.27</v>
      </c>
      <c r="T2" s="90"/>
    </row>
    <row r="3" spans="1:20" s="87" customFormat="1" x14ac:dyDescent="0.3">
      <c r="A3" s="248" t="s">
        <v>130</v>
      </c>
      <c r="B3" s="277">
        <v>1382.65</v>
      </c>
      <c r="C3" s="278">
        <v>0.8864864864864862</v>
      </c>
      <c r="D3" s="277">
        <v>1186.1499999999999</v>
      </c>
      <c r="E3" s="272">
        <v>10.5</v>
      </c>
      <c r="F3" s="273">
        <v>171.92857142857142</v>
      </c>
      <c r="G3" s="274">
        <v>0</v>
      </c>
      <c r="H3" s="274">
        <v>0</v>
      </c>
      <c r="I3" s="274">
        <v>6.4285714285714288</v>
      </c>
      <c r="J3" s="274">
        <v>117.17857142857143</v>
      </c>
      <c r="K3" s="274">
        <v>175.42857142857142</v>
      </c>
      <c r="L3" s="275">
        <v>104.15396825396829</v>
      </c>
      <c r="M3" s="275">
        <v>18.853968253968258</v>
      </c>
      <c r="N3" s="275">
        <v>193.65396825396823</v>
      </c>
      <c r="O3" s="275">
        <v>47.211904761904755</v>
      </c>
      <c r="P3" s="275">
        <v>43.811904761904763</v>
      </c>
      <c r="Q3" s="276">
        <v>145.45499999999998</v>
      </c>
      <c r="R3" s="276">
        <v>73.274999999999991</v>
      </c>
      <c r="S3" s="276">
        <v>78.27</v>
      </c>
      <c r="T3" s="90"/>
    </row>
    <row r="4" spans="1:20" x14ac:dyDescent="0.3">
      <c r="A4" s="80" t="s">
        <v>14</v>
      </c>
      <c r="B4" s="210">
        <v>549</v>
      </c>
      <c r="C4" s="211">
        <v>1.2121212121212122</v>
      </c>
      <c r="D4" s="210">
        <v>549</v>
      </c>
      <c r="E4" s="265">
        <v>0.5</v>
      </c>
      <c r="F4" s="266">
        <v>0.5</v>
      </c>
      <c r="G4" s="267">
        <v>0</v>
      </c>
      <c r="H4" s="267">
        <v>0</v>
      </c>
      <c r="I4" s="267">
        <v>1</v>
      </c>
      <c r="J4" s="267">
        <v>111.75</v>
      </c>
      <c r="K4" s="267">
        <v>0</v>
      </c>
      <c r="L4" s="268">
        <v>78.15555555555558</v>
      </c>
      <c r="M4" s="268">
        <v>16.855555555555558</v>
      </c>
      <c r="N4" s="268">
        <v>186.65555555555554</v>
      </c>
      <c r="O4" s="268">
        <v>41.216666666666654</v>
      </c>
      <c r="P4" s="268">
        <v>37.816666666666663</v>
      </c>
      <c r="Q4" s="269">
        <v>19.083333333333332</v>
      </c>
      <c r="R4" s="269">
        <v>39.133333333333326</v>
      </c>
      <c r="S4" s="269">
        <v>16.333333333333332</v>
      </c>
      <c r="T4" s="90"/>
    </row>
    <row r="5" spans="1:20" x14ac:dyDescent="0.3">
      <c r="A5" s="79" t="s">
        <v>131</v>
      </c>
      <c r="B5" s="53">
        <v>204</v>
      </c>
      <c r="C5" s="52">
        <v>1</v>
      </c>
      <c r="D5" s="53">
        <v>204</v>
      </c>
      <c r="E5" s="260">
        <v>0</v>
      </c>
      <c r="F5" s="261">
        <v>0</v>
      </c>
      <c r="G5" s="262">
        <v>0</v>
      </c>
      <c r="H5" s="262">
        <v>0</v>
      </c>
      <c r="I5" s="262">
        <v>1</v>
      </c>
      <c r="J5" s="262">
        <v>109.19999999999999</v>
      </c>
      <c r="K5" s="262">
        <v>0</v>
      </c>
      <c r="L5" s="263">
        <v>63</v>
      </c>
      <c r="M5" s="263">
        <v>0</v>
      </c>
      <c r="N5" s="263">
        <v>30.8</v>
      </c>
      <c r="O5" s="263">
        <v>0</v>
      </c>
      <c r="P5" s="263">
        <v>0</v>
      </c>
      <c r="Q5" s="264">
        <v>0</v>
      </c>
      <c r="R5" s="264">
        <v>0</v>
      </c>
      <c r="S5" s="264">
        <v>0</v>
      </c>
      <c r="T5" s="90"/>
    </row>
    <row r="6" spans="1:20" x14ac:dyDescent="0.3">
      <c r="A6" s="79" t="s">
        <v>20</v>
      </c>
      <c r="B6" s="53">
        <v>206</v>
      </c>
      <c r="C6" s="52">
        <v>1.3333333333333333</v>
      </c>
      <c r="D6" s="53">
        <v>206</v>
      </c>
      <c r="E6" s="250">
        <v>0.5</v>
      </c>
      <c r="F6" s="251">
        <v>0.5</v>
      </c>
      <c r="G6" s="252">
        <v>0</v>
      </c>
      <c r="H6" s="252">
        <v>0</v>
      </c>
      <c r="I6" s="252">
        <v>0</v>
      </c>
      <c r="J6" s="252">
        <v>2.5499999999999998</v>
      </c>
      <c r="K6" s="252">
        <v>0</v>
      </c>
      <c r="L6" s="253">
        <v>15.155555555555555</v>
      </c>
      <c r="M6" s="253">
        <v>16.855555555555558</v>
      </c>
      <c r="N6" s="253">
        <v>16.855555555555558</v>
      </c>
      <c r="O6" s="253">
        <v>41.216666666666654</v>
      </c>
      <c r="P6" s="253">
        <v>37.816666666666663</v>
      </c>
      <c r="Q6" s="254">
        <v>19.083333333333332</v>
      </c>
      <c r="R6" s="254">
        <v>39.133333333333326</v>
      </c>
      <c r="S6" s="254">
        <v>16.333333333333332</v>
      </c>
      <c r="T6" s="90"/>
    </row>
    <row r="7" spans="1:20" x14ac:dyDescent="0.3">
      <c r="A7" s="79" t="s">
        <v>43</v>
      </c>
      <c r="B7" s="53">
        <v>139</v>
      </c>
      <c r="C7" s="52">
        <v>1</v>
      </c>
      <c r="D7" s="53">
        <v>139</v>
      </c>
      <c r="E7" s="250">
        <v>0</v>
      </c>
      <c r="F7" s="251">
        <v>0</v>
      </c>
      <c r="G7" s="252">
        <v>0</v>
      </c>
      <c r="H7" s="252">
        <v>0</v>
      </c>
      <c r="I7" s="252">
        <v>0</v>
      </c>
      <c r="J7" s="252">
        <v>0</v>
      </c>
      <c r="K7" s="252">
        <v>0</v>
      </c>
      <c r="L7" s="253">
        <v>0</v>
      </c>
      <c r="M7" s="253">
        <v>0</v>
      </c>
      <c r="N7" s="253">
        <v>139</v>
      </c>
      <c r="O7" s="253">
        <v>0</v>
      </c>
      <c r="P7" s="253">
        <v>0</v>
      </c>
      <c r="Q7" s="254">
        <v>0</v>
      </c>
      <c r="R7" s="254">
        <v>0</v>
      </c>
      <c r="S7" s="254">
        <v>0</v>
      </c>
      <c r="T7" s="90"/>
    </row>
    <row r="8" spans="1:20" x14ac:dyDescent="0.3">
      <c r="A8" s="80" t="s">
        <v>59</v>
      </c>
      <c r="B8" s="210">
        <v>170</v>
      </c>
      <c r="C8" s="211">
        <v>1</v>
      </c>
      <c r="D8" s="210">
        <v>170</v>
      </c>
      <c r="E8" s="265">
        <v>0</v>
      </c>
      <c r="F8" s="266">
        <v>0</v>
      </c>
      <c r="G8" s="267">
        <v>0</v>
      </c>
      <c r="H8" s="267">
        <v>0</v>
      </c>
      <c r="I8" s="267">
        <v>0</v>
      </c>
      <c r="J8" s="267">
        <v>0</v>
      </c>
      <c r="K8" s="267">
        <v>170</v>
      </c>
      <c r="L8" s="268">
        <v>0</v>
      </c>
      <c r="M8" s="268">
        <v>0</v>
      </c>
      <c r="N8" s="268">
        <v>0</v>
      </c>
      <c r="O8" s="268">
        <v>0</v>
      </c>
      <c r="P8" s="268">
        <v>0</v>
      </c>
      <c r="Q8" s="269">
        <v>0</v>
      </c>
      <c r="R8" s="269">
        <v>0</v>
      </c>
      <c r="S8" s="269">
        <v>0</v>
      </c>
      <c r="T8" s="90"/>
    </row>
    <row r="9" spans="1:20" x14ac:dyDescent="0.3">
      <c r="A9" s="79" t="s">
        <v>170</v>
      </c>
      <c r="B9" s="53">
        <v>170</v>
      </c>
      <c r="C9" s="52">
        <v>1</v>
      </c>
      <c r="D9" s="53">
        <v>170</v>
      </c>
      <c r="E9" s="250">
        <v>0</v>
      </c>
      <c r="F9" s="251">
        <v>0</v>
      </c>
      <c r="G9" s="252">
        <v>0</v>
      </c>
      <c r="H9" s="252">
        <v>0</v>
      </c>
      <c r="I9" s="252">
        <v>0</v>
      </c>
      <c r="J9" s="252">
        <v>0</v>
      </c>
      <c r="K9" s="252">
        <v>170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  <c r="Q9" s="254">
        <v>0</v>
      </c>
      <c r="R9" s="254">
        <v>0</v>
      </c>
      <c r="S9" s="254">
        <v>0</v>
      </c>
      <c r="T9" s="90"/>
    </row>
    <row r="10" spans="1:20" x14ac:dyDescent="0.3">
      <c r="A10" s="80" t="s">
        <v>62</v>
      </c>
      <c r="B10" s="210">
        <v>166</v>
      </c>
      <c r="C10" s="211">
        <v>1</v>
      </c>
      <c r="D10" s="210">
        <v>166</v>
      </c>
      <c r="E10" s="265">
        <v>0</v>
      </c>
      <c r="F10" s="266">
        <v>166</v>
      </c>
      <c r="G10" s="267">
        <v>0</v>
      </c>
      <c r="H10" s="267">
        <v>0</v>
      </c>
      <c r="I10" s="267">
        <v>0</v>
      </c>
      <c r="J10" s="267">
        <v>0</v>
      </c>
      <c r="K10" s="267">
        <v>0</v>
      </c>
      <c r="L10" s="268">
        <v>0</v>
      </c>
      <c r="M10" s="268">
        <v>0</v>
      </c>
      <c r="N10" s="268">
        <v>0</v>
      </c>
      <c r="O10" s="268">
        <v>0</v>
      </c>
      <c r="P10" s="268">
        <v>0</v>
      </c>
      <c r="Q10" s="269">
        <v>0</v>
      </c>
      <c r="R10" s="269">
        <v>0</v>
      </c>
      <c r="S10" s="269">
        <v>0</v>
      </c>
      <c r="T10" s="90"/>
    </row>
    <row r="11" spans="1:20" x14ac:dyDescent="0.3">
      <c r="A11" s="79" t="s">
        <v>175</v>
      </c>
      <c r="B11" s="53">
        <v>122</v>
      </c>
      <c r="C11" s="52">
        <v>1</v>
      </c>
      <c r="D11" s="53">
        <v>122</v>
      </c>
      <c r="E11" s="250">
        <v>0</v>
      </c>
      <c r="F11" s="251">
        <v>122</v>
      </c>
      <c r="G11" s="252">
        <v>0</v>
      </c>
      <c r="H11" s="252">
        <v>0</v>
      </c>
      <c r="I11" s="252">
        <v>0</v>
      </c>
      <c r="J11" s="252">
        <v>0</v>
      </c>
      <c r="K11" s="252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4">
        <v>0</v>
      </c>
      <c r="R11" s="254">
        <v>0</v>
      </c>
      <c r="S11" s="254">
        <v>0</v>
      </c>
      <c r="T11" s="90"/>
    </row>
    <row r="12" spans="1:20" x14ac:dyDescent="0.3">
      <c r="A12" s="79" t="s">
        <v>176</v>
      </c>
      <c r="B12" s="53">
        <v>10</v>
      </c>
      <c r="C12" s="52">
        <v>1</v>
      </c>
      <c r="D12" s="53">
        <v>10</v>
      </c>
      <c r="E12" s="250">
        <v>0</v>
      </c>
      <c r="F12" s="251">
        <v>10</v>
      </c>
      <c r="G12" s="252">
        <v>0</v>
      </c>
      <c r="H12" s="252">
        <v>0</v>
      </c>
      <c r="I12" s="252">
        <v>0</v>
      </c>
      <c r="J12" s="252">
        <v>0</v>
      </c>
      <c r="K12" s="252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4">
        <v>0</v>
      </c>
      <c r="R12" s="254">
        <v>0</v>
      </c>
      <c r="S12" s="254">
        <v>0</v>
      </c>
      <c r="T12" s="90"/>
    </row>
    <row r="13" spans="1:20" x14ac:dyDescent="0.3">
      <c r="A13" s="79" t="s">
        <v>177</v>
      </c>
      <c r="B13" s="53">
        <v>2</v>
      </c>
      <c r="C13" s="52">
        <v>1</v>
      </c>
      <c r="D13" s="53">
        <v>2</v>
      </c>
      <c r="E13" s="250">
        <v>0</v>
      </c>
      <c r="F13" s="251">
        <v>2</v>
      </c>
      <c r="G13" s="252">
        <v>0</v>
      </c>
      <c r="H13" s="252">
        <v>0</v>
      </c>
      <c r="I13" s="252">
        <v>0</v>
      </c>
      <c r="J13" s="252">
        <v>0</v>
      </c>
      <c r="K13" s="252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4">
        <v>0</v>
      </c>
      <c r="R13" s="254">
        <v>0</v>
      </c>
      <c r="S13" s="254">
        <v>0</v>
      </c>
      <c r="T13" s="90"/>
    </row>
    <row r="14" spans="1:20" x14ac:dyDescent="0.3">
      <c r="A14" s="79" t="s">
        <v>178</v>
      </c>
      <c r="B14" s="53">
        <v>25</v>
      </c>
      <c r="C14" s="52">
        <v>1</v>
      </c>
      <c r="D14" s="53">
        <v>25</v>
      </c>
      <c r="E14" s="250">
        <v>0</v>
      </c>
      <c r="F14" s="251">
        <v>25</v>
      </c>
      <c r="G14" s="252">
        <v>0</v>
      </c>
      <c r="H14" s="252">
        <v>0</v>
      </c>
      <c r="I14" s="252">
        <v>0</v>
      </c>
      <c r="J14" s="252">
        <v>0</v>
      </c>
      <c r="K14" s="252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4">
        <v>0</v>
      </c>
      <c r="R14" s="254">
        <v>0</v>
      </c>
      <c r="S14" s="254">
        <v>0</v>
      </c>
      <c r="T14" s="90"/>
    </row>
    <row r="15" spans="1:20" x14ac:dyDescent="0.3">
      <c r="A15" s="79" t="s">
        <v>179</v>
      </c>
      <c r="B15" s="53">
        <v>4</v>
      </c>
      <c r="C15" s="52">
        <v>1</v>
      </c>
      <c r="D15" s="53">
        <v>4</v>
      </c>
      <c r="E15" s="250">
        <v>0</v>
      </c>
      <c r="F15" s="251">
        <v>4</v>
      </c>
      <c r="G15" s="252">
        <v>0</v>
      </c>
      <c r="H15" s="252">
        <v>0</v>
      </c>
      <c r="I15" s="252">
        <v>0</v>
      </c>
      <c r="J15" s="252">
        <v>0</v>
      </c>
      <c r="K15" s="252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4">
        <v>0</v>
      </c>
      <c r="R15" s="254">
        <v>0</v>
      </c>
      <c r="S15" s="254">
        <v>0</v>
      </c>
      <c r="T15" s="90"/>
    </row>
    <row r="16" spans="1:20" x14ac:dyDescent="0.3">
      <c r="A16" s="79" t="s">
        <v>180</v>
      </c>
      <c r="B16" s="53">
        <v>3</v>
      </c>
      <c r="C16" s="52">
        <v>1</v>
      </c>
      <c r="D16" s="53">
        <v>3</v>
      </c>
      <c r="E16" s="250">
        <v>0</v>
      </c>
      <c r="F16" s="251">
        <v>3</v>
      </c>
      <c r="G16" s="252">
        <v>0</v>
      </c>
      <c r="H16" s="252">
        <v>0</v>
      </c>
      <c r="I16" s="252">
        <v>0</v>
      </c>
      <c r="J16" s="252">
        <v>0</v>
      </c>
      <c r="K16" s="252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4">
        <v>0</v>
      </c>
      <c r="R16" s="254">
        <v>0</v>
      </c>
      <c r="S16" s="254">
        <v>0</v>
      </c>
      <c r="T16" s="90"/>
    </row>
    <row r="17" spans="1:20" x14ac:dyDescent="0.3">
      <c r="A17" s="80" t="s">
        <v>181</v>
      </c>
      <c r="B17" s="210">
        <v>419.65</v>
      </c>
      <c r="C17" s="211">
        <v>0.54400000000000004</v>
      </c>
      <c r="D17" s="210">
        <v>263.14999999999998</v>
      </c>
      <c r="E17" s="265">
        <v>10</v>
      </c>
      <c r="F17" s="266">
        <v>0</v>
      </c>
      <c r="G17" s="267">
        <v>0</v>
      </c>
      <c r="H17" s="267">
        <v>0</v>
      </c>
      <c r="I17" s="267">
        <v>0</v>
      </c>
      <c r="J17" s="267">
        <v>0</v>
      </c>
      <c r="K17" s="267">
        <v>0</v>
      </c>
      <c r="L17" s="268">
        <v>24.18888888888889</v>
      </c>
      <c r="M17" s="268">
        <v>0.18888888888888888</v>
      </c>
      <c r="N17" s="268">
        <v>5.1888888888888891</v>
      </c>
      <c r="O17" s="268">
        <v>0.56666666666666665</v>
      </c>
      <c r="P17" s="268">
        <v>0.56666666666666665</v>
      </c>
      <c r="Q17" s="269">
        <v>126.37166666666667</v>
      </c>
      <c r="R17" s="269">
        <v>34.141666666666666</v>
      </c>
      <c r="S17" s="269">
        <v>61.936666666666667</v>
      </c>
      <c r="T17" s="90"/>
    </row>
    <row r="18" spans="1:20" x14ac:dyDescent="0.3">
      <c r="A18" s="79" t="s">
        <v>182</v>
      </c>
      <c r="B18" s="53">
        <v>155</v>
      </c>
      <c r="C18" s="52">
        <v>0.4</v>
      </c>
      <c r="D18" s="53">
        <v>61.999999999999993</v>
      </c>
      <c r="E18" s="250">
        <v>0</v>
      </c>
      <c r="F18" s="251">
        <v>0</v>
      </c>
      <c r="G18" s="252">
        <v>0</v>
      </c>
      <c r="H18" s="252">
        <v>0</v>
      </c>
      <c r="I18" s="252">
        <v>0</v>
      </c>
      <c r="J18" s="252">
        <v>0</v>
      </c>
      <c r="K18" s="252">
        <v>0</v>
      </c>
      <c r="L18" s="253">
        <v>24.18888888888889</v>
      </c>
      <c r="M18" s="253">
        <v>0.18888888888888888</v>
      </c>
      <c r="N18" s="253">
        <v>0.18888888888888888</v>
      </c>
      <c r="O18" s="253">
        <v>0.56666666666666665</v>
      </c>
      <c r="P18" s="253">
        <v>0.56666666666666665</v>
      </c>
      <c r="Q18" s="254">
        <v>36.300000000000004</v>
      </c>
      <c r="R18" s="254">
        <v>0</v>
      </c>
      <c r="S18" s="254">
        <v>0</v>
      </c>
      <c r="T18" s="90"/>
    </row>
    <row r="19" spans="1:20" x14ac:dyDescent="0.3">
      <c r="A19" s="79" t="s">
        <v>189</v>
      </c>
      <c r="B19" s="53">
        <v>38</v>
      </c>
      <c r="C19" s="52">
        <v>0.40000000000000008</v>
      </c>
      <c r="D19" s="53">
        <v>15.200000000000001</v>
      </c>
      <c r="E19" s="250">
        <v>0</v>
      </c>
      <c r="F19" s="251">
        <v>0</v>
      </c>
      <c r="G19" s="252">
        <v>0</v>
      </c>
      <c r="H19" s="252">
        <v>0</v>
      </c>
      <c r="I19" s="252">
        <v>0</v>
      </c>
      <c r="J19" s="252">
        <v>0</v>
      </c>
      <c r="K19" s="252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4">
        <v>5.0666666666666673</v>
      </c>
      <c r="R19" s="254">
        <v>5.0666666666666673</v>
      </c>
      <c r="S19" s="254">
        <v>5.0666666666666673</v>
      </c>
      <c r="T19" s="90"/>
    </row>
    <row r="20" spans="1:20" x14ac:dyDescent="0.3">
      <c r="A20" s="79" t="s">
        <v>193</v>
      </c>
      <c r="B20" s="53">
        <v>186.15</v>
      </c>
      <c r="C20" s="52">
        <v>0.80000000000000016</v>
      </c>
      <c r="D20" s="53">
        <v>175.95000000000002</v>
      </c>
      <c r="E20" s="250">
        <v>0</v>
      </c>
      <c r="F20" s="251">
        <v>0</v>
      </c>
      <c r="G20" s="252">
        <v>0</v>
      </c>
      <c r="H20" s="252">
        <v>0</v>
      </c>
      <c r="I20" s="252">
        <v>0</v>
      </c>
      <c r="J20" s="252">
        <v>0</v>
      </c>
      <c r="K20" s="252">
        <v>0</v>
      </c>
      <c r="L20" s="253">
        <v>0</v>
      </c>
      <c r="M20" s="253">
        <v>0</v>
      </c>
      <c r="N20" s="253">
        <v>5</v>
      </c>
      <c r="O20" s="253">
        <v>0</v>
      </c>
      <c r="P20" s="253">
        <v>0</v>
      </c>
      <c r="Q20" s="254">
        <v>85.004999999999995</v>
      </c>
      <c r="R20" s="254">
        <v>29.074999999999999</v>
      </c>
      <c r="S20" s="254">
        <v>56.87</v>
      </c>
      <c r="T20" s="90"/>
    </row>
    <row r="21" spans="1:20" x14ac:dyDescent="0.3">
      <c r="A21" s="79" t="s">
        <v>209</v>
      </c>
      <c r="B21" s="53">
        <v>40.5</v>
      </c>
      <c r="C21" s="52">
        <v>0.16</v>
      </c>
      <c r="D21" s="53">
        <v>10</v>
      </c>
      <c r="E21" s="250">
        <v>10</v>
      </c>
      <c r="F21" s="251">
        <v>0</v>
      </c>
      <c r="G21" s="252">
        <v>0</v>
      </c>
      <c r="H21" s="252">
        <v>0</v>
      </c>
      <c r="I21" s="252">
        <v>0</v>
      </c>
      <c r="J21" s="252">
        <v>0</v>
      </c>
      <c r="K21" s="252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4">
        <v>0</v>
      </c>
      <c r="R21" s="254">
        <v>0</v>
      </c>
      <c r="S21" s="254">
        <v>0</v>
      </c>
      <c r="T21" s="90"/>
    </row>
    <row r="22" spans="1:20" x14ac:dyDescent="0.3">
      <c r="A22" s="80" t="s">
        <v>96</v>
      </c>
      <c r="B22" s="210">
        <v>40</v>
      </c>
      <c r="C22" s="211">
        <v>0</v>
      </c>
      <c r="D22" s="210">
        <v>0</v>
      </c>
      <c r="E22" s="265">
        <v>0</v>
      </c>
      <c r="F22" s="266">
        <v>0</v>
      </c>
      <c r="G22" s="267">
        <v>0</v>
      </c>
      <c r="H22" s="267">
        <v>0</v>
      </c>
      <c r="I22" s="267">
        <v>0</v>
      </c>
      <c r="J22" s="267">
        <v>0</v>
      </c>
      <c r="K22" s="267">
        <v>0</v>
      </c>
      <c r="L22" s="268">
        <v>0</v>
      </c>
      <c r="M22" s="268">
        <v>0</v>
      </c>
      <c r="N22" s="268">
        <v>0</v>
      </c>
      <c r="O22" s="268">
        <v>0</v>
      </c>
      <c r="P22" s="268">
        <v>0</v>
      </c>
      <c r="Q22" s="269">
        <v>0</v>
      </c>
      <c r="R22" s="269">
        <v>0</v>
      </c>
      <c r="S22" s="269">
        <v>0</v>
      </c>
      <c r="T22" s="90"/>
    </row>
    <row r="23" spans="1:20" x14ac:dyDescent="0.3">
      <c r="A23" s="79" t="s">
        <v>216</v>
      </c>
      <c r="B23" s="53">
        <v>5</v>
      </c>
      <c r="C23" s="52">
        <v>0</v>
      </c>
      <c r="D23" s="53">
        <v>0</v>
      </c>
      <c r="E23" s="250">
        <v>0</v>
      </c>
      <c r="F23" s="251">
        <v>0</v>
      </c>
      <c r="G23" s="252">
        <v>0</v>
      </c>
      <c r="H23" s="252">
        <v>0</v>
      </c>
      <c r="I23" s="252">
        <v>0</v>
      </c>
      <c r="J23" s="252">
        <v>0</v>
      </c>
      <c r="K23" s="252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4">
        <v>0</v>
      </c>
      <c r="R23" s="254">
        <v>0</v>
      </c>
      <c r="S23" s="254">
        <v>0</v>
      </c>
      <c r="T23" s="90"/>
    </row>
    <row r="24" spans="1:20" x14ac:dyDescent="0.3">
      <c r="A24" s="79" t="s">
        <v>217</v>
      </c>
      <c r="B24" s="53">
        <v>11</v>
      </c>
      <c r="C24" s="52">
        <v>0</v>
      </c>
      <c r="D24" s="53">
        <v>0</v>
      </c>
      <c r="E24" s="250">
        <v>0</v>
      </c>
      <c r="F24" s="251">
        <v>0</v>
      </c>
      <c r="G24" s="252">
        <v>0</v>
      </c>
      <c r="H24" s="252">
        <v>0</v>
      </c>
      <c r="I24" s="252">
        <v>0</v>
      </c>
      <c r="J24" s="252">
        <v>0</v>
      </c>
      <c r="K24" s="252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4">
        <v>0</v>
      </c>
      <c r="R24" s="254">
        <v>0</v>
      </c>
      <c r="S24" s="254">
        <v>0</v>
      </c>
      <c r="T24" s="90"/>
    </row>
    <row r="25" spans="1:20" x14ac:dyDescent="0.3">
      <c r="A25" s="79" t="s">
        <v>218</v>
      </c>
      <c r="B25" s="53">
        <v>6</v>
      </c>
      <c r="C25" s="52">
        <v>0</v>
      </c>
      <c r="D25" s="53">
        <v>0</v>
      </c>
      <c r="E25" s="250">
        <v>0</v>
      </c>
      <c r="F25" s="251">
        <v>0</v>
      </c>
      <c r="G25" s="252">
        <v>0</v>
      </c>
      <c r="H25" s="252">
        <v>0</v>
      </c>
      <c r="I25" s="252">
        <v>0</v>
      </c>
      <c r="J25" s="252">
        <v>0</v>
      </c>
      <c r="K25" s="252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4">
        <v>0</v>
      </c>
      <c r="R25" s="254">
        <v>0</v>
      </c>
      <c r="S25" s="254">
        <v>0</v>
      </c>
      <c r="T25" s="90"/>
    </row>
    <row r="26" spans="1:20" x14ac:dyDescent="0.3">
      <c r="A26" s="79" t="s">
        <v>219</v>
      </c>
      <c r="B26" s="53">
        <v>18</v>
      </c>
      <c r="C26" s="52">
        <v>0</v>
      </c>
      <c r="D26" s="53">
        <v>0</v>
      </c>
      <c r="E26" s="250">
        <v>0</v>
      </c>
      <c r="F26" s="251">
        <v>0</v>
      </c>
      <c r="G26" s="252">
        <v>0</v>
      </c>
      <c r="H26" s="252">
        <v>0</v>
      </c>
      <c r="I26" s="252">
        <v>0</v>
      </c>
      <c r="J26" s="252">
        <v>0</v>
      </c>
      <c r="K26" s="252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4">
        <v>0</v>
      </c>
      <c r="R26" s="254">
        <v>0</v>
      </c>
      <c r="S26" s="254">
        <v>0</v>
      </c>
      <c r="T26" s="90"/>
    </row>
    <row r="27" spans="1:20" x14ac:dyDescent="0.3">
      <c r="A27" s="80" t="s">
        <v>220</v>
      </c>
      <c r="B27" s="210">
        <v>38</v>
      </c>
      <c r="C27" s="211">
        <v>1</v>
      </c>
      <c r="D27" s="210">
        <v>38</v>
      </c>
      <c r="E27" s="265">
        <v>0</v>
      </c>
      <c r="F27" s="266">
        <v>5.4285714285714288</v>
      </c>
      <c r="G27" s="267">
        <v>0</v>
      </c>
      <c r="H27" s="267">
        <v>0</v>
      </c>
      <c r="I27" s="267">
        <v>5.4285714285714288</v>
      </c>
      <c r="J27" s="267">
        <v>5.4285714285714288</v>
      </c>
      <c r="K27" s="267">
        <v>5.4285714285714288</v>
      </c>
      <c r="L27" s="268">
        <v>1.8095238095238093</v>
      </c>
      <c r="M27" s="268">
        <v>1.8095238095238093</v>
      </c>
      <c r="N27" s="268">
        <v>1.8095238095238093</v>
      </c>
      <c r="O27" s="268">
        <v>5.4285714285714288</v>
      </c>
      <c r="P27" s="268">
        <v>5.4285714285714288</v>
      </c>
      <c r="Q27" s="269">
        <v>0</v>
      </c>
      <c r="R27" s="269">
        <v>0</v>
      </c>
      <c r="S27" s="269">
        <v>0</v>
      </c>
      <c r="T27" s="90"/>
    </row>
    <row r="28" spans="1:20" x14ac:dyDescent="0.3">
      <c r="A28" s="79" t="s">
        <v>102</v>
      </c>
      <c r="B28" s="53">
        <v>35</v>
      </c>
      <c r="C28" s="52">
        <v>1</v>
      </c>
      <c r="D28" s="53">
        <v>35</v>
      </c>
      <c r="E28" s="250">
        <v>0</v>
      </c>
      <c r="F28" s="251">
        <v>5</v>
      </c>
      <c r="G28" s="252">
        <v>0</v>
      </c>
      <c r="H28" s="252">
        <v>0</v>
      </c>
      <c r="I28" s="252">
        <v>5</v>
      </c>
      <c r="J28" s="252">
        <v>5</v>
      </c>
      <c r="K28" s="252">
        <v>5</v>
      </c>
      <c r="L28" s="253">
        <v>1.6666666666666665</v>
      </c>
      <c r="M28" s="253">
        <v>1.6666666666666665</v>
      </c>
      <c r="N28" s="253">
        <v>1.6666666666666665</v>
      </c>
      <c r="O28" s="253">
        <v>5</v>
      </c>
      <c r="P28" s="253">
        <v>5</v>
      </c>
      <c r="Q28" s="254">
        <v>0</v>
      </c>
      <c r="R28" s="254">
        <v>0</v>
      </c>
      <c r="S28" s="254">
        <v>0</v>
      </c>
      <c r="T28" s="90"/>
    </row>
    <row r="29" spans="1:20" s="249" customFormat="1" x14ac:dyDescent="0.3">
      <c r="A29" s="79" t="s">
        <v>221</v>
      </c>
      <c r="B29" s="53">
        <v>3</v>
      </c>
      <c r="C29" s="52">
        <v>1</v>
      </c>
      <c r="D29" s="53">
        <v>3</v>
      </c>
      <c r="E29" s="255">
        <v>0</v>
      </c>
      <c r="F29" s="256">
        <v>0.42857142857142855</v>
      </c>
      <c r="G29" s="257">
        <v>0</v>
      </c>
      <c r="H29" s="257">
        <v>0</v>
      </c>
      <c r="I29" s="257">
        <v>0.42857142857142855</v>
      </c>
      <c r="J29" s="257">
        <v>0.42857142857142855</v>
      </c>
      <c r="K29" s="257">
        <v>0.42857142857142855</v>
      </c>
      <c r="L29" s="258">
        <v>0.14285714285714285</v>
      </c>
      <c r="M29" s="258">
        <v>0.14285714285714285</v>
      </c>
      <c r="N29" s="258">
        <v>0.14285714285714285</v>
      </c>
      <c r="O29" s="258">
        <v>0.42857142857142855</v>
      </c>
      <c r="P29" s="258">
        <v>0.42857142857142855</v>
      </c>
      <c r="Q29" s="259">
        <v>0</v>
      </c>
      <c r="R29" s="259">
        <v>0</v>
      </c>
      <c r="S29" s="259">
        <v>0</v>
      </c>
      <c r="T29" s="90"/>
    </row>
    <row r="30" spans="1:20" s="87" customFormat="1" x14ac:dyDescent="0.3">
      <c r="A30" s="248" t="s">
        <v>222</v>
      </c>
      <c r="B30" s="277">
        <v>328.6</v>
      </c>
      <c r="C30" s="278">
        <v>1</v>
      </c>
      <c r="D30" s="277">
        <v>328.6</v>
      </c>
      <c r="E30" s="272">
        <v>29.574000000000002</v>
      </c>
      <c r="F30" s="273">
        <v>0</v>
      </c>
      <c r="G30" s="274">
        <v>0</v>
      </c>
      <c r="H30" s="274">
        <v>0</v>
      </c>
      <c r="I30" s="274">
        <v>3.286</v>
      </c>
      <c r="J30" s="274">
        <v>16.43</v>
      </c>
      <c r="K30" s="274">
        <v>0</v>
      </c>
      <c r="L30" s="275">
        <v>13.144</v>
      </c>
      <c r="M30" s="275">
        <v>13.144</v>
      </c>
      <c r="N30" s="275">
        <v>49.29</v>
      </c>
      <c r="O30" s="275">
        <v>147.87000000000003</v>
      </c>
      <c r="P30" s="275">
        <v>13.144</v>
      </c>
      <c r="Q30" s="276">
        <v>32.86</v>
      </c>
      <c r="R30" s="276">
        <v>9.8579999999999988</v>
      </c>
      <c r="S30" s="276">
        <v>0</v>
      </c>
      <c r="T30" s="90"/>
    </row>
    <row r="31" spans="1:20" x14ac:dyDescent="0.3">
      <c r="A31" s="80" t="s">
        <v>181</v>
      </c>
      <c r="B31" s="210">
        <v>325</v>
      </c>
      <c r="C31" s="211">
        <v>1</v>
      </c>
      <c r="D31" s="210">
        <v>325</v>
      </c>
      <c r="E31" s="265">
        <v>29.25</v>
      </c>
      <c r="F31" s="266">
        <v>0</v>
      </c>
      <c r="G31" s="267">
        <v>0</v>
      </c>
      <c r="H31" s="267">
        <v>0</v>
      </c>
      <c r="I31" s="267">
        <v>3.25</v>
      </c>
      <c r="J31" s="267">
        <v>16.25</v>
      </c>
      <c r="K31" s="267">
        <v>0</v>
      </c>
      <c r="L31" s="268">
        <v>13</v>
      </c>
      <c r="M31" s="268">
        <v>13</v>
      </c>
      <c r="N31" s="268">
        <v>48.75</v>
      </c>
      <c r="O31" s="268">
        <v>146.25000000000003</v>
      </c>
      <c r="P31" s="268">
        <v>13</v>
      </c>
      <c r="Q31" s="269">
        <v>32.5</v>
      </c>
      <c r="R31" s="269">
        <v>9.7499999999999982</v>
      </c>
      <c r="S31" s="269">
        <v>0</v>
      </c>
      <c r="T31" s="90"/>
    </row>
    <row r="32" spans="1:20" s="249" customFormat="1" x14ac:dyDescent="0.3">
      <c r="A32" s="79" t="s">
        <v>223</v>
      </c>
      <c r="B32" s="53">
        <v>325</v>
      </c>
      <c r="C32" s="52">
        <v>1</v>
      </c>
      <c r="D32" s="53">
        <v>325</v>
      </c>
      <c r="E32" s="250">
        <v>29.25</v>
      </c>
      <c r="F32" s="251">
        <v>0</v>
      </c>
      <c r="G32" s="252">
        <v>0</v>
      </c>
      <c r="H32" s="252">
        <v>0</v>
      </c>
      <c r="I32" s="252">
        <v>3.25</v>
      </c>
      <c r="J32" s="252">
        <v>16.25</v>
      </c>
      <c r="K32" s="252">
        <v>0</v>
      </c>
      <c r="L32" s="253">
        <v>13</v>
      </c>
      <c r="M32" s="253">
        <v>13</v>
      </c>
      <c r="N32" s="253">
        <v>48.75</v>
      </c>
      <c r="O32" s="253">
        <v>146.25000000000003</v>
      </c>
      <c r="P32" s="253">
        <v>13</v>
      </c>
      <c r="Q32" s="254">
        <v>32.5</v>
      </c>
      <c r="R32" s="254">
        <v>9.7499999999999982</v>
      </c>
      <c r="S32" s="254">
        <v>0</v>
      </c>
      <c r="T32" s="90"/>
    </row>
    <row r="33" spans="1:20" x14ac:dyDescent="0.3">
      <c r="A33" s="80" t="s">
        <v>226</v>
      </c>
      <c r="B33" s="210">
        <v>3.6</v>
      </c>
      <c r="C33" s="211">
        <v>1</v>
      </c>
      <c r="D33" s="210">
        <v>3.6</v>
      </c>
      <c r="E33" s="265">
        <v>0.32400000000000001</v>
      </c>
      <c r="F33" s="266">
        <v>0</v>
      </c>
      <c r="G33" s="267">
        <v>0</v>
      </c>
      <c r="H33" s="267">
        <v>0</v>
      </c>
      <c r="I33" s="267">
        <v>3.6000000000000004E-2</v>
      </c>
      <c r="J33" s="267">
        <v>0.18000000000000002</v>
      </c>
      <c r="K33" s="267">
        <v>0</v>
      </c>
      <c r="L33" s="268">
        <v>0.14400000000000002</v>
      </c>
      <c r="M33" s="268">
        <v>0.14400000000000002</v>
      </c>
      <c r="N33" s="268">
        <v>0.54</v>
      </c>
      <c r="O33" s="268">
        <v>1.62</v>
      </c>
      <c r="P33" s="268">
        <v>0.14400000000000002</v>
      </c>
      <c r="Q33" s="269">
        <v>0.36000000000000004</v>
      </c>
      <c r="R33" s="269">
        <v>0.108</v>
      </c>
      <c r="S33" s="269">
        <v>0</v>
      </c>
      <c r="T33" s="90"/>
    </row>
    <row r="34" spans="1:20" s="87" customFormat="1" x14ac:dyDescent="0.3">
      <c r="A34" s="248" t="s">
        <v>227</v>
      </c>
      <c r="B34" s="277">
        <v>269</v>
      </c>
      <c r="C34" s="278">
        <v>0.2</v>
      </c>
      <c r="D34" s="277">
        <v>70.8</v>
      </c>
      <c r="E34" s="272">
        <v>0</v>
      </c>
      <c r="F34" s="273">
        <v>52.72</v>
      </c>
      <c r="G34" s="274">
        <v>0.8</v>
      </c>
      <c r="H34" s="274">
        <v>0.8</v>
      </c>
      <c r="I34" s="274">
        <v>0.8</v>
      </c>
      <c r="J34" s="274">
        <v>0.8</v>
      </c>
      <c r="K34" s="274">
        <v>0.8</v>
      </c>
      <c r="L34" s="275">
        <v>0.85333333333333339</v>
      </c>
      <c r="M34" s="275">
        <v>0.85333333333333339</v>
      </c>
      <c r="N34" s="275">
        <v>0.85333333333333339</v>
      </c>
      <c r="O34" s="275">
        <v>2.56</v>
      </c>
      <c r="P34" s="275">
        <v>2.56</v>
      </c>
      <c r="Q34" s="276">
        <v>2.4000000000000004</v>
      </c>
      <c r="R34" s="276">
        <v>4</v>
      </c>
      <c r="S34" s="276">
        <v>0</v>
      </c>
      <c r="T34" s="90"/>
    </row>
    <row r="35" spans="1:20" x14ac:dyDescent="0.3">
      <c r="A35" s="80" t="s">
        <v>59</v>
      </c>
      <c r="B35" s="210">
        <v>260</v>
      </c>
      <c r="C35" s="211">
        <v>0.22222222222222221</v>
      </c>
      <c r="D35" s="210">
        <v>70.8</v>
      </c>
      <c r="E35" s="265">
        <v>0</v>
      </c>
      <c r="F35" s="266">
        <v>52.72</v>
      </c>
      <c r="G35" s="267">
        <v>0.8</v>
      </c>
      <c r="H35" s="267">
        <v>0.8</v>
      </c>
      <c r="I35" s="267">
        <v>0.8</v>
      </c>
      <c r="J35" s="267">
        <v>0.8</v>
      </c>
      <c r="K35" s="267">
        <v>0.8</v>
      </c>
      <c r="L35" s="268">
        <v>0.85333333333333339</v>
      </c>
      <c r="M35" s="268">
        <v>0.85333333333333339</v>
      </c>
      <c r="N35" s="268">
        <v>0.85333333333333339</v>
      </c>
      <c r="O35" s="268">
        <v>2.56</v>
      </c>
      <c r="P35" s="268">
        <v>2.56</v>
      </c>
      <c r="Q35" s="269">
        <v>2.4000000000000004</v>
      </c>
      <c r="R35" s="269">
        <v>4</v>
      </c>
      <c r="S35" s="269">
        <v>0</v>
      </c>
      <c r="T35" s="90"/>
    </row>
    <row r="36" spans="1:20" x14ac:dyDescent="0.3">
      <c r="A36" s="79" t="s">
        <v>228</v>
      </c>
      <c r="B36" s="53">
        <v>177</v>
      </c>
      <c r="C36" s="52">
        <v>0.4</v>
      </c>
      <c r="D36" s="53">
        <v>70.8</v>
      </c>
      <c r="E36" s="250">
        <v>0</v>
      </c>
      <c r="F36" s="251">
        <v>52.72</v>
      </c>
      <c r="G36" s="252">
        <v>0.8</v>
      </c>
      <c r="H36" s="252">
        <v>0.8</v>
      </c>
      <c r="I36" s="252">
        <v>0.8</v>
      </c>
      <c r="J36" s="252">
        <v>0.8</v>
      </c>
      <c r="K36" s="252">
        <v>0.8</v>
      </c>
      <c r="L36" s="253">
        <v>0.85333333333333339</v>
      </c>
      <c r="M36" s="253">
        <v>0.85333333333333339</v>
      </c>
      <c r="N36" s="253">
        <v>0.85333333333333339</v>
      </c>
      <c r="O36" s="253">
        <v>2.56</v>
      </c>
      <c r="P36" s="253">
        <v>2.56</v>
      </c>
      <c r="Q36" s="254">
        <v>2.4000000000000004</v>
      </c>
      <c r="R36" s="254">
        <v>4</v>
      </c>
      <c r="S36" s="254">
        <v>0</v>
      </c>
      <c r="T36" s="90"/>
    </row>
    <row r="37" spans="1:20" x14ac:dyDescent="0.3">
      <c r="A37" s="79" t="s">
        <v>234</v>
      </c>
      <c r="B37" s="53">
        <v>83</v>
      </c>
      <c r="C37" s="52">
        <v>0</v>
      </c>
      <c r="D37" s="53">
        <v>0</v>
      </c>
      <c r="E37" s="250">
        <v>0</v>
      </c>
      <c r="F37" s="251">
        <v>0</v>
      </c>
      <c r="G37" s="252">
        <v>0</v>
      </c>
      <c r="H37" s="252">
        <v>0</v>
      </c>
      <c r="I37" s="252">
        <v>0</v>
      </c>
      <c r="J37" s="252">
        <v>0</v>
      </c>
      <c r="K37" s="252">
        <v>0</v>
      </c>
      <c r="L37" s="253">
        <v>0</v>
      </c>
      <c r="M37" s="253">
        <v>0</v>
      </c>
      <c r="N37" s="253">
        <v>0</v>
      </c>
      <c r="O37" s="253">
        <v>0</v>
      </c>
      <c r="P37" s="253">
        <v>0</v>
      </c>
      <c r="Q37" s="254">
        <v>0</v>
      </c>
      <c r="R37" s="254">
        <v>0</v>
      </c>
      <c r="S37" s="254">
        <v>0</v>
      </c>
      <c r="T37" s="90"/>
    </row>
    <row r="38" spans="1:20" x14ac:dyDescent="0.3">
      <c r="A38" s="80" t="s">
        <v>226</v>
      </c>
      <c r="B38" s="210">
        <v>9</v>
      </c>
      <c r="C38" s="211">
        <v>0</v>
      </c>
      <c r="D38" s="210">
        <v>0</v>
      </c>
      <c r="E38" s="265">
        <v>0</v>
      </c>
      <c r="F38" s="266">
        <v>0</v>
      </c>
      <c r="G38" s="267">
        <v>0</v>
      </c>
      <c r="H38" s="267">
        <v>0</v>
      </c>
      <c r="I38" s="267">
        <v>0</v>
      </c>
      <c r="J38" s="267">
        <v>0</v>
      </c>
      <c r="K38" s="267">
        <v>0</v>
      </c>
      <c r="L38" s="268">
        <v>0</v>
      </c>
      <c r="M38" s="268">
        <v>0</v>
      </c>
      <c r="N38" s="268">
        <v>0</v>
      </c>
      <c r="O38" s="268">
        <v>0</v>
      </c>
      <c r="P38" s="268">
        <v>0</v>
      </c>
      <c r="Q38" s="269">
        <v>0</v>
      </c>
      <c r="R38" s="269">
        <v>0</v>
      </c>
      <c r="S38" s="269">
        <v>0</v>
      </c>
      <c r="T38" s="90"/>
    </row>
    <row r="39" spans="1:20" x14ac:dyDescent="0.3"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zoomScale="80" zoomScaleNormal="80" workbookViewId="0">
      <pane xSplit="1" ySplit="1" topLeftCell="F2" activePane="bottomRight" state="frozen"/>
      <selection pane="topRight"/>
      <selection pane="bottomLeft"/>
      <selection pane="bottomRight" activeCell="J8" sqref="J8:X27"/>
    </sheetView>
  </sheetViews>
  <sheetFormatPr defaultRowHeight="14.4" x14ac:dyDescent="0.3"/>
  <cols>
    <col min="1" max="1" width="54.44140625" customWidth="1"/>
    <col min="2" max="2" width="34.44140625" bestFit="1" customWidth="1"/>
    <col min="3" max="3" width="68.109375" bestFit="1" customWidth="1"/>
    <col min="5" max="5" width="12.88671875" customWidth="1"/>
    <col min="6" max="6" width="18.88671875" customWidth="1"/>
    <col min="9" max="9" width="10.5546875" customWidth="1"/>
    <col min="24" max="24" width="9.109375" customWidth="1"/>
  </cols>
  <sheetData>
    <row r="1" spans="1:24" ht="119.4" x14ac:dyDescent="0.3">
      <c r="A1" s="187" t="s">
        <v>239</v>
      </c>
      <c r="B1" s="205" t="s">
        <v>0</v>
      </c>
      <c r="C1" s="205" t="s">
        <v>1</v>
      </c>
      <c r="D1" s="206" t="s">
        <v>2</v>
      </c>
      <c r="E1" s="206" t="s">
        <v>3</v>
      </c>
      <c r="F1" s="206" t="s">
        <v>4</v>
      </c>
      <c r="G1" s="25" t="s">
        <v>5</v>
      </c>
      <c r="H1" s="26" t="s">
        <v>6</v>
      </c>
      <c r="I1" s="27" t="s">
        <v>7</v>
      </c>
      <c r="J1" s="95" t="s">
        <v>262</v>
      </c>
      <c r="K1" s="96" t="s">
        <v>8</v>
      </c>
      <c r="L1" s="97" t="s">
        <v>263</v>
      </c>
      <c r="M1" s="97" t="s">
        <v>264</v>
      </c>
      <c r="N1" s="97" t="s">
        <v>9</v>
      </c>
      <c r="O1" s="97" t="s">
        <v>265</v>
      </c>
      <c r="P1" s="97" t="s">
        <v>266</v>
      </c>
      <c r="Q1" s="98" t="s">
        <v>267</v>
      </c>
      <c r="R1" s="98" t="s">
        <v>268</v>
      </c>
      <c r="S1" s="98" t="s">
        <v>269</v>
      </c>
      <c r="T1" s="98" t="s">
        <v>270</v>
      </c>
      <c r="U1" s="98" t="s">
        <v>10</v>
      </c>
      <c r="V1" s="99" t="s">
        <v>271</v>
      </c>
      <c r="W1" s="99" t="s">
        <v>272</v>
      </c>
      <c r="X1" s="100" t="s">
        <v>273</v>
      </c>
    </row>
    <row r="2" spans="1:24" x14ac:dyDescent="0.3">
      <c r="A2" s="1" t="s">
        <v>130</v>
      </c>
      <c r="B2" s="2" t="s">
        <v>14</v>
      </c>
      <c r="C2" s="116" t="s">
        <v>131</v>
      </c>
      <c r="D2" s="4" t="s">
        <v>132</v>
      </c>
      <c r="E2" s="5"/>
      <c r="F2" s="6"/>
      <c r="G2" s="7">
        <v>65</v>
      </c>
      <c r="H2" s="8">
        <v>1</v>
      </c>
      <c r="I2" s="9">
        <v>65</v>
      </c>
      <c r="J2" s="36" t="s">
        <v>243</v>
      </c>
      <c r="K2" s="36" t="s">
        <v>243</v>
      </c>
      <c r="L2" s="37" t="s">
        <v>243</v>
      </c>
      <c r="M2" s="37" t="s">
        <v>243</v>
      </c>
      <c r="N2" s="37" t="s">
        <v>243</v>
      </c>
      <c r="O2" s="37">
        <v>32.5</v>
      </c>
      <c r="P2" s="37" t="s">
        <v>243</v>
      </c>
      <c r="Q2" s="38">
        <v>32.5</v>
      </c>
      <c r="R2" s="38" t="s">
        <v>243</v>
      </c>
      <c r="S2" s="38" t="s">
        <v>243</v>
      </c>
      <c r="T2" s="38" t="s">
        <v>243</v>
      </c>
      <c r="U2" s="38" t="s">
        <v>243</v>
      </c>
      <c r="V2" s="39" t="s">
        <v>243</v>
      </c>
      <c r="W2" s="39" t="s">
        <v>243</v>
      </c>
      <c r="X2" s="39" t="s">
        <v>243</v>
      </c>
    </row>
    <row r="3" spans="1:24" x14ac:dyDescent="0.3">
      <c r="A3" s="1" t="s">
        <v>130</v>
      </c>
      <c r="B3" s="2" t="s">
        <v>14</v>
      </c>
      <c r="C3" s="116" t="s">
        <v>131</v>
      </c>
      <c r="D3" s="4" t="s">
        <v>133</v>
      </c>
      <c r="E3" s="5"/>
      <c r="F3" s="6"/>
      <c r="G3" s="7">
        <v>40</v>
      </c>
      <c r="H3" s="8">
        <v>1</v>
      </c>
      <c r="I3" s="9">
        <v>40</v>
      </c>
      <c r="J3" s="36" t="s">
        <v>243</v>
      </c>
      <c r="K3" s="36" t="s">
        <v>243</v>
      </c>
      <c r="L3" s="37" t="s">
        <v>243</v>
      </c>
      <c r="M3" s="37" t="s">
        <v>243</v>
      </c>
      <c r="N3" s="37" t="s">
        <v>243</v>
      </c>
      <c r="O3" s="37">
        <v>20</v>
      </c>
      <c r="P3" s="37" t="s">
        <v>243</v>
      </c>
      <c r="Q3" s="38">
        <v>20</v>
      </c>
      <c r="R3" s="38" t="s">
        <v>243</v>
      </c>
      <c r="S3" s="38" t="s">
        <v>243</v>
      </c>
      <c r="T3" s="38" t="s">
        <v>243</v>
      </c>
      <c r="U3" s="38" t="s">
        <v>243</v>
      </c>
      <c r="V3" s="39" t="s">
        <v>243</v>
      </c>
      <c r="W3" s="39" t="s">
        <v>243</v>
      </c>
      <c r="X3" s="39" t="s">
        <v>243</v>
      </c>
    </row>
    <row r="4" spans="1:24" x14ac:dyDescent="0.3">
      <c r="A4" s="1" t="s">
        <v>130</v>
      </c>
      <c r="B4" s="2" t="s">
        <v>14</v>
      </c>
      <c r="C4" s="116" t="s">
        <v>131</v>
      </c>
      <c r="D4" s="4" t="s">
        <v>134</v>
      </c>
      <c r="E4" s="5"/>
      <c r="F4" s="6"/>
      <c r="G4" s="7">
        <v>20</v>
      </c>
      <c r="H4" s="8">
        <v>1</v>
      </c>
      <c r="I4" s="9">
        <v>20</v>
      </c>
      <c r="J4" s="36" t="s">
        <v>243</v>
      </c>
      <c r="K4" s="36" t="s">
        <v>243</v>
      </c>
      <c r="L4" s="37" t="s">
        <v>243</v>
      </c>
      <c r="M4" s="37" t="s">
        <v>243</v>
      </c>
      <c r="N4" s="37" t="s">
        <v>243</v>
      </c>
      <c r="O4" s="37">
        <v>10</v>
      </c>
      <c r="P4" s="37" t="s">
        <v>243</v>
      </c>
      <c r="Q4" s="38">
        <v>10</v>
      </c>
      <c r="R4" s="38" t="s">
        <v>243</v>
      </c>
      <c r="S4" s="38" t="s">
        <v>243</v>
      </c>
      <c r="T4" s="38" t="s">
        <v>243</v>
      </c>
      <c r="U4" s="38" t="s">
        <v>243</v>
      </c>
      <c r="V4" s="39" t="s">
        <v>243</v>
      </c>
      <c r="W4" s="39" t="s">
        <v>243</v>
      </c>
      <c r="X4" s="39" t="s">
        <v>243</v>
      </c>
    </row>
    <row r="5" spans="1:24" x14ac:dyDescent="0.3">
      <c r="A5" s="1" t="s">
        <v>130</v>
      </c>
      <c r="B5" s="2" t="s">
        <v>14</v>
      </c>
      <c r="C5" s="116" t="s">
        <v>131</v>
      </c>
      <c r="D5" s="4" t="s">
        <v>135</v>
      </c>
      <c r="E5" s="5"/>
      <c r="F5" s="6"/>
      <c r="G5" s="7">
        <v>1</v>
      </c>
      <c r="H5" s="8">
        <v>1</v>
      </c>
      <c r="I5" s="9">
        <v>1</v>
      </c>
      <c r="J5" s="36" t="s">
        <v>243</v>
      </c>
      <c r="K5" s="36" t="s">
        <v>243</v>
      </c>
      <c r="L5" s="37" t="s">
        <v>243</v>
      </c>
      <c r="M5" s="37" t="s">
        <v>243</v>
      </c>
      <c r="N5" s="37" t="s">
        <v>243</v>
      </c>
      <c r="O5" s="37">
        <v>0.5</v>
      </c>
      <c r="P5" s="37" t="s">
        <v>243</v>
      </c>
      <c r="Q5" s="38">
        <v>0.5</v>
      </c>
      <c r="R5" s="38" t="s">
        <v>243</v>
      </c>
      <c r="S5" s="38" t="s">
        <v>243</v>
      </c>
      <c r="T5" s="38" t="s">
        <v>243</v>
      </c>
      <c r="U5" s="38" t="s">
        <v>243</v>
      </c>
      <c r="V5" s="39" t="s">
        <v>243</v>
      </c>
      <c r="W5" s="39" t="s">
        <v>243</v>
      </c>
      <c r="X5" s="39" t="s">
        <v>243</v>
      </c>
    </row>
    <row r="6" spans="1:24" x14ac:dyDescent="0.3">
      <c r="A6" s="1" t="s">
        <v>130</v>
      </c>
      <c r="B6" s="2" t="s">
        <v>14</v>
      </c>
      <c r="C6" s="116" t="s">
        <v>131</v>
      </c>
      <c r="D6" s="4" t="s">
        <v>136</v>
      </c>
      <c r="E6" s="5"/>
      <c r="F6" s="6"/>
      <c r="G6" s="7">
        <v>77</v>
      </c>
      <c r="H6" s="8">
        <v>1</v>
      </c>
      <c r="I6" s="9">
        <v>77</v>
      </c>
      <c r="J6" s="36" t="s">
        <v>243</v>
      </c>
      <c r="K6" s="36" t="s">
        <v>243</v>
      </c>
      <c r="L6" s="37" t="s">
        <v>243</v>
      </c>
      <c r="M6" s="37" t="s">
        <v>243</v>
      </c>
      <c r="N6" s="37" t="s">
        <v>243</v>
      </c>
      <c r="O6" s="37">
        <v>46.199999999999996</v>
      </c>
      <c r="P6" s="37" t="s">
        <v>243</v>
      </c>
      <c r="Q6" s="38" t="s">
        <v>243</v>
      </c>
      <c r="R6" s="38" t="s">
        <v>243</v>
      </c>
      <c r="S6" s="38">
        <v>30.8</v>
      </c>
      <c r="T6" s="38" t="s">
        <v>243</v>
      </c>
      <c r="U6" s="38" t="s">
        <v>243</v>
      </c>
      <c r="V6" s="39" t="s">
        <v>243</v>
      </c>
      <c r="W6" s="39" t="s">
        <v>243</v>
      </c>
      <c r="X6" s="39" t="s">
        <v>243</v>
      </c>
    </row>
    <row r="7" spans="1:24" x14ac:dyDescent="0.3">
      <c r="A7" s="1" t="s">
        <v>130</v>
      </c>
      <c r="B7" s="2" t="s">
        <v>14</v>
      </c>
      <c r="C7" s="117" t="s">
        <v>131</v>
      </c>
      <c r="D7" s="118" t="s">
        <v>137</v>
      </c>
      <c r="E7" s="119"/>
      <c r="F7" s="120"/>
      <c r="G7" s="14">
        <v>1</v>
      </c>
      <c r="H7" s="15">
        <v>1</v>
      </c>
      <c r="I7" s="31">
        <v>1</v>
      </c>
      <c r="J7" s="179" t="s">
        <v>243</v>
      </c>
      <c r="K7" s="179" t="s">
        <v>243</v>
      </c>
      <c r="L7" s="180" t="s">
        <v>243</v>
      </c>
      <c r="M7" s="180" t="s">
        <v>243</v>
      </c>
      <c r="N7" s="180">
        <v>1</v>
      </c>
      <c r="O7" s="180" t="s">
        <v>243</v>
      </c>
      <c r="P7" s="180" t="s">
        <v>243</v>
      </c>
      <c r="Q7" s="181" t="s">
        <v>243</v>
      </c>
      <c r="R7" s="181" t="s">
        <v>243</v>
      </c>
      <c r="S7" s="181" t="s">
        <v>243</v>
      </c>
      <c r="T7" s="181" t="s">
        <v>243</v>
      </c>
      <c r="U7" s="181" t="s">
        <v>243</v>
      </c>
      <c r="V7" s="182" t="s">
        <v>243</v>
      </c>
      <c r="W7" s="182" t="s">
        <v>243</v>
      </c>
      <c r="X7" s="182" t="s">
        <v>243</v>
      </c>
    </row>
    <row r="8" spans="1:24" x14ac:dyDescent="0.3">
      <c r="A8" s="1" t="s">
        <v>130</v>
      </c>
      <c r="B8" s="2" t="s">
        <v>14</v>
      </c>
      <c r="C8" s="109" t="s">
        <v>20</v>
      </c>
      <c r="D8" s="110" t="s">
        <v>21</v>
      </c>
      <c r="E8" s="111" t="s">
        <v>138</v>
      </c>
      <c r="F8" s="112"/>
      <c r="G8" s="194">
        <v>2</v>
      </c>
      <c r="H8" s="195">
        <v>1</v>
      </c>
      <c r="I8" s="196">
        <v>2</v>
      </c>
      <c r="J8" s="170" t="s">
        <v>243</v>
      </c>
      <c r="K8" s="170" t="s">
        <v>243</v>
      </c>
      <c r="L8" s="171" t="s">
        <v>243</v>
      </c>
      <c r="M8" s="171" t="s">
        <v>243</v>
      </c>
      <c r="N8" s="171" t="s">
        <v>243</v>
      </c>
      <c r="O8" s="171" t="s">
        <v>243</v>
      </c>
      <c r="P8" s="171" t="s">
        <v>243</v>
      </c>
      <c r="Q8" s="183">
        <v>0.22222222222222221</v>
      </c>
      <c r="R8" s="183">
        <v>0.22222222222222221</v>
      </c>
      <c r="S8" s="183">
        <v>0.22222222222222221</v>
      </c>
      <c r="T8" s="183">
        <v>0.66666666666666663</v>
      </c>
      <c r="U8" s="183">
        <v>0.66666666666666663</v>
      </c>
      <c r="V8" s="173" t="s">
        <v>243</v>
      </c>
      <c r="W8" s="173" t="s">
        <v>243</v>
      </c>
      <c r="X8" s="173" t="s">
        <v>243</v>
      </c>
    </row>
    <row r="9" spans="1:24" x14ac:dyDescent="0.3">
      <c r="A9" s="1" t="s">
        <v>130</v>
      </c>
      <c r="B9" s="2" t="s">
        <v>14</v>
      </c>
      <c r="C9" s="116" t="s">
        <v>20</v>
      </c>
      <c r="D9" s="4" t="s">
        <v>21</v>
      </c>
      <c r="E9" s="5" t="s">
        <v>139</v>
      </c>
      <c r="F9" s="6" t="s">
        <v>140</v>
      </c>
      <c r="G9" s="7">
        <v>1</v>
      </c>
      <c r="H9" s="8">
        <v>1</v>
      </c>
      <c r="I9" s="9">
        <v>1</v>
      </c>
      <c r="J9" s="36" t="s">
        <v>243</v>
      </c>
      <c r="K9" s="36" t="s">
        <v>243</v>
      </c>
      <c r="L9" s="37" t="s">
        <v>243</v>
      </c>
      <c r="M9" s="37" t="s">
        <v>243</v>
      </c>
      <c r="N9" s="37" t="s">
        <v>243</v>
      </c>
      <c r="O9" s="37" t="s">
        <v>243</v>
      </c>
      <c r="P9" s="37" t="s">
        <v>243</v>
      </c>
      <c r="Q9" s="38">
        <v>0.1111111111111111</v>
      </c>
      <c r="R9" s="38">
        <v>0.1111111111111111</v>
      </c>
      <c r="S9" s="38">
        <v>0.1111111111111111</v>
      </c>
      <c r="T9" s="38">
        <v>0.33333333333333331</v>
      </c>
      <c r="U9" s="38">
        <v>0.33333333333333331</v>
      </c>
      <c r="V9" s="39" t="s">
        <v>243</v>
      </c>
      <c r="W9" s="39" t="s">
        <v>243</v>
      </c>
      <c r="X9" s="39" t="s">
        <v>243</v>
      </c>
    </row>
    <row r="10" spans="1:24" x14ac:dyDescent="0.3">
      <c r="A10" s="1" t="s">
        <v>130</v>
      </c>
      <c r="B10" s="2" t="s">
        <v>14</v>
      </c>
      <c r="C10" s="116" t="s">
        <v>20</v>
      </c>
      <c r="D10" s="4" t="s">
        <v>21</v>
      </c>
      <c r="E10" s="5" t="s">
        <v>139</v>
      </c>
      <c r="F10" s="6" t="s">
        <v>141</v>
      </c>
      <c r="G10" s="7">
        <v>18</v>
      </c>
      <c r="H10" s="8">
        <v>1</v>
      </c>
      <c r="I10" s="9">
        <v>18</v>
      </c>
      <c r="J10" s="36" t="s">
        <v>243</v>
      </c>
      <c r="K10" s="36" t="s">
        <v>243</v>
      </c>
      <c r="L10" s="37" t="s">
        <v>243</v>
      </c>
      <c r="M10" s="37" t="s">
        <v>243</v>
      </c>
      <c r="N10" s="37" t="s">
        <v>243</v>
      </c>
      <c r="O10" s="37" t="s">
        <v>243</v>
      </c>
      <c r="P10" s="37" t="s">
        <v>243</v>
      </c>
      <c r="Q10" s="38">
        <v>2</v>
      </c>
      <c r="R10" s="38">
        <v>2</v>
      </c>
      <c r="S10" s="38">
        <v>2</v>
      </c>
      <c r="T10" s="38">
        <v>6</v>
      </c>
      <c r="U10" s="38">
        <v>6</v>
      </c>
      <c r="V10" s="39" t="s">
        <v>243</v>
      </c>
      <c r="W10" s="39" t="s">
        <v>243</v>
      </c>
      <c r="X10" s="39" t="s">
        <v>243</v>
      </c>
    </row>
    <row r="11" spans="1:24" x14ac:dyDescent="0.3">
      <c r="A11" s="1" t="s">
        <v>130</v>
      </c>
      <c r="B11" s="2" t="s">
        <v>14</v>
      </c>
      <c r="C11" s="116" t="s">
        <v>20</v>
      </c>
      <c r="D11" s="4" t="s">
        <v>21</v>
      </c>
      <c r="E11" s="5" t="s">
        <v>139</v>
      </c>
      <c r="F11" s="6" t="s">
        <v>142</v>
      </c>
      <c r="G11" s="7">
        <v>34</v>
      </c>
      <c r="H11" s="8">
        <v>1</v>
      </c>
      <c r="I11" s="9">
        <v>34</v>
      </c>
      <c r="J11" s="36" t="s">
        <v>243</v>
      </c>
      <c r="K11" s="36" t="s">
        <v>243</v>
      </c>
      <c r="L11" s="37" t="s">
        <v>243</v>
      </c>
      <c r="M11" s="37" t="s">
        <v>243</v>
      </c>
      <c r="N11" s="37" t="s">
        <v>243</v>
      </c>
      <c r="O11" s="37" t="s">
        <v>243</v>
      </c>
      <c r="P11" s="37" t="s">
        <v>243</v>
      </c>
      <c r="Q11" s="38">
        <v>3.7777777777777777</v>
      </c>
      <c r="R11" s="38">
        <v>3.7777777777777777</v>
      </c>
      <c r="S11" s="38">
        <v>3.7777777777777777</v>
      </c>
      <c r="T11" s="38">
        <v>11.333333333333332</v>
      </c>
      <c r="U11" s="38">
        <v>11.333333333333332</v>
      </c>
      <c r="V11" s="39" t="s">
        <v>243</v>
      </c>
      <c r="W11" s="39" t="s">
        <v>243</v>
      </c>
      <c r="X11" s="39" t="s">
        <v>243</v>
      </c>
    </row>
    <row r="12" spans="1:24" x14ac:dyDescent="0.3">
      <c r="A12" s="1" t="s">
        <v>130</v>
      </c>
      <c r="B12" s="2" t="s">
        <v>14</v>
      </c>
      <c r="C12" s="116" t="s">
        <v>20</v>
      </c>
      <c r="D12" s="4" t="s">
        <v>21</v>
      </c>
      <c r="E12" s="5" t="s">
        <v>143</v>
      </c>
      <c r="F12" s="6" t="s">
        <v>144</v>
      </c>
      <c r="G12" s="7">
        <v>1</v>
      </c>
      <c r="H12" s="8">
        <v>1</v>
      </c>
      <c r="I12" s="9">
        <v>1</v>
      </c>
      <c r="J12" s="36" t="s">
        <v>243</v>
      </c>
      <c r="K12" s="36" t="s">
        <v>243</v>
      </c>
      <c r="L12" s="37" t="s">
        <v>243</v>
      </c>
      <c r="M12" s="37" t="s">
        <v>243</v>
      </c>
      <c r="N12" s="37" t="s">
        <v>243</v>
      </c>
      <c r="O12" s="37" t="s">
        <v>243</v>
      </c>
      <c r="P12" s="37" t="s">
        <v>243</v>
      </c>
      <c r="Q12" s="38">
        <v>8.3333333333333329E-2</v>
      </c>
      <c r="R12" s="38">
        <v>8.3333333333333329E-2</v>
      </c>
      <c r="S12" s="38">
        <v>8.3333333333333329E-2</v>
      </c>
      <c r="T12" s="38">
        <v>0.25</v>
      </c>
      <c r="U12" s="38">
        <v>0.25</v>
      </c>
      <c r="V12" s="39">
        <v>0.25</v>
      </c>
      <c r="W12" s="39" t="s">
        <v>243</v>
      </c>
      <c r="X12" s="39" t="s">
        <v>243</v>
      </c>
    </row>
    <row r="13" spans="1:24" x14ac:dyDescent="0.3">
      <c r="A13" s="1" t="s">
        <v>130</v>
      </c>
      <c r="B13" s="2" t="s">
        <v>14</v>
      </c>
      <c r="C13" s="116" t="s">
        <v>20</v>
      </c>
      <c r="D13" s="4" t="s">
        <v>21</v>
      </c>
      <c r="E13" s="5" t="s">
        <v>143</v>
      </c>
      <c r="F13" s="6" t="s">
        <v>145</v>
      </c>
      <c r="G13" s="7">
        <v>8</v>
      </c>
      <c r="H13" s="8">
        <v>8</v>
      </c>
      <c r="I13" s="9">
        <v>8</v>
      </c>
      <c r="J13" s="36" t="s">
        <v>243</v>
      </c>
      <c r="K13" s="36" t="s">
        <v>243</v>
      </c>
      <c r="L13" s="37" t="s">
        <v>243</v>
      </c>
      <c r="M13" s="37" t="s">
        <v>243</v>
      </c>
      <c r="N13" s="37" t="s">
        <v>243</v>
      </c>
      <c r="O13" s="37" t="s">
        <v>243</v>
      </c>
      <c r="P13" s="37" t="s">
        <v>243</v>
      </c>
      <c r="Q13" s="38">
        <v>0.66666666666666663</v>
      </c>
      <c r="R13" s="38">
        <v>0.66666666666666663</v>
      </c>
      <c r="S13" s="38">
        <v>0.66666666666666663</v>
      </c>
      <c r="T13" s="38">
        <v>2</v>
      </c>
      <c r="U13" s="38">
        <v>2</v>
      </c>
      <c r="V13" s="39">
        <v>2</v>
      </c>
      <c r="W13" s="39" t="s">
        <v>243</v>
      </c>
      <c r="X13" s="39" t="s">
        <v>243</v>
      </c>
    </row>
    <row r="14" spans="1:24" x14ac:dyDescent="0.3">
      <c r="A14" s="1" t="s">
        <v>130</v>
      </c>
      <c r="B14" s="2" t="s">
        <v>14</v>
      </c>
      <c r="C14" s="116" t="s">
        <v>20</v>
      </c>
      <c r="D14" s="4" t="s">
        <v>21</v>
      </c>
      <c r="E14" s="5" t="s">
        <v>146</v>
      </c>
      <c r="F14" s="6" t="s">
        <v>147</v>
      </c>
      <c r="G14" s="7">
        <v>1</v>
      </c>
      <c r="H14" s="8">
        <v>1</v>
      </c>
      <c r="I14" s="9">
        <v>1</v>
      </c>
      <c r="J14" s="36" t="s">
        <v>243</v>
      </c>
      <c r="K14" s="36" t="s">
        <v>243</v>
      </c>
      <c r="L14" s="37" t="s">
        <v>243</v>
      </c>
      <c r="M14" s="37" t="s">
        <v>243</v>
      </c>
      <c r="N14" s="37" t="s">
        <v>243</v>
      </c>
      <c r="O14" s="37">
        <v>0.15</v>
      </c>
      <c r="P14" s="37" t="s">
        <v>243</v>
      </c>
      <c r="Q14" s="38">
        <v>0.15</v>
      </c>
      <c r="R14" s="38">
        <v>0.25</v>
      </c>
      <c r="S14" s="38">
        <v>0.25</v>
      </c>
      <c r="T14" s="38">
        <v>0.2</v>
      </c>
      <c r="U14" s="38" t="s">
        <v>243</v>
      </c>
      <c r="V14" s="39" t="s">
        <v>243</v>
      </c>
      <c r="W14" s="39" t="s">
        <v>243</v>
      </c>
      <c r="X14" s="39" t="s">
        <v>243</v>
      </c>
    </row>
    <row r="15" spans="1:24" x14ac:dyDescent="0.3">
      <c r="A15" s="1" t="s">
        <v>130</v>
      </c>
      <c r="B15" s="2" t="s">
        <v>14</v>
      </c>
      <c r="C15" s="116" t="s">
        <v>20</v>
      </c>
      <c r="D15" s="4" t="s">
        <v>21</v>
      </c>
      <c r="E15" s="5" t="s">
        <v>146</v>
      </c>
      <c r="F15" s="6" t="s">
        <v>29</v>
      </c>
      <c r="G15" s="7">
        <v>16</v>
      </c>
      <c r="H15" s="8">
        <v>1</v>
      </c>
      <c r="I15" s="9">
        <v>16</v>
      </c>
      <c r="J15" s="36" t="s">
        <v>243</v>
      </c>
      <c r="K15" s="36" t="s">
        <v>243</v>
      </c>
      <c r="L15" s="37" t="s">
        <v>243</v>
      </c>
      <c r="M15" s="37" t="s">
        <v>243</v>
      </c>
      <c r="N15" s="37" t="s">
        <v>243</v>
      </c>
      <c r="O15" s="37">
        <v>2.4</v>
      </c>
      <c r="P15" s="37" t="s">
        <v>243</v>
      </c>
      <c r="Q15" s="38">
        <v>2.4</v>
      </c>
      <c r="R15" s="38">
        <v>4</v>
      </c>
      <c r="S15" s="38">
        <v>4</v>
      </c>
      <c r="T15" s="38">
        <v>3.2</v>
      </c>
      <c r="U15" s="38" t="s">
        <v>243</v>
      </c>
      <c r="V15" s="39" t="s">
        <v>243</v>
      </c>
      <c r="W15" s="39" t="s">
        <v>243</v>
      </c>
      <c r="X15" s="39" t="s">
        <v>243</v>
      </c>
    </row>
    <row r="16" spans="1:24" x14ac:dyDescent="0.3">
      <c r="A16" s="1" t="s">
        <v>130</v>
      </c>
      <c r="B16" s="2" t="s">
        <v>14</v>
      </c>
      <c r="C16" s="116" t="s">
        <v>20</v>
      </c>
      <c r="D16" s="4" t="s">
        <v>21</v>
      </c>
      <c r="E16" s="5" t="s">
        <v>148</v>
      </c>
      <c r="F16" s="6"/>
      <c r="G16" s="7">
        <v>2</v>
      </c>
      <c r="H16" s="8">
        <v>1</v>
      </c>
      <c r="I16" s="9">
        <v>2</v>
      </c>
      <c r="J16" s="36" t="s">
        <v>243</v>
      </c>
      <c r="K16" s="36" t="s">
        <v>243</v>
      </c>
      <c r="L16" s="37" t="s">
        <v>243</v>
      </c>
      <c r="M16" s="37" t="s">
        <v>243</v>
      </c>
      <c r="N16" s="37" t="s">
        <v>243</v>
      </c>
      <c r="O16" s="37" t="s">
        <v>243</v>
      </c>
      <c r="P16" s="37" t="s">
        <v>243</v>
      </c>
      <c r="Q16" s="38">
        <v>0.16666666666666666</v>
      </c>
      <c r="R16" s="38">
        <v>0.16666666666666666</v>
      </c>
      <c r="S16" s="38">
        <v>0.16666666666666666</v>
      </c>
      <c r="T16" s="38">
        <v>0.5</v>
      </c>
      <c r="U16" s="38">
        <v>0.5</v>
      </c>
      <c r="V16" s="39">
        <v>0.5</v>
      </c>
      <c r="W16" s="39" t="s">
        <v>243</v>
      </c>
      <c r="X16" s="39" t="s">
        <v>243</v>
      </c>
    </row>
    <row r="17" spans="1:24" x14ac:dyDescent="0.3">
      <c r="A17" s="1" t="s">
        <v>130</v>
      </c>
      <c r="B17" s="2" t="s">
        <v>14</v>
      </c>
      <c r="C17" s="116" t="s">
        <v>20</v>
      </c>
      <c r="D17" s="4" t="s">
        <v>21</v>
      </c>
      <c r="E17" s="5" t="s">
        <v>149</v>
      </c>
      <c r="F17" s="6"/>
      <c r="G17" s="7">
        <v>19</v>
      </c>
      <c r="H17" s="8">
        <v>1</v>
      </c>
      <c r="I17" s="9">
        <v>19</v>
      </c>
      <c r="J17" s="36" t="s">
        <v>243</v>
      </c>
      <c r="K17" s="36" t="s">
        <v>243</v>
      </c>
      <c r="L17" s="37" t="s">
        <v>243</v>
      </c>
      <c r="M17" s="37" t="s">
        <v>243</v>
      </c>
      <c r="N17" s="37" t="s">
        <v>243</v>
      </c>
      <c r="O17" s="37" t="s">
        <v>243</v>
      </c>
      <c r="P17" s="37" t="s">
        <v>243</v>
      </c>
      <c r="Q17" s="38">
        <v>2.1111111111111112</v>
      </c>
      <c r="R17" s="38">
        <v>2.1111111111111112</v>
      </c>
      <c r="S17" s="38">
        <v>2.1111111111111112</v>
      </c>
      <c r="T17" s="38">
        <v>6.333333333333333</v>
      </c>
      <c r="U17" s="38">
        <v>6.333333333333333</v>
      </c>
      <c r="V17" s="39" t="s">
        <v>243</v>
      </c>
      <c r="W17" s="39" t="s">
        <v>243</v>
      </c>
      <c r="X17" s="39" t="s">
        <v>243</v>
      </c>
    </row>
    <row r="18" spans="1:24" x14ac:dyDescent="0.3">
      <c r="A18" s="1" t="s">
        <v>130</v>
      </c>
      <c r="B18" s="2" t="s">
        <v>14</v>
      </c>
      <c r="C18" s="116" t="s">
        <v>20</v>
      </c>
      <c r="D18" s="4" t="s">
        <v>21</v>
      </c>
      <c r="E18" s="5" t="s">
        <v>150</v>
      </c>
      <c r="F18" s="6" t="s">
        <v>151</v>
      </c>
      <c r="G18" s="7">
        <v>20</v>
      </c>
      <c r="H18" s="8">
        <v>1</v>
      </c>
      <c r="I18" s="9">
        <v>20</v>
      </c>
      <c r="J18" s="36" t="s">
        <v>243</v>
      </c>
      <c r="K18" s="36" t="s">
        <v>243</v>
      </c>
      <c r="L18" s="37" t="s">
        <v>243</v>
      </c>
      <c r="M18" s="37" t="s">
        <v>243</v>
      </c>
      <c r="N18" s="37" t="s">
        <v>243</v>
      </c>
      <c r="O18" s="37" t="s">
        <v>243</v>
      </c>
      <c r="P18" s="37" t="s">
        <v>243</v>
      </c>
      <c r="Q18" s="38">
        <v>0.88888888888888895</v>
      </c>
      <c r="R18" s="38">
        <v>0.88888888888888895</v>
      </c>
      <c r="S18" s="38">
        <v>0.88888888888888895</v>
      </c>
      <c r="T18" s="38">
        <v>2.6666666666666665</v>
      </c>
      <c r="U18" s="38">
        <v>2.6666666666666665</v>
      </c>
      <c r="V18" s="39" t="s">
        <v>243</v>
      </c>
      <c r="W18" s="39">
        <v>12</v>
      </c>
      <c r="X18" s="39" t="s">
        <v>243</v>
      </c>
    </row>
    <row r="19" spans="1:24" x14ac:dyDescent="0.3">
      <c r="A19" s="1" t="s">
        <v>130</v>
      </c>
      <c r="B19" s="2" t="s">
        <v>14</v>
      </c>
      <c r="C19" s="116" t="s">
        <v>20</v>
      </c>
      <c r="D19" s="4" t="s">
        <v>21</v>
      </c>
      <c r="E19" s="5" t="s">
        <v>150</v>
      </c>
      <c r="F19" s="6" t="s">
        <v>152</v>
      </c>
      <c r="G19" s="7">
        <v>18</v>
      </c>
      <c r="H19" s="8">
        <v>1</v>
      </c>
      <c r="I19" s="9">
        <v>18</v>
      </c>
      <c r="J19" s="36" t="s">
        <v>243</v>
      </c>
      <c r="K19" s="36" t="s">
        <v>243</v>
      </c>
      <c r="L19" s="37" t="s">
        <v>243</v>
      </c>
      <c r="M19" s="37" t="s">
        <v>243</v>
      </c>
      <c r="N19" s="37" t="s">
        <v>243</v>
      </c>
      <c r="O19" s="37" t="s">
        <v>243</v>
      </c>
      <c r="P19" s="37" t="s">
        <v>243</v>
      </c>
      <c r="Q19" s="38">
        <v>0.8</v>
      </c>
      <c r="R19" s="38">
        <v>0.8</v>
      </c>
      <c r="S19" s="38">
        <v>0.8</v>
      </c>
      <c r="T19" s="38">
        <v>2.4</v>
      </c>
      <c r="U19" s="38">
        <v>2.4</v>
      </c>
      <c r="V19" s="39" t="s">
        <v>243</v>
      </c>
      <c r="W19" s="39">
        <v>10.799999999999999</v>
      </c>
      <c r="X19" s="39" t="s">
        <v>243</v>
      </c>
    </row>
    <row r="20" spans="1:24" x14ac:dyDescent="0.3">
      <c r="A20" s="1" t="s">
        <v>130</v>
      </c>
      <c r="B20" s="2" t="s">
        <v>14</v>
      </c>
      <c r="C20" s="116" t="s">
        <v>20</v>
      </c>
      <c r="D20" s="4" t="s">
        <v>21</v>
      </c>
      <c r="E20" s="5" t="s">
        <v>153</v>
      </c>
      <c r="F20" s="6"/>
      <c r="G20" s="7">
        <v>8</v>
      </c>
      <c r="H20" s="8">
        <v>1</v>
      </c>
      <c r="I20" s="9">
        <v>8</v>
      </c>
      <c r="J20" s="36" t="s">
        <v>243</v>
      </c>
      <c r="K20" s="36" t="s">
        <v>243</v>
      </c>
      <c r="L20" s="37" t="s">
        <v>243</v>
      </c>
      <c r="M20" s="37" t="s">
        <v>243</v>
      </c>
      <c r="N20" s="37" t="s">
        <v>243</v>
      </c>
      <c r="O20" s="37" t="s">
        <v>243</v>
      </c>
      <c r="P20" s="37" t="s">
        <v>243</v>
      </c>
      <c r="Q20" s="38">
        <v>0.88888888888888884</v>
      </c>
      <c r="R20" s="38">
        <v>0.88888888888888884</v>
      </c>
      <c r="S20" s="38">
        <v>0.88888888888888884</v>
      </c>
      <c r="T20" s="38">
        <v>2.6666666666666665</v>
      </c>
      <c r="U20" s="38">
        <v>2.6666666666666665</v>
      </c>
      <c r="V20" s="39" t="s">
        <v>243</v>
      </c>
      <c r="W20" s="39" t="s">
        <v>243</v>
      </c>
      <c r="X20" s="39" t="s">
        <v>243</v>
      </c>
    </row>
    <row r="21" spans="1:24" x14ac:dyDescent="0.3">
      <c r="A21" s="1" t="s">
        <v>130</v>
      </c>
      <c r="B21" s="2" t="s">
        <v>14</v>
      </c>
      <c r="C21" s="116" t="s">
        <v>20</v>
      </c>
      <c r="D21" s="4" t="s">
        <v>21</v>
      </c>
      <c r="E21" s="5" t="s">
        <v>154</v>
      </c>
      <c r="F21" s="6"/>
      <c r="G21" s="7">
        <v>2</v>
      </c>
      <c r="H21" s="8">
        <v>1</v>
      </c>
      <c r="I21" s="9">
        <v>2</v>
      </c>
      <c r="J21" s="36" t="s">
        <v>243</v>
      </c>
      <c r="K21" s="36" t="s">
        <v>243</v>
      </c>
      <c r="L21" s="37" t="s">
        <v>243</v>
      </c>
      <c r="M21" s="37" t="s">
        <v>243</v>
      </c>
      <c r="N21" s="37" t="s">
        <v>243</v>
      </c>
      <c r="O21" s="37" t="s">
        <v>243</v>
      </c>
      <c r="P21" s="37" t="s">
        <v>243</v>
      </c>
      <c r="Q21" s="38">
        <v>0.22222222222222221</v>
      </c>
      <c r="R21" s="38">
        <v>0.22222222222222221</v>
      </c>
      <c r="S21" s="38">
        <v>0.22222222222222221</v>
      </c>
      <c r="T21" s="38">
        <v>0.66666666666666663</v>
      </c>
      <c r="U21" s="38">
        <v>0.66666666666666663</v>
      </c>
      <c r="V21" s="39" t="s">
        <v>243</v>
      </c>
      <c r="W21" s="39" t="s">
        <v>243</v>
      </c>
      <c r="X21" s="39" t="s">
        <v>243</v>
      </c>
    </row>
    <row r="22" spans="1:24" x14ac:dyDescent="0.3">
      <c r="A22" s="1" t="s">
        <v>130</v>
      </c>
      <c r="B22" s="2" t="s">
        <v>14</v>
      </c>
      <c r="C22" s="116" t="s">
        <v>20</v>
      </c>
      <c r="D22" s="4" t="s">
        <v>21</v>
      </c>
      <c r="E22" s="5" t="s">
        <v>155</v>
      </c>
      <c r="F22" s="6"/>
      <c r="G22" s="7">
        <v>1</v>
      </c>
      <c r="H22" s="8">
        <v>1</v>
      </c>
      <c r="I22" s="9">
        <v>1</v>
      </c>
      <c r="J22" s="36">
        <v>0.5</v>
      </c>
      <c r="K22" s="36">
        <v>0.5</v>
      </c>
      <c r="L22" s="37" t="s">
        <v>243</v>
      </c>
      <c r="M22" s="37" t="s">
        <v>243</v>
      </c>
      <c r="N22" s="37" t="s">
        <v>243</v>
      </c>
      <c r="O22" s="37" t="s">
        <v>243</v>
      </c>
      <c r="P22" s="37" t="s">
        <v>243</v>
      </c>
      <c r="Q22" s="38" t="s">
        <v>243</v>
      </c>
      <c r="R22" s="38" t="s">
        <v>243</v>
      </c>
      <c r="S22" s="38" t="s">
        <v>243</v>
      </c>
      <c r="T22" s="38" t="s">
        <v>243</v>
      </c>
      <c r="U22" s="38" t="s">
        <v>243</v>
      </c>
      <c r="V22" s="39" t="s">
        <v>243</v>
      </c>
      <c r="W22" s="39" t="s">
        <v>243</v>
      </c>
      <c r="X22" s="39" t="s">
        <v>243</v>
      </c>
    </row>
    <row r="23" spans="1:24" x14ac:dyDescent="0.3">
      <c r="A23" s="1" t="s">
        <v>130</v>
      </c>
      <c r="B23" s="2" t="s">
        <v>14</v>
      </c>
      <c r="C23" s="116" t="s">
        <v>20</v>
      </c>
      <c r="D23" s="4" t="s">
        <v>21</v>
      </c>
      <c r="E23" s="5" t="s">
        <v>156</v>
      </c>
      <c r="F23" s="6"/>
      <c r="G23" s="7">
        <v>6</v>
      </c>
      <c r="H23" s="8">
        <v>1</v>
      </c>
      <c r="I23" s="9">
        <v>6</v>
      </c>
      <c r="J23" s="36" t="s">
        <v>243</v>
      </c>
      <c r="K23" s="36" t="s">
        <v>243</v>
      </c>
      <c r="L23" s="37" t="s">
        <v>243</v>
      </c>
      <c r="M23" s="37" t="s">
        <v>243</v>
      </c>
      <c r="N23" s="37" t="s">
        <v>243</v>
      </c>
      <c r="O23" s="37" t="s">
        <v>243</v>
      </c>
      <c r="P23" s="37" t="s">
        <v>243</v>
      </c>
      <c r="Q23" s="38">
        <v>0.66666666666666663</v>
      </c>
      <c r="R23" s="38">
        <v>0.66666666666666663</v>
      </c>
      <c r="S23" s="38">
        <v>0.66666666666666663</v>
      </c>
      <c r="T23" s="38">
        <v>2</v>
      </c>
      <c r="U23" s="38">
        <v>2</v>
      </c>
      <c r="V23" s="39" t="s">
        <v>243</v>
      </c>
      <c r="W23" s="39" t="s">
        <v>243</v>
      </c>
      <c r="X23" s="39" t="s">
        <v>243</v>
      </c>
    </row>
    <row r="24" spans="1:24" x14ac:dyDescent="0.3">
      <c r="A24" s="1" t="s">
        <v>130</v>
      </c>
      <c r="B24" s="2" t="s">
        <v>14</v>
      </c>
      <c r="C24" s="116" t="s">
        <v>20</v>
      </c>
      <c r="D24" s="4" t="s">
        <v>21</v>
      </c>
      <c r="E24" s="5" t="s">
        <v>157</v>
      </c>
      <c r="F24" s="6" t="s">
        <v>158</v>
      </c>
      <c r="G24" s="7">
        <v>1</v>
      </c>
      <c r="H24" s="8">
        <v>1</v>
      </c>
      <c r="I24" s="9">
        <v>1</v>
      </c>
      <c r="J24" s="36" t="s">
        <v>243</v>
      </c>
      <c r="K24" s="36" t="s">
        <v>243</v>
      </c>
      <c r="L24" s="37" t="s">
        <v>243</v>
      </c>
      <c r="M24" s="37" t="s">
        <v>243</v>
      </c>
      <c r="N24" s="37" t="s">
        <v>243</v>
      </c>
      <c r="O24" s="37" t="s">
        <v>243</v>
      </c>
      <c r="P24" s="37" t="s">
        <v>243</v>
      </c>
      <c r="Q24" s="38" t="s">
        <v>243</v>
      </c>
      <c r="R24" s="38" t="s">
        <v>243</v>
      </c>
      <c r="S24" s="38" t="s">
        <v>243</v>
      </c>
      <c r="T24" s="38" t="s">
        <v>243</v>
      </c>
      <c r="U24" s="38" t="s">
        <v>243</v>
      </c>
      <c r="V24" s="39">
        <v>0.33333333333333331</v>
      </c>
      <c r="W24" s="39">
        <v>0.33333333333333331</v>
      </c>
      <c r="X24" s="39">
        <v>0.33333333333333331</v>
      </c>
    </row>
    <row r="25" spans="1:24" x14ac:dyDescent="0.3">
      <c r="A25" s="1" t="s">
        <v>130</v>
      </c>
      <c r="B25" s="2" t="s">
        <v>14</v>
      </c>
      <c r="C25" s="116" t="s">
        <v>20</v>
      </c>
      <c r="D25" s="4" t="s">
        <v>21</v>
      </c>
      <c r="E25" s="5" t="s">
        <v>157</v>
      </c>
      <c r="F25" s="6" t="s">
        <v>159</v>
      </c>
      <c r="G25" s="7">
        <v>8</v>
      </c>
      <c r="H25" s="8">
        <v>1</v>
      </c>
      <c r="I25" s="9">
        <v>8</v>
      </c>
      <c r="J25" s="36" t="s">
        <v>243</v>
      </c>
      <c r="K25" s="36" t="s">
        <v>243</v>
      </c>
      <c r="L25" s="37" t="s">
        <v>243</v>
      </c>
      <c r="M25" s="37" t="s">
        <v>243</v>
      </c>
      <c r="N25" s="37" t="s">
        <v>243</v>
      </c>
      <c r="O25" s="37" t="s">
        <v>243</v>
      </c>
      <c r="P25" s="37" t="s">
        <v>243</v>
      </c>
      <c r="Q25" s="38" t="s">
        <v>243</v>
      </c>
      <c r="R25" s="38" t="s">
        <v>243</v>
      </c>
      <c r="S25" s="38" t="s">
        <v>243</v>
      </c>
      <c r="T25" s="38" t="s">
        <v>243</v>
      </c>
      <c r="U25" s="38" t="s">
        <v>243</v>
      </c>
      <c r="V25" s="39">
        <v>2.6666666666666665</v>
      </c>
      <c r="W25" s="39">
        <v>2.6666666666666665</v>
      </c>
      <c r="X25" s="39">
        <v>2.6666666666666665</v>
      </c>
    </row>
    <row r="26" spans="1:24" x14ac:dyDescent="0.3">
      <c r="A26" s="1" t="s">
        <v>130</v>
      </c>
      <c r="B26" s="2" t="s">
        <v>14</v>
      </c>
      <c r="C26" s="116" t="s">
        <v>20</v>
      </c>
      <c r="D26" s="4" t="s">
        <v>21</v>
      </c>
      <c r="E26" s="5" t="s">
        <v>160</v>
      </c>
      <c r="F26" s="6"/>
      <c r="G26" s="7">
        <v>1</v>
      </c>
      <c r="H26" s="8">
        <v>1</v>
      </c>
      <c r="I26" s="9">
        <v>1</v>
      </c>
      <c r="J26" s="36" t="s">
        <v>243</v>
      </c>
      <c r="K26" s="36" t="s">
        <v>243</v>
      </c>
      <c r="L26" s="37" t="s">
        <v>243</v>
      </c>
      <c r="M26" s="37" t="s">
        <v>243</v>
      </c>
      <c r="N26" s="37" t="s">
        <v>243</v>
      </c>
      <c r="O26" s="37" t="s">
        <v>243</v>
      </c>
      <c r="P26" s="37" t="s">
        <v>243</v>
      </c>
      <c r="Q26" s="38" t="s">
        <v>243</v>
      </c>
      <c r="R26" s="38" t="s">
        <v>243</v>
      </c>
      <c r="S26" s="38" t="s">
        <v>243</v>
      </c>
      <c r="T26" s="38" t="s">
        <v>243</v>
      </c>
      <c r="U26" s="38" t="s">
        <v>243</v>
      </c>
      <c r="V26" s="39">
        <v>0.33333333333333331</v>
      </c>
      <c r="W26" s="39">
        <v>0.33333333333333331</v>
      </c>
      <c r="X26" s="39">
        <v>0.33333333333333331</v>
      </c>
    </row>
    <row r="27" spans="1:24" x14ac:dyDescent="0.3">
      <c r="A27" s="1" t="s">
        <v>130</v>
      </c>
      <c r="B27" s="2" t="s">
        <v>14</v>
      </c>
      <c r="C27" s="116" t="s">
        <v>20</v>
      </c>
      <c r="D27" s="4" t="s">
        <v>40</v>
      </c>
      <c r="E27" s="5" t="s">
        <v>161</v>
      </c>
      <c r="F27" s="6"/>
      <c r="G27" s="7">
        <v>14</v>
      </c>
      <c r="H27" s="8">
        <v>1</v>
      </c>
      <c r="I27" s="9">
        <v>14</v>
      </c>
      <c r="J27" s="36" t="s">
        <v>243</v>
      </c>
      <c r="K27" s="36" t="s">
        <v>243</v>
      </c>
      <c r="L27" s="37" t="s">
        <v>243</v>
      </c>
      <c r="M27" s="37" t="s">
        <v>243</v>
      </c>
      <c r="N27" s="37" t="s">
        <v>243</v>
      </c>
      <c r="O27" s="37" t="s">
        <v>243</v>
      </c>
      <c r="P27" s="37" t="s">
        <v>243</v>
      </c>
      <c r="Q27" s="38" t="s">
        <v>243</v>
      </c>
      <c r="R27" s="38" t="s">
        <v>243</v>
      </c>
      <c r="S27" s="38" t="s">
        <v>243</v>
      </c>
      <c r="T27" s="38" t="s">
        <v>243</v>
      </c>
      <c r="U27" s="38" t="s">
        <v>243</v>
      </c>
      <c r="V27" s="39">
        <v>4.6666666666666661</v>
      </c>
      <c r="W27" s="39">
        <v>4.6666666666666661</v>
      </c>
      <c r="X27" s="39">
        <v>4.6666666666666661</v>
      </c>
    </row>
    <row r="28" spans="1:24" x14ac:dyDescent="0.3">
      <c r="A28" s="1" t="s">
        <v>130</v>
      </c>
      <c r="B28" s="2" t="s">
        <v>14</v>
      </c>
      <c r="C28" s="117" t="s">
        <v>20</v>
      </c>
      <c r="D28" s="118" t="s">
        <v>40</v>
      </c>
      <c r="E28" s="119" t="s">
        <v>162</v>
      </c>
      <c r="F28" s="120"/>
      <c r="G28" s="14">
        <v>25</v>
      </c>
      <c r="H28" s="15">
        <v>1</v>
      </c>
      <c r="I28" s="31">
        <v>25</v>
      </c>
      <c r="J28" s="179" t="s">
        <v>243</v>
      </c>
      <c r="K28" s="179" t="s">
        <v>243</v>
      </c>
      <c r="L28" s="180" t="s">
        <v>243</v>
      </c>
      <c r="M28" s="180" t="s">
        <v>243</v>
      </c>
      <c r="N28" s="180" t="s">
        <v>243</v>
      </c>
      <c r="O28" s="180" t="s">
        <v>243</v>
      </c>
      <c r="P28" s="180" t="s">
        <v>243</v>
      </c>
      <c r="Q28" s="181" t="s">
        <v>243</v>
      </c>
      <c r="R28" s="181" t="s">
        <v>243</v>
      </c>
      <c r="S28" s="181" t="s">
        <v>243</v>
      </c>
      <c r="T28" s="181" t="s">
        <v>243</v>
      </c>
      <c r="U28" s="181" t="s">
        <v>243</v>
      </c>
      <c r="V28" s="182">
        <v>8.3333333333333321</v>
      </c>
      <c r="W28" s="182">
        <v>8.3333333333333321</v>
      </c>
      <c r="X28" s="182">
        <v>8.3333333333333321</v>
      </c>
    </row>
    <row r="29" spans="1:24" x14ac:dyDescent="0.3">
      <c r="A29" s="1" t="s">
        <v>130</v>
      </c>
      <c r="B29" s="2" t="s">
        <v>14</v>
      </c>
      <c r="C29" s="109" t="s">
        <v>43</v>
      </c>
      <c r="D29" s="110" t="s">
        <v>163</v>
      </c>
      <c r="E29" s="111" t="s">
        <v>164</v>
      </c>
      <c r="F29" s="112"/>
      <c r="G29" s="194">
        <v>1</v>
      </c>
      <c r="H29" s="195">
        <v>1</v>
      </c>
      <c r="I29" s="196">
        <v>1</v>
      </c>
      <c r="J29" s="170" t="s">
        <v>243</v>
      </c>
      <c r="K29" s="170" t="s">
        <v>243</v>
      </c>
      <c r="L29" s="171" t="s">
        <v>243</v>
      </c>
      <c r="M29" s="171" t="s">
        <v>243</v>
      </c>
      <c r="N29" s="171" t="s">
        <v>243</v>
      </c>
      <c r="O29" s="171" t="s">
        <v>243</v>
      </c>
      <c r="P29" s="171" t="s">
        <v>243</v>
      </c>
      <c r="Q29" s="183" t="s">
        <v>243</v>
      </c>
      <c r="R29" s="183" t="s">
        <v>243</v>
      </c>
      <c r="S29" s="183">
        <v>1</v>
      </c>
      <c r="T29" s="183" t="s">
        <v>243</v>
      </c>
      <c r="U29" s="183" t="s">
        <v>243</v>
      </c>
      <c r="V29" s="173" t="s">
        <v>243</v>
      </c>
      <c r="W29" s="173" t="s">
        <v>243</v>
      </c>
      <c r="X29" s="173" t="s">
        <v>243</v>
      </c>
    </row>
    <row r="30" spans="1:24" x14ac:dyDescent="0.3">
      <c r="A30" s="1" t="s">
        <v>130</v>
      </c>
      <c r="B30" s="2" t="s">
        <v>14</v>
      </c>
      <c r="C30" s="116" t="s">
        <v>43</v>
      </c>
      <c r="D30" s="4" t="s">
        <v>163</v>
      </c>
      <c r="E30" s="5" t="s">
        <v>165</v>
      </c>
      <c r="F30" s="6"/>
      <c r="G30" s="7">
        <v>28</v>
      </c>
      <c r="H30" s="8">
        <v>1</v>
      </c>
      <c r="I30" s="9">
        <v>28</v>
      </c>
      <c r="J30" s="36" t="s">
        <v>243</v>
      </c>
      <c r="K30" s="36" t="s">
        <v>243</v>
      </c>
      <c r="L30" s="37" t="s">
        <v>243</v>
      </c>
      <c r="M30" s="37" t="s">
        <v>243</v>
      </c>
      <c r="N30" s="37" t="s">
        <v>243</v>
      </c>
      <c r="O30" s="37" t="s">
        <v>243</v>
      </c>
      <c r="P30" s="37" t="s">
        <v>243</v>
      </c>
      <c r="Q30" s="38" t="s">
        <v>243</v>
      </c>
      <c r="R30" s="38" t="s">
        <v>243</v>
      </c>
      <c r="S30" s="38">
        <v>28</v>
      </c>
      <c r="T30" s="38" t="s">
        <v>243</v>
      </c>
      <c r="U30" s="38" t="s">
        <v>243</v>
      </c>
      <c r="V30" s="39" t="s">
        <v>243</v>
      </c>
      <c r="W30" s="39" t="s">
        <v>243</v>
      </c>
      <c r="X30" s="39" t="s">
        <v>243</v>
      </c>
    </row>
    <row r="31" spans="1:24" x14ac:dyDescent="0.3">
      <c r="A31" s="1" t="s">
        <v>130</v>
      </c>
      <c r="B31" s="2" t="s">
        <v>14</v>
      </c>
      <c r="C31" s="116" t="s">
        <v>43</v>
      </c>
      <c r="D31" s="4" t="s">
        <v>44</v>
      </c>
      <c r="E31" s="5" t="s">
        <v>166</v>
      </c>
      <c r="F31" s="6"/>
      <c r="G31" s="7">
        <v>30</v>
      </c>
      <c r="H31" s="8">
        <v>1</v>
      </c>
      <c r="I31" s="9">
        <v>30</v>
      </c>
      <c r="J31" s="36" t="s">
        <v>243</v>
      </c>
      <c r="K31" s="36" t="s">
        <v>243</v>
      </c>
      <c r="L31" s="37" t="s">
        <v>243</v>
      </c>
      <c r="M31" s="37" t="s">
        <v>243</v>
      </c>
      <c r="N31" s="37" t="s">
        <v>243</v>
      </c>
      <c r="O31" s="37" t="s">
        <v>243</v>
      </c>
      <c r="P31" s="37" t="s">
        <v>243</v>
      </c>
      <c r="Q31" s="38" t="s">
        <v>243</v>
      </c>
      <c r="R31" s="38" t="s">
        <v>243</v>
      </c>
      <c r="S31" s="38">
        <v>30</v>
      </c>
      <c r="T31" s="38" t="s">
        <v>243</v>
      </c>
      <c r="U31" s="38" t="s">
        <v>243</v>
      </c>
      <c r="V31" s="39" t="s">
        <v>243</v>
      </c>
      <c r="W31" s="39" t="s">
        <v>243</v>
      </c>
      <c r="X31" s="39" t="s">
        <v>243</v>
      </c>
    </row>
    <row r="32" spans="1:24" x14ac:dyDescent="0.3">
      <c r="A32" s="1" t="s">
        <v>130</v>
      </c>
      <c r="B32" s="2" t="s">
        <v>14</v>
      </c>
      <c r="C32" s="116" t="s">
        <v>43</v>
      </c>
      <c r="D32" s="4" t="s">
        <v>44</v>
      </c>
      <c r="E32" s="5" t="s">
        <v>167</v>
      </c>
      <c r="F32" s="6"/>
      <c r="G32" s="7">
        <v>30</v>
      </c>
      <c r="H32" s="8">
        <v>1</v>
      </c>
      <c r="I32" s="9">
        <v>30</v>
      </c>
      <c r="J32" s="36" t="s">
        <v>243</v>
      </c>
      <c r="K32" s="36" t="s">
        <v>243</v>
      </c>
      <c r="L32" s="37" t="s">
        <v>243</v>
      </c>
      <c r="M32" s="37" t="s">
        <v>243</v>
      </c>
      <c r="N32" s="37" t="s">
        <v>243</v>
      </c>
      <c r="O32" s="37" t="s">
        <v>243</v>
      </c>
      <c r="P32" s="37" t="s">
        <v>243</v>
      </c>
      <c r="Q32" s="38" t="s">
        <v>243</v>
      </c>
      <c r="R32" s="38" t="s">
        <v>243</v>
      </c>
      <c r="S32" s="38">
        <v>30</v>
      </c>
      <c r="T32" s="38" t="s">
        <v>243</v>
      </c>
      <c r="U32" s="38" t="s">
        <v>243</v>
      </c>
      <c r="V32" s="39" t="s">
        <v>243</v>
      </c>
      <c r="W32" s="39" t="s">
        <v>243</v>
      </c>
      <c r="X32" s="39" t="s">
        <v>243</v>
      </c>
    </row>
    <row r="33" spans="1:24" x14ac:dyDescent="0.3">
      <c r="A33" s="1" t="s">
        <v>130</v>
      </c>
      <c r="B33" s="2" t="s">
        <v>14</v>
      </c>
      <c r="C33" s="116" t="s">
        <v>43</v>
      </c>
      <c r="D33" s="4" t="s">
        <v>44</v>
      </c>
      <c r="E33" s="5" t="s">
        <v>168</v>
      </c>
      <c r="F33" s="6"/>
      <c r="G33" s="7">
        <v>30</v>
      </c>
      <c r="H33" s="8">
        <v>1</v>
      </c>
      <c r="I33" s="9">
        <v>30</v>
      </c>
      <c r="J33" s="36" t="s">
        <v>243</v>
      </c>
      <c r="K33" s="36" t="s">
        <v>243</v>
      </c>
      <c r="L33" s="37" t="s">
        <v>243</v>
      </c>
      <c r="M33" s="37" t="s">
        <v>243</v>
      </c>
      <c r="N33" s="37" t="s">
        <v>243</v>
      </c>
      <c r="O33" s="37" t="s">
        <v>243</v>
      </c>
      <c r="P33" s="37" t="s">
        <v>243</v>
      </c>
      <c r="Q33" s="38" t="s">
        <v>243</v>
      </c>
      <c r="R33" s="38" t="s">
        <v>243</v>
      </c>
      <c r="S33" s="38">
        <v>30</v>
      </c>
      <c r="T33" s="38" t="s">
        <v>243</v>
      </c>
      <c r="U33" s="38" t="s">
        <v>243</v>
      </c>
      <c r="V33" s="39" t="s">
        <v>243</v>
      </c>
      <c r="W33" s="39" t="s">
        <v>243</v>
      </c>
      <c r="X33" s="39" t="s">
        <v>243</v>
      </c>
    </row>
    <row r="34" spans="1:24" x14ac:dyDescent="0.3">
      <c r="A34" s="1" t="s">
        <v>130</v>
      </c>
      <c r="B34" s="2" t="s">
        <v>14</v>
      </c>
      <c r="C34" s="117" t="s">
        <v>43</v>
      </c>
      <c r="D34" s="118" t="s">
        <v>44</v>
      </c>
      <c r="E34" s="119" t="s">
        <v>169</v>
      </c>
      <c r="F34" s="120"/>
      <c r="G34" s="14">
        <v>20</v>
      </c>
      <c r="H34" s="15">
        <v>1</v>
      </c>
      <c r="I34" s="31">
        <v>20</v>
      </c>
      <c r="J34" s="179" t="s">
        <v>243</v>
      </c>
      <c r="K34" s="179" t="s">
        <v>243</v>
      </c>
      <c r="L34" s="180" t="s">
        <v>243</v>
      </c>
      <c r="M34" s="180" t="s">
        <v>243</v>
      </c>
      <c r="N34" s="180" t="s">
        <v>243</v>
      </c>
      <c r="O34" s="180" t="s">
        <v>243</v>
      </c>
      <c r="P34" s="180" t="s">
        <v>243</v>
      </c>
      <c r="Q34" s="181" t="s">
        <v>243</v>
      </c>
      <c r="R34" s="181" t="s">
        <v>243</v>
      </c>
      <c r="S34" s="181">
        <v>20</v>
      </c>
      <c r="T34" s="181" t="s">
        <v>243</v>
      </c>
      <c r="U34" s="181" t="s">
        <v>243</v>
      </c>
      <c r="V34" s="182" t="s">
        <v>243</v>
      </c>
      <c r="W34" s="182" t="s">
        <v>243</v>
      </c>
      <c r="X34" s="182" t="s">
        <v>243</v>
      </c>
    </row>
    <row r="35" spans="1:24" x14ac:dyDescent="0.3">
      <c r="A35" s="1" t="s">
        <v>130</v>
      </c>
      <c r="B35" s="2" t="s">
        <v>59</v>
      </c>
      <c r="C35" s="109" t="s">
        <v>170</v>
      </c>
      <c r="D35" s="110" t="s">
        <v>171</v>
      </c>
      <c r="E35" s="111"/>
      <c r="F35" s="112"/>
      <c r="G35" s="194">
        <v>44</v>
      </c>
      <c r="H35" s="195">
        <v>1</v>
      </c>
      <c r="I35" s="196">
        <v>44</v>
      </c>
      <c r="J35" s="170" t="s">
        <v>243</v>
      </c>
      <c r="K35" s="170" t="s">
        <v>243</v>
      </c>
      <c r="L35" s="171" t="s">
        <v>243</v>
      </c>
      <c r="M35" s="171" t="s">
        <v>243</v>
      </c>
      <c r="N35" s="171" t="s">
        <v>243</v>
      </c>
      <c r="O35" s="171" t="s">
        <v>243</v>
      </c>
      <c r="P35" s="171">
        <v>44</v>
      </c>
      <c r="Q35" s="183" t="s">
        <v>243</v>
      </c>
      <c r="R35" s="183" t="s">
        <v>243</v>
      </c>
      <c r="S35" s="183" t="s">
        <v>243</v>
      </c>
      <c r="T35" s="183" t="s">
        <v>243</v>
      </c>
      <c r="U35" s="183" t="s">
        <v>243</v>
      </c>
      <c r="V35" s="173" t="s">
        <v>243</v>
      </c>
      <c r="W35" s="173" t="s">
        <v>243</v>
      </c>
      <c r="X35" s="173" t="s">
        <v>243</v>
      </c>
    </row>
    <row r="36" spans="1:24" x14ac:dyDescent="0.3">
      <c r="A36" s="1" t="s">
        <v>130</v>
      </c>
      <c r="B36" s="2" t="s">
        <v>59</v>
      </c>
      <c r="C36" s="116" t="s">
        <v>170</v>
      </c>
      <c r="D36" s="4" t="s">
        <v>172</v>
      </c>
      <c r="E36" s="5"/>
      <c r="F36" s="6"/>
      <c r="G36" s="7">
        <v>108</v>
      </c>
      <c r="H36" s="8">
        <v>1</v>
      </c>
      <c r="I36" s="9">
        <v>108</v>
      </c>
      <c r="J36" s="36" t="s">
        <v>243</v>
      </c>
      <c r="K36" s="36" t="s">
        <v>243</v>
      </c>
      <c r="L36" s="37" t="s">
        <v>243</v>
      </c>
      <c r="M36" s="37" t="s">
        <v>243</v>
      </c>
      <c r="N36" s="37" t="s">
        <v>243</v>
      </c>
      <c r="O36" s="37" t="s">
        <v>243</v>
      </c>
      <c r="P36" s="37">
        <v>108</v>
      </c>
      <c r="Q36" s="38" t="s">
        <v>243</v>
      </c>
      <c r="R36" s="38" t="s">
        <v>243</v>
      </c>
      <c r="S36" s="38" t="s">
        <v>243</v>
      </c>
      <c r="T36" s="38" t="s">
        <v>243</v>
      </c>
      <c r="U36" s="38" t="s">
        <v>243</v>
      </c>
      <c r="V36" s="39" t="s">
        <v>243</v>
      </c>
      <c r="W36" s="39" t="s">
        <v>243</v>
      </c>
      <c r="X36" s="39" t="s">
        <v>243</v>
      </c>
    </row>
    <row r="37" spans="1:24" x14ac:dyDescent="0.3">
      <c r="A37" s="1" t="s">
        <v>130</v>
      </c>
      <c r="B37" s="2" t="s">
        <v>59</v>
      </c>
      <c r="C37" s="116" t="s">
        <v>170</v>
      </c>
      <c r="D37" s="4" t="s">
        <v>173</v>
      </c>
      <c r="E37" s="5"/>
      <c r="F37" s="6"/>
      <c r="G37" s="7">
        <v>2</v>
      </c>
      <c r="H37" s="8">
        <v>1</v>
      </c>
      <c r="I37" s="9">
        <v>2</v>
      </c>
      <c r="J37" s="36" t="s">
        <v>243</v>
      </c>
      <c r="K37" s="36" t="s">
        <v>243</v>
      </c>
      <c r="L37" s="37" t="s">
        <v>243</v>
      </c>
      <c r="M37" s="37" t="s">
        <v>243</v>
      </c>
      <c r="N37" s="37" t="s">
        <v>243</v>
      </c>
      <c r="O37" s="37" t="s">
        <v>243</v>
      </c>
      <c r="P37" s="37">
        <v>2</v>
      </c>
      <c r="Q37" s="38" t="s">
        <v>243</v>
      </c>
      <c r="R37" s="38" t="s">
        <v>243</v>
      </c>
      <c r="S37" s="38" t="s">
        <v>243</v>
      </c>
      <c r="T37" s="38" t="s">
        <v>243</v>
      </c>
      <c r="U37" s="38" t="s">
        <v>243</v>
      </c>
      <c r="V37" s="39" t="s">
        <v>243</v>
      </c>
      <c r="W37" s="39" t="s">
        <v>243</v>
      </c>
      <c r="X37" s="39" t="s">
        <v>243</v>
      </c>
    </row>
    <row r="38" spans="1:24" x14ac:dyDescent="0.3">
      <c r="A38" s="1" t="s">
        <v>130</v>
      </c>
      <c r="B38" s="2" t="s">
        <v>59</v>
      </c>
      <c r="C38" s="117" t="s">
        <v>170</v>
      </c>
      <c r="D38" s="118" t="s">
        <v>174</v>
      </c>
      <c r="E38" s="119"/>
      <c r="F38" s="120"/>
      <c r="G38" s="14">
        <v>16</v>
      </c>
      <c r="H38" s="15">
        <v>1</v>
      </c>
      <c r="I38" s="31">
        <v>16</v>
      </c>
      <c r="J38" s="179" t="s">
        <v>243</v>
      </c>
      <c r="K38" s="179" t="s">
        <v>243</v>
      </c>
      <c r="L38" s="180" t="s">
        <v>243</v>
      </c>
      <c r="M38" s="180" t="s">
        <v>243</v>
      </c>
      <c r="N38" s="180" t="s">
        <v>243</v>
      </c>
      <c r="O38" s="180" t="s">
        <v>243</v>
      </c>
      <c r="P38" s="180">
        <v>16</v>
      </c>
      <c r="Q38" s="181" t="s">
        <v>243</v>
      </c>
      <c r="R38" s="181" t="s">
        <v>243</v>
      </c>
      <c r="S38" s="181" t="s">
        <v>243</v>
      </c>
      <c r="T38" s="181" t="s">
        <v>243</v>
      </c>
      <c r="U38" s="181" t="s">
        <v>243</v>
      </c>
      <c r="V38" s="182" t="s">
        <v>243</v>
      </c>
      <c r="W38" s="182" t="s">
        <v>243</v>
      </c>
      <c r="X38" s="182" t="s">
        <v>243</v>
      </c>
    </row>
    <row r="39" spans="1:24" x14ac:dyDescent="0.3">
      <c r="A39" s="1" t="s">
        <v>130</v>
      </c>
      <c r="B39" s="2" t="s">
        <v>62</v>
      </c>
      <c r="C39" s="124" t="s">
        <v>175</v>
      </c>
      <c r="D39" s="125"/>
      <c r="E39" s="126"/>
      <c r="F39" s="127"/>
      <c r="G39" s="197">
        <v>122</v>
      </c>
      <c r="H39" s="198">
        <v>1</v>
      </c>
      <c r="I39" s="155">
        <v>122</v>
      </c>
      <c r="J39" s="158" t="s">
        <v>243</v>
      </c>
      <c r="K39" s="158">
        <v>122</v>
      </c>
      <c r="L39" s="159" t="s">
        <v>243</v>
      </c>
      <c r="M39" s="159" t="s">
        <v>243</v>
      </c>
      <c r="N39" s="159" t="s">
        <v>243</v>
      </c>
      <c r="O39" s="159" t="s">
        <v>243</v>
      </c>
      <c r="P39" s="159" t="s">
        <v>243</v>
      </c>
      <c r="Q39" s="160" t="s">
        <v>243</v>
      </c>
      <c r="R39" s="160" t="s">
        <v>243</v>
      </c>
      <c r="S39" s="160" t="s">
        <v>243</v>
      </c>
      <c r="T39" s="160" t="s">
        <v>243</v>
      </c>
      <c r="U39" s="160" t="s">
        <v>243</v>
      </c>
      <c r="V39" s="161" t="s">
        <v>243</v>
      </c>
      <c r="W39" s="161" t="s">
        <v>243</v>
      </c>
      <c r="X39" s="161" t="s">
        <v>243</v>
      </c>
    </row>
    <row r="40" spans="1:24" x14ac:dyDescent="0.3">
      <c r="A40" s="1" t="s">
        <v>130</v>
      </c>
      <c r="B40" s="2" t="s">
        <v>62</v>
      </c>
      <c r="C40" s="124" t="s">
        <v>176</v>
      </c>
      <c r="D40" s="125"/>
      <c r="E40" s="126"/>
      <c r="F40" s="127"/>
      <c r="G40" s="197">
        <v>10</v>
      </c>
      <c r="H40" s="198">
        <v>1</v>
      </c>
      <c r="I40" s="155">
        <v>10</v>
      </c>
      <c r="J40" s="158" t="s">
        <v>243</v>
      </c>
      <c r="K40" s="158">
        <v>10</v>
      </c>
      <c r="L40" s="159" t="s">
        <v>243</v>
      </c>
      <c r="M40" s="159" t="s">
        <v>243</v>
      </c>
      <c r="N40" s="159" t="s">
        <v>243</v>
      </c>
      <c r="O40" s="159" t="s">
        <v>243</v>
      </c>
      <c r="P40" s="159" t="s">
        <v>243</v>
      </c>
      <c r="Q40" s="160" t="s">
        <v>243</v>
      </c>
      <c r="R40" s="160" t="s">
        <v>243</v>
      </c>
      <c r="S40" s="160" t="s">
        <v>243</v>
      </c>
      <c r="T40" s="160" t="s">
        <v>243</v>
      </c>
      <c r="U40" s="160" t="s">
        <v>243</v>
      </c>
      <c r="V40" s="161" t="s">
        <v>243</v>
      </c>
      <c r="W40" s="161" t="s">
        <v>243</v>
      </c>
      <c r="X40" s="161" t="s">
        <v>243</v>
      </c>
    </row>
    <row r="41" spans="1:24" x14ac:dyDescent="0.3">
      <c r="A41" s="1" t="s">
        <v>130</v>
      </c>
      <c r="B41" s="2" t="s">
        <v>62</v>
      </c>
      <c r="C41" s="124" t="s">
        <v>177</v>
      </c>
      <c r="D41" s="125"/>
      <c r="E41" s="126"/>
      <c r="F41" s="127"/>
      <c r="G41" s="197">
        <v>2</v>
      </c>
      <c r="H41" s="198">
        <v>1</v>
      </c>
      <c r="I41" s="155">
        <v>2</v>
      </c>
      <c r="J41" s="158" t="s">
        <v>243</v>
      </c>
      <c r="K41" s="158">
        <v>2</v>
      </c>
      <c r="L41" s="159" t="s">
        <v>243</v>
      </c>
      <c r="M41" s="159" t="s">
        <v>243</v>
      </c>
      <c r="N41" s="159" t="s">
        <v>243</v>
      </c>
      <c r="O41" s="159" t="s">
        <v>243</v>
      </c>
      <c r="P41" s="159" t="s">
        <v>243</v>
      </c>
      <c r="Q41" s="160" t="s">
        <v>243</v>
      </c>
      <c r="R41" s="160" t="s">
        <v>243</v>
      </c>
      <c r="S41" s="160" t="s">
        <v>243</v>
      </c>
      <c r="T41" s="160" t="s">
        <v>243</v>
      </c>
      <c r="U41" s="160" t="s">
        <v>243</v>
      </c>
      <c r="V41" s="161" t="s">
        <v>243</v>
      </c>
      <c r="W41" s="161" t="s">
        <v>243</v>
      </c>
      <c r="X41" s="161" t="s">
        <v>243</v>
      </c>
    </row>
    <row r="42" spans="1:24" x14ac:dyDescent="0.3">
      <c r="A42" s="1" t="s">
        <v>130</v>
      </c>
      <c r="B42" s="2" t="s">
        <v>62</v>
      </c>
      <c r="C42" s="124" t="s">
        <v>178</v>
      </c>
      <c r="D42" s="125"/>
      <c r="E42" s="126"/>
      <c r="F42" s="127"/>
      <c r="G42" s="197">
        <v>25</v>
      </c>
      <c r="H42" s="198">
        <v>1</v>
      </c>
      <c r="I42" s="155">
        <v>25</v>
      </c>
      <c r="J42" s="158" t="s">
        <v>243</v>
      </c>
      <c r="K42" s="158">
        <v>25</v>
      </c>
      <c r="L42" s="159" t="s">
        <v>243</v>
      </c>
      <c r="M42" s="159" t="s">
        <v>243</v>
      </c>
      <c r="N42" s="159" t="s">
        <v>243</v>
      </c>
      <c r="O42" s="159" t="s">
        <v>243</v>
      </c>
      <c r="P42" s="159" t="s">
        <v>243</v>
      </c>
      <c r="Q42" s="160" t="s">
        <v>243</v>
      </c>
      <c r="R42" s="160" t="s">
        <v>243</v>
      </c>
      <c r="S42" s="160" t="s">
        <v>243</v>
      </c>
      <c r="T42" s="160" t="s">
        <v>243</v>
      </c>
      <c r="U42" s="160" t="s">
        <v>243</v>
      </c>
      <c r="V42" s="161" t="s">
        <v>243</v>
      </c>
      <c r="W42" s="161" t="s">
        <v>243</v>
      </c>
      <c r="X42" s="161" t="s">
        <v>243</v>
      </c>
    </row>
    <row r="43" spans="1:24" x14ac:dyDescent="0.3">
      <c r="A43" s="1" t="s">
        <v>130</v>
      </c>
      <c r="B43" s="2" t="s">
        <v>62</v>
      </c>
      <c r="C43" s="124" t="s">
        <v>179</v>
      </c>
      <c r="D43" s="125"/>
      <c r="E43" s="126"/>
      <c r="F43" s="127"/>
      <c r="G43" s="197">
        <v>4</v>
      </c>
      <c r="H43" s="198">
        <v>1</v>
      </c>
      <c r="I43" s="155">
        <v>4</v>
      </c>
      <c r="J43" s="158" t="s">
        <v>243</v>
      </c>
      <c r="K43" s="158">
        <v>4</v>
      </c>
      <c r="L43" s="159" t="s">
        <v>243</v>
      </c>
      <c r="M43" s="159" t="s">
        <v>243</v>
      </c>
      <c r="N43" s="159" t="s">
        <v>243</v>
      </c>
      <c r="O43" s="159" t="s">
        <v>243</v>
      </c>
      <c r="P43" s="159" t="s">
        <v>243</v>
      </c>
      <c r="Q43" s="160" t="s">
        <v>243</v>
      </c>
      <c r="R43" s="160" t="s">
        <v>243</v>
      </c>
      <c r="S43" s="160" t="s">
        <v>243</v>
      </c>
      <c r="T43" s="160" t="s">
        <v>243</v>
      </c>
      <c r="U43" s="160" t="s">
        <v>243</v>
      </c>
      <c r="V43" s="161" t="s">
        <v>243</v>
      </c>
      <c r="W43" s="161" t="s">
        <v>243</v>
      </c>
      <c r="X43" s="161" t="s">
        <v>243</v>
      </c>
    </row>
    <row r="44" spans="1:24" x14ac:dyDescent="0.3">
      <c r="A44" s="1" t="s">
        <v>130</v>
      </c>
      <c r="B44" s="2" t="s">
        <v>62</v>
      </c>
      <c r="C44" s="124" t="s">
        <v>180</v>
      </c>
      <c r="D44" s="125"/>
      <c r="E44" s="126"/>
      <c r="F44" s="127"/>
      <c r="G44" s="197">
        <v>3</v>
      </c>
      <c r="H44" s="198">
        <v>1</v>
      </c>
      <c r="I44" s="155">
        <v>3</v>
      </c>
      <c r="J44" s="158" t="s">
        <v>243</v>
      </c>
      <c r="K44" s="158">
        <v>3</v>
      </c>
      <c r="L44" s="159" t="s">
        <v>243</v>
      </c>
      <c r="M44" s="159" t="s">
        <v>243</v>
      </c>
      <c r="N44" s="159" t="s">
        <v>243</v>
      </c>
      <c r="O44" s="159" t="s">
        <v>243</v>
      </c>
      <c r="P44" s="159" t="s">
        <v>243</v>
      </c>
      <c r="Q44" s="160" t="s">
        <v>243</v>
      </c>
      <c r="R44" s="160" t="s">
        <v>243</v>
      </c>
      <c r="S44" s="160" t="s">
        <v>243</v>
      </c>
      <c r="T44" s="160" t="s">
        <v>243</v>
      </c>
      <c r="U44" s="160" t="s">
        <v>243</v>
      </c>
      <c r="V44" s="161" t="s">
        <v>243</v>
      </c>
      <c r="W44" s="161" t="s">
        <v>243</v>
      </c>
      <c r="X44" s="161" t="s">
        <v>243</v>
      </c>
    </row>
    <row r="45" spans="1:24" x14ac:dyDescent="0.3">
      <c r="A45" s="1" t="s">
        <v>130</v>
      </c>
      <c r="B45" s="2" t="s">
        <v>181</v>
      </c>
      <c r="C45" s="3" t="s">
        <v>182</v>
      </c>
      <c r="D45" s="4" t="s">
        <v>183</v>
      </c>
      <c r="E45" s="5" t="s">
        <v>184</v>
      </c>
      <c r="F45" s="6"/>
      <c r="G45" s="7">
        <v>90</v>
      </c>
      <c r="H45" s="8">
        <v>0.4</v>
      </c>
      <c r="I45" s="9">
        <v>36</v>
      </c>
      <c r="J45" s="36" t="s">
        <v>243</v>
      </c>
      <c r="K45" s="36" t="s">
        <v>243</v>
      </c>
      <c r="L45" s="37" t="s">
        <v>243</v>
      </c>
      <c r="M45" s="37" t="s">
        <v>243</v>
      </c>
      <c r="N45" s="37" t="s">
        <v>243</v>
      </c>
      <c r="O45" s="37" t="s">
        <v>243</v>
      </c>
      <c r="P45" s="37" t="s">
        <v>243</v>
      </c>
      <c r="Q45" s="38">
        <v>14.4</v>
      </c>
      <c r="R45" s="38" t="s">
        <v>243</v>
      </c>
      <c r="S45" s="38" t="s">
        <v>243</v>
      </c>
      <c r="T45" s="38" t="s">
        <v>243</v>
      </c>
      <c r="U45" s="38" t="s">
        <v>243</v>
      </c>
      <c r="V45" s="39">
        <v>21.599999999999998</v>
      </c>
      <c r="W45" s="39" t="s">
        <v>243</v>
      </c>
      <c r="X45" s="39" t="s">
        <v>243</v>
      </c>
    </row>
    <row r="46" spans="1:24" x14ac:dyDescent="0.3">
      <c r="A46" s="1" t="s">
        <v>130</v>
      </c>
      <c r="B46" s="2" t="s">
        <v>181</v>
      </c>
      <c r="C46" s="3" t="s">
        <v>182</v>
      </c>
      <c r="D46" s="4" t="s">
        <v>183</v>
      </c>
      <c r="E46" s="5" t="s">
        <v>185</v>
      </c>
      <c r="F46" s="6"/>
      <c r="G46" s="7">
        <v>60</v>
      </c>
      <c r="H46" s="8">
        <v>0.4</v>
      </c>
      <c r="I46" s="9">
        <v>24</v>
      </c>
      <c r="J46" s="36" t="s">
        <v>243</v>
      </c>
      <c r="K46" s="36" t="s">
        <v>243</v>
      </c>
      <c r="L46" s="37" t="s">
        <v>243</v>
      </c>
      <c r="M46" s="37" t="s">
        <v>243</v>
      </c>
      <c r="N46" s="37" t="s">
        <v>243</v>
      </c>
      <c r="O46" s="37" t="s">
        <v>243</v>
      </c>
      <c r="P46" s="37" t="s">
        <v>243</v>
      </c>
      <c r="Q46" s="38">
        <v>9.6000000000000014</v>
      </c>
      <c r="R46" s="38" t="s">
        <v>243</v>
      </c>
      <c r="S46" s="38" t="s">
        <v>243</v>
      </c>
      <c r="T46" s="38" t="s">
        <v>243</v>
      </c>
      <c r="U46" s="38" t="s">
        <v>243</v>
      </c>
      <c r="V46" s="39">
        <v>14.399999999999999</v>
      </c>
      <c r="W46" s="39" t="s">
        <v>243</v>
      </c>
      <c r="X46" s="39" t="s">
        <v>243</v>
      </c>
    </row>
    <row r="47" spans="1:24" x14ac:dyDescent="0.3">
      <c r="A47" s="1" t="s">
        <v>130</v>
      </c>
      <c r="B47" s="2" t="s">
        <v>181</v>
      </c>
      <c r="C47" s="3" t="s">
        <v>182</v>
      </c>
      <c r="D47" s="4" t="s">
        <v>186</v>
      </c>
      <c r="E47" s="5"/>
      <c r="F47" s="6"/>
      <c r="G47" s="7">
        <v>2</v>
      </c>
      <c r="H47" s="8">
        <v>0.4</v>
      </c>
      <c r="I47" s="9">
        <v>0.8</v>
      </c>
      <c r="J47" s="36" t="s">
        <v>243</v>
      </c>
      <c r="K47" s="36" t="s">
        <v>243</v>
      </c>
      <c r="L47" s="37" t="s">
        <v>243</v>
      </c>
      <c r="M47" s="37" t="s">
        <v>243</v>
      </c>
      <c r="N47" s="37" t="s">
        <v>243</v>
      </c>
      <c r="O47" s="37" t="s">
        <v>243</v>
      </c>
      <c r="P47" s="37" t="s">
        <v>243</v>
      </c>
      <c r="Q47" s="38">
        <v>6.6666666666666666E-2</v>
      </c>
      <c r="R47" s="38">
        <v>6.6666666666666666E-2</v>
      </c>
      <c r="S47" s="38">
        <v>6.6666666666666666E-2</v>
      </c>
      <c r="T47" s="38">
        <v>0.2</v>
      </c>
      <c r="U47" s="38">
        <v>0.2</v>
      </c>
      <c r="V47" s="39">
        <v>0.2</v>
      </c>
      <c r="W47" s="39" t="s">
        <v>243</v>
      </c>
      <c r="X47" s="39" t="s">
        <v>243</v>
      </c>
    </row>
    <row r="48" spans="1:24" x14ac:dyDescent="0.3">
      <c r="A48" s="1" t="s">
        <v>130</v>
      </c>
      <c r="B48" s="2" t="s">
        <v>181</v>
      </c>
      <c r="C48" s="116" t="s">
        <v>182</v>
      </c>
      <c r="D48" s="106" t="s">
        <v>187</v>
      </c>
      <c r="E48" s="107"/>
      <c r="F48" s="108"/>
      <c r="G48" s="40">
        <v>2</v>
      </c>
      <c r="H48" s="41">
        <v>0.4</v>
      </c>
      <c r="I48" s="42">
        <v>0.8</v>
      </c>
      <c r="J48" s="36" t="s">
        <v>243</v>
      </c>
      <c r="K48" s="36" t="s">
        <v>243</v>
      </c>
      <c r="L48" s="37" t="s">
        <v>243</v>
      </c>
      <c r="M48" s="37" t="s">
        <v>243</v>
      </c>
      <c r="N48" s="37" t="s">
        <v>243</v>
      </c>
      <c r="O48" s="37" t="s">
        <v>243</v>
      </c>
      <c r="P48" s="37" t="s">
        <v>243</v>
      </c>
      <c r="Q48" s="38">
        <v>8.8888888888888892E-2</v>
      </c>
      <c r="R48" s="38">
        <v>8.8888888888888892E-2</v>
      </c>
      <c r="S48" s="38">
        <v>8.8888888888888892E-2</v>
      </c>
      <c r="T48" s="38">
        <v>0.26666666666666666</v>
      </c>
      <c r="U48" s="38">
        <v>0.26666666666666666</v>
      </c>
      <c r="V48" s="39" t="s">
        <v>243</v>
      </c>
      <c r="W48" s="39" t="s">
        <v>243</v>
      </c>
      <c r="X48" s="39" t="s">
        <v>243</v>
      </c>
    </row>
    <row r="49" spans="1:24" x14ac:dyDescent="0.3">
      <c r="A49" s="1" t="s">
        <v>130</v>
      </c>
      <c r="B49" s="2" t="s">
        <v>181</v>
      </c>
      <c r="C49" s="117" t="s">
        <v>182</v>
      </c>
      <c r="D49" s="149" t="s">
        <v>188</v>
      </c>
      <c r="E49" s="141"/>
      <c r="F49" s="199"/>
      <c r="G49" s="18">
        <v>1</v>
      </c>
      <c r="H49" s="19">
        <v>0.4</v>
      </c>
      <c r="I49" s="200">
        <v>0.4</v>
      </c>
      <c r="J49" s="201" t="s">
        <v>243</v>
      </c>
      <c r="K49" s="201" t="s">
        <v>243</v>
      </c>
      <c r="L49" s="202" t="s">
        <v>243</v>
      </c>
      <c r="M49" s="202" t="s">
        <v>243</v>
      </c>
      <c r="N49" s="202" t="s">
        <v>243</v>
      </c>
      <c r="O49" s="202" t="s">
        <v>243</v>
      </c>
      <c r="P49" s="202" t="s">
        <v>243</v>
      </c>
      <c r="Q49" s="203">
        <v>3.3333333333333333E-2</v>
      </c>
      <c r="R49" s="203">
        <v>3.3333333333333333E-2</v>
      </c>
      <c r="S49" s="203">
        <v>3.3333333333333333E-2</v>
      </c>
      <c r="T49" s="203">
        <v>0.1</v>
      </c>
      <c r="U49" s="203">
        <v>0.1</v>
      </c>
      <c r="V49" s="204">
        <v>0.1</v>
      </c>
      <c r="W49" s="204" t="s">
        <v>243</v>
      </c>
      <c r="X49" s="204" t="s">
        <v>243</v>
      </c>
    </row>
    <row r="50" spans="1:24" x14ac:dyDescent="0.3">
      <c r="A50" s="1" t="s">
        <v>130</v>
      </c>
      <c r="B50" s="2" t="s">
        <v>181</v>
      </c>
      <c r="C50" s="3" t="s">
        <v>189</v>
      </c>
      <c r="D50" s="4" t="s">
        <v>190</v>
      </c>
      <c r="E50" s="5"/>
      <c r="F50" s="6"/>
      <c r="G50" s="7">
        <v>22</v>
      </c>
      <c r="H50" s="8">
        <v>0.4</v>
      </c>
      <c r="I50" s="9">
        <v>8.8000000000000007</v>
      </c>
      <c r="J50" s="36" t="s">
        <v>243</v>
      </c>
      <c r="K50" s="36" t="s">
        <v>243</v>
      </c>
      <c r="L50" s="37" t="s">
        <v>243</v>
      </c>
      <c r="M50" s="37" t="s">
        <v>243</v>
      </c>
      <c r="N50" s="37" t="s">
        <v>243</v>
      </c>
      <c r="O50" s="37" t="s">
        <v>243</v>
      </c>
      <c r="P50" s="37" t="s">
        <v>243</v>
      </c>
      <c r="Q50" s="38" t="s">
        <v>243</v>
      </c>
      <c r="R50" s="38" t="s">
        <v>243</v>
      </c>
      <c r="S50" s="38" t="s">
        <v>243</v>
      </c>
      <c r="T50" s="38" t="s">
        <v>243</v>
      </c>
      <c r="U50" s="38" t="s">
        <v>243</v>
      </c>
      <c r="V50" s="39">
        <v>2.9333333333333336</v>
      </c>
      <c r="W50" s="39">
        <v>2.9333333333333336</v>
      </c>
      <c r="X50" s="39">
        <v>2.9333333333333336</v>
      </c>
    </row>
    <row r="51" spans="1:24" x14ac:dyDescent="0.3">
      <c r="A51" s="1" t="s">
        <v>130</v>
      </c>
      <c r="B51" s="2" t="s">
        <v>181</v>
      </c>
      <c r="C51" s="116" t="s">
        <v>189</v>
      </c>
      <c r="D51" s="106" t="s">
        <v>191</v>
      </c>
      <c r="E51" s="107"/>
      <c r="F51" s="108"/>
      <c r="G51" s="40">
        <v>15</v>
      </c>
      <c r="H51" s="41">
        <v>0.4</v>
      </c>
      <c r="I51" s="42">
        <v>6</v>
      </c>
      <c r="J51" s="36" t="s">
        <v>243</v>
      </c>
      <c r="K51" s="36" t="s">
        <v>243</v>
      </c>
      <c r="L51" s="37" t="s">
        <v>243</v>
      </c>
      <c r="M51" s="37" t="s">
        <v>243</v>
      </c>
      <c r="N51" s="37" t="s">
        <v>243</v>
      </c>
      <c r="O51" s="37" t="s">
        <v>243</v>
      </c>
      <c r="P51" s="37" t="s">
        <v>243</v>
      </c>
      <c r="Q51" s="38" t="s">
        <v>243</v>
      </c>
      <c r="R51" s="38" t="s">
        <v>243</v>
      </c>
      <c r="S51" s="38" t="s">
        <v>243</v>
      </c>
      <c r="T51" s="38" t="s">
        <v>243</v>
      </c>
      <c r="U51" s="38" t="s">
        <v>243</v>
      </c>
      <c r="V51" s="39">
        <v>2</v>
      </c>
      <c r="W51" s="39">
        <v>2</v>
      </c>
      <c r="X51" s="39">
        <v>2</v>
      </c>
    </row>
    <row r="52" spans="1:24" x14ac:dyDescent="0.3">
      <c r="A52" s="1" t="s">
        <v>130</v>
      </c>
      <c r="B52" s="2" t="s">
        <v>181</v>
      </c>
      <c r="C52" s="117" t="s">
        <v>189</v>
      </c>
      <c r="D52" s="149" t="s">
        <v>192</v>
      </c>
      <c r="E52" s="141"/>
      <c r="F52" s="199"/>
      <c r="G52" s="18">
        <v>1</v>
      </c>
      <c r="H52" s="19">
        <v>0.4</v>
      </c>
      <c r="I52" s="200">
        <v>0.4</v>
      </c>
      <c r="J52" s="201" t="s">
        <v>243</v>
      </c>
      <c r="K52" s="201" t="s">
        <v>243</v>
      </c>
      <c r="L52" s="202" t="s">
        <v>243</v>
      </c>
      <c r="M52" s="202" t="s">
        <v>243</v>
      </c>
      <c r="N52" s="202" t="s">
        <v>243</v>
      </c>
      <c r="O52" s="202" t="s">
        <v>243</v>
      </c>
      <c r="P52" s="202" t="s">
        <v>243</v>
      </c>
      <c r="Q52" s="203" t="s">
        <v>243</v>
      </c>
      <c r="R52" s="203" t="s">
        <v>243</v>
      </c>
      <c r="S52" s="203" t="s">
        <v>243</v>
      </c>
      <c r="T52" s="203" t="s">
        <v>243</v>
      </c>
      <c r="U52" s="203" t="s">
        <v>243</v>
      </c>
      <c r="V52" s="204">
        <v>0.13333333333333333</v>
      </c>
      <c r="W52" s="204">
        <v>0.13333333333333333</v>
      </c>
      <c r="X52" s="204">
        <v>0.13333333333333333</v>
      </c>
    </row>
    <row r="53" spans="1:24" x14ac:dyDescent="0.3">
      <c r="A53" s="1" t="s">
        <v>130</v>
      </c>
      <c r="B53" s="2" t="s">
        <v>181</v>
      </c>
      <c r="C53" s="3" t="s">
        <v>193</v>
      </c>
      <c r="D53" s="4" t="s">
        <v>194</v>
      </c>
      <c r="E53" s="5" t="s">
        <v>195</v>
      </c>
      <c r="F53" s="6"/>
      <c r="G53" s="7">
        <v>39</v>
      </c>
      <c r="H53" s="8">
        <v>1</v>
      </c>
      <c r="I53" s="9">
        <v>39</v>
      </c>
      <c r="J53" s="36" t="s">
        <v>243</v>
      </c>
      <c r="K53" s="36" t="s">
        <v>243</v>
      </c>
      <c r="L53" s="37" t="s">
        <v>243</v>
      </c>
      <c r="M53" s="37" t="s">
        <v>243</v>
      </c>
      <c r="N53" s="37" t="s">
        <v>243</v>
      </c>
      <c r="O53" s="37" t="s">
        <v>243</v>
      </c>
      <c r="P53" s="37" t="s">
        <v>243</v>
      </c>
      <c r="Q53" s="38" t="s">
        <v>243</v>
      </c>
      <c r="R53" s="38" t="s">
        <v>243</v>
      </c>
      <c r="S53" s="38" t="s">
        <v>243</v>
      </c>
      <c r="T53" s="38" t="s">
        <v>243</v>
      </c>
      <c r="U53" s="38" t="s">
        <v>243</v>
      </c>
      <c r="V53" s="39">
        <v>33.93</v>
      </c>
      <c r="W53" s="39" t="s">
        <v>243</v>
      </c>
      <c r="X53" s="39">
        <v>5.07</v>
      </c>
    </row>
    <row r="54" spans="1:24" x14ac:dyDescent="0.3">
      <c r="A54" s="1" t="s">
        <v>130</v>
      </c>
      <c r="B54" s="2" t="s">
        <v>181</v>
      </c>
      <c r="C54" s="3" t="s">
        <v>193</v>
      </c>
      <c r="D54" s="4" t="s">
        <v>194</v>
      </c>
      <c r="E54" s="5" t="s">
        <v>196</v>
      </c>
      <c r="F54" s="6"/>
      <c r="G54" s="7">
        <v>70</v>
      </c>
      <c r="H54" s="8">
        <v>1</v>
      </c>
      <c r="I54" s="9">
        <v>70</v>
      </c>
      <c r="J54" s="36" t="s">
        <v>243</v>
      </c>
      <c r="K54" s="36" t="s">
        <v>243</v>
      </c>
      <c r="L54" s="37" t="s">
        <v>243</v>
      </c>
      <c r="M54" s="37" t="s">
        <v>243</v>
      </c>
      <c r="N54" s="37" t="s">
        <v>243</v>
      </c>
      <c r="O54" s="37" t="s">
        <v>243</v>
      </c>
      <c r="P54" s="37" t="s">
        <v>243</v>
      </c>
      <c r="Q54" s="38" t="s">
        <v>243</v>
      </c>
      <c r="R54" s="38" t="s">
        <v>243</v>
      </c>
      <c r="S54" s="38" t="s">
        <v>243</v>
      </c>
      <c r="T54" s="38" t="s">
        <v>243</v>
      </c>
      <c r="U54" s="38" t="s">
        <v>243</v>
      </c>
      <c r="V54" s="39">
        <v>18.2</v>
      </c>
      <c r="W54" s="39" t="s">
        <v>243</v>
      </c>
      <c r="X54" s="39">
        <v>51.8</v>
      </c>
    </row>
    <row r="55" spans="1:24" x14ac:dyDescent="0.3">
      <c r="A55" s="1" t="s">
        <v>130</v>
      </c>
      <c r="B55" s="2" t="s">
        <v>181</v>
      </c>
      <c r="C55" s="3" t="s">
        <v>193</v>
      </c>
      <c r="D55" s="4" t="s">
        <v>194</v>
      </c>
      <c r="E55" s="5" t="s">
        <v>197</v>
      </c>
      <c r="F55" s="6"/>
      <c r="G55" s="7">
        <v>27</v>
      </c>
      <c r="H55" s="8">
        <v>1</v>
      </c>
      <c r="I55" s="9">
        <v>27</v>
      </c>
      <c r="J55" s="36" t="s">
        <v>243</v>
      </c>
      <c r="K55" s="36" t="s">
        <v>243</v>
      </c>
      <c r="L55" s="37" t="s">
        <v>243</v>
      </c>
      <c r="M55" s="37" t="s">
        <v>243</v>
      </c>
      <c r="N55" s="37" t="s">
        <v>243</v>
      </c>
      <c r="O55" s="37" t="s">
        <v>243</v>
      </c>
      <c r="P55" s="37" t="s">
        <v>243</v>
      </c>
      <c r="Q55" s="38" t="s">
        <v>243</v>
      </c>
      <c r="R55" s="38" t="s">
        <v>243</v>
      </c>
      <c r="S55" s="38" t="s">
        <v>243</v>
      </c>
      <c r="T55" s="38" t="s">
        <v>243</v>
      </c>
      <c r="U55" s="38" t="s">
        <v>243</v>
      </c>
      <c r="V55" s="39">
        <v>13.5</v>
      </c>
      <c r="W55" s="39">
        <v>13.5</v>
      </c>
      <c r="X55" s="39" t="s">
        <v>243</v>
      </c>
    </row>
    <row r="56" spans="1:24" x14ac:dyDescent="0.3">
      <c r="A56" s="1" t="s">
        <v>130</v>
      </c>
      <c r="B56" s="2" t="s">
        <v>181</v>
      </c>
      <c r="C56" s="3" t="s">
        <v>193</v>
      </c>
      <c r="D56" s="4" t="s">
        <v>194</v>
      </c>
      <c r="E56" s="5" t="s">
        <v>198</v>
      </c>
      <c r="F56" s="6"/>
      <c r="G56" s="7">
        <v>3</v>
      </c>
      <c r="H56" s="8">
        <v>1</v>
      </c>
      <c r="I56" s="9">
        <v>3</v>
      </c>
      <c r="J56" s="36" t="s">
        <v>243</v>
      </c>
      <c r="K56" s="36" t="s">
        <v>243</v>
      </c>
      <c r="L56" s="37" t="s">
        <v>243</v>
      </c>
      <c r="M56" s="37" t="s">
        <v>243</v>
      </c>
      <c r="N56" s="37" t="s">
        <v>243</v>
      </c>
      <c r="O56" s="37" t="s">
        <v>243</v>
      </c>
      <c r="P56" s="37" t="s">
        <v>243</v>
      </c>
      <c r="Q56" s="38" t="s">
        <v>243</v>
      </c>
      <c r="R56" s="38" t="s">
        <v>243</v>
      </c>
      <c r="S56" s="38" t="s">
        <v>243</v>
      </c>
      <c r="T56" s="38" t="s">
        <v>243</v>
      </c>
      <c r="U56" s="38" t="s">
        <v>243</v>
      </c>
      <c r="V56" s="39">
        <v>3</v>
      </c>
      <c r="W56" s="39" t="s">
        <v>243</v>
      </c>
      <c r="X56" s="39" t="s">
        <v>243</v>
      </c>
    </row>
    <row r="57" spans="1:24" x14ac:dyDescent="0.3">
      <c r="A57" s="1" t="s">
        <v>130</v>
      </c>
      <c r="B57" s="2" t="s">
        <v>181</v>
      </c>
      <c r="C57" s="3" t="s">
        <v>193</v>
      </c>
      <c r="D57" s="4" t="s">
        <v>194</v>
      </c>
      <c r="E57" s="5" t="s">
        <v>199</v>
      </c>
      <c r="F57" s="6"/>
      <c r="G57" s="7">
        <v>19.149999999999999</v>
      </c>
      <c r="H57" s="8">
        <v>1</v>
      </c>
      <c r="I57" s="9">
        <v>19.149999999999999</v>
      </c>
      <c r="J57" s="36" t="s">
        <v>243</v>
      </c>
      <c r="K57" s="36" t="s">
        <v>243</v>
      </c>
      <c r="L57" s="37" t="s">
        <v>243</v>
      </c>
      <c r="M57" s="37" t="s">
        <v>243</v>
      </c>
      <c r="N57" s="37" t="s">
        <v>243</v>
      </c>
      <c r="O57" s="37" t="s">
        <v>243</v>
      </c>
      <c r="P57" s="37" t="s">
        <v>243</v>
      </c>
      <c r="Q57" s="38" t="s">
        <v>243</v>
      </c>
      <c r="R57" s="38" t="s">
        <v>243</v>
      </c>
      <c r="S57" s="38" t="s">
        <v>243</v>
      </c>
      <c r="T57" s="38" t="s">
        <v>243</v>
      </c>
      <c r="U57" s="38" t="s">
        <v>243</v>
      </c>
      <c r="V57" s="39">
        <v>9.5749999999999993</v>
      </c>
      <c r="W57" s="39">
        <v>9.5749999999999993</v>
      </c>
      <c r="X57" s="39" t="s">
        <v>243</v>
      </c>
    </row>
    <row r="58" spans="1:24" x14ac:dyDescent="0.3">
      <c r="A58" s="1" t="s">
        <v>130</v>
      </c>
      <c r="B58" s="2" t="s">
        <v>181</v>
      </c>
      <c r="C58" s="3" t="s">
        <v>193</v>
      </c>
      <c r="D58" s="4" t="s">
        <v>200</v>
      </c>
      <c r="E58" s="5" t="s">
        <v>201</v>
      </c>
      <c r="F58" s="6"/>
      <c r="G58" s="7">
        <v>10</v>
      </c>
      <c r="H58" s="8">
        <v>0.4</v>
      </c>
      <c r="I58" s="9">
        <v>4</v>
      </c>
      <c r="J58" s="36" t="s">
        <v>243</v>
      </c>
      <c r="K58" s="36" t="s">
        <v>243</v>
      </c>
      <c r="L58" s="37" t="s">
        <v>243</v>
      </c>
      <c r="M58" s="37" t="s">
        <v>243</v>
      </c>
      <c r="N58" s="37" t="s">
        <v>243</v>
      </c>
      <c r="O58" s="37" t="s">
        <v>243</v>
      </c>
      <c r="P58" s="37" t="s">
        <v>243</v>
      </c>
      <c r="Q58" s="38" t="s">
        <v>243</v>
      </c>
      <c r="R58" s="38" t="s">
        <v>243</v>
      </c>
      <c r="S58" s="38" t="s">
        <v>243</v>
      </c>
      <c r="T58" s="38" t="s">
        <v>243</v>
      </c>
      <c r="U58" s="38" t="s">
        <v>243</v>
      </c>
      <c r="V58" s="39">
        <v>4</v>
      </c>
      <c r="W58" s="39" t="s">
        <v>243</v>
      </c>
      <c r="X58" s="39" t="s">
        <v>243</v>
      </c>
    </row>
    <row r="59" spans="1:24" x14ac:dyDescent="0.3">
      <c r="A59" s="1" t="s">
        <v>130</v>
      </c>
      <c r="B59" s="2" t="s">
        <v>181</v>
      </c>
      <c r="C59" s="3" t="s">
        <v>193</v>
      </c>
      <c r="D59" s="4" t="s">
        <v>200</v>
      </c>
      <c r="E59" s="5" t="s">
        <v>202</v>
      </c>
      <c r="F59" s="6"/>
      <c r="G59" s="7">
        <v>3</v>
      </c>
      <c r="H59" s="8">
        <v>0.4</v>
      </c>
      <c r="I59" s="9">
        <v>1.2000000000000002</v>
      </c>
      <c r="J59" s="36" t="s">
        <v>243</v>
      </c>
      <c r="K59" s="36" t="s">
        <v>243</v>
      </c>
      <c r="L59" s="37" t="s">
        <v>243</v>
      </c>
      <c r="M59" s="37" t="s">
        <v>243</v>
      </c>
      <c r="N59" s="37" t="s">
        <v>243</v>
      </c>
      <c r="O59" s="37" t="s">
        <v>243</v>
      </c>
      <c r="P59" s="37" t="s">
        <v>243</v>
      </c>
      <c r="Q59" s="38" t="s">
        <v>243</v>
      </c>
      <c r="R59" s="38" t="s">
        <v>243</v>
      </c>
      <c r="S59" s="38" t="s">
        <v>243</v>
      </c>
      <c r="T59" s="38" t="s">
        <v>243</v>
      </c>
      <c r="U59" s="38" t="s">
        <v>243</v>
      </c>
      <c r="V59" s="39">
        <v>1.2000000000000002</v>
      </c>
      <c r="W59" s="39" t="s">
        <v>243</v>
      </c>
      <c r="X59" s="39" t="s">
        <v>243</v>
      </c>
    </row>
    <row r="60" spans="1:24" x14ac:dyDescent="0.3">
      <c r="A60" s="1" t="s">
        <v>130</v>
      </c>
      <c r="B60" s="2" t="s">
        <v>181</v>
      </c>
      <c r="C60" s="3" t="s">
        <v>193</v>
      </c>
      <c r="D60" s="4" t="s">
        <v>200</v>
      </c>
      <c r="E60" s="5" t="s">
        <v>203</v>
      </c>
      <c r="F60" s="6"/>
      <c r="G60" s="7">
        <v>2</v>
      </c>
      <c r="H60" s="8">
        <v>0.4</v>
      </c>
      <c r="I60" s="9">
        <v>0.8</v>
      </c>
      <c r="J60" s="36" t="s">
        <v>243</v>
      </c>
      <c r="K60" s="36" t="s">
        <v>243</v>
      </c>
      <c r="L60" s="37" t="s">
        <v>243</v>
      </c>
      <c r="M60" s="37" t="s">
        <v>243</v>
      </c>
      <c r="N60" s="37" t="s">
        <v>243</v>
      </c>
      <c r="O60" s="37" t="s">
        <v>243</v>
      </c>
      <c r="P60" s="37" t="s">
        <v>243</v>
      </c>
      <c r="Q60" s="38" t="s">
        <v>243</v>
      </c>
      <c r="R60" s="38" t="s">
        <v>243</v>
      </c>
      <c r="S60" s="38" t="s">
        <v>243</v>
      </c>
      <c r="T60" s="38" t="s">
        <v>243</v>
      </c>
      <c r="U60" s="38" t="s">
        <v>243</v>
      </c>
      <c r="V60" s="39">
        <v>0.8</v>
      </c>
      <c r="W60" s="39" t="s">
        <v>243</v>
      </c>
      <c r="X60" s="39" t="s">
        <v>243</v>
      </c>
    </row>
    <row r="61" spans="1:24" x14ac:dyDescent="0.3">
      <c r="A61" s="1" t="s">
        <v>130</v>
      </c>
      <c r="B61" s="2" t="s">
        <v>181</v>
      </c>
      <c r="C61" s="3" t="s">
        <v>193</v>
      </c>
      <c r="D61" s="4" t="s">
        <v>200</v>
      </c>
      <c r="E61" s="5" t="s">
        <v>204</v>
      </c>
      <c r="F61" s="6"/>
      <c r="G61" s="7">
        <v>2</v>
      </c>
      <c r="H61" s="8">
        <v>0.4</v>
      </c>
      <c r="I61" s="9">
        <v>0.8</v>
      </c>
      <c r="J61" s="36" t="s">
        <v>243</v>
      </c>
      <c r="K61" s="36" t="s">
        <v>243</v>
      </c>
      <c r="L61" s="37" t="s">
        <v>243</v>
      </c>
      <c r="M61" s="37" t="s">
        <v>243</v>
      </c>
      <c r="N61" s="37" t="s">
        <v>243</v>
      </c>
      <c r="O61" s="37" t="s">
        <v>243</v>
      </c>
      <c r="P61" s="37" t="s">
        <v>243</v>
      </c>
      <c r="Q61" s="38" t="s">
        <v>243</v>
      </c>
      <c r="R61" s="38" t="s">
        <v>243</v>
      </c>
      <c r="S61" s="38" t="s">
        <v>243</v>
      </c>
      <c r="T61" s="38" t="s">
        <v>243</v>
      </c>
      <c r="U61" s="38" t="s">
        <v>243</v>
      </c>
      <c r="V61" s="39">
        <v>0.8</v>
      </c>
      <c r="W61" s="39" t="s">
        <v>243</v>
      </c>
      <c r="X61" s="39" t="s">
        <v>243</v>
      </c>
    </row>
    <row r="62" spans="1:24" x14ac:dyDescent="0.3">
      <c r="A62" s="1" t="s">
        <v>130</v>
      </c>
      <c r="B62" s="2" t="s">
        <v>181</v>
      </c>
      <c r="C62" s="3" t="s">
        <v>193</v>
      </c>
      <c r="D62" s="4" t="s">
        <v>205</v>
      </c>
      <c r="E62" s="5" t="s">
        <v>206</v>
      </c>
      <c r="F62" s="6"/>
      <c r="G62" s="7">
        <v>5</v>
      </c>
      <c r="H62" s="8">
        <v>1</v>
      </c>
      <c r="I62" s="9">
        <v>5</v>
      </c>
      <c r="J62" s="36" t="s">
        <v>243</v>
      </c>
      <c r="K62" s="36" t="s">
        <v>243</v>
      </c>
      <c r="L62" s="37" t="s">
        <v>243</v>
      </c>
      <c r="M62" s="37" t="s">
        <v>243</v>
      </c>
      <c r="N62" s="37" t="s">
        <v>243</v>
      </c>
      <c r="O62" s="37" t="s">
        <v>243</v>
      </c>
      <c r="P62" s="37" t="s">
        <v>243</v>
      </c>
      <c r="Q62" s="38" t="s">
        <v>243</v>
      </c>
      <c r="R62" s="38" t="s">
        <v>243</v>
      </c>
      <c r="S62" s="38" t="s">
        <v>243</v>
      </c>
      <c r="T62" s="38" t="s">
        <v>243</v>
      </c>
      <c r="U62" s="38" t="s">
        <v>243</v>
      </c>
      <c r="V62" s="39" t="s">
        <v>243</v>
      </c>
      <c r="W62" s="39">
        <v>5</v>
      </c>
      <c r="X62" s="39" t="s">
        <v>243</v>
      </c>
    </row>
    <row r="63" spans="1:24" x14ac:dyDescent="0.3">
      <c r="A63" s="1" t="s">
        <v>130</v>
      </c>
      <c r="B63" s="2" t="s">
        <v>181</v>
      </c>
      <c r="C63" s="116" t="s">
        <v>193</v>
      </c>
      <c r="D63" s="106" t="s">
        <v>205</v>
      </c>
      <c r="E63" s="107" t="s">
        <v>207</v>
      </c>
      <c r="F63" s="108"/>
      <c r="G63" s="40">
        <v>1</v>
      </c>
      <c r="H63" s="41">
        <v>1</v>
      </c>
      <c r="I63" s="42">
        <v>1</v>
      </c>
      <c r="J63" s="36" t="s">
        <v>243</v>
      </c>
      <c r="K63" s="36" t="s">
        <v>243</v>
      </c>
      <c r="L63" s="37" t="s">
        <v>243</v>
      </c>
      <c r="M63" s="37" t="s">
        <v>243</v>
      </c>
      <c r="N63" s="37" t="s">
        <v>243</v>
      </c>
      <c r="O63" s="37" t="s">
        <v>243</v>
      </c>
      <c r="P63" s="37" t="s">
        <v>243</v>
      </c>
      <c r="Q63" s="38" t="s">
        <v>243</v>
      </c>
      <c r="R63" s="38" t="s">
        <v>243</v>
      </c>
      <c r="S63" s="38" t="s">
        <v>243</v>
      </c>
      <c r="T63" s="38" t="s">
        <v>243</v>
      </c>
      <c r="U63" s="38" t="s">
        <v>243</v>
      </c>
      <c r="V63" s="39" t="s">
        <v>243</v>
      </c>
      <c r="W63" s="39">
        <v>1</v>
      </c>
      <c r="X63" s="39" t="s">
        <v>243</v>
      </c>
    </row>
    <row r="64" spans="1:24" x14ac:dyDescent="0.3">
      <c r="A64" s="1" t="s">
        <v>130</v>
      </c>
      <c r="B64" s="2" t="s">
        <v>181</v>
      </c>
      <c r="C64" s="117" t="s">
        <v>193</v>
      </c>
      <c r="D64" s="149" t="s">
        <v>208</v>
      </c>
      <c r="E64" s="141"/>
      <c r="F64" s="199"/>
      <c r="G64" s="18">
        <v>5</v>
      </c>
      <c r="H64" s="19">
        <v>1</v>
      </c>
      <c r="I64" s="200">
        <v>5</v>
      </c>
      <c r="J64" s="201" t="s">
        <v>243</v>
      </c>
      <c r="K64" s="201" t="s">
        <v>243</v>
      </c>
      <c r="L64" s="202" t="s">
        <v>243</v>
      </c>
      <c r="M64" s="202" t="s">
        <v>243</v>
      </c>
      <c r="N64" s="202" t="s">
        <v>243</v>
      </c>
      <c r="O64" s="202" t="s">
        <v>243</v>
      </c>
      <c r="P64" s="202" t="s">
        <v>243</v>
      </c>
      <c r="Q64" s="203" t="s">
        <v>243</v>
      </c>
      <c r="R64" s="203" t="s">
        <v>243</v>
      </c>
      <c r="S64" s="203">
        <v>5</v>
      </c>
      <c r="T64" s="203" t="s">
        <v>243</v>
      </c>
      <c r="U64" s="203" t="s">
        <v>243</v>
      </c>
      <c r="V64" s="204" t="s">
        <v>243</v>
      </c>
      <c r="W64" s="204" t="s">
        <v>243</v>
      </c>
      <c r="X64" s="204" t="s">
        <v>243</v>
      </c>
    </row>
    <row r="65" spans="1:24" x14ac:dyDescent="0.3">
      <c r="A65" s="1" t="s">
        <v>130</v>
      </c>
      <c r="B65" s="2" t="s">
        <v>181</v>
      </c>
      <c r="C65" s="3" t="s">
        <v>209</v>
      </c>
      <c r="D65" s="4" t="s">
        <v>89</v>
      </c>
      <c r="E65" s="5" t="s">
        <v>210</v>
      </c>
      <c r="F65" s="6"/>
      <c r="G65" s="7">
        <v>4</v>
      </c>
      <c r="H65" s="8">
        <v>0.4</v>
      </c>
      <c r="I65" s="9">
        <v>1.6</v>
      </c>
      <c r="J65" s="36">
        <v>1.6</v>
      </c>
      <c r="K65" s="36" t="s">
        <v>243</v>
      </c>
      <c r="L65" s="37" t="s">
        <v>243</v>
      </c>
      <c r="M65" s="37" t="s">
        <v>243</v>
      </c>
      <c r="N65" s="37" t="s">
        <v>243</v>
      </c>
      <c r="O65" s="37" t="s">
        <v>243</v>
      </c>
      <c r="P65" s="37" t="s">
        <v>243</v>
      </c>
      <c r="Q65" s="38" t="s">
        <v>243</v>
      </c>
      <c r="R65" s="38" t="s">
        <v>243</v>
      </c>
      <c r="S65" s="38" t="s">
        <v>243</v>
      </c>
      <c r="T65" s="38" t="s">
        <v>243</v>
      </c>
      <c r="U65" s="38" t="s">
        <v>243</v>
      </c>
      <c r="V65" s="39" t="s">
        <v>243</v>
      </c>
      <c r="W65" s="39" t="s">
        <v>243</v>
      </c>
      <c r="X65" s="39" t="s">
        <v>243</v>
      </c>
    </row>
    <row r="66" spans="1:24" x14ac:dyDescent="0.3">
      <c r="A66" s="1" t="s">
        <v>130</v>
      </c>
      <c r="B66" s="2" t="s">
        <v>181</v>
      </c>
      <c r="C66" s="3" t="s">
        <v>209</v>
      </c>
      <c r="D66" s="4" t="s">
        <v>89</v>
      </c>
      <c r="E66" s="5" t="s">
        <v>211</v>
      </c>
      <c r="F66" s="6"/>
      <c r="G66" s="7">
        <v>21</v>
      </c>
      <c r="H66" s="8">
        <v>0.4</v>
      </c>
      <c r="I66" s="9">
        <v>8.4</v>
      </c>
      <c r="J66" s="36">
        <v>8.4</v>
      </c>
      <c r="K66" s="36" t="s">
        <v>243</v>
      </c>
      <c r="L66" s="37" t="s">
        <v>243</v>
      </c>
      <c r="M66" s="37" t="s">
        <v>243</v>
      </c>
      <c r="N66" s="37" t="s">
        <v>243</v>
      </c>
      <c r="O66" s="37" t="s">
        <v>243</v>
      </c>
      <c r="P66" s="37" t="s">
        <v>243</v>
      </c>
      <c r="Q66" s="38" t="s">
        <v>243</v>
      </c>
      <c r="R66" s="38" t="s">
        <v>243</v>
      </c>
      <c r="S66" s="38" t="s">
        <v>243</v>
      </c>
      <c r="T66" s="38" t="s">
        <v>243</v>
      </c>
      <c r="U66" s="38" t="s">
        <v>243</v>
      </c>
      <c r="V66" s="39" t="s">
        <v>243</v>
      </c>
      <c r="W66" s="39" t="s">
        <v>243</v>
      </c>
      <c r="X66" s="39" t="s">
        <v>243</v>
      </c>
    </row>
    <row r="67" spans="1:24" x14ac:dyDescent="0.3">
      <c r="A67" s="1" t="s">
        <v>130</v>
      </c>
      <c r="B67" s="2" t="s">
        <v>181</v>
      </c>
      <c r="C67" s="3" t="s">
        <v>209</v>
      </c>
      <c r="D67" s="4" t="s">
        <v>89</v>
      </c>
      <c r="E67" s="5" t="s">
        <v>212</v>
      </c>
      <c r="F67" s="6"/>
      <c r="G67" s="7">
        <v>0.5</v>
      </c>
      <c r="H67" s="8">
        <v>0</v>
      </c>
      <c r="I67" s="9">
        <v>0</v>
      </c>
      <c r="J67" s="36" t="s">
        <v>243</v>
      </c>
      <c r="K67" s="36" t="s">
        <v>243</v>
      </c>
      <c r="L67" s="37" t="s">
        <v>243</v>
      </c>
      <c r="M67" s="37" t="s">
        <v>243</v>
      </c>
      <c r="N67" s="37" t="s">
        <v>243</v>
      </c>
      <c r="O67" s="37" t="s">
        <v>243</v>
      </c>
      <c r="P67" s="37" t="s">
        <v>243</v>
      </c>
      <c r="Q67" s="38" t="s">
        <v>243</v>
      </c>
      <c r="R67" s="38" t="s">
        <v>243</v>
      </c>
      <c r="S67" s="38" t="s">
        <v>243</v>
      </c>
      <c r="T67" s="38" t="s">
        <v>243</v>
      </c>
      <c r="U67" s="38" t="s">
        <v>243</v>
      </c>
      <c r="V67" s="39" t="s">
        <v>243</v>
      </c>
      <c r="W67" s="39" t="s">
        <v>243</v>
      </c>
      <c r="X67" s="39" t="s">
        <v>243</v>
      </c>
    </row>
    <row r="68" spans="1:24" x14ac:dyDescent="0.3">
      <c r="A68" s="1" t="s">
        <v>130</v>
      </c>
      <c r="B68" s="2" t="s">
        <v>181</v>
      </c>
      <c r="C68" s="116" t="s">
        <v>209</v>
      </c>
      <c r="D68" s="106" t="s">
        <v>213</v>
      </c>
      <c r="E68" s="107" t="s">
        <v>214</v>
      </c>
      <c r="F68" s="108"/>
      <c r="G68" s="40">
        <v>4</v>
      </c>
      <c r="H68" s="41">
        <v>0</v>
      </c>
      <c r="I68" s="42">
        <v>0</v>
      </c>
      <c r="J68" s="36" t="s">
        <v>243</v>
      </c>
      <c r="K68" s="36" t="s">
        <v>243</v>
      </c>
      <c r="L68" s="37" t="s">
        <v>243</v>
      </c>
      <c r="M68" s="37" t="s">
        <v>243</v>
      </c>
      <c r="N68" s="37" t="s">
        <v>243</v>
      </c>
      <c r="O68" s="37" t="s">
        <v>243</v>
      </c>
      <c r="P68" s="37" t="s">
        <v>243</v>
      </c>
      <c r="Q68" s="38" t="s">
        <v>243</v>
      </c>
      <c r="R68" s="38" t="s">
        <v>243</v>
      </c>
      <c r="S68" s="38" t="s">
        <v>243</v>
      </c>
      <c r="T68" s="38" t="s">
        <v>243</v>
      </c>
      <c r="U68" s="38" t="s">
        <v>243</v>
      </c>
      <c r="V68" s="39" t="s">
        <v>243</v>
      </c>
      <c r="W68" s="39" t="s">
        <v>243</v>
      </c>
      <c r="X68" s="39" t="s">
        <v>243</v>
      </c>
    </row>
    <row r="69" spans="1:24" x14ac:dyDescent="0.3">
      <c r="A69" s="1" t="s">
        <v>130</v>
      </c>
      <c r="B69" s="2" t="s">
        <v>181</v>
      </c>
      <c r="C69" s="117" t="s">
        <v>209</v>
      </c>
      <c r="D69" s="149" t="s">
        <v>213</v>
      </c>
      <c r="E69" s="141" t="s">
        <v>215</v>
      </c>
      <c r="F69" s="199"/>
      <c r="G69" s="18">
        <v>11</v>
      </c>
      <c r="H69" s="19">
        <v>0</v>
      </c>
      <c r="I69" s="200">
        <v>0</v>
      </c>
      <c r="J69" s="201" t="s">
        <v>243</v>
      </c>
      <c r="K69" s="201" t="s">
        <v>243</v>
      </c>
      <c r="L69" s="202" t="s">
        <v>243</v>
      </c>
      <c r="M69" s="202" t="s">
        <v>243</v>
      </c>
      <c r="N69" s="202" t="s">
        <v>243</v>
      </c>
      <c r="O69" s="202" t="s">
        <v>243</v>
      </c>
      <c r="P69" s="202" t="s">
        <v>243</v>
      </c>
      <c r="Q69" s="203" t="s">
        <v>243</v>
      </c>
      <c r="R69" s="203" t="s">
        <v>243</v>
      </c>
      <c r="S69" s="203" t="s">
        <v>243</v>
      </c>
      <c r="T69" s="203" t="s">
        <v>243</v>
      </c>
      <c r="U69" s="203" t="s">
        <v>243</v>
      </c>
      <c r="V69" s="204" t="s">
        <v>243</v>
      </c>
      <c r="W69" s="204" t="s">
        <v>243</v>
      </c>
      <c r="X69" s="204" t="s">
        <v>243</v>
      </c>
    </row>
    <row r="70" spans="1:24" x14ac:dyDescent="0.3">
      <c r="A70" s="1" t="s">
        <v>130</v>
      </c>
      <c r="B70" s="2" t="s">
        <v>96</v>
      </c>
      <c r="C70" s="124" t="s">
        <v>216</v>
      </c>
      <c r="D70" s="125"/>
      <c r="E70" s="126"/>
      <c r="F70" s="127"/>
      <c r="G70" s="197">
        <v>5</v>
      </c>
      <c r="H70" s="198">
        <v>0</v>
      </c>
      <c r="I70" s="24">
        <v>0</v>
      </c>
      <c r="J70" s="158" t="s">
        <v>243</v>
      </c>
      <c r="K70" s="158" t="s">
        <v>243</v>
      </c>
      <c r="L70" s="159" t="s">
        <v>243</v>
      </c>
      <c r="M70" s="159" t="s">
        <v>243</v>
      </c>
      <c r="N70" s="159" t="s">
        <v>243</v>
      </c>
      <c r="O70" s="159" t="s">
        <v>243</v>
      </c>
      <c r="P70" s="159" t="s">
        <v>243</v>
      </c>
      <c r="Q70" s="160" t="s">
        <v>243</v>
      </c>
      <c r="R70" s="160" t="s">
        <v>243</v>
      </c>
      <c r="S70" s="160" t="s">
        <v>243</v>
      </c>
      <c r="T70" s="160" t="s">
        <v>243</v>
      </c>
      <c r="U70" s="160" t="s">
        <v>243</v>
      </c>
      <c r="V70" s="161" t="s">
        <v>243</v>
      </c>
      <c r="W70" s="161" t="s">
        <v>243</v>
      </c>
      <c r="X70" s="161" t="s">
        <v>243</v>
      </c>
    </row>
    <row r="71" spans="1:24" x14ac:dyDescent="0.3">
      <c r="A71" s="1" t="s">
        <v>130</v>
      </c>
      <c r="B71" s="2" t="s">
        <v>96</v>
      </c>
      <c r="C71" s="124" t="s">
        <v>217</v>
      </c>
      <c r="D71" s="125"/>
      <c r="E71" s="126"/>
      <c r="F71" s="127"/>
      <c r="G71" s="197">
        <v>11</v>
      </c>
      <c r="H71" s="198">
        <v>0</v>
      </c>
      <c r="I71" s="24">
        <v>0</v>
      </c>
      <c r="J71" s="158" t="s">
        <v>243</v>
      </c>
      <c r="K71" s="158" t="s">
        <v>243</v>
      </c>
      <c r="L71" s="159" t="s">
        <v>243</v>
      </c>
      <c r="M71" s="159" t="s">
        <v>243</v>
      </c>
      <c r="N71" s="159" t="s">
        <v>243</v>
      </c>
      <c r="O71" s="159" t="s">
        <v>243</v>
      </c>
      <c r="P71" s="159" t="s">
        <v>243</v>
      </c>
      <c r="Q71" s="160" t="s">
        <v>243</v>
      </c>
      <c r="R71" s="160" t="s">
        <v>243</v>
      </c>
      <c r="S71" s="160" t="s">
        <v>243</v>
      </c>
      <c r="T71" s="160" t="s">
        <v>243</v>
      </c>
      <c r="U71" s="160" t="s">
        <v>243</v>
      </c>
      <c r="V71" s="161" t="s">
        <v>243</v>
      </c>
      <c r="W71" s="161" t="s">
        <v>243</v>
      </c>
      <c r="X71" s="161" t="s">
        <v>243</v>
      </c>
    </row>
    <row r="72" spans="1:24" x14ac:dyDescent="0.3">
      <c r="A72" s="1" t="s">
        <v>130</v>
      </c>
      <c r="B72" s="2" t="s">
        <v>96</v>
      </c>
      <c r="C72" s="124" t="s">
        <v>218</v>
      </c>
      <c r="D72" s="125"/>
      <c r="E72" s="126"/>
      <c r="F72" s="127"/>
      <c r="G72" s="197">
        <v>6</v>
      </c>
      <c r="H72" s="198">
        <v>0</v>
      </c>
      <c r="I72" s="24">
        <v>0</v>
      </c>
      <c r="J72" s="158" t="s">
        <v>243</v>
      </c>
      <c r="K72" s="158" t="s">
        <v>243</v>
      </c>
      <c r="L72" s="159" t="s">
        <v>243</v>
      </c>
      <c r="M72" s="159" t="s">
        <v>243</v>
      </c>
      <c r="N72" s="159" t="s">
        <v>243</v>
      </c>
      <c r="O72" s="159" t="s">
        <v>243</v>
      </c>
      <c r="P72" s="159" t="s">
        <v>243</v>
      </c>
      <c r="Q72" s="160" t="s">
        <v>243</v>
      </c>
      <c r="R72" s="160" t="s">
        <v>243</v>
      </c>
      <c r="S72" s="160" t="s">
        <v>243</v>
      </c>
      <c r="T72" s="160" t="s">
        <v>243</v>
      </c>
      <c r="U72" s="160" t="s">
        <v>243</v>
      </c>
      <c r="V72" s="161" t="s">
        <v>243</v>
      </c>
      <c r="W72" s="161" t="s">
        <v>243</v>
      </c>
      <c r="X72" s="161" t="s">
        <v>243</v>
      </c>
    </row>
    <row r="73" spans="1:24" x14ac:dyDescent="0.3">
      <c r="A73" s="1" t="s">
        <v>130</v>
      </c>
      <c r="B73" s="2" t="s">
        <v>96</v>
      </c>
      <c r="C73" s="124" t="s">
        <v>219</v>
      </c>
      <c r="D73" s="125"/>
      <c r="E73" s="126"/>
      <c r="F73" s="127"/>
      <c r="G73" s="197">
        <v>18</v>
      </c>
      <c r="H73" s="198">
        <v>0</v>
      </c>
      <c r="I73" s="24">
        <v>0</v>
      </c>
      <c r="J73" s="158" t="s">
        <v>243</v>
      </c>
      <c r="K73" s="158" t="s">
        <v>243</v>
      </c>
      <c r="L73" s="159" t="s">
        <v>243</v>
      </c>
      <c r="M73" s="159" t="s">
        <v>243</v>
      </c>
      <c r="N73" s="159" t="s">
        <v>243</v>
      </c>
      <c r="O73" s="159" t="s">
        <v>243</v>
      </c>
      <c r="P73" s="159" t="s">
        <v>243</v>
      </c>
      <c r="Q73" s="160" t="s">
        <v>243</v>
      </c>
      <c r="R73" s="160" t="s">
        <v>243</v>
      </c>
      <c r="S73" s="160" t="s">
        <v>243</v>
      </c>
      <c r="T73" s="160" t="s">
        <v>243</v>
      </c>
      <c r="U73" s="160" t="s">
        <v>243</v>
      </c>
      <c r="V73" s="161" t="s">
        <v>243</v>
      </c>
      <c r="W73" s="161" t="s">
        <v>243</v>
      </c>
      <c r="X73" s="161" t="s">
        <v>243</v>
      </c>
    </row>
    <row r="74" spans="1:24" x14ac:dyDescent="0.3">
      <c r="A74" s="1" t="s">
        <v>130</v>
      </c>
      <c r="B74" s="2" t="s">
        <v>220</v>
      </c>
      <c r="C74" s="124" t="s">
        <v>102</v>
      </c>
      <c r="D74" s="125"/>
      <c r="E74" s="126"/>
      <c r="F74" s="127"/>
      <c r="G74" s="197">
        <v>35</v>
      </c>
      <c r="H74" s="198">
        <v>1</v>
      </c>
      <c r="I74" s="24">
        <v>35</v>
      </c>
      <c r="J74" s="158" t="s">
        <v>243</v>
      </c>
      <c r="K74" s="158">
        <v>5</v>
      </c>
      <c r="L74" s="159" t="s">
        <v>243</v>
      </c>
      <c r="M74" s="159" t="s">
        <v>243</v>
      </c>
      <c r="N74" s="159">
        <v>5</v>
      </c>
      <c r="O74" s="159">
        <v>5</v>
      </c>
      <c r="P74" s="159">
        <v>5</v>
      </c>
      <c r="Q74" s="160">
        <v>1.6666666666666665</v>
      </c>
      <c r="R74" s="160">
        <v>1.6666666666666665</v>
      </c>
      <c r="S74" s="160">
        <v>1.6666666666666665</v>
      </c>
      <c r="T74" s="160">
        <v>5</v>
      </c>
      <c r="U74" s="160">
        <v>5</v>
      </c>
      <c r="V74" s="161" t="s">
        <v>243</v>
      </c>
      <c r="W74" s="161" t="s">
        <v>243</v>
      </c>
      <c r="X74" s="161" t="s">
        <v>243</v>
      </c>
    </row>
    <row r="75" spans="1:24" x14ac:dyDescent="0.3">
      <c r="A75" s="1" t="s">
        <v>130</v>
      </c>
      <c r="B75" s="2" t="s">
        <v>220</v>
      </c>
      <c r="C75" s="124" t="s">
        <v>221</v>
      </c>
      <c r="D75" s="125"/>
      <c r="E75" s="126"/>
      <c r="F75" s="127"/>
      <c r="G75" s="197">
        <v>3</v>
      </c>
      <c r="H75" s="198">
        <v>1</v>
      </c>
      <c r="I75" s="24">
        <v>3</v>
      </c>
      <c r="J75" s="158" t="s">
        <v>243</v>
      </c>
      <c r="K75" s="158">
        <v>0.42857142857142855</v>
      </c>
      <c r="L75" s="159" t="s">
        <v>243</v>
      </c>
      <c r="M75" s="159" t="s">
        <v>243</v>
      </c>
      <c r="N75" s="159">
        <v>0.42857142857142855</v>
      </c>
      <c r="O75" s="159">
        <v>0.42857142857142855</v>
      </c>
      <c r="P75" s="159">
        <v>0.42857142857142855</v>
      </c>
      <c r="Q75" s="160">
        <v>0.14285714285714285</v>
      </c>
      <c r="R75" s="160">
        <v>0.14285714285714285</v>
      </c>
      <c r="S75" s="160">
        <v>0.14285714285714285</v>
      </c>
      <c r="T75" s="160">
        <v>0.42857142857142855</v>
      </c>
      <c r="U75" s="160">
        <v>0.42857142857142855</v>
      </c>
      <c r="V75" s="161" t="s">
        <v>243</v>
      </c>
      <c r="W75" s="161" t="s">
        <v>243</v>
      </c>
      <c r="X75" s="161" t="s">
        <v>243</v>
      </c>
    </row>
    <row r="76" spans="1:24" x14ac:dyDescent="0.3">
      <c r="A76" s="1" t="s">
        <v>222</v>
      </c>
      <c r="B76" s="2" t="s">
        <v>181</v>
      </c>
      <c r="C76" s="3" t="s">
        <v>223</v>
      </c>
      <c r="D76" s="4" t="s">
        <v>224</v>
      </c>
      <c r="E76" s="5"/>
      <c r="F76" s="6"/>
      <c r="G76" s="7">
        <v>321</v>
      </c>
      <c r="H76" s="8">
        <v>1</v>
      </c>
      <c r="I76" s="9">
        <v>321</v>
      </c>
      <c r="J76" s="36">
        <v>28.89</v>
      </c>
      <c r="K76" s="36" t="s">
        <v>243</v>
      </c>
      <c r="L76" s="37" t="s">
        <v>243</v>
      </c>
      <c r="M76" s="37" t="s">
        <v>243</v>
      </c>
      <c r="N76" s="37">
        <v>3.21</v>
      </c>
      <c r="O76" s="37">
        <v>16.05</v>
      </c>
      <c r="P76" s="37" t="s">
        <v>243</v>
      </c>
      <c r="Q76" s="38">
        <v>12.84</v>
      </c>
      <c r="R76" s="38">
        <v>12.84</v>
      </c>
      <c r="S76" s="38">
        <v>48.15</v>
      </c>
      <c r="T76" s="38">
        <v>144.45000000000002</v>
      </c>
      <c r="U76" s="38">
        <v>12.84</v>
      </c>
      <c r="V76" s="39">
        <v>32.1</v>
      </c>
      <c r="W76" s="39">
        <v>9.629999999999999</v>
      </c>
      <c r="X76" s="39" t="s">
        <v>243</v>
      </c>
    </row>
    <row r="77" spans="1:24" x14ac:dyDescent="0.3">
      <c r="A77" s="1" t="s">
        <v>222</v>
      </c>
      <c r="B77" s="2" t="s">
        <v>181</v>
      </c>
      <c r="C77" s="3" t="s">
        <v>223</v>
      </c>
      <c r="D77" s="4" t="s">
        <v>225</v>
      </c>
      <c r="E77" s="5"/>
      <c r="F77" s="6"/>
      <c r="G77" s="14">
        <v>4</v>
      </c>
      <c r="H77" s="15">
        <v>1</v>
      </c>
      <c r="I77" s="9">
        <v>4</v>
      </c>
      <c r="J77" s="36">
        <v>0.36</v>
      </c>
      <c r="K77" s="36" t="s">
        <v>243</v>
      </c>
      <c r="L77" s="37" t="s">
        <v>243</v>
      </c>
      <c r="M77" s="37" t="s">
        <v>243</v>
      </c>
      <c r="N77" s="37">
        <v>0.04</v>
      </c>
      <c r="O77" s="37">
        <v>0.2</v>
      </c>
      <c r="P77" s="37" t="s">
        <v>243</v>
      </c>
      <c r="Q77" s="38">
        <v>0.16</v>
      </c>
      <c r="R77" s="38">
        <v>0.16</v>
      </c>
      <c r="S77" s="38">
        <v>0.6</v>
      </c>
      <c r="T77" s="38">
        <v>1.8</v>
      </c>
      <c r="U77" s="38">
        <v>0.16</v>
      </c>
      <c r="V77" s="39">
        <v>0.4</v>
      </c>
      <c r="W77" s="39">
        <v>0.12</v>
      </c>
      <c r="X77" s="39" t="s">
        <v>243</v>
      </c>
    </row>
    <row r="78" spans="1:24" x14ac:dyDescent="0.3">
      <c r="A78" s="1" t="s">
        <v>222</v>
      </c>
      <c r="B78" s="2" t="s">
        <v>226</v>
      </c>
      <c r="C78" s="117" t="s">
        <v>223</v>
      </c>
      <c r="D78" s="118"/>
      <c r="E78" s="119"/>
      <c r="F78" s="120"/>
      <c r="G78" s="22">
        <v>3.6</v>
      </c>
      <c r="H78" s="23">
        <v>1</v>
      </c>
      <c r="I78" s="24">
        <v>3.6</v>
      </c>
      <c r="J78" s="179">
        <v>0.32400000000000001</v>
      </c>
      <c r="K78" s="179" t="s">
        <v>243</v>
      </c>
      <c r="L78" s="180" t="s">
        <v>243</v>
      </c>
      <c r="M78" s="180" t="s">
        <v>243</v>
      </c>
      <c r="N78" s="180">
        <v>3.6000000000000004E-2</v>
      </c>
      <c r="O78" s="180">
        <v>0.18000000000000002</v>
      </c>
      <c r="P78" s="180" t="s">
        <v>243</v>
      </c>
      <c r="Q78" s="181">
        <v>0.14400000000000002</v>
      </c>
      <c r="R78" s="181">
        <v>0.14400000000000002</v>
      </c>
      <c r="S78" s="181">
        <v>0.54</v>
      </c>
      <c r="T78" s="181">
        <v>1.62</v>
      </c>
      <c r="U78" s="181">
        <v>0.14400000000000002</v>
      </c>
      <c r="V78" s="182">
        <v>0.36000000000000004</v>
      </c>
      <c r="W78" s="182">
        <v>0.108</v>
      </c>
      <c r="X78" s="182" t="s">
        <v>243</v>
      </c>
    </row>
    <row r="79" spans="1:24" x14ac:dyDescent="0.3">
      <c r="A79" s="1" t="s">
        <v>227</v>
      </c>
      <c r="B79" s="2" t="s">
        <v>59</v>
      </c>
      <c r="C79" s="3" t="s">
        <v>228</v>
      </c>
      <c r="D79" s="101" t="s">
        <v>229</v>
      </c>
      <c r="E79" s="102"/>
      <c r="F79" s="103"/>
      <c r="G79" s="192">
        <v>15</v>
      </c>
      <c r="H79" s="34">
        <v>0.4</v>
      </c>
      <c r="I79" s="193">
        <v>6</v>
      </c>
      <c r="J79" s="162" t="s">
        <v>243</v>
      </c>
      <c r="K79" s="162">
        <v>3.5999999999999996</v>
      </c>
      <c r="L79" s="163" t="s">
        <v>243</v>
      </c>
      <c r="M79" s="163" t="s">
        <v>243</v>
      </c>
      <c r="N79" s="163" t="s">
        <v>243</v>
      </c>
      <c r="O79" s="163" t="s">
        <v>243</v>
      </c>
      <c r="P79" s="163" t="s">
        <v>243</v>
      </c>
      <c r="Q79" s="164" t="s">
        <v>243</v>
      </c>
      <c r="R79" s="164" t="s">
        <v>243</v>
      </c>
      <c r="S79" s="164" t="s">
        <v>243</v>
      </c>
      <c r="T79" s="164" t="s">
        <v>243</v>
      </c>
      <c r="U79" s="164" t="s">
        <v>243</v>
      </c>
      <c r="V79" s="165">
        <v>2.4000000000000004</v>
      </c>
      <c r="W79" s="165" t="s">
        <v>243</v>
      </c>
      <c r="X79" s="165" t="s">
        <v>243</v>
      </c>
    </row>
    <row r="80" spans="1:24" x14ac:dyDescent="0.3">
      <c r="A80" s="1" t="s">
        <v>227</v>
      </c>
      <c r="B80" s="2" t="s">
        <v>59</v>
      </c>
      <c r="C80" s="3" t="s">
        <v>228</v>
      </c>
      <c r="D80" s="4" t="s">
        <v>230</v>
      </c>
      <c r="E80" s="5"/>
      <c r="F80" s="6"/>
      <c r="G80" s="7">
        <v>110</v>
      </c>
      <c r="H80" s="8">
        <v>0.4</v>
      </c>
      <c r="I80" s="9">
        <v>44</v>
      </c>
      <c r="J80" s="36" t="s">
        <v>243</v>
      </c>
      <c r="K80" s="36">
        <v>44</v>
      </c>
      <c r="L80" s="37" t="s">
        <v>243</v>
      </c>
      <c r="M80" s="37" t="s">
        <v>243</v>
      </c>
      <c r="N80" s="37" t="s">
        <v>243</v>
      </c>
      <c r="O80" s="37" t="s">
        <v>243</v>
      </c>
      <c r="P80" s="37" t="s">
        <v>243</v>
      </c>
      <c r="Q80" s="38" t="s">
        <v>243</v>
      </c>
      <c r="R80" s="38" t="s">
        <v>243</v>
      </c>
      <c r="S80" s="38" t="s">
        <v>243</v>
      </c>
      <c r="T80" s="38" t="s">
        <v>243</v>
      </c>
      <c r="U80" s="38" t="s">
        <v>243</v>
      </c>
      <c r="V80" s="39" t="s">
        <v>243</v>
      </c>
      <c r="W80" s="39" t="s">
        <v>243</v>
      </c>
      <c r="X80" s="39" t="s">
        <v>243</v>
      </c>
    </row>
    <row r="81" spans="1:24" x14ac:dyDescent="0.3">
      <c r="A81" s="1" t="s">
        <v>227</v>
      </c>
      <c r="B81" s="2" t="s">
        <v>59</v>
      </c>
      <c r="C81" s="3" t="s">
        <v>228</v>
      </c>
      <c r="D81" s="4" t="s">
        <v>231</v>
      </c>
      <c r="E81" s="5"/>
      <c r="F81" s="6"/>
      <c r="G81" s="7">
        <v>10</v>
      </c>
      <c r="H81" s="8">
        <v>0.4</v>
      </c>
      <c r="I81" s="9">
        <v>4</v>
      </c>
      <c r="J81" s="36" t="s">
        <v>243</v>
      </c>
      <c r="K81" s="36" t="s">
        <v>243</v>
      </c>
      <c r="L81" s="37">
        <v>0.8</v>
      </c>
      <c r="M81" s="37">
        <v>0.8</v>
      </c>
      <c r="N81" s="37">
        <v>0.8</v>
      </c>
      <c r="O81" s="37">
        <v>0.8</v>
      </c>
      <c r="P81" s="37">
        <v>0.8</v>
      </c>
      <c r="Q81" s="38" t="s">
        <v>243</v>
      </c>
      <c r="R81" s="38" t="s">
        <v>243</v>
      </c>
      <c r="S81" s="38" t="s">
        <v>243</v>
      </c>
      <c r="T81" s="38" t="s">
        <v>243</v>
      </c>
      <c r="U81" s="38" t="s">
        <v>243</v>
      </c>
      <c r="V81" s="39" t="s">
        <v>243</v>
      </c>
      <c r="W81" s="39" t="s">
        <v>243</v>
      </c>
      <c r="X81" s="39" t="s">
        <v>243</v>
      </c>
    </row>
    <row r="82" spans="1:24" x14ac:dyDescent="0.3">
      <c r="A82" s="1" t="s">
        <v>227</v>
      </c>
      <c r="B82" s="2" t="s">
        <v>59</v>
      </c>
      <c r="C82" s="3" t="s">
        <v>228</v>
      </c>
      <c r="D82" s="4" t="s">
        <v>232</v>
      </c>
      <c r="E82" s="5"/>
      <c r="F82" s="6"/>
      <c r="G82" s="7">
        <v>32</v>
      </c>
      <c r="H82" s="8">
        <v>0.4</v>
      </c>
      <c r="I82" s="9">
        <v>12.8</v>
      </c>
      <c r="J82" s="36" t="s">
        <v>243</v>
      </c>
      <c r="K82" s="36">
        <v>5.120000000000001</v>
      </c>
      <c r="L82" s="37" t="s">
        <v>243</v>
      </c>
      <c r="M82" s="37" t="s">
        <v>243</v>
      </c>
      <c r="N82" s="37" t="s">
        <v>243</v>
      </c>
      <c r="O82" s="37" t="s">
        <v>243</v>
      </c>
      <c r="P82" s="37" t="s">
        <v>243</v>
      </c>
      <c r="Q82" s="38">
        <v>0.85333333333333339</v>
      </c>
      <c r="R82" s="38">
        <v>0.85333333333333339</v>
      </c>
      <c r="S82" s="38">
        <v>0.85333333333333339</v>
      </c>
      <c r="T82" s="38">
        <v>2.56</v>
      </c>
      <c r="U82" s="38">
        <v>2.56</v>
      </c>
      <c r="V82" s="39" t="s">
        <v>243</v>
      </c>
      <c r="W82" s="39" t="s">
        <v>243</v>
      </c>
      <c r="X82" s="39" t="s">
        <v>243</v>
      </c>
    </row>
    <row r="83" spans="1:24" x14ac:dyDescent="0.3">
      <c r="A83" s="1" t="s">
        <v>227</v>
      </c>
      <c r="B83" s="2" t="s">
        <v>59</v>
      </c>
      <c r="C83" s="117" t="s">
        <v>228</v>
      </c>
      <c r="D83" s="118" t="s">
        <v>233</v>
      </c>
      <c r="E83" s="119"/>
      <c r="F83" s="120"/>
      <c r="G83" s="14">
        <v>10</v>
      </c>
      <c r="H83" s="15">
        <v>0.4</v>
      </c>
      <c r="I83" s="31">
        <v>4</v>
      </c>
      <c r="J83" s="179" t="s">
        <v>243</v>
      </c>
      <c r="K83" s="179" t="s">
        <v>243</v>
      </c>
      <c r="L83" s="180" t="s">
        <v>243</v>
      </c>
      <c r="M83" s="180" t="s">
        <v>243</v>
      </c>
      <c r="N83" s="180" t="s">
        <v>243</v>
      </c>
      <c r="O83" s="180" t="s">
        <v>243</v>
      </c>
      <c r="P83" s="180" t="s">
        <v>243</v>
      </c>
      <c r="Q83" s="181" t="s">
        <v>243</v>
      </c>
      <c r="R83" s="181" t="s">
        <v>243</v>
      </c>
      <c r="S83" s="181" t="s">
        <v>243</v>
      </c>
      <c r="T83" s="181" t="s">
        <v>243</v>
      </c>
      <c r="U83" s="181" t="s">
        <v>243</v>
      </c>
      <c r="V83" s="182" t="s">
        <v>243</v>
      </c>
      <c r="W83" s="182">
        <v>4</v>
      </c>
      <c r="X83" s="182" t="s">
        <v>243</v>
      </c>
    </row>
    <row r="84" spans="1:24" x14ac:dyDescent="0.3">
      <c r="A84" s="1" t="s">
        <v>227</v>
      </c>
      <c r="B84" s="2" t="s">
        <v>59</v>
      </c>
      <c r="C84" s="3" t="s">
        <v>234</v>
      </c>
      <c r="D84" s="101" t="s">
        <v>235</v>
      </c>
      <c r="E84" s="102"/>
      <c r="F84" s="103"/>
      <c r="G84" s="192">
        <v>55</v>
      </c>
      <c r="H84" s="34">
        <v>0</v>
      </c>
      <c r="I84" s="193">
        <v>0</v>
      </c>
      <c r="J84" s="162" t="s">
        <v>243</v>
      </c>
      <c r="K84" s="162" t="s">
        <v>243</v>
      </c>
      <c r="L84" s="163" t="s">
        <v>243</v>
      </c>
      <c r="M84" s="163" t="s">
        <v>243</v>
      </c>
      <c r="N84" s="163" t="s">
        <v>243</v>
      </c>
      <c r="O84" s="163" t="s">
        <v>243</v>
      </c>
      <c r="P84" s="163" t="s">
        <v>243</v>
      </c>
      <c r="Q84" s="164" t="s">
        <v>243</v>
      </c>
      <c r="R84" s="164" t="s">
        <v>243</v>
      </c>
      <c r="S84" s="164" t="s">
        <v>243</v>
      </c>
      <c r="T84" s="164" t="s">
        <v>243</v>
      </c>
      <c r="U84" s="164" t="s">
        <v>243</v>
      </c>
      <c r="V84" s="165" t="s">
        <v>243</v>
      </c>
      <c r="W84" s="165" t="s">
        <v>243</v>
      </c>
      <c r="X84" s="165" t="s">
        <v>243</v>
      </c>
    </row>
    <row r="85" spans="1:24" x14ac:dyDescent="0.3">
      <c r="A85" s="1" t="s">
        <v>227</v>
      </c>
      <c r="B85" s="2" t="s">
        <v>59</v>
      </c>
      <c r="C85" s="3" t="s">
        <v>234</v>
      </c>
      <c r="D85" s="4" t="s">
        <v>236</v>
      </c>
      <c r="E85" s="5"/>
      <c r="F85" s="6"/>
      <c r="G85" s="7">
        <v>3</v>
      </c>
      <c r="H85" s="8">
        <v>0</v>
      </c>
      <c r="I85" s="9">
        <v>0</v>
      </c>
      <c r="J85" s="36" t="s">
        <v>243</v>
      </c>
      <c r="K85" s="36" t="s">
        <v>243</v>
      </c>
      <c r="L85" s="37" t="s">
        <v>243</v>
      </c>
      <c r="M85" s="37" t="s">
        <v>243</v>
      </c>
      <c r="N85" s="37" t="s">
        <v>243</v>
      </c>
      <c r="O85" s="37" t="s">
        <v>243</v>
      </c>
      <c r="P85" s="37" t="s">
        <v>243</v>
      </c>
      <c r="Q85" s="38" t="s">
        <v>243</v>
      </c>
      <c r="R85" s="38" t="s">
        <v>243</v>
      </c>
      <c r="S85" s="38" t="s">
        <v>243</v>
      </c>
      <c r="T85" s="38" t="s">
        <v>243</v>
      </c>
      <c r="U85" s="38" t="s">
        <v>243</v>
      </c>
      <c r="V85" s="39" t="s">
        <v>243</v>
      </c>
      <c r="W85" s="39" t="s">
        <v>243</v>
      </c>
      <c r="X85" s="39" t="s">
        <v>243</v>
      </c>
    </row>
    <row r="86" spans="1:24" x14ac:dyDescent="0.3">
      <c r="A86" s="1" t="s">
        <v>227</v>
      </c>
      <c r="B86" s="2" t="s">
        <v>59</v>
      </c>
      <c r="C86" s="3" t="s">
        <v>234</v>
      </c>
      <c r="D86" s="4" t="s">
        <v>237</v>
      </c>
      <c r="E86" s="5"/>
      <c r="F86" s="6"/>
      <c r="G86" s="7">
        <v>20</v>
      </c>
      <c r="H86" s="8">
        <v>0</v>
      </c>
      <c r="I86" s="9">
        <v>0</v>
      </c>
      <c r="J86" s="36" t="s">
        <v>243</v>
      </c>
      <c r="K86" s="36" t="s">
        <v>243</v>
      </c>
      <c r="L86" s="37" t="s">
        <v>243</v>
      </c>
      <c r="M86" s="37" t="s">
        <v>243</v>
      </c>
      <c r="N86" s="37" t="s">
        <v>243</v>
      </c>
      <c r="O86" s="37" t="s">
        <v>243</v>
      </c>
      <c r="P86" s="37" t="s">
        <v>243</v>
      </c>
      <c r="Q86" s="38" t="s">
        <v>243</v>
      </c>
      <c r="R86" s="38" t="s">
        <v>243</v>
      </c>
      <c r="S86" s="38" t="s">
        <v>243</v>
      </c>
      <c r="T86" s="38" t="s">
        <v>243</v>
      </c>
      <c r="U86" s="38" t="s">
        <v>243</v>
      </c>
      <c r="V86" s="39" t="s">
        <v>243</v>
      </c>
      <c r="W86" s="39" t="s">
        <v>243</v>
      </c>
      <c r="X86" s="39" t="s">
        <v>243</v>
      </c>
    </row>
    <row r="87" spans="1:24" x14ac:dyDescent="0.3">
      <c r="A87" s="1" t="s">
        <v>227</v>
      </c>
      <c r="B87" s="2" t="s">
        <v>59</v>
      </c>
      <c r="C87" s="117" t="s">
        <v>234</v>
      </c>
      <c r="D87" s="118" t="s">
        <v>238</v>
      </c>
      <c r="E87" s="119"/>
      <c r="F87" s="120"/>
      <c r="G87" s="14">
        <v>5</v>
      </c>
      <c r="H87" s="15">
        <v>0</v>
      </c>
      <c r="I87" s="31">
        <v>0</v>
      </c>
      <c r="J87" s="179" t="s">
        <v>243</v>
      </c>
      <c r="K87" s="179" t="s">
        <v>243</v>
      </c>
      <c r="L87" s="180" t="s">
        <v>243</v>
      </c>
      <c r="M87" s="180" t="s">
        <v>243</v>
      </c>
      <c r="N87" s="180" t="s">
        <v>243</v>
      </c>
      <c r="O87" s="180" t="s">
        <v>243</v>
      </c>
      <c r="P87" s="180" t="s">
        <v>243</v>
      </c>
      <c r="Q87" s="181" t="s">
        <v>243</v>
      </c>
      <c r="R87" s="181" t="s">
        <v>243</v>
      </c>
      <c r="S87" s="181" t="s">
        <v>243</v>
      </c>
      <c r="T87" s="181" t="s">
        <v>243</v>
      </c>
      <c r="U87" s="181" t="s">
        <v>243</v>
      </c>
      <c r="V87" s="182" t="s">
        <v>243</v>
      </c>
      <c r="W87" s="182" t="s">
        <v>243</v>
      </c>
      <c r="X87" s="182" t="s">
        <v>243</v>
      </c>
    </row>
    <row r="88" spans="1:24" x14ac:dyDescent="0.3">
      <c r="A88" s="1" t="s">
        <v>227</v>
      </c>
      <c r="B88" s="2" t="s">
        <v>226</v>
      </c>
      <c r="C88" s="117" t="s">
        <v>128</v>
      </c>
      <c r="D88" s="118"/>
      <c r="E88" s="119"/>
      <c r="F88" s="120"/>
      <c r="G88" s="14">
        <v>9</v>
      </c>
      <c r="H88" s="15">
        <v>0</v>
      </c>
      <c r="I88" s="31">
        <v>0</v>
      </c>
      <c r="J88" s="179" t="s">
        <v>243</v>
      </c>
      <c r="K88" s="179" t="s">
        <v>243</v>
      </c>
      <c r="L88" s="180" t="s">
        <v>243</v>
      </c>
      <c r="M88" s="180" t="s">
        <v>243</v>
      </c>
      <c r="N88" s="180" t="s">
        <v>243</v>
      </c>
      <c r="O88" s="180" t="s">
        <v>243</v>
      </c>
      <c r="P88" s="180" t="s">
        <v>243</v>
      </c>
      <c r="Q88" s="181" t="s">
        <v>243</v>
      </c>
      <c r="R88" s="181" t="s">
        <v>243</v>
      </c>
      <c r="S88" s="181" t="s">
        <v>243</v>
      </c>
      <c r="T88" s="181" t="s">
        <v>243</v>
      </c>
      <c r="U88" s="181" t="s">
        <v>243</v>
      </c>
      <c r="V88" s="182" t="s">
        <v>243</v>
      </c>
      <c r="W88" s="182" t="s">
        <v>243</v>
      </c>
      <c r="X88" s="182" t="s">
        <v>243</v>
      </c>
    </row>
    <row r="93" spans="1:24" x14ac:dyDescent="0.3">
      <c r="I93" s="43"/>
    </row>
  </sheetData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f88985-7119-4f55-b3ba-c79bd5920255" xsi:nil="true"/>
    <lcf76f155ced4ddcb4097134ff3c332f xmlns="e0bce2f1-2ece-47f0-bad6-eba845ae6da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EF440748580647B9F594FB5AF3FE74" ma:contentTypeVersion="11" ma:contentTypeDescription="Create a new document." ma:contentTypeScope="" ma:versionID="67fe0994b2ad12bdfc9c99a06334a50d">
  <xsd:schema xmlns:xsd="http://www.w3.org/2001/XMLSchema" xmlns:xs="http://www.w3.org/2001/XMLSchema" xmlns:p="http://schemas.microsoft.com/office/2006/metadata/properties" xmlns:ns2="e0bce2f1-2ece-47f0-bad6-eba845ae6da9" xmlns:ns3="68f88985-7119-4f55-b3ba-c79bd5920255" targetNamespace="http://schemas.microsoft.com/office/2006/metadata/properties" ma:root="true" ma:fieldsID="581d750cb73eff9980a4034f2c0813ec" ns2:_="" ns3:_="">
    <xsd:import namespace="e0bce2f1-2ece-47f0-bad6-eba845ae6da9"/>
    <xsd:import namespace="68f88985-7119-4f55-b3ba-c79bd5920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ce2f1-2ece-47f0-bad6-eba845ae6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88985-7119-4f55-b3ba-c79bd592025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6e12b24-07b6-41d3-8f05-0ef10656c4e8}" ma:internalName="TaxCatchAll" ma:showField="CatchAllData" ma:web="68f88985-7119-4f55-b3ba-c79bd59202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09DD05-3AA7-400D-9962-A595772B9072}">
  <ds:schemaRefs>
    <ds:schemaRef ds:uri="e0bce2f1-2ece-47f0-bad6-eba845ae6da9"/>
    <ds:schemaRef ds:uri="68f88985-7119-4f55-b3ba-c79bd5920255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907F7A9-F1FB-4097-8502-D03E86E453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bce2f1-2ece-47f0-bad6-eba845ae6da9"/>
    <ds:schemaRef ds:uri="68f88985-7119-4f55-b3ba-c79bd5920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4EF3F4-E51E-4217-BF09-2654791120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validation status</vt:lpstr>
      <vt:lpstr>DEP DD WP23-24 shares</vt:lpstr>
      <vt:lpstr>DEP DD WP23-24 bdg by SO-IA</vt:lpstr>
      <vt:lpstr>DEP DD WP23-24 bdg detail</vt:lpstr>
      <vt:lpstr>DEP DD WP21-22&amp;EDIH21-23 shares</vt:lpstr>
      <vt:lpstr>DEP DD WP21-22&amp;EDIH21-23 SO-IA</vt:lpstr>
      <vt:lpstr>DEP DD WP21-22&amp;EDIH21-23 bdg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PAPAZOGLOU Michail (JRC-ISPRA)</dc:creator>
  <cp:keywords/>
  <dc:description/>
  <cp:lastModifiedBy>TORRECILLAS JODAR Juan (JRC-SEVILLA)</cp:lastModifiedBy>
  <cp:revision/>
  <dcterms:created xsi:type="dcterms:W3CDTF">2023-11-10T13:08:31Z</dcterms:created>
  <dcterms:modified xsi:type="dcterms:W3CDTF">2024-09-04T15:05:13Z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0x010100C6EF440748580647B9F594FB5AF3FE74</vt:lpwstr>
  </property>
  <property fmtid="{D5CDD505-2E9C-101B-9397-08002B2CF9AE}" pid="3" name="MediaServiceImageTags">
    <vt:lpwstr/>
  </property>
</Properties>
</file>