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Juan\Trabajo\JRC\Mapping\2025\2025\data\_HE\_JUs\IHI\"/>
    </mc:Choice>
  </mc:AlternateContent>
  <xr:revisionPtr revIDLastSave="0" documentId="13_ncr:1_{7624B3BB-84FB-4A7D-8212-41199D33694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IHI DD Shares" sheetId="4" r:id="rId1"/>
    <sheet name="IHI DD budget allocation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5" i="4" l="1"/>
  <c r="G35" i="4"/>
  <c r="I34" i="4"/>
  <c r="G34" i="4"/>
  <c r="I33" i="4"/>
  <c r="G33" i="4"/>
  <c r="I32" i="4"/>
  <c r="G32" i="4"/>
  <c r="I31" i="4"/>
  <c r="G31" i="4"/>
  <c r="I30" i="4"/>
  <c r="G30" i="4"/>
  <c r="I29" i="4"/>
  <c r="G29" i="4"/>
  <c r="I28" i="4"/>
  <c r="G28" i="4"/>
  <c r="G32" i="5"/>
  <c r="C32" i="5"/>
  <c r="E32" i="5" s="1"/>
  <c r="G19" i="5"/>
  <c r="C19" i="5"/>
  <c r="G4" i="5"/>
  <c r="C4" i="5"/>
  <c r="E4" i="5" s="1"/>
  <c r="F4" i="5" s="1"/>
  <c r="V36" i="5"/>
  <c r="U36" i="5"/>
  <c r="T36" i="5"/>
  <c r="S36" i="5"/>
  <c r="R36" i="5"/>
  <c r="Q36" i="5"/>
  <c r="P36" i="5"/>
  <c r="O36" i="5"/>
  <c r="N36" i="5"/>
  <c r="M36" i="5"/>
  <c r="L36" i="5"/>
  <c r="L32" i="5" s="1"/>
  <c r="K36" i="5"/>
  <c r="J36" i="5"/>
  <c r="I36" i="5"/>
  <c r="H36" i="5"/>
  <c r="V33" i="5"/>
  <c r="U33" i="5"/>
  <c r="T33" i="5"/>
  <c r="S33" i="5"/>
  <c r="S32" i="5" s="1"/>
  <c r="R33" i="5"/>
  <c r="Q33" i="5"/>
  <c r="P33" i="5"/>
  <c r="O33" i="5"/>
  <c r="N33" i="5"/>
  <c r="M33" i="5"/>
  <c r="L33" i="5"/>
  <c r="K33" i="5"/>
  <c r="J33" i="5"/>
  <c r="I33" i="5"/>
  <c r="H33" i="5"/>
  <c r="V27" i="5"/>
  <c r="U27" i="5"/>
  <c r="T27" i="5"/>
  <c r="S27" i="5"/>
  <c r="R27" i="5"/>
  <c r="Q27" i="5"/>
  <c r="P27" i="5"/>
  <c r="O27" i="5"/>
  <c r="N27" i="5"/>
  <c r="M27" i="5"/>
  <c r="L27" i="5"/>
  <c r="K27" i="5"/>
  <c r="J27" i="5"/>
  <c r="I27" i="5"/>
  <c r="H27" i="5"/>
  <c r="V20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V13" i="5"/>
  <c r="U13" i="5"/>
  <c r="T13" i="5"/>
  <c r="S13" i="5"/>
  <c r="R13" i="5"/>
  <c r="Q13" i="5"/>
  <c r="P13" i="5"/>
  <c r="O13" i="5"/>
  <c r="N13" i="5"/>
  <c r="N4" i="5" s="1"/>
  <c r="M13" i="5"/>
  <c r="L13" i="5"/>
  <c r="K13" i="5"/>
  <c r="J13" i="5"/>
  <c r="I13" i="5"/>
  <c r="H13" i="5"/>
  <c r="V10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S19" i="5" l="1"/>
  <c r="J4" i="5"/>
  <c r="T32" i="5"/>
  <c r="V4" i="5"/>
  <c r="O4" i="5"/>
  <c r="O3" i="5" s="1"/>
  <c r="K19" i="5"/>
  <c r="R4" i="5"/>
  <c r="O32" i="5"/>
  <c r="P32" i="5"/>
  <c r="K32" i="5"/>
  <c r="L19" i="5"/>
  <c r="T19" i="5"/>
  <c r="K4" i="5"/>
  <c r="L4" i="5"/>
  <c r="T4" i="5"/>
  <c r="F32" i="5"/>
  <c r="C3" i="5"/>
  <c r="E3" i="5" s="1"/>
  <c r="E19" i="5"/>
  <c r="F19" i="5" s="1"/>
  <c r="G3" i="5"/>
  <c r="M32" i="5"/>
  <c r="N32" i="5"/>
  <c r="U32" i="5"/>
  <c r="V32" i="5"/>
  <c r="I32" i="5"/>
  <c r="Q32" i="5"/>
  <c r="J32" i="5"/>
  <c r="R32" i="5"/>
  <c r="H32" i="5"/>
  <c r="M19" i="5"/>
  <c r="V19" i="5"/>
  <c r="U19" i="5"/>
  <c r="N19" i="5"/>
  <c r="O19" i="5"/>
  <c r="P19" i="5"/>
  <c r="I19" i="5"/>
  <c r="Q19" i="5"/>
  <c r="J19" i="5"/>
  <c r="R19" i="5"/>
  <c r="H19" i="5"/>
  <c r="S4" i="5"/>
  <c r="S3" i="5" s="1"/>
  <c r="H4" i="5"/>
  <c r="M4" i="5"/>
  <c r="U4" i="5"/>
  <c r="P4" i="5"/>
  <c r="I4" i="5"/>
  <c r="Q4" i="5"/>
  <c r="U3" i="5" l="1"/>
  <c r="T3" i="5"/>
  <c r="L3" i="5"/>
  <c r="K3" i="5"/>
  <c r="F3" i="5"/>
  <c r="H3" i="5"/>
  <c r="J3" i="5"/>
  <c r="Q3" i="5"/>
  <c r="I3" i="5"/>
  <c r="P3" i="5"/>
  <c r="N3" i="5"/>
  <c r="R3" i="5"/>
  <c r="V3" i="5"/>
  <c r="M3" i="5"/>
</calcChain>
</file>

<file path=xl/sharedStrings.xml><?xml version="1.0" encoding="utf-8"?>
<sst xmlns="http://schemas.openxmlformats.org/spreadsheetml/2006/main" count="189" uniqueCount="94">
  <si>
    <t>Call</t>
  </si>
  <si>
    <t>Topic</t>
  </si>
  <si>
    <t>IHI Total budget (€ million) [A]</t>
  </si>
  <si>
    <t>IHI Total Digital budget (€ million) [A*B]</t>
  </si>
  <si>
    <t>Basic Dig Skills</t>
  </si>
  <si>
    <t>ICT Specialists</t>
  </si>
  <si>
    <t>Gb</t>
  </si>
  <si>
    <t>5G</t>
  </si>
  <si>
    <t>Semiconductors</t>
  </si>
  <si>
    <t>Edge</t>
  </si>
  <si>
    <t>Quantum</t>
  </si>
  <si>
    <t>Cloud</t>
  </si>
  <si>
    <t>BD</t>
  </si>
  <si>
    <t>AI</t>
  </si>
  <si>
    <t>Late Adop</t>
  </si>
  <si>
    <t>Unicorns</t>
  </si>
  <si>
    <t>Dig Public Serv</t>
  </si>
  <si>
    <t>eHealth</t>
  </si>
  <si>
    <t>eID</t>
  </si>
  <si>
    <t>HORIZON-JU-IHI-2023-04-two-stage</t>
  </si>
  <si>
    <t>HORIZON-JU-IHI-2023-04-01-two-stage Topic 1: Expanding translational knowledge in minipigs: a path to reduce and replace non-human primates in non-clinical safety assessment</t>
  </si>
  <si>
    <t>HORIZON-JU-IHI-2023-04-02-two-stage Topic 2: Patient-centric blood sample collection to enable decentralised clinical trials and improve access to healthcare</t>
  </si>
  <si>
    <t>HORIZON-JU-IHI-2023-04-03-two-stage Topic 3: Inclusive clinical studies for equitable access to clinical research in Europe</t>
  </si>
  <si>
    <t>HORIZON-JU-IHI-2023-04-04-two-stage Topic 4: Establishing novel approaches to improve clinical trials for rare and ultra-rare diseases</t>
  </si>
  <si>
    <t>HORIZON-JU-IHI-2023-04-05-two-stage Topic 5: Safe &amp; Sustainable by Design (SSbD) packaging and single use device solutions for healthcare products</t>
  </si>
  <si>
    <t>HORIZON-JU-IHI-2023-04-06-two-stage Topic 6: Sustainable circular development and manufacturing of healthcare products and their quantitative environmental impact assessment</t>
  </si>
  <si>
    <t>HORIZON-JU-IHI-2023-05</t>
  </si>
  <si>
    <t>HORIZON-JU-IHI-2023-05-01 Topic 1: Accelerating the implementation of New Approach Methodologies and other innovative non-animal approaches for the development, testing and production of health technologies</t>
  </si>
  <si>
    <t>HORIZON-JU-IHI-2023-05-02 Topic 2: Development and proof of principle of new clinical applications of theranostics solutions</t>
  </si>
  <si>
    <t>HORIZON-JU-IHI-2023-05-03 Topic 3: Improved prediction, detection, and treatment approaches for comprehensive stroke management</t>
  </si>
  <si>
    <t>HORIZON-JU-IHI-2023-05-04 Topic 4: Maximising the potential of synthetic data generation in healthcare applications</t>
  </si>
  <si>
    <t>HORIZON-JU-IHI-2024-06-two-stage</t>
  </si>
  <si>
    <t>HORIZON-JU-IHI-2024-06-01-two-stage Topic 1: Support healthcare system resilience through a focus on persistency in the treatment of chronic diseases</t>
  </si>
  <si>
    <t>HORIZON-JU-IHI-2024-06-02-two-stage Topic 2: Development of evidence based practical guidance for sponsors on the use of real-world data / real-world evidence</t>
  </si>
  <si>
    <t>HORIZON-JU-IHI-2024-07-single-stage</t>
  </si>
  <si>
    <t>HORIZON-JU-IHI-2024-07-01-single-stage_x000D_ Topic 1: Improving clinical management of heart disease from early detection to treatment</t>
  </si>
  <si>
    <t>HORIZON-JU-IHI-2024-07-02-single-stage Topic 2: User-centric technologies and optimised hospital workflows for a sustainable healthcare workforce</t>
  </si>
  <si>
    <t>HORIZON-JU-IHI-2024-07-03-single-stage Topic 3: Clinical validation of biomarkers for diagnosis, monitoring disease progression and treatment response</t>
  </si>
  <si>
    <t>IHI Digital Tag [B]</t>
  </si>
  <si>
    <t>DD share (%) [C]</t>
  </si>
  <si>
    <t>DD-relevant IHI budget (€ million) [A*B*C]</t>
  </si>
  <si>
    <t>HORIZON-JU-IHI-2022</t>
  </si>
  <si>
    <t/>
  </si>
  <si>
    <t>HORIZON-JU-IHI-2022-01-single-stage</t>
  </si>
  <si>
    <t>HI-2022-01-01 Topic 1: An innovative decision-support system for improved care pathways for patients with neurodegenerative diseases and comorbidities</t>
  </si>
  <si>
    <t>IHI-2022-01-02 Topic 2: Next generation imaging and image-guided diagnosis and therapy for cancer</t>
  </si>
  <si>
    <t>IHI-2022-01-03 Topic 3: Personalised oncology: innovative people centred, multi-modal therapies against cancer</t>
  </si>
  <si>
    <t>IHI-2022-01-04 Topic 4: Access and integration of heterogeneous health data for improved healthcare in disease areas of high unmet public health need</t>
  </si>
  <si>
    <t>HORIZON-JU-IHI-2022-02-two-stage</t>
  </si>
  <si>
    <t>IHI-2022-02-01 Topic 1: Cardiovascular diseases - improved prediction, prevention, diagnosis, and monitoring</t>
  </si>
  <si>
    <t>IHI-2022-02-02 Topic 2: Setting up a harmonised methodology to promote uptake of early feasibility studies for clinical and innovation excellence in the European Union</t>
  </si>
  <si>
    <t>HORIZON-JU-IHI-2022-03-single-stage</t>
  </si>
  <si>
    <t>IHI-2022-03-01 Topic 1: Screening platform and biomarkers for prediction and prevention of diseases of unmet public health need</t>
  </si>
  <si>
    <t>IHI-2022-03-02 Topic 2: Patient-generated evidence to improve outcomes, support decision making, and accelerate innovation</t>
  </si>
  <si>
    <t>IHI-2022-03-03 Topic 3: Combining hospital interventional approaches to improve patient outcomes and increase hospital efficiency</t>
  </si>
  <si>
    <t>IHI-2022-03-04 Topic 4: Strengthening the European translational research ecosystem for advanced therapy medicinal products (ATMPs) for rare diseases</t>
  </si>
  <si>
    <t>IHI-2022-03-05Topic 5: Digital health technologies for the prevention and personalised management of mental disorders and their long-term health consequences</t>
  </si>
  <si>
    <t>HORIZON-JU-IHI-2024</t>
  </si>
  <si>
    <t>HORIZON-JU-IHI-2023</t>
  </si>
  <si>
    <t>Note: The Digital Tag [B] comes from RTD.</t>
  </si>
  <si>
    <t>TOTAL</t>
  </si>
  <si>
    <t>DD-relevant IHI budget and allocation to DD targets (€ million)</t>
  </si>
  <si>
    <t>Work Programme Part</t>
  </si>
  <si>
    <t>Year</t>
  </si>
  <si>
    <t>HORIZON-JU-IHI-2025</t>
  </si>
  <si>
    <t>HORIZON-JU-IHI-2025-09-01-single-stage</t>
  </si>
  <si>
    <t>Boosting innovation for a better understanding of the determinants of health</t>
  </si>
  <si>
    <t>HORIZON-JU-IHI-2025-09-02-single-stage</t>
  </si>
  <si>
    <t>Boosting innovation through better integration of fragmented health R&amp;I efforts</t>
  </si>
  <si>
    <t>HORIZON-JU-IHI-2025-09-03-single-stage</t>
  </si>
  <si>
    <t>Boosting innovation for peopled centred integrated healthcare solutions</t>
  </si>
  <si>
    <t>HORIZON-JU-IHI-2025-09-04-single-stage</t>
  </si>
  <si>
    <t>Boosting innovation through exploitation of digitalisation and data exchange in healthcare</t>
  </si>
  <si>
    <t>HORIZON-JU-IHI-2025-09-05-single-stage</t>
  </si>
  <si>
    <t>Boosting innovation for better assessment of the added value of innovative integrated healthcare solutions</t>
  </si>
  <si>
    <t>HORIZON-JU-IHI-2025-10-01-two-stage</t>
  </si>
  <si>
    <t>Digital label: one source of comprehensive information for medical technology products</t>
  </si>
  <si>
    <t>HORIZON-JU-IHI-2025-10-02-two-stage</t>
  </si>
  <si>
    <t>Enabling and safeguarding innovation in secondary use of health data in the European Health Data Space (EHDS)</t>
  </si>
  <si>
    <t>HORIZON-JU-IHI-2025-10-03-two-stage</t>
  </si>
  <si>
    <t>Per- and Poly-fluoroalkyl substance (PFAS) exposure, emissions, and end of life management in the healthcare sector</t>
  </si>
  <si>
    <t>Basic digital skills</t>
  </si>
  <si>
    <t>ICT specialists</t>
  </si>
  <si>
    <t>Gigabit network coverage</t>
  </si>
  <si>
    <t>5G coverage</t>
  </si>
  <si>
    <t>Edge nodes</t>
  </si>
  <si>
    <t>Quantum computing</t>
  </si>
  <si>
    <t>Cloud computing services</t>
  </si>
  <si>
    <t>Data analytics</t>
  </si>
  <si>
    <t>Artificial intelligence</t>
  </si>
  <si>
    <t>Digital late adopters</t>
  </si>
  <si>
    <t>Digital public services</t>
  </si>
  <si>
    <t>Electronic health records</t>
  </si>
  <si>
    <t>e-ID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</si>
</sst>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0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name val="Calibri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rgb="FF000000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B8DBFA"/>
        <bgColor indexed="64"/>
      </patternFill>
    </fill>
    <fill>
      <patternFill patternType="solid">
        <fgColor rgb="FF7EBDF6"/>
        <bgColor indexed="64"/>
      </patternFill>
    </fill>
    <fill>
      <patternFill patternType="solid">
        <fgColor rgb="FF3B9AF1"/>
        <bgColor indexed="64"/>
      </patternFill>
    </fill>
    <fill>
      <patternFill patternType="solid">
        <fgColor rgb="FF759DF7"/>
        <bgColor indexed="64"/>
      </patternFill>
    </fill>
    <fill>
      <patternFill patternType="solid">
        <fgColor rgb="FFE2EFDA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FCE4D6"/>
        <bgColor rgb="FF000000"/>
      </patternFill>
    </fill>
    <fill>
      <patternFill patternType="solid">
        <fgColor rgb="FFDDEBF7"/>
        <bgColor rgb="FF000000"/>
      </patternFill>
    </fill>
  </fills>
  <borders count="3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2" tint="-0.249977111117893"/>
      </right>
      <top style="thin">
        <color indexed="64"/>
      </top>
      <bottom style="thin">
        <color indexed="64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indexed="64"/>
      </top>
      <bottom style="thin">
        <color indexed="64"/>
      </bottom>
      <diagonal/>
    </border>
    <border>
      <left style="thin">
        <color theme="2" tint="-0.249977111117893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 tint="-0.24994659260841701"/>
      </right>
      <top style="thin">
        <color indexed="64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indexed="64"/>
      </top>
      <bottom style="thin">
        <color indexed="64"/>
      </bottom>
      <diagonal/>
    </border>
    <border>
      <left style="thin">
        <color theme="0" tint="-0.2499465926084170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14996795556505021"/>
      </left>
      <right style="thin">
        <color indexed="64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indexed="64"/>
      </right>
      <top/>
      <bottom style="thin">
        <color indexed="64"/>
      </bottom>
      <diagonal/>
    </border>
    <border>
      <left style="thin">
        <color theme="0" tint="-0.14996795556505021"/>
      </left>
      <right style="thin">
        <color indexed="64"/>
      </right>
      <top/>
      <bottom/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indexed="64"/>
      </left>
      <right style="thin">
        <color theme="2" tint="-9.9978637043366805E-2"/>
      </right>
      <top style="thin">
        <color indexed="64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indexed="64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indexed="64"/>
      </right>
      <top style="thin">
        <color indexed="64"/>
      </top>
      <bottom style="thin">
        <color theme="2" tint="-9.9978637043366805E-2"/>
      </bottom>
      <diagonal/>
    </border>
    <border>
      <left style="thin">
        <color indexed="64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indexed="64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indexed="64"/>
      </left>
      <right style="thin">
        <color theme="2" tint="-9.9978637043366805E-2"/>
      </right>
      <top style="thin">
        <color theme="2" tint="-9.9978637043366805E-2"/>
      </top>
      <bottom style="thin">
        <color indexed="64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indexed="64"/>
      </bottom>
      <diagonal/>
    </border>
    <border>
      <left style="thin">
        <color theme="2" tint="-9.9978637043366805E-2"/>
      </left>
      <right style="thin">
        <color indexed="64"/>
      </right>
      <top style="thin">
        <color theme="2" tint="-9.9978637043366805E-2"/>
      </top>
      <bottom style="thin">
        <color indexed="64"/>
      </bottom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theme="0" tint="-0.14996795556505021"/>
      </left>
      <right style="thin">
        <color indexed="64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theme="2" tint="-0.249977111117893"/>
      </right>
      <top style="thin">
        <color indexed="64"/>
      </top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indexed="64"/>
      </top>
      <bottom style="thin">
        <color theme="2" tint="-0.249977111117893"/>
      </bottom>
      <diagonal/>
    </border>
    <border>
      <left style="thin">
        <color indexed="64"/>
      </left>
      <right style="thin">
        <color rgb="FFAEAAAA"/>
      </right>
      <top style="thin">
        <color indexed="64"/>
      </top>
      <bottom style="thin">
        <color indexed="64"/>
      </bottom>
      <diagonal/>
    </border>
    <border>
      <left style="thin">
        <color rgb="FFAEAAAA"/>
      </left>
      <right style="thin">
        <color rgb="FFAEAAAA"/>
      </right>
      <top style="thin">
        <color indexed="64"/>
      </top>
      <bottom style="thin">
        <color indexed="64"/>
      </bottom>
      <diagonal/>
    </border>
    <border>
      <left style="thin">
        <color rgb="FFAEAAAA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" fillId="0" borderId="0"/>
  </cellStyleXfs>
  <cellXfs count="107">
    <xf numFmtId="0" fontId="0" fillId="0" borderId="0" xfId="0"/>
    <xf numFmtId="2" fontId="2" fillId="0" borderId="1" xfId="2" applyNumberFormat="1" applyFont="1" applyBorder="1" applyAlignment="1">
      <alignment horizontal="center" vertical="center" wrapText="1"/>
    </xf>
    <xf numFmtId="9" fontId="2" fillId="0" borderId="2" xfId="2" applyNumberFormat="1" applyFont="1" applyBorder="1" applyAlignment="1">
      <alignment horizontal="center" vertical="center" wrapText="1"/>
    </xf>
    <xf numFmtId="2" fontId="2" fillId="0" borderId="2" xfId="2" applyNumberFormat="1" applyFont="1" applyBorder="1" applyAlignment="1">
      <alignment horizontal="center" vertical="center" wrapText="1"/>
    </xf>
    <xf numFmtId="9" fontId="2" fillId="0" borderId="1" xfId="2" applyNumberFormat="1" applyFont="1" applyBorder="1" applyAlignment="1">
      <alignment horizontal="center" vertical="center" wrapText="1"/>
    </xf>
    <xf numFmtId="2" fontId="2" fillId="0" borderId="3" xfId="2" applyNumberFormat="1" applyFont="1" applyBorder="1" applyAlignment="1">
      <alignment horizontal="center" vertical="center" wrapText="1"/>
    </xf>
    <xf numFmtId="9" fontId="0" fillId="0" borderId="13" xfId="0" applyNumberFormat="1" applyBorder="1" applyAlignment="1">
      <alignment horizontal="right"/>
    </xf>
    <xf numFmtId="2" fontId="0" fillId="0" borderId="14" xfId="0" applyNumberFormat="1" applyBorder="1" applyAlignment="1">
      <alignment horizontal="right"/>
    </xf>
    <xf numFmtId="9" fontId="0" fillId="0" borderId="0" xfId="0" applyNumberFormat="1" applyAlignment="1">
      <alignment horizontal="right"/>
    </xf>
    <xf numFmtId="2" fontId="0" fillId="0" borderId="10" xfId="0" applyNumberFormat="1" applyBorder="1" applyAlignment="1">
      <alignment horizontal="right"/>
    </xf>
    <xf numFmtId="9" fontId="0" fillId="0" borderId="2" xfId="0" applyNumberFormat="1" applyBorder="1" applyAlignment="1">
      <alignment horizontal="right"/>
    </xf>
    <xf numFmtId="2" fontId="5" fillId="0" borderId="14" xfId="0" applyNumberFormat="1" applyFont="1" applyBorder="1" applyAlignment="1">
      <alignment horizontal="right"/>
    </xf>
    <xf numFmtId="2" fontId="5" fillId="0" borderId="3" xfId="0" applyNumberFormat="1" applyFont="1" applyBorder="1" applyAlignment="1">
      <alignment horizontal="right"/>
    </xf>
    <xf numFmtId="2" fontId="5" fillId="0" borderId="12" xfId="0" applyNumberFormat="1" applyFont="1" applyBorder="1" applyAlignment="1">
      <alignment horizontal="right"/>
    </xf>
    <xf numFmtId="2" fontId="0" fillId="0" borderId="11" xfId="0" applyNumberFormat="1" applyBorder="1" applyAlignment="1">
      <alignment horizontal="right"/>
    </xf>
    <xf numFmtId="2" fontId="0" fillId="0" borderId="12" xfId="0" applyNumberFormat="1" applyBorder="1" applyAlignment="1">
      <alignment horizontal="right"/>
    </xf>
    <xf numFmtId="2" fontId="5" fillId="0" borderId="1" xfId="0" applyNumberFormat="1" applyFont="1" applyBorder="1" applyAlignment="1">
      <alignment horizontal="right"/>
    </xf>
    <xf numFmtId="2" fontId="0" fillId="0" borderId="0" xfId="0" applyNumberFormat="1"/>
    <xf numFmtId="9" fontId="0" fillId="0" borderId="0" xfId="0" applyNumberFormat="1"/>
    <xf numFmtId="0" fontId="7" fillId="9" borderId="0" xfId="0" applyFont="1" applyFill="1"/>
    <xf numFmtId="9" fontId="2" fillId="0" borderId="1" xfId="2" applyNumberFormat="1" applyFont="1" applyBorder="1" applyAlignment="1">
      <alignment horizontal="center" vertical="center"/>
    </xf>
    <xf numFmtId="9" fontId="2" fillId="0" borderId="2" xfId="2" applyNumberFormat="1" applyFont="1" applyBorder="1" applyAlignment="1">
      <alignment horizontal="center" vertical="center"/>
    </xf>
    <xf numFmtId="9" fontId="3" fillId="2" borderId="4" xfId="2" applyNumberFormat="1" applyFont="1" applyFill="1" applyBorder="1" applyAlignment="1">
      <alignment horizontal="center" vertical="center" textRotation="90"/>
    </xf>
    <xf numFmtId="9" fontId="3" fillId="2" borderId="5" xfId="2" applyNumberFormat="1" applyFont="1" applyFill="1" applyBorder="1" applyAlignment="1">
      <alignment horizontal="center" vertical="center" textRotation="90"/>
    </xf>
    <xf numFmtId="9" fontId="3" fillId="3" borderId="5" xfId="2" applyNumberFormat="1" applyFont="1" applyFill="1" applyBorder="1" applyAlignment="1">
      <alignment horizontal="center" vertical="center" textRotation="90"/>
    </xf>
    <xf numFmtId="9" fontId="3" fillId="4" borderId="5" xfId="2" applyNumberFormat="1" applyFont="1" applyFill="1" applyBorder="1" applyAlignment="1">
      <alignment horizontal="center" vertical="center" textRotation="90"/>
    </xf>
    <xf numFmtId="9" fontId="3" fillId="5" borderId="5" xfId="2" applyNumberFormat="1" applyFont="1" applyFill="1" applyBorder="1" applyAlignment="1">
      <alignment horizontal="center" vertical="center" textRotation="90"/>
    </xf>
    <xf numFmtId="9" fontId="3" fillId="5" borderId="6" xfId="2" applyNumberFormat="1" applyFont="1" applyFill="1" applyBorder="1" applyAlignment="1">
      <alignment horizontal="center" vertical="center" textRotation="90"/>
    </xf>
    <xf numFmtId="2" fontId="2" fillId="0" borderId="1" xfId="2" applyNumberFormat="1" applyFont="1" applyBorder="1" applyAlignment="1">
      <alignment horizontal="right" vertical="center"/>
    </xf>
    <xf numFmtId="9" fontId="2" fillId="0" borderId="2" xfId="2" applyNumberFormat="1" applyFont="1" applyBorder="1" applyAlignment="1">
      <alignment horizontal="right" vertical="center"/>
    </xf>
    <xf numFmtId="2" fontId="2" fillId="0" borderId="3" xfId="2" applyNumberFormat="1" applyFont="1" applyBorder="1" applyAlignment="1">
      <alignment horizontal="right" vertical="center"/>
    </xf>
    <xf numFmtId="0" fontId="5" fillId="0" borderId="11" xfId="0" applyFont="1" applyBorder="1"/>
    <xf numFmtId="0" fontId="6" fillId="8" borderId="15" xfId="2" applyFont="1" applyFill="1" applyBorder="1" applyAlignment="1">
      <alignment horizontal="left" vertical="center"/>
    </xf>
    <xf numFmtId="9" fontId="3" fillId="2" borderId="7" xfId="1" applyFont="1" applyFill="1" applyBorder="1" applyAlignment="1">
      <alignment horizontal="center" vertical="center"/>
    </xf>
    <xf numFmtId="9" fontId="3" fillId="2" borderId="8" xfId="1" applyFont="1" applyFill="1" applyBorder="1" applyAlignment="1">
      <alignment horizontal="center" vertical="center"/>
    </xf>
    <xf numFmtId="9" fontId="3" fillId="3" borderId="8" xfId="1" applyFont="1" applyFill="1" applyBorder="1" applyAlignment="1">
      <alignment horizontal="center" vertical="center"/>
    </xf>
    <xf numFmtId="9" fontId="3" fillId="4" borderId="8" xfId="1" applyFont="1" applyFill="1" applyBorder="1" applyAlignment="1">
      <alignment horizontal="center" vertical="center"/>
    </xf>
    <xf numFmtId="9" fontId="3" fillId="5" borderId="8" xfId="1" applyFont="1" applyFill="1" applyBorder="1" applyAlignment="1">
      <alignment horizontal="center" vertical="center"/>
    </xf>
    <xf numFmtId="9" fontId="3" fillId="5" borderId="9" xfId="1" applyFont="1" applyFill="1" applyBorder="1" applyAlignment="1">
      <alignment horizontal="center" vertical="center"/>
    </xf>
    <xf numFmtId="0" fontId="5" fillId="0" borderId="12" xfId="0" applyFont="1" applyBorder="1"/>
    <xf numFmtId="0" fontId="6" fillId="8" borderId="16" xfId="2" applyFont="1" applyFill="1" applyBorder="1" applyAlignment="1">
      <alignment horizontal="left" vertical="center"/>
    </xf>
    <xf numFmtId="9" fontId="2" fillId="0" borderId="1" xfId="2" applyNumberFormat="1" applyFont="1" applyBorder="1" applyAlignment="1">
      <alignment horizontal="right" vertical="center"/>
    </xf>
    <xf numFmtId="0" fontId="6" fillId="8" borderId="17" xfId="2" applyFont="1" applyFill="1" applyBorder="1" applyAlignment="1">
      <alignment horizontal="left" vertical="center"/>
    </xf>
    <xf numFmtId="0" fontId="9" fillId="0" borderId="0" xfId="0" applyFont="1"/>
    <xf numFmtId="2" fontId="3" fillId="2" borderId="18" xfId="1" applyNumberFormat="1" applyFont="1" applyFill="1" applyBorder="1" applyAlignment="1">
      <alignment horizontal="center" vertical="center"/>
    </xf>
    <xf numFmtId="2" fontId="3" fillId="3" borderId="18" xfId="1" applyNumberFormat="1" applyFont="1" applyFill="1" applyBorder="1" applyAlignment="1">
      <alignment horizontal="center" vertical="center"/>
    </xf>
    <xf numFmtId="2" fontId="3" fillId="4" borderId="18" xfId="1" applyNumberFormat="1" applyFont="1" applyFill="1" applyBorder="1" applyAlignment="1">
      <alignment horizontal="center" vertical="center"/>
    </xf>
    <xf numFmtId="2" fontId="3" fillId="5" borderId="18" xfId="1" applyNumberFormat="1" applyFont="1" applyFill="1" applyBorder="1" applyAlignment="1">
      <alignment horizontal="center" vertical="center"/>
    </xf>
    <xf numFmtId="2" fontId="3" fillId="2" borderId="19" xfId="1" applyNumberFormat="1" applyFont="1" applyFill="1" applyBorder="1" applyAlignment="1">
      <alignment horizontal="center" vertical="center"/>
    </xf>
    <xf numFmtId="2" fontId="3" fillId="2" borderId="20" xfId="1" applyNumberFormat="1" applyFont="1" applyFill="1" applyBorder="1" applyAlignment="1">
      <alignment horizontal="center" vertical="center"/>
    </xf>
    <xf numFmtId="2" fontId="3" fillId="3" borderId="20" xfId="1" applyNumberFormat="1" applyFont="1" applyFill="1" applyBorder="1" applyAlignment="1">
      <alignment horizontal="center" vertical="center"/>
    </xf>
    <xf numFmtId="2" fontId="3" fillId="4" borderId="20" xfId="1" applyNumberFormat="1" applyFont="1" applyFill="1" applyBorder="1" applyAlignment="1">
      <alignment horizontal="center" vertical="center"/>
    </xf>
    <xf numFmtId="2" fontId="3" fillId="5" borderId="20" xfId="1" applyNumberFormat="1" applyFont="1" applyFill="1" applyBorder="1" applyAlignment="1">
      <alignment horizontal="center" vertical="center"/>
    </xf>
    <xf numFmtId="2" fontId="3" fillId="5" borderId="21" xfId="1" applyNumberFormat="1" applyFont="1" applyFill="1" applyBorder="1" applyAlignment="1">
      <alignment horizontal="center" vertical="center"/>
    </xf>
    <xf numFmtId="2" fontId="3" fillId="2" borderId="22" xfId="1" applyNumberFormat="1" applyFont="1" applyFill="1" applyBorder="1" applyAlignment="1">
      <alignment horizontal="center" vertical="center"/>
    </xf>
    <xf numFmtId="2" fontId="3" fillId="5" borderId="23" xfId="1" applyNumberFormat="1" applyFont="1" applyFill="1" applyBorder="1" applyAlignment="1">
      <alignment horizontal="center" vertical="center"/>
    </xf>
    <xf numFmtId="2" fontId="3" fillId="2" borderId="24" xfId="1" applyNumberFormat="1" applyFont="1" applyFill="1" applyBorder="1" applyAlignment="1">
      <alignment horizontal="center" vertical="center"/>
    </xf>
    <xf numFmtId="2" fontId="3" fillId="2" borderId="25" xfId="1" applyNumberFormat="1" applyFont="1" applyFill="1" applyBorder="1" applyAlignment="1">
      <alignment horizontal="center" vertical="center"/>
    </xf>
    <xf numFmtId="2" fontId="3" fillId="3" borderId="25" xfId="1" applyNumberFormat="1" applyFont="1" applyFill="1" applyBorder="1" applyAlignment="1">
      <alignment horizontal="center" vertical="center"/>
    </xf>
    <xf numFmtId="2" fontId="3" fillId="4" borderId="25" xfId="1" applyNumberFormat="1" applyFont="1" applyFill="1" applyBorder="1" applyAlignment="1">
      <alignment horizontal="center" vertical="center"/>
    </xf>
    <xf numFmtId="2" fontId="3" fillId="5" borderId="25" xfId="1" applyNumberFormat="1" applyFont="1" applyFill="1" applyBorder="1" applyAlignment="1">
      <alignment horizontal="center" vertical="center"/>
    </xf>
    <xf numFmtId="2" fontId="3" fillId="5" borderId="26" xfId="1" applyNumberFormat="1" applyFont="1" applyFill="1" applyBorder="1" applyAlignment="1">
      <alignment horizontal="center" vertical="center"/>
    </xf>
    <xf numFmtId="2" fontId="8" fillId="0" borderId="0" xfId="2" applyNumberFormat="1" applyFont="1" applyAlignment="1">
      <alignment horizontal="center" vertical="center"/>
    </xf>
    <xf numFmtId="2" fontId="2" fillId="0" borderId="12" xfId="2" applyNumberFormat="1" applyFont="1" applyBorder="1" applyAlignment="1">
      <alignment horizontal="right" vertical="center"/>
    </xf>
    <xf numFmtId="2" fontId="0" fillId="0" borderId="27" xfId="0" applyNumberFormat="1" applyBorder="1" applyAlignment="1">
      <alignment horizontal="right"/>
    </xf>
    <xf numFmtId="2" fontId="0" fillId="0" borderId="28" xfId="0" applyNumberFormat="1" applyBorder="1" applyAlignment="1">
      <alignment horizontal="right"/>
    </xf>
    <xf numFmtId="0" fontId="5" fillId="0" borderId="27" xfId="0" applyFont="1" applyBorder="1"/>
    <xf numFmtId="0" fontId="6" fillId="8" borderId="29" xfId="2" applyFont="1" applyFill="1" applyBorder="1" applyAlignment="1">
      <alignment horizontal="left" vertical="center"/>
    </xf>
    <xf numFmtId="9" fontId="0" fillId="0" borderId="30" xfId="0" applyNumberFormat="1" applyBorder="1" applyAlignment="1">
      <alignment horizontal="right"/>
    </xf>
    <xf numFmtId="2" fontId="10" fillId="0" borderId="0" xfId="0" applyNumberFormat="1" applyFont="1"/>
    <xf numFmtId="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2" fontId="12" fillId="0" borderId="1" xfId="2" applyNumberFormat="1" applyFont="1" applyBorder="1" applyAlignment="1">
      <alignment horizontal="right" vertical="center"/>
    </xf>
    <xf numFmtId="9" fontId="12" fillId="0" borderId="2" xfId="2" applyNumberFormat="1" applyFont="1" applyBorder="1" applyAlignment="1">
      <alignment horizontal="right" vertical="center"/>
    </xf>
    <xf numFmtId="2" fontId="12" fillId="0" borderId="3" xfId="2" applyNumberFormat="1" applyFont="1" applyBorder="1" applyAlignment="1">
      <alignment horizontal="right" vertical="center"/>
    </xf>
    <xf numFmtId="0" fontId="13" fillId="0" borderId="0" xfId="0" applyFont="1"/>
    <xf numFmtId="2" fontId="14" fillId="0" borderId="0" xfId="2" applyNumberFormat="1" applyFont="1" applyAlignment="1">
      <alignment horizontal="center" vertical="center"/>
    </xf>
    <xf numFmtId="0" fontId="4" fillId="6" borderId="1" xfId="2" applyFont="1" applyFill="1" applyBorder="1" applyAlignment="1">
      <alignment vertical="center"/>
    </xf>
    <xf numFmtId="0" fontId="4" fillId="7" borderId="12" xfId="2" applyFont="1" applyFill="1" applyBorder="1" applyAlignment="1">
      <alignment vertical="center"/>
    </xf>
    <xf numFmtId="0" fontId="15" fillId="10" borderId="12" xfId="2" applyFont="1" applyFill="1" applyBorder="1" applyAlignment="1">
      <alignment horizontal="right" vertical="center"/>
    </xf>
    <xf numFmtId="0" fontId="4" fillId="7" borderId="1" xfId="2" applyFont="1" applyFill="1" applyBorder="1" applyAlignment="1">
      <alignment vertical="center"/>
    </xf>
    <xf numFmtId="0" fontId="5" fillId="11" borderId="31" xfId="0" applyFont="1" applyFill="1" applyBorder="1" applyAlignment="1">
      <alignment vertical="center"/>
    </xf>
    <xf numFmtId="0" fontId="5" fillId="12" borderId="32" xfId="0" applyFont="1" applyFill="1" applyBorder="1" applyAlignment="1">
      <alignment vertical="center"/>
    </xf>
    <xf numFmtId="0" fontId="4" fillId="13" borderId="32" xfId="0" applyFont="1" applyFill="1" applyBorder="1" applyAlignment="1">
      <alignment vertical="center"/>
    </xf>
    <xf numFmtId="0" fontId="4" fillId="14" borderId="32" xfId="0" applyFont="1" applyFill="1" applyBorder="1" applyAlignment="1">
      <alignment vertical="center" wrapText="1"/>
    </xf>
    <xf numFmtId="3" fontId="0" fillId="0" borderId="0" xfId="0" applyNumberFormat="1" applyAlignment="1">
      <alignment vertical="center" wrapText="1"/>
    </xf>
    <xf numFmtId="9" fontId="0" fillId="0" borderId="0" xfId="1" applyFont="1"/>
    <xf numFmtId="9" fontId="16" fillId="15" borderId="33" xfId="1" applyFont="1" applyFill="1" applyBorder="1" applyAlignment="1">
      <alignment horizontal="center" vertical="center"/>
    </xf>
    <xf numFmtId="9" fontId="16" fillId="15" borderId="34" xfId="1" applyFont="1" applyFill="1" applyBorder="1" applyAlignment="1">
      <alignment horizontal="center" vertical="center"/>
    </xf>
    <xf numFmtId="9" fontId="16" fillId="16" borderId="34" xfId="1" applyFont="1" applyFill="1" applyBorder="1" applyAlignment="1">
      <alignment horizontal="center" vertical="center"/>
    </xf>
    <xf numFmtId="9" fontId="16" fillId="17" borderId="34" xfId="1" applyFont="1" applyFill="1" applyBorder="1" applyAlignment="1">
      <alignment horizontal="center" vertical="center"/>
    </xf>
    <xf numFmtId="9" fontId="16" fillId="18" borderId="34" xfId="1" applyFont="1" applyFill="1" applyBorder="1" applyAlignment="1">
      <alignment horizontal="center" vertical="center"/>
    </xf>
    <xf numFmtId="9" fontId="16" fillId="18" borderId="35" xfId="1" applyFont="1" applyFill="1" applyBorder="1" applyAlignment="1">
      <alignment horizontal="center" vertical="center"/>
    </xf>
    <xf numFmtId="0" fontId="5" fillId="11" borderId="36" xfId="0" applyFont="1" applyFill="1" applyBorder="1" applyAlignment="1">
      <alignment vertical="center"/>
    </xf>
    <xf numFmtId="0" fontId="5" fillId="12" borderId="37" xfId="0" applyFont="1" applyFill="1" applyBorder="1" applyAlignment="1">
      <alignment vertical="center"/>
    </xf>
    <xf numFmtId="0" fontId="4" fillId="13" borderId="37" xfId="0" applyFont="1" applyFill="1" applyBorder="1" applyAlignment="1">
      <alignment vertical="center"/>
    </xf>
    <xf numFmtId="0" fontId="4" fillId="14" borderId="37" xfId="0" applyFont="1" applyFill="1" applyBorder="1" applyAlignment="1">
      <alignment vertical="center" wrapText="1"/>
    </xf>
    <xf numFmtId="0" fontId="0" fillId="0" borderId="13" xfId="0" applyBorder="1"/>
    <xf numFmtId="9" fontId="0" fillId="0" borderId="13" xfId="1" applyFont="1" applyBorder="1"/>
    <xf numFmtId="0" fontId="11" fillId="6" borderId="1" xfId="2" applyFont="1" applyFill="1" applyBorder="1" applyAlignment="1">
      <alignment horizontal="left" vertical="center"/>
    </xf>
    <xf numFmtId="0" fontId="11" fillId="6" borderId="3" xfId="2" applyFont="1" applyFill="1" applyBorder="1" applyAlignment="1">
      <alignment horizontal="left" vertical="center"/>
    </xf>
    <xf numFmtId="0" fontId="4" fillId="6" borderId="1" xfId="2" applyFont="1" applyFill="1" applyBorder="1" applyAlignment="1">
      <alignment horizontal="left" vertical="center"/>
    </xf>
    <xf numFmtId="0" fontId="4" fillId="6" borderId="3" xfId="2" applyFont="1" applyFill="1" applyBorder="1" applyAlignment="1">
      <alignment horizontal="left" vertical="center"/>
    </xf>
    <xf numFmtId="0" fontId="4" fillId="7" borderId="12" xfId="2" applyFont="1" applyFill="1" applyBorder="1" applyAlignment="1">
      <alignment horizontal="left" vertical="center"/>
    </xf>
    <xf numFmtId="0" fontId="4" fillId="7" borderId="3" xfId="2" applyFont="1" applyFill="1" applyBorder="1" applyAlignment="1">
      <alignment horizontal="left" vertical="center"/>
    </xf>
    <xf numFmtId="0" fontId="4" fillId="7" borderId="14" xfId="2" applyFont="1" applyFill="1" applyBorder="1" applyAlignment="1">
      <alignment horizontal="left" vertical="center"/>
    </xf>
    <xf numFmtId="0" fontId="4" fillId="7" borderId="1" xfId="2" applyFont="1" applyFill="1" applyBorder="1" applyAlignment="1">
      <alignment horizontal="left" vertical="center"/>
    </xf>
  </cellXfs>
  <cellStyles count="3">
    <cellStyle name="Normal" xfId="0" builtinId="0"/>
    <cellStyle name="Normal 2" xfId="2" xr:uid="{00000000-0005-0000-0000-000001000000}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8"/>
  <sheetViews>
    <sheetView tabSelected="1" topLeftCell="D1" zoomScale="85" zoomScaleNormal="85" zoomScaleSheetLayoutView="50" workbookViewId="0">
      <selection activeCell="J1" sqref="J1:X1"/>
    </sheetView>
  </sheetViews>
  <sheetFormatPr baseColWidth="10" defaultColWidth="8.6640625" defaultRowHeight="15" customHeight="1" x14ac:dyDescent="0.3"/>
  <cols>
    <col min="2" max="2" width="20.88671875" customWidth="1"/>
    <col min="3" max="3" width="35" bestFit="1" customWidth="1"/>
    <col min="4" max="4" width="105.44140625" customWidth="1"/>
    <col min="5" max="5" width="10.109375" style="17" customWidth="1"/>
    <col min="6" max="6" width="8.88671875" style="18" bestFit="1" customWidth="1"/>
    <col min="7" max="7" width="9.109375" style="17" bestFit="1" customWidth="1"/>
    <col min="8" max="8" width="8.88671875" style="18" bestFit="1" customWidth="1"/>
    <col min="9" max="9" width="12.5546875" style="17" customWidth="1"/>
  </cols>
  <sheetData>
    <row r="1" spans="1:24" ht="113.4" x14ac:dyDescent="0.3">
      <c r="A1" s="21" t="s">
        <v>63</v>
      </c>
      <c r="B1" s="2" t="s">
        <v>62</v>
      </c>
      <c r="C1" s="21" t="s">
        <v>0</v>
      </c>
      <c r="D1" s="21" t="s">
        <v>1</v>
      </c>
      <c r="E1" s="1" t="s">
        <v>2</v>
      </c>
      <c r="F1" s="2" t="s">
        <v>38</v>
      </c>
      <c r="G1" s="3" t="s">
        <v>3</v>
      </c>
      <c r="H1" s="4" t="s">
        <v>39</v>
      </c>
      <c r="I1" s="5" t="s">
        <v>40</v>
      </c>
      <c r="J1" s="22" t="s">
        <v>81</v>
      </c>
      <c r="K1" s="23" t="s">
        <v>82</v>
      </c>
      <c r="L1" s="24" t="s">
        <v>83</v>
      </c>
      <c r="M1" s="24" t="s">
        <v>84</v>
      </c>
      <c r="N1" s="24" t="s">
        <v>8</v>
      </c>
      <c r="O1" s="24" t="s">
        <v>85</v>
      </c>
      <c r="P1" s="24" t="s">
        <v>86</v>
      </c>
      <c r="Q1" s="25" t="s">
        <v>87</v>
      </c>
      <c r="R1" s="25" t="s">
        <v>88</v>
      </c>
      <c r="S1" s="25" t="s">
        <v>89</v>
      </c>
      <c r="T1" s="25" t="s">
        <v>90</v>
      </c>
      <c r="U1" s="25" t="s">
        <v>15</v>
      </c>
      <c r="V1" s="26" t="s">
        <v>91</v>
      </c>
      <c r="W1" s="26" t="s">
        <v>92</v>
      </c>
      <c r="X1" s="27" t="s">
        <v>93</v>
      </c>
    </row>
    <row r="2" spans="1:24" ht="14.4" x14ac:dyDescent="0.3">
      <c r="A2" s="79">
        <v>2022</v>
      </c>
      <c r="B2" s="77" t="s">
        <v>41</v>
      </c>
      <c r="C2" s="78" t="s">
        <v>43</v>
      </c>
      <c r="D2" s="32" t="s">
        <v>44</v>
      </c>
      <c r="E2" s="14">
        <v>15</v>
      </c>
      <c r="F2" s="8">
        <v>0.4</v>
      </c>
      <c r="G2" s="9">
        <v>6</v>
      </c>
      <c r="H2" s="8">
        <v>0.4</v>
      </c>
      <c r="I2" s="9">
        <v>2.4000000000000004</v>
      </c>
      <c r="J2" s="33"/>
      <c r="K2" s="34"/>
      <c r="L2" s="35"/>
      <c r="M2" s="35"/>
      <c r="N2" s="35"/>
      <c r="O2" s="35"/>
      <c r="P2" s="35"/>
      <c r="Q2" s="36">
        <v>4.4444444444444446E-2</v>
      </c>
      <c r="R2" s="36">
        <v>4.4444444444444446E-2</v>
      </c>
      <c r="S2" s="36">
        <v>4.4444444444444446E-2</v>
      </c>
      <c r="T2" s="36">
        <v>0.13333333333333333</v>
      </c>
      <c r="U2" s="36">
        <v>0.13333333333333333</v>
      </c>
      <c r="V2" s="37"/>
      <c r="W2" s="37">
        <v>0.6</v>
      </c>
      <c r="X2" s="38"/>
    </row>
    <row r="3" spans="1:24" ht="14.4" x14ac:dyDescent="0.3">
      <c r="A3" s="79">
        <v>2022</v>
      </c>
      <c r="B3" s="77" t="s">
        <v>41</v>
      </c>
      <c r="C3" s="78" t="s">
        <v>43</v>
      </c>
      <c r="D3" s="32" t="s">
        <v>45</v>
      </c>
      <c r="E3" s="14">
        <v>40</v>
      </c>
      <c r="F3" s="8">
        <v>0.4</v>
      </c>
      <c r="G3" s="9">
        <v>16</v>
      </c>
      <c r="H3" s="8">
        <v>0.4</v>
      </c>
      <c r="I3" s="9">
        <v>6.4</v>
      </c>
      <c r="J3" s="33"/>
      <c r="K3" s="34"/>
      <c r="L3" s="35"/>
      <c r="M3" s="35"/>
      <c r="N3" s="35"/>
      <c r="O3" s="35"/>
      <c r="P3" s="35"/>
      <c r="Q3" s="36"/>
      <c r="R3" s="36">
        <v>0.5</v>
      </c>
      <c r="S3" s="36">
        <v>0.5</v>
      </c>
      <c r="T3" s="36"/>
      <c r="U3" s="36"/>
      <c r="V3" s="37"/>
      <c r="W3" s="37"/>
      <c r="X3" s="38"/>
    </row>
    <row r="4" spans="1:24" ht="14.4" x14ac:dyDescent="0.3">
      <c r="A4" s="79">
        <v>2022</v>
      </c>
      <c r="B4" s="77" t="s">
        <v>41</v>
      </c>
      <c r="C4" s="78" t="s">
        <v>43</v>
      </c>
      <c r="D4" s="32" t="s">
        <v>46</v>
      </c>
      <c r="E4" s="14">
        <v>40</v>
      </c>
      <c r="F4" s="8">
        <v>0.4</v>
      </c>
      <c r="G4" s="9">
        <v>16</v>
      </c>
      <c r="H4" s="8">
        <v>0</v>
      </c>
      <c r="I4" s="9">
        <v>0</v>
      </c>
      <c r="J4" s="33"/>
      <c r="K4" s="34"/>
      <c r="L4" s="35"/>
      <c r="M4" s="35"/>
      <c r="N4" s="35"/>
      <c r="O4" s="35"/>
      <c r="P4" s="35"/>
      <c r="Q4" s="36"/>
      <c r="R4" s="36"/>
      <c r="S4" s="36"/>
      <c r="T4" s="36"/>
      <c r="U4" s="36"/>
      <c r="V4" s="37"/>
      <c r="W4" s="37"/>
      <c r="X4" s="38"/>
    </row>
    <row r="5" spans="1:24" ht="14.4" x14ac:dyDescent="0.3">
      <c r="A5" s="79">
        <v>2022</v>
      </c>
      <c r="B5" s="77" t="s">
        <v>41</v>
      </c>
      <c r="C5" s="78" t="s">
        <v>43</v>
      </c>
      <c r="D5" s="40" t="s">
        <v>47</v>
      </c>
      <c r="E5" s="15">
        <v>40</v>
      </c>
      <c r="F5" s="6">
        <v>0.4</v>
      </c>
      <c r="G5" s="9">
        <v>16</v>
      </c>
      <c r="H5" s="8">
        <v>0.4</v>
      </c>
      <c r="I5" s="9">
        <v>6.4</v>
      </c>
      <c r="J5" s="33"/>
      <c r="K5" s="34"/>
      <c r="L5" s="35"/>
      <c r="M5" s="35"/>
      <c r="N5" s="35"/>
      <c r="O5" s="35"/>
      <c r="P5" s="35"/>
      <c r="Q5" s="36"/>
      <c r="R5" s="36">
        <v>0.5</v>
      </c>
      <c r="S5" s="36">
        <v>0.5</v>
      </c>
      <c r="T5" s="36"/>
      <c r="U5" s="36"/>
      <c r="V5" s="37"/>
      <c r="W5" s="37"/>
      <c r="X5" s="38"/>
    </row>
    <row r="6" spans="1:24" ht="14.4" x14ac:dyDescent="0.3">
      <c r="A6" s="79">
        <v>2022</v>
      </c>
      <c r="B6" s="77" t="s">
        <v>41</v>
      </c>
      <c r="C6" s="78" t="s">
        <v>48</v>
      </c>
      <c r="D6" s="32" t="s">
        <v>49</v>
      </c>
      <c r="E6" s="14">
        <v>11.179</v>
      </c>
      <c r="F6" s="8">
        <v>0.4</v>
      </c>
      <c r="G6" s="9">
        <v>4.4716000000000005</v>
      </c>
      <c r="H6" s="8">
        <v>0.4</v>
      </c>
      <c r="I6" s="9">
        <v>1.7886400000000002</v>
      </c>
      <c r="J6" s="33"/>
      <c r="K6" s="34"/>
      <c r="L6" s="35"/>
      <c r="M6" s="35"/>
      <c r="N6" s="35"/>
      <c r="O6" s="35"/>
      <c r="P6" s="35"/>
      <c r="Q6" s="36"/>
      <c r="R6" s="36"/>
      <c r="S6" s="36">
        <v>1</v>
      </c>
      <c r="T6" s="36"/>
      <c r="U6" s="36"/>
      <c r="V6" s="37"/>
      <c r="W6" s="37"/>
      <c r="X6" s="38"/>
    </row>
    <row r="7" spans="1:24" ht="14.4" x14ac:dyDescent="0.3">
      <c r="A7" s="79">
        <v>2022</v>
      </c>
      <c r="B7" s="77" t="s">
        <v>41</v>
      </c>
      <c r="C7" s="78" t="s">
        <v>48</v>
      </c>
      <c r="D7" s="42" t="s">
        <v>50</v>
      </c>
      <c r="E7" s="14">
        <v>10.75</v>
      </c>
      <c r="F7" s="8">
        <v>0.4</v>
      </c>
      <c r="G7" s="9">
        <v>4.3</v>
      </c>
      <c r="H7" s="8">
        <v>0.4</v>
      </c>
      <c r="I7" s="9">
        <v>1.72</v>
      </c>
      <c r="J7" s="33"/>
      <c r="K7" s="34"/>
      <c r="L7" s="35"/>
      <c r="M7" s="35"/>
      <c r="N7" s="35"/>
      <c r="O7" s="35"/>
      <c r="P7" s="35"/>
      <c r="Q7" s="36">
        <v>0.1111111111111111</v>
      </c>
      <c r="R7" s="36">
        <v>0.33333333333333331</v>
      </c>
      <c r="S7" s="36">
        <v>0.33333333333333331</v>
      </c>
      <c r="T7" s="36">
        <v>0.1111111111111111</v>
      </c>
      <c r="U7" s="36">
        <v>0.1111111111111111</v>
      </c>
      <c r="V7" s="37"/>
      <c r="W7" s="37"/>
      <c r="X7" s="38"/>
    </row>
    <row r="8" spans="1:24" ht="14.4" x14ac:dyDescent="0.3">
      <c r="A8" s="79">
        <v>2022</v>
      </c>
      <c r="B8" s="77" t="s">
        <v>41</v>
      </c>
      <c r="C8" s="80" t="s">
        <v>51</v>
      </c>
      <c r="D8" s="32" t="s">
        <v>52</v>
      </c>
      <c r="E8" s="14">
        <v>30</v>
      </c>
      <c r="F8" s="8">
        <v>0.4</v>
      </c>
      <c r="G8" s="9">
        <v>12</v>
      </c>
      <c r="H8" s="8">
        <v>0.4</v>
      </c>
      <c r="I8" s="9">
        <v>4.8000000000000007</v>
      </c>
      <c r="J8" s="33"/>
      <c r="K8" s="34"/>
      <c r="L8" s="35"/>
      <c r="M8" s="35"/>
      <c r="N8" s="35"/>
      <c r="O8" s="35"/>
      <c r="P8" s="35"/>
      <c r="Q8" s="36"/>
      <c r="R8" s="36"/>
      <c r="S8" s="36">
        <v>1</v>
      </c>
      <c r="T8" s="36"/>
      <c r="U8" s="36"/>
      <c r="V8" s="37"/>
      <c r="W8" s="37"/>
      <c r="X8" s="38"/>
    </row>
    <row r="9" spans="1:24" ht="14.4" x14ac:dyDescent="0.3">
      <c r="A9" s="79">
        <v>2022</v>
      </c>
      <c r="B9" s="77" t="s">
        <v>41</v>
      </c>
      <c r="C9" s="80" t="s">
        <v>51</v>
      </c>
      <c r="D9" s="32" t="s">
        <v>53</v>
      </c>
      <c r="E9" s="14">
        <v>24</v>
      </c>
      <c r="F9" s="8">
        <v>0.4</v>
      </c>
      <c r="G9" s="9">
        <v>9.6000000000000014</v>
      </c>
      <c r="H9" s="8">
        <v>0.4</v>
      </c>
      <c r="I9" s="9">
        <v>3.8400000000000007</v>
      </c>
      <c r="J9" s="33"/>
      <c r="K9" s="34"/>
      <c r="L9" s="35"/>
      <c r="M9" s="35"/>
      <c r="N9" s="35"/>
      <c r="O9" s="35"/>
      <c r="P9" s="35"/>
      <c r="Q9" s="36"/>
      <c r="R9" s="36"/>
      <c r="S9" s="36"/>
      <c r="T9" s="36"/>
      <c r="U9" s="36"/>
      <c r="V9" s="37"/>
      <c r="W9" s="37">
        <v>1</v>
      </c>
      <c r="X9" s="38"/>
    </row>
    <row r="10" spans="1:24" ht="14.4" x14ac:dyDescent="0.3">
      <c r="A10" s="79">
        <v>2022</v>
      </c>
      <c r="B10" s="77" t="s">
        <v>41</v>
      </c>
      <c r="C10" s="80" t="s">
        <v>51</v>
      </c>
      <c r="D10" s="32" t="s">
        <v>54</v>
      </c>
      <c r="E10" s="14">
        <v>30</v>
      </c>
      <c r="F10" s="8">
        <v>0.4</v>
      </c>
      <c r="G10" s="9">
        <v>12</v>
      </c>
      <c r="H10" s="8">
        <v>0.4</v>
      </c>
      <c r="I10" s="9">
        <v>4.8000000000000007</v>
      </c>
      <c r="J10" s="33"/>
      <c r="K10" s="34"/>
      <c r="L10" s="35"/>
      <c r="M10" s="35"/>
      <c r="N10" s="35"/>
      <c r="O10" s="35"/>
      <c r="P10" s="35"/>
      <c r="Q10" s="36"/>
      <c r="R10" s="36"/>
      <c r="S10" s="36">
        <v>1</v>
      </c>
      <c r="T10" s="36"/>
      <c r="U10" s="36"/>
      <c r="V10" s="37"/>
      <c r="W10" s="37"/>
      <c r="X10" s="38"/>
    </row>
    <row r="11" spans="1:24" ht="14.4" x14ac:dyDescent="0.3">
      <c r="A11" s="79">
        <v>2022</v>
      </c>
      <c r="B11" s="77" t="s">
        <v>41</v>
      </c>
      <c r="C11" s="80" t="s">
        <v>51</v>
      </c>
      <c r="D11" s="32" t="s">
        <v>55</v>
      </c>
      <c r="E11" s="14">
        <v>30</v>
      </c>
      <c r="F11" s="8">
        <v>0.4</v>
      </c>
      <c r="G11" s="9">
        <v>12</v>
      </c>
      <c r="H11" s="8">
        <v>0</v>
      </c>
      <c r="I11" s="9">
        <v>0</v>
      </c>
      <c r="J11" s="33"/>
      <c r="K11" s="34"/>
      <c r="L11" s="35"/>
      <c r="M11" s="35"/>
      <c r="N11" s="35"/>
      <c r="O11" s="35"/>
      <c r="P11" s="35"/>
      <c r="Q11" s="36"/>
      <c r="R11" s="36"/>
      <c r="S11" s="36"/>
      <c r="T11" s="36"/>
      <c r="U11" s="36"/>
      <c r="V11" s="37"/>
      <c r="W11" s="37"/>
      <c r="X11" s="38"/>
    </row>
    <row r="12" spans="1:24" ht="14.4" x14ac:dyDescent="0.3">
      <c r="A12" s="79">
        <v>2022</v>
      </c>
      <c r="B12" s="77" t="s">
        <v>41</v>
      </c>
      <c r="C12" s="80" t="s">
        <v>51</v>
      </c>
      <c r="D12" s="42" t="s">
        <v>56</v>
      </c>
      <c r="E12" s="14">
        <v>24</v>
      </c>
      <c r="F12" s="8">
        <v>0.4</v>
      </c>
      <c r="G12" s="9">
        <v>9.6000000000000014</v>
      </c>
      <c r="H12" s="8">
        <v>0.4</v>
      </c>
      <c r="I12" s="9">
        <v>3.8400000000000007</v>
      </c>
      <c r="J12" s="33"/>
      <c r="K12" s="34"/>
      <c r="L12" s="35"/>
      <c r="M12" s="35"/>
      <c r="N12" s="35"/>
      <c r="O12" s="35"/>
      <c r="P12" s="35"/>
      <c r="Q12" s="36">
        <v>0.1111111111111111</v>
      </c>
      <c r="R12" s="36">
        <v>0.1111111111111111</v>
      </c>
      <c r="S12" s="36">
        <v>0.1111111111111111</v>
      </c>
      <c r="T12" s="36">
        <v>0.33333333333333331</v>
      </c>
      <c r="U12" s="36">
        <v>0.33333333333333331</v>
      </c>
      <c r="V12" s="37"/>
      <c r="W12" s="37"/>
      <c r="X12" s="38"/>
    </row>
    <row r="13" spans="1:24" ht="14.4" customHeight="1" x14ac:dyDescent="0.3">
      <c r="A13" s="79">
        <v>2023</v>
      </c>
      <c r="B13" s="77" t="s">
        <v>58</v>
      </c>
      <c r="C13" s="78" t="s">
        <v>19</v>
      </c>
      <c r="D13" s="32" t="s">
        <v>20</v>
      </c>
      <c r="E13" s="14">
        <v>8.5</v>
      </c>
      <c r="F13" s="8">
        <v>0.4</v>
      </c>
      <c r="G13" s="9">
        <v>3.4000000000000004</v>
      </c>
      <c r="H13" s="8">
        <v>0.4</v>
      </c>
      <c r="I13" s="9">
        <v>1.3600000000000003</v>
      </c>
      <c r="J13" s="33"/>
      <c r="K13" s="34"/>
      <c r="L13" s="35"/>
      <c r="M13" s="35"/>
      <c r="N13" s="35"/>
      <c r="O13" s="35"/>
      <c r="P13" s="35"/>
      <c r="Q13" s="36"/>
      <c r="R13" s="36"/>
      <c r="S13" s="36">
        <v>1</v>
      </c>
      <c r="T13" s="36"/>
      <c r="U13" s="36"/>
      <c r="V13" s="37"/>
      <c r="W13" s="37"/>
      <c r="X13" s="38"/>
    </row>
    <row r="14" spans="1:24" ht="14.4" customHeight="1" x14ac:dyDescent="0.3">
      <c r="A14" s="79">
        <v>2023</v>
      </c>
      <c r="B14" s="77" t="s">
        <v>58</v>
      </c>
      <c r="C14" s="78" t="s">
        <v>19</v>
      </c>
      <c r="D14" s="32" t="s">
        <v>21</v>
      </c>
      <c r="E14" s="14">
        <v>4.5</v>
      </c>
      <c r="F14" s="8">
        <v>0.4</v>
      </c>
      <c r="G14" s="9">
        <v>1.8</v>
      </c>
      <c r="H14" s="8">
        <v>0.4</v>
      </c>
      <c r="I14" s="9">
        <v>0.72000000000000008</v>
      </c>
      <c r="J14" s="33"/>
      <c r="K14" s="34"/>
      <c r="L14" s="35"/>
      <c r="M14" s="35"/>
      <c r="N14" s="35"/>
      <c r="O14" s="35"/>
      <c r="P14" s="35"/>
      <c r="Q14" s="36"/>
      <c r="R14" s="36"/>
      <c r="S14" s="36"/>
      <c r="T14" s="36"/>
      <c r="U14" s="36"/>
      <c r="V14" s="37"/>
      <c r="W14" s="37">
        <v>1</v>
      </c>
      <c r="X14" s="38"/>
    </row>
    <row r="15" spans="1:24" ht="14.4" customHeight="1" x14ac:dyDescent="0.3">
      <c r="A15" s="79">
        <v>2023</v>
      </c>
      <c r="B15" s="77" t="s">
        <v>58</v>
      </c>
      <c r="C15" s="78" t="s">
        <v>19</v>
      </c>
      <c r="D15" s="32" t="s">
        <v>22</v>
      </c>
      <c r="E15" s="14">
        <v>33</v>
      </c>
      <c r="F15" s="8">
        <v>0.4</v>
      </c>
      <c r="G15" s="9">
        <v>13.200000000000001</v>
      </c>
      <c r="H15" s="8">
        <v>0.4</v>
      </c>
      <c r="I15" s="9">
        <v>5.2800000000000011</v>
      </c>
      <c r="J15" s="33"/>
      <c r="K15" s="34"/>
      <c r="L15" s="35"/>
      <c r="M15" s="35"/>
      <c r="N15" s="35"/>
      <c r="O15" s="35"/>
      <c r="P15" s="35"/>
      <c r="Q15" s="36">
        <v>0.1111111111111111</v>
      </c>
      <c r="R15" s="36">
        <v>0.1111111111111111</v>
      </c>
      <c r="S15" s="36">
        <v>0.1111111111111111</v>
      </c>
      <c r="T15" s="36">
        <v>0.33333333333333331</v>
      </c>
      <c r="U15" s="36">
        <v>0.33333333333333331</v>
      </c>
      <c r="V15" s="37"/>
      <c r="W15" s="37"/>
      <c r="X15" s="38"/>
    </row>
    <row r="16" spans="1:24" ht="14.4" customHeight="1" x14ac:dyDescent="0.3">
      <c r="A16" s="79">
        <v>2023</v>
      </c>
      <c r="B16" s="77" t="s">
        <v>58</v>
      </c>
      <c r="C16" s="78" t="s">
        <v>19</v>
      </c>
      <c r="D16" s="32" t="s">
        <v>23</v>
      </c>
      <c r="E16" s="14">
        <v>8.5</v>
      </c>
      <c r="F16" s="8">
        <v>0.4</v>
      </c>
      <c r="G16" s="9">
        <v>3.4000000000000004</v>
      </c>
      <c r="H16" s="8">
        <v>0</v>
      </c>
      <c r="I16" s="9">
        <v>0</v>
      </c>
      <c r="J16" s="33"/>
      <c r="K16" s="34"/>
      <c r="L16" s="35"/>
      <c r="M16" s="35"/>
      <c r="N16" s="35"/>
      <c r="O16" s="35"/>
      <c r="P16" s="35"/>
      <c r="Q16" s="36"/>
      <c r="R16" s="36"/>
      <c r="S16" s="36"/>
      <c r="T16" s="36"/>
      <c r="U16" s="36"/>
      <c r="V16" s="37"/>
      <c r="W16" s="37"/>
      <c r="X16" s="38"/>
    </row>
    <row r="17" spans="1:26" ht="14.4" customHeight="1" x14ac:dyDescent="0.3">
      <c r="A17" s="79">
        <v>2023</v>
      </c>
      <c r="B17" s="77" t="s">
        <v>58</v>
      </c>
      <c r="C17" s="78" t="s">
        <v>19</v>
      </c>
      <c r="D17" s="32" t="s">
        <v>24</v>
      </c>
      <c r="E17" s="14">
        <v>8.3000000000000007</v>
      </c>
      <c r="F17" s="8">
        <v>0.4</v>
      </c>
      <c r="G17" s="9">
        <v>3.3200000000000003</v>
      </c>
      <c r="H17" s="8">
        <v>0</v>
      </c>
      <c r="I17" s="9">
        <v>0</v>
      </c>
      <c r="J17" s="33"/>
      <c r="K17" s="34"/>
      <c r="L17" s="35"/>
      <c r="M17" s="35"/>
      <c r="N17" s="35"/>
      <c r="O17" s="35"/>
      <c r="P17" s="35"/>
      <c r="Q17" s="36"/>
      <c r="R17" s="36"/>
      <c r="S17" s="36"/>
      <c r="T17" s="36"/>
      <c r="U17" s="36"/>
      <c r="V17" s="37"/>
      <c r="W17" s="37"/>
      <c r="X17" s="38"/>
    </row>
    <row r="18" spans="1:26" ht="14.4" customHeight="1" x14ac:dyDescent="0.3">
      <c r="A18" s="79">
        <v>2023</v>
      </c>
      <c r="B18" s="77" t="s">
        <v>58</v>
      </c>
      <c r="C18" s="78" t="s">
        <v>19</v>
      </c>
      <c r="D18" s="42" t="s">
        <v>25</v>
      </c>
      <c r="E18" s="15">
        <v>20.55</v>
      </c>
      <c r="F18" s="6">
        <v>0.4</v>
      </c>
      <c r="G18" s="9">
        <v>8.2200000000000006</v>
      </c>
      <c r="H18" s="8">
        <v>0</v>
      </c>
      <c r="I18" s="65">
        <v>0</v>
      </c>
      <c r="J18" s="33"/>
      <c r="K18" s="34"/>
      <c r="L18" s="35"/>
      <c r="M18" s="35"/>
      <c r="N18" s="35"/>
      <c r="O18" s="35"/>
      <c r="P18" s="35"/>
      <c r="Q18" s="36"/>
      <c r="R18" s="36"/>
      <c r="S18" s="36"/>
      <c r="T18" s="36"/>
      <c r="U18" s="36"/>
      <c r="V18" s="37"/>
      <c r="W18" s="37"/>
      <c r="X18" s="38"/>
    </row>
    <row r="19" spans="1:26" ht="14.4" x14ac:dyDescent="0.3">
      <c r="A19" s="79">
        <v>2023</v>
      </c>
      <c r="B19" s="77" t="s">
        <v>58</v>
      </c>
      <c r="C19" s="78" t="s">
        <v>26</v>
      </c>
      <c r="D19" s="32" t="s">
        <v>27</v>
      </c>
      <c r="E19" s="14">
        <v>30</v>
      </c>
      <c r="F19" s="8">
        <v>0.4</v>
      </c>
      <c r="G19" s="9">
        <v>12</v>
      </c>
      <c r="H19" s="8">
        <v>0</v>
      </c>
      <c r="I19" s="9">
        <v>0</v>
      </c>
      <c r="J19" s="33"/>
      <c r="K19" s="34"/>
      <c r="L19" s="35"/>
      <c r="M19" s="35"/>
      <c r="N19" s="35"/>
      <c r="O19" s="35"/>
      <c r="P19" s="35"/>
      <c r="Q19" s="36"/>
      <c r="R19" s="36"/>
      <c r="S19" s="36"/>
      <c r="T19" s="36"/>
      <c r="U19" s="36"/>
      <c r="V19" s="37"/>
      <c r="W19" s="37"/>
      <c r="X19" s="38"/>
    </row>
    <row r="20" spans="1:26" ht="14.4" x14ac:dyDescent="0.3">
      <c r="A20" s="79">
        <v>2023</v>
      </c>
      <c r="B20" s="77" t="s">
        <v>58</v>
      </c>
      <c r="C20" s="78" t="s">
        <v>26</v>
      </c>
      <c r="D20" s="32" t="s">
        <v>28</v>
      </c>
      <c r="E20" s="14">
        <v>25</v>
      </c>
      <c r="F20" s="8">
        <v>0.4</v>
      </c>
      <c r="G20" s="9">
        <v>10</v>
      </c>
      <c r="H20" s="8">
        <v>0.4</v>
      </c>
      <c r="I20" s="9">
        <v>4</v>
      </c>
      <c r="J20" s="33"/>
      <c r="K20" s="34"/>
      <c r="L20" s="35"/>
      <c r="M20" s="35"/>
      <c r="N20" s="35"/>
      <c r="O20" s="35"/>
      <c r="P20" s="35"/>
      <c r="Q20" s="36"/>
      <c r="R20" s="36"/>
      <c r="S20" s="36">
        <v>1</v>
      </c>
      <c r="T20" s="36"/>
      <c r="U20" s="36"/>
      <c r="V20" s="37"/>
      <c r="W20" s="37"/>
      <c r="X20" s="38"/>
    </row>
    <row r="21" spans="1:26" ht="14.4" x14ac:dyDescent="0.3">
      <c r="A21" s="79">
        <v>2023</v>
      </c>
      <c r="B21" s="77" t="s">
        <v>58</v>
      </c>
      <c r="C21" s="78" t="s">
        <v>26</v>
      </c>
      <c r="D21" s="32" t="s">
        <v>29</v>
      </c>
      <c r="E21" s="14">
        <v>40</v>
      </c>
      <c r="F21" s="8">
        <v>0.4</v>
      </c>
      <c r="G21" s="9">
        <v>16</v>
      </c>
      <c r="H21" s="8">
        <v>0.4</v>
      </c>
      <c r="I21" s="9">
        <v>6.4</v>
      </c>
      <c r="J21" s="33"/>
      <c r="K21" s="34"/>
      <c r="L21" s="35"/>
      <c r="M21" s="35"/>
      <c r="N21" s="35"/>
      <c r="O21" s="35"/>
      <c r="P21" s="35"/>
      <c r="Q21" s="36"/>
      <c r="R21" s="36"/>
      <c r="S21" s="36">
        <v>0.6</v>
      </c>
      <c r="T21" s="36">
        <v>0.2</v>
      </c>
      <c r="U21" s="36">
        <v>0.2</v>
      </c>
      <c r="V21" s="37"/>
      <c r="W21" s="37"/>
      <c r="X21" s="38"/>
    </row>
    <row r="22" spans="1:26" ht="14.4" x14ac:dyDescent="0.3">
      <c r="A22" s="79">
        <v>2023</v>
      </c>
      <c r="B22" s="77" t="s">
        <v>58</v>
      </c>
      <c r="C22" s="78" t="s">
        <v>26</v>
      </c>
      <c r="D22" s="42" t="s">
        <v>30</v>
      </c>
      <c r="E22" s="15">
        <v>20</v>
      </c>
      <c r="F22" s="6">
        <v>0.4</v>
      </c>
      <c r="G22" s="9">
        <v>8</v>
      </c>
      <c r="H22" s="8">
        <v>1</v>
      </c>
      <c r="I22" s="9">
        <v>8</v>
      </c>
      <c r="J22" s="33"/>
      <c r="K22" s="34"/>
      <c r="L22" s="35"/>
      <c r="M22" s="35"/>
      <c r="N22" s="35"/>
      <c r="O22" s="35"/>
      <c r="P22" s="35"/>
      <c r="Q22" s="36"/>
      <c r="R22" s="36">
        <v>0.5</v>
      </c>
      <c r="S22" s="36">
        <v>0.5</v>
      </c>
      <c r="T22" s="36"/>
      <c r="U22" s="36"/>
      <c r="V22" s="37"/>
      <c r="W22" s="37"/>
      <c r="X22" s="38"/>
    </row>
    <row r="23" spans="1:26" ht="14.4" x14ac:dyDescent="0.3">
      <c r="A23" s="79">
        <v>2024</v>
      </c>
      <c r="B23" s="77" t="s">
        <v>57</v>
      </c>
      <c r="C23" s="78" t="s">
        <v>31</v>
      </c>
      <c r="D23" s="32" t="s">
        <v>32</v>
      </c>
      <c r="E23" s="14">
        <v>11.3</v>
      </c>
      <c r="F23" s="8">
        <v>0.4</v>
      </c>
      <c r="G23" s="9">
        <v>4.5200000000000005</v>
      </c>
      <c r="H23" s="8">
        <v>0</v>
      </c>
      <c r="I23" s="9">
        <v>0</v>
      </c>
      <c r="J23" s="33"/>
      <c r="K23" s="34"/>
      <c r="L23" s="35"/>
      <c r="M23" s="35"/>
      <c r="N23" s="35"/>
      <c r="O23" s="35"/>
      <c r="P23" s="35"/>
      <c r="Q23" s="36"/>
      <c r="R23" s="36"/>
      <c r="S23" s="36"/>
      <c r="T23" s="36"/>
      <c r="U23" s="36"/>
      <c r="V23" s="37"/>
      <c r="W23" s="37"/>
      <c r="X23" s="38"/>
    </row>
    <row r="24" spans="1:26" ht="14.4" x14ac:dyDescent="0.3">
      <c r="A24" s="79">
        <v>2024</v>
      </c>
      <c r="B24" s="77" t="s">
        <v>57</v>
      </c>
      <c r="C24" s="78" t="s">
        <v>31</v>
      </c>
      <c r="D24" s="42" t="s">
        <v>33</v>
      </c>
      <c r="E24" s="15">
        <v>13.3</v>
      </c>
      <c r="F24" s="8">
        <v>0.4</v>
      </c>
      <c r="G24" s="9">
        <v>5.32</v>
      </c>
      <c r="H24" s="8">
        <v>0</v>
      </c>
      <c r="I24" s="9">
        <v>0</v>
      </c>
      <c r="J24" s="33"/>
      <c r="K24" s="34"/>
      <c r="L24" s="35"/>
      <c r="M24" s="35"/>
      <c r="N24" s="35"/>
      <c r="O24" s="35"/>
      <c r="P24" s="35"/>
      <c r="Q24" s="36"/>
      <c r="R24" s="36"/>
      <c r="S24" s="36"/>
      <c r="T24" s="36"/>
      <c r="U24" s="36"/>
      <c r="V24" s="37"/>
      <c r="W24" s="37"/>
      <c r="X24" s="38"/>
    </row>
    <row r="25" spans="1:26" ht="14.4" x14ac:dyDescent="0.3">
      <c r="A25" s="79">
        <v>2024</v>
      </c>
      <c r="B25" s="77" t="s">
        <v>57</v>
      </c>
      <c r="C25" s="78" t="s">
        <v>34</v>
      </c>
      <c r="D25" s="32" t="s">
        <v>35</v>
      </c>
      <c r="E25" s="14">
        <v>25</v>
      </c>
      <c r="F25" s="8">
        <v>0.4</v>
      </c>
      <c r="G25" s="9">
        <v>10</v>
      </c>
      <c r="H25" s="8">
        <v>0.4</v>
      </c>
      <c r="I25" s="9">
        <v>4</v>
      </c>
      <c r="J25" s="33"/>
      <c r="K25" s="34"/>
      <c r="L25" s="35"/>
      <c r="M25" s="35"/>
      <c r="N25" s="35"/>
      <c r="O25" s="35"/>
      <c r="P25" s="35"/>
      <c r="Q25" s="36"/>
      <c r="R25" s="36">
        <v>0.3</v>
      </c>
      <c r="S25" s="36">
        <v>0.3</v>
      </c>
      <c r="T25" s="36">
        <v>0.2</v>
      </c>
      <c r="U25" s="36">
        <v>0.2</v>
      </c>
      <c r="V25" s="37"/>
      <c r="W25" s="37"/>
      <c r="X25" s="38"/>
    </row>
    <row r="26" spans="1:26" ht="14.4" x14ac:dyDescent="0.3">
      <c r="A26" s="79">
        <v>2024</v>
      </c>
      <c r="B26" s="77" t="s">
        <v>57</v>
      </c>
      <c r="C26" s="78" t="s">
        <v>34</v>
      </c>
      <c r="D26" s="32" t="s">
        <v>36</v>
      </c>
      <c r="E26" s="14">
        <v>25</v>
      </c>
      <c r="F26" s="8">
        <v>0.4</v>
      </c>
      <c r="G26" s="9">
        <v>10</v>
      </c>
      <c r="H26" s="8">
        <v>0.4</v>
      </c>
      <c r="I26" s="9">
        <v>4</v>
      </c>
      <c r="J26" s="33"/>
      <c r="K26" s="34">
        <v>0.4</v>
      </c>
      <c r="L26" s="35"/>
      <c r="M26" s="35"/>
      <c r="N26" s="35"/>
      <c r="O26" s="35"/>
      <c r="P26" s="35"/>
      <c r="Q26" s="36">
        <v>0.2</v>
      </c>
      <c r="R26" s="36">
        <v>0.2</v>
      </c>
      <c r="S26" s="36">
        <v>0.2</v>
      </c>
      <c r="T26" s="36"/>
      <c r="U26" s="36"/>
      <c r="V26" s="37"/>
      <c r="W26" s="37"/>
      <c r="X26" s="38"/>
    </row>
    <row r="27" spans="1:26" ht="14.4" x14ac:dyDescent="0.3">
      <c r="A27" s="79">
        <v>2024</v>
      </c>
      <c r="B27" s="77" t="s">
        <v>57</v>
      </c>
      <c r="C27" s="78" t="s">
        <v>34</v>
      </c>
      <c r="D27" s="67" t="s">
        <v>37</v>
      </c>
      <c r="E27" s="64">
        <v>45</v>
      </c>
      <c r="F27" s="68">
        <v>0.4</v>
      </c>
      <c r="G27" s="65">
        <v>18</v>
      </c>
      <c r="H27" s="68">
        <v>0</v>
      </c>
      <c r="I27" s="65">
        <v>0</v>
      </c>
      <c r="J27" s="33"/>
      <c r="K27" s="34"/>
      <c r="L27" s="35"/>
      <c r="M27" s="35"/>
      <c r="N27" s="35"/>
      <c r="O27" s="35"/>
      <c r="P27" s="35"/>
      <c r="Q27" s="36"/>
      <c r="R27" s="36"/>
      <c r="S27" s="36"/>
      <c r="T27" s="36"/>
      <c r="U27" s="36"/>
      <c r="V27" s="37"/>
      <c r="W27" s="37"/>
      <c r="X27" s="38"/>
    </row>
    <row r="28" spans="1:26" ht="14.4" x14ac:dyDescent="0.3">
      <c r="A28" s="81">
        <v>2025</v>
      </c>
      <c r="B28" s="82" t="s">
        <v>64</v>
      </c>
      <c r="C28" s="83" t="s">
        <v>65</v>
      </c>
      <c r="D28" s="84" t="s">
        <v>66</v>
      </c>
      <c r="E28" s="85">
        <v>25</v>
      </c>
      <c r="F28" s="86">
        <v>0.4</v>
      </c>
      <c r="G28">
        <f>E28*F28</f>
        <v>10</v>
      </c>
      <c r="H28" s="86">
        <v>0</v>
      </c>
      <c r="I28">
        <f t="shared" ref="I28:I29" si="0">E28*F28*H28</f>
        <v>0</v>
      </c>
      <c r="J28" s="87"/>
      <c r="K28" s="88"/>
      <c r="L28" s="89"/>
      <c r="M28" s="89"/>
      <c r="N28" s="89"/>
      <c r="O28" s="89"/>
      <c r="P28" s="89"/>
      <c r="Q28" s="90"/>
      <c r="R28" s="90"/>
      <c r="S28" s="90"/>
      <c r="T28" s="90"/>
      <c r="U28" s="90"/>
      <c r="V28" s="91"/>
      <c r="W28" s="91"/>
      <c r="X28" s="92"/>
      <c r="Z28" s="71"/>
    </row>
    <row r="29" spans="1:26" ht="14.4" x14ac:dyDescent="0.3">
      <c r="A29" s="93">
        <v>2025</v>
      </c>
      <c r="B29" s="94" t="s">
        <v>64</v>
      </c>
      <c r="C29" s="95" t="s">
        <v>67</v>
      </c>
      <c r="D29" s="96" t="s">
        <v>68</v>
      </c>
      <c r="E29">
        <v>100</v>
      </c>
      <c r="F29" s="86">
        <v>0.4</v>
      </c>
      <c r="G29">
        <f t="shared" ref="G29:G35" si="1">E29*F29</f>
        <v>40</v>
      </c>
      <c r="H29" s="86">
        <v>0</v>
      </c>
      <c r="I29">
        <f t="shared" si="0"/>
        <v>0</v>
      </c>
      <c r="J29" s="87"/>
      <c r="K29" s="88"/>
      <c r="L29" s="89"/>
      <c r="M29" s="89"/>
      <c r="N29" s="89"/>
      <c r="O29" s="89"/>
      <c r="P29" s="89"/>
      <c r="Q29" s="90"/>
      <c r="R29" s="90"/>
      <c r="S29" s="90"/>
      <c r="T29" s="90"/>
      <c r="U29" s="90"/>
      <c r="V29" s="91"/>
      <c r="W29" s="91"/>
      <c r="X29" s="92"/>
      <c r="Z29" s="71"/>
    </row>
    <row r="30" spans="1:26" ht="14.4" x14ac:dyDescent="0.3">
      <c r="A30" s="93">
        <v>2025</v>
      </c>
      <c r="B30" s="94" t="s">
        <v>64</v>
      </c>
      <c r="C30" s="95" t="s">
        <v>69</v>
      </c>
      <c r="D30" s="96" t="s">
        <v>70</v>
      </c>
      <c r="E30">
        <v>30</v>
      </c>
      <c r="F30" s="86">
        <v>0.4</v>
      </c>
      <c r="G30">
        <f t="shared" si="1"/>
        <v>12</v>
      </c>
      <c r="H30" s="86">
        <v>0.4</v>
      </c>
      <c r="I30">
        <f>E30*F30*H30</f>
        <v>4.8000000000000007</v>
      </c>
      <c r="J30" s="87"/>
      <c r="K30" s="88"/>
      <c r="L30" s="89"/>
      <c r="M30" s="89"/>
      <c r="N30" s="89"/>
      <c r="O30" s="89"/>
      <c r="P30" s="89"/>
      <c r="Q30" s="90"/>
      <c r="R30" s="90">
        <v>0.5</v>
      </c>
      <c r="S30" s="90">
        <v>0.5</v>
      </c>
      <c r="T30" s="90"/>
      <c r="U30" s="90"/>
      <c r="V30" s="91"/>
      <c r="W30" s="91"/>
      <c r="X30" s="92"/>
      <c r="Z30" s="71"/>
    </row>
    <row r="31" spans="1:26" ht="14.4" x14ac:dyDescent="0.3">
      <c r="A31" s="93">
        <v>2025</v>
      </c>
      <c r="B31" s="94" t="s">
        <v>64</v>
      </c>
      <c r="C31" s="95" t="s">
        <v>71</v>
      </c>
      <c r="D31" s="96" t="s">
        <v>72</v>
      </c>
      <c r="E31">
        <v>24</v>
      </c>
      <c r="F31" s="86">
        <v>0.4</v>
      </c>
      <c r="G31">
        <f t="shared" si="1"/>
        <v>9.6000000000000014</v>
      </c>
      <c r="H31" s="86">
        <v>0</v>
      </c>
      <c r="I31">
        <f t="shared" ref="I31:I35" si="2">E31*F31*H31</f>
        <v>0</v>
      </c>
      <c r="J31" s="87"/>
      <c r="K31" s="88"/>
      <c r="L31" s="89"/>
      <c r="M31" s="89"/>
      <c r="N31" s="89"/>
      <c r="O31" s="89"/>
      <c r="P31" s="89"/>
      <c r="Q31" s="90"/>
      <c r="R31" s="90"/>
      <c r="S31" s="90"/>
      <c r="T31" s="90"/>
      <c r="U31" s="90"/>
      <c r="V31" s="91"/>
      <c r="W31" s="91"/>
      <c r="X31" s="92"/>
      <c r="Z31" s="71"/>
    </row>
    <row r="32" spans="1:26" ht="14.4" x14ac:dyDescent="0.3">
      <c r="A32" s="93">
        <v>2025</v>
      </c>
      <c r="B32" s="94" t="s">
        <v>64</v>
      </c>
      <c r="C32" s="95" t="s">
        <v>73</v>
      </c>
      <c r="D32" s="96" t="s">
        <v>74</v>
      </c>
      <c r="E32">
        <v>12</v>
      </c>
      <c r="F32" s="86">
        <v>0.4</v>
      </c>
      <c r="G32">
        <f t="shared" si="1"/>
        <v>4.8000000000000007</v>
      </c>
      <c r="H32" s="86">
        <v>0</v>
      </c>
      <c r="I32">
        <f t="shared" si="2"/>
        <v>0</v>
      </c>
      <c r="J32" s="87"/>
      <c r="K32" s="88"/>
      <c r="L32" s="89"/>
      <c r="M32" s="89"/>
      <c r="N32" s="89"/>
      <c r="O32" s="89"/>
      <c r="P32" s="89"/>
      <c r="Q32" s="90"/>
      <c r="R32" s="90"/>
      <c r="S32" s="90"/>
      <c r="T32" s="90"/>
      <c r="U32" s="90"/>
      <c r="V32" s="91"/>
      <c r="W32" s="91"/>
      <c r="X32" s="92"/>
      <c r="Z32" s="71"/>
    </row>
    <row r="33" spans="1:26" ht="14.4" x14ac:dyDescent="0.3">
      <c r="A33" s="93">
        <v>2025</v>
      </c>
      <c r="B33" s="94" t="s">
        <v>64</v>
      </c>
      <c r="C33" s="95" t="s">
        <v>75</v>
      </c>
      <c r="D33" s="96" t="s">
        <v>76</v>
      </c>
      <c r="E33">
        <v>3.8</v>
      </c>
      <c r="F33" s="86">
        <v>0.4</v>
      </c>
      <c r="G33">
        <f t="shared" si="1"/>
        <v>1.52</v>
      </c>
      <c r="H33" s="86">
        <v>0</v>
      </c>
      <c r="I33">
        <f t="shared" si="2"/>
        <v>0</v>
      </c>
      <c r="J33" s="87"/>
      <c r="K33" s="88"/>
      <c r="L33" s="89"/>
      <c r="M33" s="89"/>
      <c r="N33" s="89"/>
      <c r="O33" s="89"/>
      <c r="P33" s="89"/>
      <c r="Q33" s="90"/>
      <c r="R33" s="90"/>
      <c r="S33" s="90"/>
      <c r="T33" s="90"/>
      <c r="U33" s="90"/>
      <c r="V33" s="91"/>
      <c r="W33" s="91"/>
      <c r="X33" s="92"/>
      <c r="Z33" s="71"/>
    </row>
    <row r="34" spans="1:26" ht="14.4" x14ac:dyDescent="0.3">
      <c r="A34" s="93">
        <v>2025</v>
      </c>
      <c r="B34" s="94" t="s">
        <v>64</v>
      </c>
      <c r="C34" s="95" t="s">
        <v>77</v>
      </c>
      <c r="D34" s="96" t="s">
        <v>78</v>
      </c>
      <c r="E34">
        <v>6.04</v>
      </c>
      <c r="F34" s="86">
        <v>0.4</v>
      </c>
      <c r="G34">
        <f t="shared" si="1"/>
        <v>2.4160000000000004</v>
      </c>
      <c r="H34" s="86">
        <v>1</v>
      </c>
      <c r="I34">
        <f t="shared" si="2"/>
        <v>2.4160000000000004</v>
      </c>
      <c r="J34" s="87"/>
      <c r="K34" s="88"/>
      <c r="L34" s="89"/>
      <c r="M34" s="89"/>
      <c r="N34" s="89"/>
      <c r="O34" s="89"/>
      <c r="P34" s="89"/>
      <c r="Q34" s="90"/>
      <c r="R34" s="90"/>
      <c r="S34" s="90"/>
      <c r="T34" s="90"/>
      <c r="U34" s="90"/>
      <c r="V34" s="91"/>
      <c r="W34" s="91">
        <v>1</v>
      </c>
      <c r="X34" s="92"/>
      <c r="Z34" s="71"/>
    </row>
    <row r="35" spans="1:26" ht="14.4" x14ac:dyDescent="0.3">
      <c r="A35" s="93">
        <v>2025</v>
      </c>
      <c r="B35" s="94" t="s">
        <v>64</v>
      </c>
      <c r="C35" s="95" t="s">
        <v>79</v>
      </c>
      <c r="D35" s="96" t="s">
        <v>80</v>
      </c>
      <c r="E35" s="97">
        <v>24</v>
      </c>
      <c r="F35" s="98">
        <v>0.4</v>
      </c>
      <c r="G35" s="97">
        <f t="shared" si="1"/>
        <v>9.6000000000000014</v>
      </c>
      <c r="H35" s="98">
        <v>0</v>
      </c>
      <c r="I35">
        <f t="shared" si="2"/>
        <v>0</v>
      </c>
      <c r="J35" s="87"/>
      <c r="K35" s="88"/>
      <c r="L35" s="89"/>
      <c r="M35" s="89"/>
      <c r="N35" s="89"/>
      <c r="O35" s="89"/>
      <c r="P35" s="89"/>
      <c r="Q35" s="90"/>
      <c r="R35" s="90"/>
      <c r="S35" s="90"/>
      <c r="T35" s="90"/>
      <c r="U35" s="90"/>
      <c r="V35" s="91"/>
      <c r="W35" s="91"/>
      <c r="X35" s="92"/>
      <c r="Z35" s="71"/>
    </row>
    <row r="36" spans="1:26" ht="14.4" x14ac:dyDescent="0.3">
      <c r="E36" s="69"/>
      <c r="J36" s="70"/>
      <c r="K36" s="70"/>
      <c r="L36" s="70"/>
      <c r="M36" s="70"/>
      <c r="N36" s="70"/>
      <c r="O36" s="70"/>
      <c r="P36" s="70"/>
      <c r="Q36" s="70"/>
      <c r="R36" s="70"/>
      <c r="S36" s="70"/>
      <c r="T36" s="70"/>
      <c r="U36" s="70"/>
      <c r="V36" s="70"/>
      <c r="W36" s="70"/>
      <c r="X36" s="70"/>
      <c r="Z36" s="71"/>
    </row>
    <row r="37" spans="1:26" ht="14.4" x14ac:dyDescent="0.3">
      <c r="E37" s="69"/>
      <c r="J37" s="70"/>
      <c r="K37" s="70"/>
      <c r="L37" s="70"/>
      <c r="M37" s="70"/>
      <c r="N37" s="70"/>
      <c r="O37" s="70"/>
      <c r="P37" s="70"/>
      <c r="Q37" s="70"/>
      <c r="R37" s="70"/>
      <c r="S37" s="70"/>
      <c r="T37" s="70"/>
      <c r="U37" s="70"/>
      <c r="V37" s="70"/>
      <c r="W37" s="70"/>
      <c r="X37" s="70"/>
      <c r="Z37" s="71"/>
    </row>
    <row r="38" spans="1:26" ht="14.4" x14ac:dyDescent="0.3">
      <c r="E38" s="69"/>
      <c r="J38" s="70"/>
      <c r="K38" s="70"/>
      <c r="L38" s="70"/>
      <c r="M38" s="70"/>
      <c r="N38" s="70"/>
      <c r="O38" s="70"/>
      <c r="P38" s="70"/>
      <c r="Q38" s="70"/>
      <c r="R38" s="70"/>
      <c r="S38" s="70"/>
      <c r="T38" s="70"/>
      <c r="U38" s="70"/>
      <c r="V38" s="70"/>
      <c r="W38" s="70"/>
      <c r="X38" s="70"/>
      <c r="Z38" s="7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51"/>
  <sheetViews>
    <sheetView zoomScale="85" zoomScaleNormal="85" zoomScaleSheetLayoutView="50" workbookViewId="0"/>
  </sheetViews>
  <sheetFormatPr baseColWidth="10" defaultColWidth="8.6640625" defaultRowHeight="14.4" x14ac:dyDescent="0.3"/>
  <cols>
    <col min="2" max="2" width="105.44140625" customWidth="1"/>
    <col min="3" max="3" width="10.109375" style="17" customWidth="1"/>
    <col min="4" max="4" width="8.6640625" style="18"/>
    <col min="5" max="5" width="8.6640625" style="17"/>
    <col min="6" max="6" width="8.6640625" style="18"/>
    <col min="7" max="7" width="12.5546875" style="17" customWidth="1"/>
    <col min="8" max="8" width="8.6640625" customWidth="1"/>
  </cols>
  <sheetData>
    <row r="1" spans="1:22" ht="15.6" x14ac:dyDescent="0.3">
      <c r="A1" s="19" t="s">
        <v>61</v>
      </c>
    </row>
    <row r="2" spans="1:22" ht="86.4" x14ac:dyDescent="0.3">
      <c r="A2" s="20" t="s">
        <v>0</v>
      </c>
      <c r="B2" s="21" t="s">
        <v>1</v>
      </c>
      <c r="C2" s="1" t="s">
        <v>2</v>
      </c>
      <c r="D2" s="2" t="s">
        <v>38</v>
      </c>
      <c r="E2" s="3" t="s">
        <v>3</v>
      </c>
      <c r="F2" s="4" t="s">
        <v>39</v>
      </c>
      <c r="G2" s="5" t="s">
        <v>40</v>
      </c>
      <c r="H2" s="22" t="s">
        <v>4</v>
      </c>
      <c r="I2" s="23" t="s">
        <v>5</v>
      </c>
      <c r="J2" s="24" t="s">
        <v>6</v>
      </c>
      <c r="K2" s="24" t="s">
        <v>7</v>
      </c>
      <c r="L2" s="24" t="s">
        <v>8</v>
      </c>
      <c r="M2" s="24" t="s">
        <v>9</v>
      </c>
      <c r="N2" s="24" t="s">
        <v>10</v>
      </c>
      <c r="O2" s="25" t="s">
        <v>11</v>
      </c>
      <c r="P2" s="25" t="s">
        <v>12</v>
      </c>
      <c r="Q2" s="25" t="s">
        <v>13</v>
      </c>
      <c r="R2" s="25" t="s">
        <v>14</v>
      </c>
      <c r="S2" s="25" t="s">
        <v>15</v>
      </c>
      <c r="T2" s="26" t="s">
        <v>16</v>
      </c>
      <c r="U2" s="26" t="s">
        <v>17</v>
      </c>
      <c r="V2" s="27" t="s">
        <v>18</v>
      </c>
    </row>
    <row r="3" spans="1:22" s="75" customFormat="1" ht="20.100000000000001" customHeight="1" x14ac:dyDescent="0.3">
      <c r="A3" s="99" t="s">
        <v>60</v>
      </c>
      <c r="B3" s="100" t="s">
        <v>42</v>
      </c>
      <c r="C3" s="72">
        <f>C4+C19+C32</f>
        <v>612.87900000000002</v>
      </c>
      <c r="D3" s="73">
        <v>0.4</v>
      </c>
      <c r="E3" s="74">
        <f>C3*D3</f>
        <v>245.15160000000003</v>
      </c>
      <c r="F3" s="73">
        <f>G3/E3</f>
        <v>0.28451227730106587</v>
      </c>
      <c r="G3" s="74">
        <f>G4+G19+G32</f>
        <v>69.748639999999995</v>
      </c>
      <c r="H3" s="76">
        <f>H4+H19+H32</f>
        <v>0</v>
      </c>
      <c r="I3" s="76">
        <f t="shared" ref="I3:V3" si="0">I4+I19+I32</f>
        <v>3.2</v>
      </c>
      <c r="J3" s="76">
        <f t="shared" si="0"/>
        <v>0</v>
      </c>
      <c r="K3" s="76">
        <f t="shared" si="0"/>
        <v>0</v>
      </c>
      <c r="L3" s="76">
        <f t="shared" si="0"/>
        <v>0</v>
      </c>
      <c r="M3" s="76">
        <f t="shared" si="0"/>
        <v>0</v>
      </c>
      <c r="N3" s="76">
        <f t="shared" si="0"/>
        <v>0</v>
      </c>
      <c r="O3" s="76">
        <f t="shared" si="0"/>
        <v>2.9111111111111114</v>
      </c>
      <c r="P3" s="76">
        <f t="shared" si="0"/>
        <v>13.693333333333333</v>
      </c>
      <c r="Q3" s="76">
        <f t="shared" si="0"/>
        <v>34.281973333333333</v>
      </c>
      <c r="R3" s="76">
        <f t="shared" si="0"/>
        <v>4.8311111111111114</v>
      </c>
      <c r="S3" s="76">
        <f t="shared" si="0"/>
        <v>4.8311111111111114</v>
      </c>
      <c r="T3" s="76">
        <f t="shared" si="0"/>
        <v>0</v>
      </c>
      <c r="U3" s="76">
        <f t="shared" si="0"/>
        <v>6.0000000000000009</v>
      </c>
      <c r="V3" s="76">
        <f t="shared" si="0"/>
        <v>0</v>
      </c>
    </row>
    <row r="4" spans="1:22" x14ac:dyDescent="0.3">
      <c r="A4" s="101" t="s">
        <v>41</v>
      </c>
      <c r="B4" s="102" t="s">
        <v>42</v>
      </c>
      <c r="C4" s="28">
        <f>C5+C10+C13</f>
        <v>294.92899999999997</v>
      </c>
      <c r="D4" s="29">
        <v>0.4</v>
      </c>
      <c r="E4" s="30">
        <f>C4*D4</f>
        <v>117.9716</v>
      </c>
      <c r="F4" s="29">
        <f>G4/E4</f>
        <v>0.30506189625299651</v>
      </c>
      <c r="G4" s="30">
        <f>G5+G10+G13</f>
        <v>35.988640000000004</v>
      </c>
      <c r="H4" s="62">
        <f>H5+H10+H13</f>
        <v>0</v>
      </c>
      <c r="I4" s="62">
        <f t="shared" ref="I4:V4" si="1">I5+I10+I13</f>
        <v>0</v>
      </c>
      <c r="J4" s="62">
        <f t="shared" si="1"/>
        <v>0</v>
      </c>
      <c r="K4" s="62">
        <f t="shared" si="1"/>
        <v>0</v>
      </c>
      <c r="L4" s="62">
        <f t="shared" si="1"/>
        <v>0</v>
      </c>
      <c r="M4" s="62">
        <f t="shared" si="1"/>
        <v>0</v>
      </c>
      <c r="N4" s="62">
        <f t="shared" si="1"/>
        <v>0</v>
      </c>
      <c r="O4" s="62">
        <f t="shared" si="1"/>
        <v>0.72444444444444456</v>
      </c>
      <c r="P4" s="62">
        <f t="shared" si="1"/>
        <v>7.5066666666666668</v>
      </c>
      <c r="Q4" s="62">
        <f t="shared" si="1"/>
        <v>18.895306666666666</v>
      </c>
      <c r="R4" s="62">
        <f t="shared" si="1"/>
        <v>1.7911111111111113</v>
      </c>
      <c r="S4" s="62">
        <f t="shared" si="1"/>
        <v>1.7911111111111113</v>
      </c>
      <c r="T4" s="62">
        <f t="shared" si="1"/>
        <v>0</v>
      </c>
      <c r="U4" s="62">
        <f t="shared" si="1"/>
        <v>5.2800000000000011</v>
      </c>
      <c r="V4" s="62">
        <f t="shared" si="1"/>
        <v>0</v>
      </c>
    </row>
    <row r="5" spans="1:22" x14ac:dyDescent="0.3">
      <c r="A5" s="103" t="s">
        <v>43</v>
      </c>
      <c r="B5" s="105"/>
      <c r="C5" s="13">
        <v>135</v>
      </c>
      <c r="D5" s="6">
        <v>0.4</v>
      </c>
      <c r="E5" s="30">
        <v>54</v>
      </c>
      <c r="F5" s="29">
        <v>0.2814814814814815</v>
      </c>
      <c r="G5" s="11">
        <v>15.200000000000001</v>
      </c>
      <c r="H5" s="62">
        <f>SUM(H6:H9)</f>
        <v>0</v>
      </c>
      <c r="I5" s="62">
        <f t="shared" ref="I5:V5" si="2">SUM(I6:I9)</f>
        <v>0</v>
      </c>
      <c r="J5" s="62">
        <f t="shared" si="2"/>
        <v>0</v>
      </c>
      <c r="K5" s="62">
        <f t="shared" si="2"/>
        <v>0</v>
      </c>
      <c r="L5" s="62">
        <f t="shared" si="2"/>
        <v>0</v>
      </c>
      <c r="M5" s="62">
        <f t="shared" si="2"/>
        <v>0</v>
      </c>
      <c r="N5" s="62">
        <f t="shared" si="2"/>
        <v>0</v>
      </c>
      <c r="O5" s="62">
        <f t="shared" si="2"/>
        <v>0.10666666666666669</v>
      </c>
      <c r="P5" s="62">
        <f t="shared" si="2"/>
        <v>6.5066666666666668</v>
      </c>
      <c r="Q5" s="62">
        <f t="shared" si="2"/>
        <v>6.5066666666666668</v>
      </c>
      <c r="R5" s="62">
        <f t="shared" si="2"/>
        <v>0.32000000000000006</v>
      </c>
      <c r="S5" s="62">
        <f t="shared" si="2"/>
        <v>0.32000000000000006</v>
      </c>
      <c r="T5" s="62">
        <f t="shared" si="2"/>
        <v>0</v>
      </c>
      <c r="U5" s="62">
        <f t="shared" si="2"/>
        <v>1.4400000000000002</v>
      </c>
      <c r="V5" s="62">
        <f t="shared" si="2"/>
        <v>0</v>
      </c>
    </row>
    <row r="6" spans="1:22" x14ac:dyDescent="0.3">
      <c r="A6" s="31"/>
      <c r="B6" s="32" t="s">
        <v>44</v>
      </c>
      <c r="C6" s="14">
        <v>15</v>
      </c>
      <c r="D6" s="8">
        <v>0.4</v>
      </c>
      <c r="E6" s="9">
        <v>6</v>
      </c>
      <c r="F6" s="8">
        <v>0.4</v>
      </c>
      <c r="G6" s="9">
        <v>2.4000000000000004</v>
      </c>
      <c r="H6" s="48">
        <v>0</v>
      </c>
      <c r="I6" s="49">
        <v>0</v>
      </c>
      <c r="J6" s="50">
        <v>0</v>
      </c>
      <c r="K6" s="50">
        <v>0</v>
      </c>
      <c r="L6" s="50">
        <v>0</v>
      </c>
      <c r="M6" s="50">
        <v>0</v>
      </c>
      <c r="N6" s="50">
        <v>0</v>
      </c>
      <c r="O6" s="51">
        <v>0.10666666666666669</v>
      </c>
      <c r="P6" s="51">
        <v>0.10666666666666669</v>
      </c>
      <c r="Q6" s="51">
        <v>0.10666666666666669</v>
      </c>
      <c r="R6" s="51">
        <v>0.32000000000000006</v>
      </c>
      <c r="S6" s="51">
        <v>0.32000000000000006</v>
      </c>
      <c r="T6" s="52">
        <v>0</v>
      </c>
      <c r="U6" s="52">
        <v>1.4400000000000002</v>
      </c>
      <c r="V6" s="53">
        <v>0</v>
      </c>
    </row>
    <row r="7" spans="1:22" x14ac:dyDescent="0.3">
      <c r="A7" s="31"/>
      <c r="B7" s="32" t="s">
        <v>45</v>
      </c>
      <c r="C7" s="14">
        <v>40</v>
      </c>
      <c r="D7" s="8">
        <v>0.4</v>
      </c>
      <c r="E7" s="9">
        <v>16</v>
      </c>
      <c r="F7" s="8">
        <v>0.4</v>
      </c>
      <c r="G7" s="9">
        <v>6.4</v>
      </c>
      <c r="H7" s="54">
        <v>0</v>
      </c>
      <c r="I7" s="44">
        <v>0</v>
      </c>
      <c r="J7" s="45">
        <v>0</v>
      </c>
      <c r="K7" s="45">
        <v>0</v>
      </c>
      <c r="L7" s="45">
        <v>0</v>
      </c>
      <c r="M7" s="45">
        <v>0</v>
      </c>
      <c r="N7" s="45">
        <v>0</v>
      </c>
      <c r="O7" s="46">
        <v>0</v>
      </c>
      <c r="P7" s="46">
        <v>3.2</v>
      </c>
      <c r="Q7" s="46">
        <v>3.2</v>
      </c>
      <c r="R7" s="46">
        <v>0</v>
      </c>
      <c r="S7" s="46">
        <v>0</v>
      </c>
      <c r="T7" s="47">
        <v>0</v>
      </c>
      <c r="U7" s="47">
        <v>0</v>
      </c>
      <c r="V7" s="55">
        <v>0</v>
      </c>
    </row>
    <row r="8" spans="1:22" x14ac:dyDescent="0.3">
      <c r="A8" s="31"/>
      <c r="B8" s="32" t="s">
        <v>46</v>
      </c>
      <c r="C8" s="14">
        <v>40</v>
      </c>
      <c r="D8" s="8">
        <v>0.4</v>
      </c>
      <c r="E8" s="9">
        <v>16</v>
      </c>
      <c r="F8" s="8">
        <v>0</v>
      </c>
      <c r="G8" s="9">
        <v>0</v>
      </c>
      <c r="H8" s="54">
        <v>0</v>
      </c>
      <c r="I8" s="44">
        <v>0</v>
      </c>
      <c r="J8" s="45">
        <v>0</v>
      </c>
      <c r="K8" s="45">
        <v>0</v>
      </c>
      <c r="L8" s="45">
        <v>0</v>
      </c>
      <c r="M8" s="45">
        <v>0</v>
      </c>
      <c r="N8" s="45">
        <v>0</v>
      </c>
      <c r="O8" s="46">
        <v>0</v>
      </c>
      <c r="P8" s="46">
        <v>0</v>
      </c>
      <c r="Q8" s="46">
        <v>0</v>
      </c>
      <c r="R8" s="46">
        <v>0</v>
      </c>
      <c r="S8" s="46">
        <v>0</v>
      </c>
      <c r="T8" s="47">
        <v>0</v>
      </c>
      <c r="U8" s="47">
        <v>0</v>
      </c>
      <c r="V8" s="55">
        <v>0</v>
      </c>
    </row>
    <row r="9" spans="1:22" x14ac:dyDescent="0.3">
      <c r="A9" s="39"/>
      <c r="B9" s="40" t="s">
        <v>47</v>
      </c>
      <c r="C9" s="15">
        <v>40</v>
      </c>
      <c r="D9" s="6">
        <v>0.4</v>
      </c>
      <c r="E9" s="9">
        <v>16</v>
      </c>
      <c r="F9" s="8">
        <v>0.4</v>
      </c>
      <c r="G9" s="9">
        <v>6.4</v>
      </c>
      <c r="H9" s="56">
        <v>0</v>
      </c>
      <c r="I9" s="57">
        <v>0</v>
      </c>
      <c r="J9" s="58">
        <v>0</v>
      </c>
      <c r="K9" s="58">
        <v>0</v>
      </c>
      <c r="L9" s="58">
        <v>0</v>
      </c>
      <c r="M9" s="58">
        <v>0</v>
      </c>
      <c r="N9" s="58">
        <v>0</v>
      </c>
      <c r="O9" s="59">
        <v>0</v>
      </c>
      <c r="P9" s="59">
        <v>3.2</v>
      </c>
      <c r="Q9" s="59">
        <v>3.2</v>
      </c>
      <c r="R9" s="59">
        <v>0</v>
      </c>
      <c r="S9" s="59">
        <v>0</v>
      </c>
      <c r="T9" s="60">
        <v>0</v>
      </c>
      <c r="U9" s="60">
        <v>0</v>
      </c>
      <c r="V9" s="61">
        <v>0</v>
      </c>
    </row>
    <row r="10" spans="1:22" x14ac:dyDescent="0.3">
      <c r="A10" s="103" t="s">
        <v>48</v>
      </c>
      <c r="B10" s="105"/>
      <c r="C10" s="13">
        <v>21.929000000000002</v>
      </c>
      <c r="D10" s="6">
        <v>0.4</v>
      </c>
      <c r="E10" s="30">
        <v>8.7716000000000012</v>
      </c>
      <c r="F10" s="41">
        <v>0.39999999999999997</v>
      </c>
      <c r="G10" s="12">
        <v>3.5086400000000002</v>
      </c>
      <c r="H10" s="62">
        <f>SUM(H11:H12)</f>
        <v>0</v>
      </c>
      <c r="I10" s="62">
        <f t="shared" ref="I10:V10" si="3">SUM(I11:I12)</f>
        <v>0</v>
      </c>
      <c r="J10" s="62">
        <f t="shared" si="3"/>
        <v>0</v>
      </c>
      <c r="K10" s="62">
        <f t="shared" si="3"/>
        <v>0</v>
      </c>
      <c r="L10" s="62">
        <f t="shared" si="3"/>
        <v>0</v>
      </c>
      <c r="M10" s="62">
        <f t="shared" si="3"/>
        <v>0</v>
      </c>
      <c r="N10" s="62">
        <f t="shared" si="3"/>
        <v>0</v>
      </c>
      <c r="O10" s="62">
        <f t="shared" si="3"/>
        <v>0.19111111111111109</v>
      </c>
      <c r="P10" s="62">
        <f t="shared" si="3"/>
        <v>0.57333333333333325</v>
      </c>
      <c r="Q10" s="62">
        <f t="shared" si="3"/>
        <v>2.3619733333333333</v>
      </c>
      <c r="R10" s="62">
        <f t="shared" si="3"/>
        <v>0.19111111111111109</v>
      </c>
      <c r="S10" s="62">
        <f t="shared" si="3"/>
        <v>0.19111111111111109</v>
      </c>
      <c r="T10" s="62">
        <f t="shared" si="3"/>
        <v>0</v>
      </c>
      <c r="U10" s="62">
        <f t="shared" si="3"/>
        <v>0</v>
      </c>
      <c r="V10" s="62">
        <f t="shared" si="3"/>
        <v>0</v>
      </c>
    </row>
    <row r="11" spans="1:22" x14ac:dyDescent="0.3">
      <c r="A11" s="31"/>
      <c r="B11" s="32" t="s">
        <v>49</v>
      </c>
      <c r="C11" s="14">
        <v>11.179</v>
      </c>
      <c r="D11" s="8">
        <v>0.4</v>
      </c>
      <c r="E11" s="9">
        <v>4.4716000000000005</v>
      </c>
      <c r="F11" s="8">
        <v>0.4</v>
      </c>
      <c r="G11" s="9">
        <v>1.7886400000000002</v>
      </c>
      <c r="H11" s="48">
        <v>0</v>
      </c>
      <c r="I11" s="49">
        <v>0</v>
      </c>
      <c r="J11" s="50">
        <v>0</v>
      </c>
      <c r="K11" s="50">
        <v>0</v>
      </c>
      <c r="L11" s="50">
        <v>0</v>
      </c>
      <c r="M11" s="50">
        <v>0</v>
      </c>
      <c r="N11" s="50">
        <v>0</v>
      </c>
      <c r="O11" s="51">
        <v>0</v>
      </c>
      <c r="P11" s="51">
        <v>0</v>
      </c>
      <c r="Q11" s="51">
        <v>1.7886400000000002</v>
      </c>
      <c r="R11" s="51">
        <v>0</v>
      </c>
      <c r="S11" s="51">
        <v>0</v>
      </c>
      <c r="T11" s="52">
        <v>0</v>
      </c>
      <c r="U11" s="52">
        <v>0</v>
      </c>
      <c r="V11" s="53">
        <v>0</v>
      </c>
    </row>
    <row r="12" spans="1:22" x14ac:dyDescent="0.3">
      <c r="A12" s="31"/>
      <c r="B12" s="42" t="s">
        <v>50</v>
      </c>
      <c r="C12" s="14">
        <v>10.75</v>
      </c>
      <c r="D12" s="8">
        <v>0.4</v>
      </c>
      <c r="E12" s="9">
        <v>4.3</v>
      </c>
      <c r="F12" s="8">
        <v>0.4</v>
      </c>
      <c r="G12" s="9">
        <v>1.72</v>
      </c>
      <c r="H12" s="56">
        <v>0</v>
      </c>
      <c r="I12" s="57">
        <v>0</v>
      </c>
      <c r="J12" s="58">
        <v>0</v>
      </c>
      <c r="K12" s="58">
        <v>0</v>
      </c>
      <c r="L12" s="58">
        <v>0</v>
      </c>
      <c r="M12" s="58">
        <v>0</v>
      </c>
      <c r="N12" s="58">
        <v>0</v>
      </c>
      <c r="O12" s="59">
        <v>0.19111111111111109</v>
      </c>
      <c r="P12" s="59">
        <v>0.57333333333333325</v>
      </c>
      <c r="Q12" s="59">
        <v>0.57333333333333325</v>
      </c>
      <c r="R12" s="59">
        <v>0.19111111111111109</v>
      </c>
      <c r="S12" s="59">
        <v>0.19111111111111109</v>
      </c>
      <c r="T12" s="60">
        <v>0</v>
      </c>
      <c r="U12" s="60">
        <v>0</v>
      </c>
      <c r="V12" s="61">
        <v>0</v>
      </c>
    </row>
    <row r="13" spans="1:22" x14ac:dyDescent="0.3">
      <c r="A13" s="106" t="s">
        <v>51</v>
      </c>
      <c r="B13" s="104"/>
      <c r="C13" s="16">
        <v>138</v>
      </c>
      <c r="D13" s="10">
        <v>0.4</v>
      </c>
      <c r="E13" s="30">
        <v>55.2</v>
      </c>
      <c r="F13" s="29">
        <v>0.31304347826086959</v>
      </c>
      <c r="G13" s="12">
        <v>17.28</v>
      </c>
      <c r="H13" s="62">
        <f>SUM(H14:H18)</f>
        <v>0</v>
      </c>
      <c r="I13" s="62">
        <f t="shared" ref="I13:V13" si="4">SUM(I14:I18)</f>
        <v>0</v>
      </c>
      <c r="J13" s="62">
        <f t="shared" si="4"/>
        <v>0</v>
      </c>
      <c r="K13" s="62">
        <f t="shared" si="4"/>
        <v>0</v>
      </c>
      <c r="L13" s="62">
        <f t="shared" si="4"/>
        <v>0</v>
      </c>
      <c r="M13" s="62">
        <f t="shared" si="4"/>
        <v>0</v>
      </c>
      <c r="N13" s="62">
        <f t="shared" si="4"/>
        <v>0</v>
      </c>
      <c r="O13" s="62">
        <f t="shared" si="4"/>
        <v>0.42666666666666675</v>
      </c>
      <c r="P13" s="62">
        <f t="shared" si="4"/>
        <v>0.42666666666666675</v>
      </c>
      <c r="Q13" s="62">
        <f t="shared" si="4"/>
        <v>10.026666666666667</v>
      </c>
      <c r="R13" s="62">
        <f t="shared" si="4"/>
        <v>1.2800000000000002</v>
      </c>
      <c r="S13" s="62">
        <f t="shared" si="4"/>
        <v>1.2800000000000002</v>
      </c>
      <c r="T13" s="62">
        <f t="shared" si="4"/>
        <v>0</v>
      </c>
      <c r="U13" s="62">
        <f t="shared" si="4"/>
        <v>3.8400000000000007</v>
      </c>
      <c r="V13" s="62">
        <f t="shared" si="4"/>
        <v>0</v>
      </c>
    </row>
    <row r="14" spans="1:22" x14ac:dyDescent="0.3">
      <c r="A14" s="31"/>
      <c r="B14" s="32" t="s">
        <v>52</v>
      </c>
      <c r="C14" s="14">
        <v>30</v>
      </c>
      <c r="D14" s="8">
        <v>0.4</v>
      </c>
      <c r="E14" s="9">
        <v>12</v>
      </c>
      <c r="F14" s="8">
        <v>0.4</v>
      </c>
      <c r="G14" s="9">
        <v>4.8000000000000007</v>
      </c>
      <c r="H14" s="48">
        <v>0</v>
      </c>
      <c r="I14" s="49">
        <v>0</v>
      </c>
      <c r="J14" s="50">
        <v>0</v>
      </c>
      <c r="K14" s="50">
        <v>0</v>
      </c>
      <c r="L14" s="50">
        <v>0</v>
      </c>
      <c r="M14" s="50">
        <v>0</v>
      </c>
      <c r="N14" s="50">
        <v>0</v>
      </c>
      <c r="O14" s="51">
        <v>0</v>
      </c>
      <c r="P14" s="51">
        <v>0</v>
      </c>
      <c r="Q14" s="51">
        <v>4.8000000000000007</v>
      </c>
      <c r="R14" s="51">
        <v>0</v>
      </c>
      <c r="S14" s="51">
        <v>0</v>
      </c>
      <c r="T14" s="52">
        <v>0</v>
      </c>
      <c r="U14" s="52">
        <v>0</v>
      </c>
      <c r="V14" s="53">
        <v>0</v>
      </c>
    </row>
    <row r="15" spans="1:22" x14ac:dyDescent="0.3">
      <c r="A15" s="31"/>
      <c r="B15" s="32" t="s">
        <v>53</v>
      </c>
      <c r="C15" s="14">
        <v>24</v>
      </c>
      <c r="D15" s="8">
        <v>0.4</v>
      </c>
      <c r="E15" s="9">
        <v>9.6000000000000014</v>
      </c>
      <c r="F15" s="8">
        <v>0.4</v>
      </c>
      <c r="G15" s="9">
        <v>3.8400000000000007</v>
      </c>
      <c r="H15" s="54">
        <v>0</v>
      </c>
      <c r="I15" s="44">
        <v>0</v>
      </c>
      <c r="J15" s="45">
        <v>0</v>
      </c>
      <c r="K15" s="45">
        <v>0</v>
      </c>
      <c r="L15" s="45">
        <v>0</v>
      </c>
      <c r="M15" s="45">
        <v>0</v>
      </c>
      <c r="N15" s="45">
        <v>0</v>
      </c>
      <c r="O15" s="46">
        <v>0</v>
      </c>
      <c r="P15" s="46">
        <v>0</v>
      </c>
      <c r="Q15" s="46">
        <v>0</v>
      </c>
      <c r="R15" s="46">
        <v>0</v>
      </c>
      <c r="S15" s="46">
        <v>0</v>
      </c>
      <c r="T15" s="47">
        <v>0</v>
      </c>
      <c r="U15" s="47">
        <v>3.8400000000000007</v>
      </c>
      <c r="V15" s="55">
        <v>0</v>
      </c>
    </row>
    <row r="16" spans="1:22" x14ac:dyDescent="0.3">
      <c r="A16" s="31"/>
      <c r="B16" s="32" t="s">
        <v>54</v>
      </c>
      <c r="C16" s="14">
        <v>30</v>
      </c>
      <c r="D16" s="8">
        <v>0.4</v>
      </c>
      <c r="E16" s="9">
        <v>12</v>
      </c>
      <c r="F16" s="8">
        <v>0.4</v>
      </c>
      <c r="G16" s="9">
        <v>4.8000000000000007</v>
      </c>
      <c r="H16" s="54">
        <v>0</v>
      </c>
      <c r="I16" s="44">
        <v>0</v>
      </c>
      <c r="J16" s="45">
        <v>0</v>
      </c>
      <c r="K16" s="45">
        <v>0</v>
      </c>
      <c r="L16" s="45">
        <v>0</v>
      </c>
      <c r="M16" s="45">
        <v>0</v>
      </c>
      <c r="N16" s="45">
        <v>0</v>
      </c>
      <c r="O16" s="46">
        <v>0</v>
      </c>
      <c r="P16" s="46">
        <v>0</v>
      </c>
      <c r="Q16" s="46">
        <v>4.8000000000000007</v>
      </c>
      <c r="R16" s="46">
        <v>0</v>
      </c>
      <c r="S16" s="46">
        <v>0</v>
      </c>
      <c r="T16" s="47">
        <v>0</v>
      </c>
      <c r="U16" s="47">
        <v>0</v>
      </c>
      <c r="V16" s="55">
        <v>0</v>
      </c>
    </row>
    <row r="17" spans="1:22" x14ac:dyDescent="0.3">
      <c r="A17" s="31"/>
      <c r="B17" s="32" t="s">
        <v>55</v>
      </c>
      <c r="C17" s="14">
        <v>30</v>
      </c>
      <c r="D17" s="8">
        <v>0.4</v>
      </c>
      <c r="E17" s="9">
        <v>12</v>
      </c>
      <c r="F17" s="8">
        <v>0</v>
      </c>
      <c r="G17" s="9">
        <v>0</v>
      </c>
      <c r="H17" s="54">
        <v>0</v>
      </c>
      <c r="I17" s="44">
        <v>0</v>
      </c>
      <c r="J17" s="45">
        <v>0</v>
      </c>
      <c r="K17" s="45">
        <v>0</v>
      </c>
      <c r="L17" s="45">
        <v>0</v>
      </c>
      <c r="M17" s="45">
        <v>0</v>
      </c>
      <c r="N17" s="45">
        <v>0</v>
      </c>
      <c r="O17" s="46">
        <v>0</v>
      </c>
      <c r="P17" s="46">
        <v>0</v>
      </c>
      <c r="Q17" s="46">
        <v>0</v>
      </c>
      <c r="R17" s="46">
        <v>0</v>
      </c>
      <c r="S17" s="46">
        <v>0</v>
      </c>
      <c r="T17" s="47">
        <v>0</v>
      </c>
      <c r="U17" s="47">
        <v>0</v>
      </c>
      <c r="V17" s="55">
        <v>0</v>
      </c>
    </row>
    <row r="18" spans="1:22" x14ac:dyDescent="0.3">
      <c r="A18" s="31"/>
      <c r="B18" s="42" t="s">
        <v>56</v>
      </c>
      <c r="C18" s="14">
        <v>24</v>
      </c>
      <c r="D18" s="8">
        <v>0.4</v>
      </c>
      <c r="E18" s="9">
        <v>9.6000000000000014</v>
      </c>
      <c r="F18" s="8">
        <v>0.4</v>
      </c>
      <c r="G18" s="9">
        <v>3.8400000000000007</v>
      </c>
      <c r="H18" s="56">
        <v>0</v>
      </c>
      <c r="I18" s="57">
        <v>0</v>
      </c>
      <c r="J18" s="58">
        <v>0</v>
      </c>
      <c r="K18" s="58">
        <v>0</v>
      </c>
      <c r="L18" s="58">
        <v>0</v>
      </c>
      <c r="M18" s="58">
        <v>0</v>
      </c>
      <c r="N18" s="58">
        <v>0</v>
      </c>
      <c r="O18" s="59">
        <v>0.42666666666666675</v>
      </c>
      <c r="P18" s="59">
        <v>0.42666666666666675</v>
      </c>
      <c r="Q18" s="59">
        <v>0.42666666666666675</v>
      </c>
      <c r="R18" s="59">
        <v>1.2800000000000002</v>
      </c>
      <c r="S18" s="59">
        <v>1.2800000000000002</v>
      </c>
      <c r="T18" s="60">
        <v>0</v>
      </c>
      <c r="U18" s="60">
        <v>0</v>
      </c>
      <c r="V18" s="61">
        <v>0</v>
      </c>
    </row>
    <row r="19" spans="1:22" ht="14.4" customHeight="1" x14ac:dyDescent="0.3">
      <c r="A19" s="101" t="s">
        <v>58</v>
      </c>
      <c r="B19" s="102"/>
      <c r="C19" s="28">
        <f>C20+C27</f>
        <v>198.35</v>
      </c>
      <c r="D19" s="29">
        <v>0.4</v>
      </c>
      <c r="E19" s="30">
        <f>C19*D19</f>
        <v>79.34</v>
      </c>
      <c r="F19" s="29">
        <f>G19/E19</f>
        <v>0.32467859843710611</v>
      </c>
      <c r="G19" s="30">
        <f>G20+G27</f>
        <v>25.759999999999998</v>
      </c>
      <c r="H19" s="62">
        <f>H20+H27</f>
        <v>0</v>
      </c>
      <c r="I19" s="62">
        <f t="shared" ref="I19:V19" si="5">I20+I27</f>
        <v>0</v>
      </c>
      <c r="J19" s="62">
        <f t="shared" si="5"/>
        <v>0</v>
      </c>
      <c r="K19" s="62">
        <f t="shared" si="5"/>
        <v>0</v>
      </c>
      <c r="L19" s="62">
        <f t="shared" si="5"/>
        <v>0</v>
      </c>
      <c r="M19" s="62">
        <f t="shared" si="5"/>
        <v>0</v>
      </c>
      <c r="N19" s="62">
        <f t="shared" si="5"/>
        <v>0</v>
      </c>
      <c r="O19" s="62">
        <f t="shared" si="5"/>
        <v>0.58666666666666678</v>
      </c>
      <c r="P19" s="62">
        <f t="shared" si="5"/>
        <v>4.5866666666666669</v>
      </c>
      <c r="Q19" s="62">
        <f t="shared" si="5"/>
        <v>13.786666666666667</v>
      </c>
      <c r="R19" s="62">
        <f t="shared" si="5"/>
        <v>3.0400000000000005</v>
      </c>
      <c r="S19" s="62">
        <f t="shared" si="5"/>
        <v>3.0400000000000005</v>
      </c>
      <c r="T19" s="62">
        <f t="shared" si="5"/>
        <v>0</v>
      </c>
      <c r="U19" s="62">
        <f t="shared" si="5"/>
        <v>0.72000000000000008</v>
      </c>
      <c r="V19" s="62">
        <f t="shared" si="5"/>
        <v>0</v>
      </c>
    </row>
    <row r="20" spans="1:22" ht="14.4" customHeight="1" x14ac:dyDescent="0.3">
      <c r="A20" s="103" t="s">
        <v>19</v>
      </c>
      <c r="B20" s="104"/>
      <c r="C20" s="63">
        <v>83.35</v>
      </c>
      <c r="D20" s="6">
        <v>0.4</v>
      </c>
      <c r="E20" s="30">
        <v>33.339999999999996</v>
      </c>
      <c r="F20" s="29">
        <v>0.22075584883023402</v>
      </c>
      <c r="G20" s="11">
        <v>7.3600000000000012</v>
      </c>
      <c r="H20" s="62">
        <f>SUM(H21:H26)</f>
        <v>0</v>
      </c>
      <c r="I20" s="62">
        <f t="shared" ref="I20:V20" si="6">SUM(I21:I26)</f>
        <v>0</v>
      </c>
      <c r="J20" s="62">
        <f t="shared" si="6"/>
        <v>0</v>
      </c>
      <c r="K20" s="62">
        <f t="shared" si="6"/>
        <v>0</v>
      </c>
      <c r="L20" s="62">
        <f t="shared" si="6"/>
        <v>0</v>
      </c>
      <c r="M20" s="62">
        <f t="shared" si="6"/>
        <v>0</v>
      </c>
      <c r="N20" s="62">
        <f t="shared" si="6"/>
        <v>0</v>
      </c>
      <c r="O20" s="62">
        <f t="shared" si="6"/>
        <v>0.58666666666666678</v>
      </c>
      <c r="P20" s="62">
        <f t="shared" si="6"/>
        <v>0.58666666666666678</v>
      </c>
      <c r="Q20" s="62">
        <f t="shared" si="6"/>
        <v>1.9466666666666672</v>
      </c>
      <c r="R20" s="62">
        <f t="shared" si="6"/>
        <v>1.7600000000000002</v>
      </c>
      <c r="S20" s="62">
        <f t="shared" si="6"/>
        <v>1.7600000000000002</v>
      </c>
      <c r="T20" s="62">
        <f t="shared" si="6"/>
        <v>0</v>
      </c>
      <c r="U20" s="62">
        <f t="shared" si="6"/>
        <v>0.72000000000000008</v>
      </c>
      <c r="V20" s="62">
        <f t="shared" si="6"/>
        <v>0</v>
      </c>
    </row>
    <row r="21" spans="1:22" ht="14.4" customHeight="1" x14ac:dyDescent="0.3">
      <c r="A21" s="31"/>
      <c r="B21" s="32" t="s">
        <v>20</v>
      </c>
      <c r="C21" s="14">
        <v>8.5</v>
      </c>
      <c r="D21" s="8">
        <v>0.4</v>
      </c>
      <c r="E21" s="9">
        <v>3.4000000000000004</v>
      </c>
      <c r="F21" s="8">
        <v>0.4</v>
      </c>
      <c r="G21" s="9">
        <v>1.3600000000000003</v>
      </c>
      <c r="H21" s="48">
        <v>0</v>
      </c>
      <c r="I21" s="49">
        <v>0</v>
      </c>
      <c r="J21" s="50">
        <v>0</v>
      </c>
      <c r="K21" s="50">
        <v>0</v>
      </c>
      <c r="L21" s="50">
        <v>0</v>
      </c>
      <c r="M21" s="50">
        <v>0</v>
      </c>
      <c r="N21" s="50">
        <v>0</v>
      </c>
      <c r="O21" s="51">
        <v>0</v>
      </c>
      <c r="P21" s="51">
        <v>0</v>
      </c>
      <c r="Q21" s="51">
        <v>1.3600000000000003</v>
      </c>
      <c r="R21" s="51">
        <v>0</v>
      </c>
      <c r="S21" s="51">
        <v>0</v>
      </c>
      <c r="T21" s="52">
        <v>0</v>
      </c>
      <c r="U21" s="52">
        <v>0</v>
      </c>
      <c r="V21" s="53">
        <v>0</v>
      </c>
    </row>
    <row r="22" spans="1:22" ht="14.4" customHeight="1" x14ac:dyDescent="0.3">
      <c r="A22" s="31"/>
      <c r="B22" s="32" t="s">
        <v>21</v>
      </c>
      <c r="C22" s="14">
        <v>4.5</v>
      </c>
      <c r="D22" s="8">
        <v>0.4</v>
      </c>
      <c r="E22" s="9">
        <v>1.8</v>
      </c>
      <c r="F22" s="8">
        <v>0.4</v>
      </c>
      <c r="G22" s="9">
        <v>0.72000000000000008</v>
      </c>
      <c r="H22" s="54">
        <v>0</v>
      </c>
      <c r="I22" s="44">
        <v>0</v>
      </c>
      <c r="J22" s="45">
        <v>0</v>
      </c>
      <c r="K22" s="45">
        <v>0</v>
      </c>
      <c r="L22" s="45">
        <v>0</v>
      </c>
      <c r="M22" s="45">
        <v>0</v>
      </c>
      <c r="N22" s="45">
        <v>0</v>
      </c>
      <c r="O22" s="46">
        <v>0</v>
      </c>
      <c r="P22" s="46">
        <v>0</v>
      </c>
      <c r="Q22" s="46">
        <v>0</v>
      </c>
      <c r="R22" s="46">
        <v>0</v>
      </c>
      <c r="S22" s="46">
        <v>0</v>
      </c>
      <c r="T22" s="47">
        <v>0</v>
      </c>
      <c r="U22" s="47">
        <v>0.72000000000000008</v>
      </c>
      <c r="V22" s="55">
        <v>0</v>
      </c>
    </row>
    <row r="23" spans="1:22" ht="14.4" customHeight="1" x14ac:dyDescent="0.3">
      <c r="A23" s="31"/>
      <c r="B23" s="32" t="s">
        <v>22</v>
      </c>
      <c r="C23" s="14">
        <v>33</v>
      </c>
      <c r="D23" s="8">
        <v>0.4</v>
      </c>
      <c r="E23" s="9">
        <v>13.200000000000001</v>
      </c>
      <c r="F23" s="8">
        <v>0.4</v>
      </c>
      <c r="G23" s="9">
        <v>5.2800000000000011</v>
      </c>
      <c r="H23" s="54">
        <v>0</v>
      </c>
      <c r="I23" s="44">
        <v>0</v>
      </c>
      <c r="J23" s="45">
        <v>0</v>
      </c>
      <c r="K23" s="45">
        <v>0</v>
      </c>
      <c r="L23" s="45">
        <v>0</v>
      </c>
      <c r="M23" s="45">
        <v>0</v>
      </c>
      <c r="N23" s="45">
        <v>0</v>
      </c>
      <c r="O23" s="46">
        <v>0.58666666666666678</v>
      </c>
      <c r="P23" s="46">
        <v>0.58666666666666678</v>
      </c>
      <c r="Q23" s="46">
        <v>0.58666666666666678</v>
      </c>
      <c r="R23" s="46">
        <v>1.7600000000000002</v>
      </c>
      <c r="S23" s="46">
        <v>1.7600000000000002</v>
      </c>
      <c r="T23" s="47">
        <v>0</v>
      </c>
      <c r="U23" s="47">
        <v>0</v>
      </c>
      <c r="V23" s="55">
        <v>0</v>
      </c>
    </row>
    <row r="24" spans="1:22" ht="14.4" customHeight="1" x14ac:dyDescent="0.3">
      <c r="A24" s="31"/>
      <c r="B24" s="32" t="s">
        <v>23</v>
      </c>
      <c r="C24" s="14">
        <v>8.5</v>
      </c>
      <c r="D24" s="8">
        <v>0.4</v>
      </c>
      <c r="E24" s="9">
        <v>3.4000000000000004</v>
      </c>
      <c r="F24" s="8">
        <v>0</v>
      </c>
      <c r="G24" s="9">
        <v>0</v>
      </c>
      <c r="H24" s="54">
        <v>0</v>
      </c>
      <c r="I24" s="44">
        <v>0</v>
      </c>
      <c r="J24" s="45">
        <v>0</v>
      </c>
      <c r="K24" s="45">
        <v>0</v>
      </c>
      <c r="L24" s="45">
        <v>0</v>
      </c>
      <c r="M24" s="45">
        <v>0</v>
      </c>
      <c r="N24" s="45">
        <v>0</v>
      </c>
      <c r="O24" s="46">
        <v>0</v>
      </c>
      <c r="P24" s="46">
        <v>0</v>
      </c>
      <c r="Q24" s="46">
        <v>0</v>
      </c>
      <c r="R24" s="46">
        <v>0</v>
      </c>
      <c r="S24" s="46">
        <v>0</v>
      </c>
      <c r="T24" s="47">
        <v>0</v>
      </c>
      <c r="U24" s="47">
        <v>0</v>
      </c>
      <c r="V24" s="55">
        <v>0</v>
      </c>
    </row>
    <row r="25" spans="1:22" ht="14.4" customHeight="1" x14ac:dyDescent="0.3">
      <c r="A25" s="31"/>
      <c r="B25" s="32" t="s">
        <v>24</v>
      </c>
      <c r="C25" s="14">
        <v>8.3000000000000007</v>
      </c>
      <c r="D25" s="8">
        <v>0.4</v>
      </c>
      <c r="E25" s="9">
        <v>3.3200000000000003</v>
      </c>
      <c r="F25" s="8">
        <v>0</v>
      </c>
      <c r="G25" s="9">
        <v>0</v>
      </c>
      <c r="H25" s="54">
        <v>0</v>
      </c>
      <c r="I25" s="44">
        <v>0</v>
      </c>
      <c r="J25" s="45">
        <v>0</v>
      </c>
      <c r="K25" s="45">
        <v>0</v>
      </c>
      <c r="L25" s="45">
        <v>0</v>
      </c>
      <c r="M25" s="45">
        <v>0</v>
      </c>
      <c r="N25" s="45">
        <v>0</v>
      </c>
      <c r="O25" s="46">
        <v>0</v>
      </c>
      <c r="P25" s="46">
        <v>0</v>
      </c>
      <c r="Q25" s="46">
        <v>0</v>
      </c>
      <c r="R25" s="46">
        <v>0</v>
      </c>
      <c r="S25" s="46">
        <v>0</v>
      </c>
      <c r="T25" s="47">
        <v>0</v>
      </c>
      <c r="U25" s="47">
        <v>0</v>
      </c>
      <c r="V25" s="55">
        <v>0</v>
      </c>
    </row>
    <row r="26" spans="1:22" ht="14.4" customHeight="1" x14ac:dyDescent="0.3">
      <c r="A26" s="31"/>
      <c r="B26" s="42" t="s">
        <v>25</v>
      </c>
      <c r="C26" s="15">
        <v>20.55</v>
      </c>
      <c r="D26" s="6">
        <v>0.4</v>
      </c>
      <c r="E26" s="9">
        <v>8.2200000000000006</v>
      </c>
      <c r="F26" s="8">
        <v>0</v>
      </c>
      <c r="G26" s="9">
        <v>0</v>
      </c>
      <c r="H26" s="56">
        <v>0</v>
      </c>
      <c r="I26" s="57">
        <v>0</v>
      </c>
      <c r="J26" s="58">
        <v>0</v>
      </c>
      <c r="K26" s="58">
        <v>0</v>
      </c>
      <c r="L26" s="58">
        <v>0</v>
      </c>
      <c r="M26" s="58">
        <v>0</v>
      </c>
      <c r="N26" s="58">
        <v>0</v>
      </c>
      <c r="O26" s="59">
        <v>0</v>
      </c>
      <c r="P26" s="59">
        <v>0</v>
      </c>
      <c r="Q26" s="59">
        <v>0</v>
      </c>
      <c r="R26" s="59">
        <v>0</v>
      </c>
      <c r="S26" s="59">
        <v>0</v>
      </c>
      <c r="T26" s="60">
        <v>0</v>
      </c>
      <c r="U26" s="60">
        <v>0</v>
      </c>
      <c r="V26" s="61">
        <v>0</v>
      </c>
    </row>
    <row r="27" spans="1:22" ht="14.4" customHeight="1" x14ac:dyDescent="0.3">
      <c r="A27" s="103" t="s">
        <v>26</v>
      </c>
      <c r="B27" s="104"/>
      <c r="C27" s="13">
        <v>115</v>
      </c>
      <c r="D27" s="6">
        <v>0.4</v>
      </c>
      <c r="E27" s="30">
        <v>46</v>
      </c>
      <c r="F27" s="29">
        <v>0.39999999999999997</v>
      </c>
      <c r="G27" s="12">
        <v>18.399999999999999</v>
      </c>
      <c r="H27" s="62">
        <f>SUM(H28:H31)</f>
        <v>0</v>
      </c>
      <c r="I27" s="62">
        <f t="shared" ref="I27:V27" si="7">SUM(I28:I31)</f>
        <v>0</v>
      </c>
      <c r="J27" s="62">
        <f t="shared" si="7"/>
        <v>0</v>
      </c>
      <c r="K27" s="62">
        <f t="shared" si="7"/>
        <v>0</v>
      </c>
      <c r="L27" s="62">
        <f t="shared" si="7"/>
        <v>0</v>
      </c>
      <c r="M27" s="62">
        <f t="shared" si="7"/>
        <v>0</v>
      </c>
      <c r="N27" s="62">
        <f t="shared" si="7"/>
        <v>0</v>
      </c>
      <c r="O27" s="62">
        <f t="shared" si="7"/>
        <v>0</v>
      </c>
      <c r="P27" s="62">
        <f t="shared" si="7"/>
        <v>4</v>
      </c>
      <c r="Q27" s="62">
        <f t="shared" si="7"/>
        <v>11.84</v>
      </c>
      <c r="R27" s="62">
        <f t="shared" si="7"/>
        <v>1.2800000000000002</v>
      </c>
      <c r="S27" s="62">
        <f t="shared" si="7"/>
        <v>1.2800000000000002</v>
      </c>
      <c r="T27" s="62">
        <f t="shared" si="7"/>
        <v>0</v>
      </c>
      <c r="U27" s="62">
        <f t="shared" si="7"/>
        <v>0</v>
      </c>
      <c r="V27" s="62">
        <f t="shared" si="7"/>
        <v>0</v>
      </c>
    </row>
    <row r="28" spans="1:22" ht="14.4" customHeight="1" x14ac:dyDescent="0.3">
      <c r="A28" s="31"/>
      <c r="B28" s="32" t="s">
        <v>27</v>
      </c>
      <c r="C28" s="14">
        <v>30</v>
      </c>
      <c r="D28" s="8">
        <v>0.4</v>
      </c>
      <c r="E28" s="9">
        <v>12</v>
      </c>
      <c r="F28" s="8">
        <v>0</v>
      </c>
      <c r="G28" s="9">
        <v>0</v>
      </c>
      <c r="H28" s="48">
        <v>0</v>
      </c>
      <c r="I28" s="49">
        <v>0</v>
      </c>
      <c r="J28" s="50">
        <v>0</v>
      </c>
      <c r="K28" s="50">
        <v>0</v>
      </c>
      <c r="L28" s="50">
        <v>0</v>
      </c>
      <c r="M28" s="50">
        <v>0</v>
      </c>
      <c r="N28" s="50">
        <v>0</v>
      </c>
      <c r="O28" s="51">
        <v>0</v>
      </c>
      <c r="P28" s="51">
        <v>0</v>
      </c>
      <c r="Q28" s="51">
        <v>0</v>
      </c>
      <c r="R28" s="51">
        <v>0</v>
      </c>
      <c r="S28" s="51">
        <v>0</v>
      </c>
      <c r="T28" s="52">
        <v>0</v>
      </c>
      <c r="U28" s="52">
        <v>0</v>
      </c>
      <c r="V28" s="53">
        <v>0</v>
      </c>
    </row>
    <row r="29" spans="1:22" x14ac:dyDescent="0.3">
      <c r="A29" s="31"/>
      <c r="B29" s="32" t="s">
        <v>28</v>
      </c>
      <c r="C29" s="14">
        <v>25</v>
      </c>
      <c r="D29" s="8">
        <v>0.4</v>
      </c>
      <c r="E29" s="9">
        <v>10</v>
      </c>
      <c r="F29" s="8">
        <v>0.4</v>
      </c>
      <c r="G29" s="9">
        <v>4</v>
      </c>
      <c r="H29" s="54">
        <v>0</v>
      </c>
      <c r="I29" s="44">
        <v>0</v>
      </c>
      <c r="J29" s="45">
        <v>0</v>
      </c>
      <c r="K29" s="45">
        <v>0</v>
      </c>
      <c r="L29" s="45">
        <v>0</v>
      </c>
      <c r="M29" s="45">
        <v>0</v>
      </c>
      <c r="N29" s="45">
        <v>0</v>
      </c>
      <c r="O29" s="46">
        <v>0</v>
      </c>
      <c r="P29" s="46">
        <v>0</v>
      </c>
      <c r="Q29" s="46">
        <v>4</v>
      </c>
      <c r="R29" s="46">
        <v>0</v>
      </c>
      <c r="S29" s="46">
        <v>0</v>
      </c>
      <c r="T29" s="47">
        <v>0</v>
      </c>
      <c r="U29" s="47">
        <v>0</v>
      </c>
      <c r="V29" s="55">
        <v>0</v>
      </c>
    </row>
    <row r="30" spans="1:22" x14ac:dyDescent="0.3">
      <c r="A30" s="31"/>
      <c r="B30" s="32" t="s">
        <v>29</v>
      </c>
      <c r="C30" s="14">
        <v>40</v>
      </c>
      <c r="D30" s="8">
        <v>0.4</v>
      </c>
      <c r="E30" s="9">
        <v>16</v>
      </c>
      <c r="F30" s="8">
        <v>0.4</v>
      </c>
      <c r="G30" s="9">
        <v>6.4</v>
      </c>
      <c r="H30" s="54">
        <v>0</v>
      </c>
      <c r="I30" s="44">
        <v>0</v>
      </c>
      <c r="J30" s="45">
        <v>0</v>
      </c>
      <c r="K30" s="45">
        <v>0</v>
      </c>
      <c r="L30" s="45">
        <v>0</v>
      </c>
      <c r="M30" s="45">
        <v>0</v>
      </c>
      <c r="N30" s="45">
        <v>0</v>
      </c>
      <c r="O30" s="46">
        <v>0</v>
      </c>
      <c r="P30" s="46">
        <v>0</v>
      </c>
      <c r="Q30" s="46">
        <v>3.84</v>
      </c>
      <c r="R30" s="46">
        <v>1.2800000000000002</v>
      </c>
      <c r="S30" s="46">
        <v>1.2800000000000002</v>
      </c>
      <c r="T30" s="47">
        <v>0</v>
      </c>
      <c r="U30" s="47">
        <v>0</v>
      </c>
      <c r="V30" s="55">
        <v>0</v>
      </c>
    </row>
    <row r="31" spans="1:22" ht="14.4" customHeight="1" x14ac:dyDescent="0.3">
      <c r="A31" s="39"/>
      <c r="B31" s="42" t="s">
        <v>30</v>
      </c>
      <c r="C31" s="15">
        <v>20</v>
      </c>
      <c r="D31" s="6">
        <v>0.4</v>
      </c>
      <c r="E31" s="9">
        <v>8</v>
      </c>
      <c r="F31" s="8">
        <v>1</v>
      </c>
      <c r="G31" s="9">
        <v>8</v>
      </c>
      <c r="H31" s="56">
        <v>0</v>
      </c>
      <c r="I31" s="57">
        <v>0</v>
      </c>
      <c r="J31" s="58">
        <v>0</v>
      </c>
      <c r="K31" s="58">
        <v>0</v>
      </c>
      <c r="L31" s="58">
        <v>0</v>
      </c>
      <c r="M31" s="58">
        <v>0</v>
      </c>
      <c r="N31" s="58">
        <v>0</v>
      </c>
      <c r="O31" s="59">
        <v>0</v>
      </c>
      <c r="P31" s="59">
        <v>4</v>
      </c>
      <c r="Q31" s="59">
        <v>4</v>
      </c>
      <c r="R31" s="59">
        <v>0</v>
      </c>
      <c r="S31" s="59">
        <v>0</v>
      </c>
      <c r="T31" s="60">
        <v>0</v>
      </c>
      <c r="U31" s="60">
        <v>0</v>
      </c>
      <c r="V31" s="61">
        <v>0</v>
      </c>
    </row>
    <row r="32" spans="1:22" ht="14.4" customHeight="1" x14ac:dyDescent="0.3">
      <c r="A32" s="101" t="s">
        <v>57</v>
      </c>
      <c r="B32" s="102"/>
      <c r="C32" s="28">
        <f>C33+C36</f>
        <v>119.6</v>
      </c>
      <c r="D32" s="29">
        <v>0.4</v>
      </c>
      <c r="E32" s="30">
        <f>C32*D32</f>
        <v>47.84</v>
      </c>
      <c r="F32" s="29">
        <f>G32/E32</f>
        <v>0.16722408026755853</v>
      </c>
      <c r="G32" s="30">
        <f>G33+G36</f>
        <v>8</v>
      </c>
      <c r="H32" s="62">
        <f>H33+H36</f>
        <v>0</v>
      </c>
      <c r="I32" s="62">
        <f t="shared" ref="I32:V32" si="8">I33+I36</f>
        <v>3.2</v>
      </c>
      <c r="J32" s="62">
        <f t="shared" si="8"/>
        <v>0</v>
      </c>
      <c r="K32" s="62">
        <f t="shared" si="8"/>
        <v>0</v>
      </c>
      <c r="L32" s="62">
        <f t="shared" si="8"/>
        <v>0</v>
      </c>
      <c r="M32" s="62">
        <f t="shared" si="8"/>
        <v>0</v>
      </c>
      <c r="N32" s="62">
        <f t="shared" si="8"/>
        <v>0</v>
      </c>
      <c r="O32" s="62">
        <f t="shared" si="8"/>
        <v>1.6</v>
      </c>
      <c r="P32" s="62">
        <f t="shared" si="8"/>
        <v>1.6</v>
      </c>
      <c r="Q32" s="62">
        <f t="shared" si="8"/>
        <v>1.6</v>
      </c>
      <c r="R32" s="62">
        <f t="shared" si="8"/>
        <v>0</v>
      </c>
      <c r="S32" s="62">
        <f t="shared" si="8"/>
        <v>0</v>
      </c>
      <c r="T32" s="62">
        <f t="shared" si="8"/>
        <v>0</v>
      </c>
      <c r="U32" s="62">
        <f t="shared" si="8"/>
        <v>0</v>
      </c>
      <c r="V32" s="62">
        <f t="shared" si="8"/>
        <v>0</v>
      </c>
    </row>
    <row r="33" spans="1:24" ht="14.4" customHeight="1" x14ac:dyDescent="0.3">
      <c r="A33" s="103" t="s">
        <v>31</v>
      </c>
      <c r="B33" s="104"/>
      <c r="C33" s="13">
        <v>24.6</v>
      </c>
      <c r="D33" s="6">
        <v>0.4</v>
      </c>
      <c r="E33" s="30">
        <v>9.8400000000000016</v>
      </c>
      <c r="F33" s="41">
        <v>0</v>
      </c>
      <c r="G33" s="12">
        <v>0</v>
      </c>
      <c r="H33" s="62">
        <f>SUM(H34:H35)</f>
        <v>0</v>
      </c>
      <c r="I33" s="62">
        <f t="shared" ref="I33:V33" si="9">SUM(I34:I35)</f>
        <v>0</v>
      </c>
      <c r="J33" s="62">
        <f t="shared" si="9"/>
        <v>0</v>
      </c>
      <c r="K33" s="62">
        <f t="shared" si="9"/>
        <v>0</v>
      </c>
      <c r="L33" s="62">
        <f t="shared" si="9"/>
        <v>0</v>
      </c>
      <c r="M33" s="62">
        <f t="shared" si="9"/>
        <v>0</v>
      </c>
      <c r="N33" s="62">
        <f t="shared" si="9"/>
        <v>0</v>
      </c>
      <c r="O33" s="62">
        <f t="shared" si="9"/>
        <v>0</v>
      </c>
      <c r="P33" s="62">
        <f t="shared" si="9"/>
        <v>0</v>
      </c>
      <c r="Q33" s="62">
        <f t="shared" si="9"/>
        <v>0</v>
      </c>
      <c r="R33" s="62">
        <f t="shared" si="9"/>
        <v>0</v>
      </c>
      <c r="S33" s="62">
        <f t="shared" si="9"/>
        <v>0</v>
      </c>
      <c r="T33" s="62">
        <f t="shared" si="9"/>
        <v>0</v>
      </c>
      <c r="U33" s="62">
        <f t="shared" si="9"/>
        <v>0</v>
      </c>
      <c r="V33" s="62">
        <f t="shared" si="9"/>
        <v>0</v>
      </c>
    </row>
    <row r="34" spans="1:24" ht="14.4" customHeight="1" x14ac:dyDescent="0.3">
      <c r="A34" s="31"/>
      <c r="B34" s="32" t="s">
        <v>32</v>
      </c>
      <c r="C34" s="14">
        <v>11.3</v>
      </c>
      <c r="D34" s="8">
        <v>0.4</v>
      </c>
      <c r="E34" s="9">
        <v>4.5200000000000005</v>
      </c>
      <c r="F34" s="8">
        <v>0</v>
      </c>
      <c r="G34" s="9">
        <v>0</v>
      </c>
      <c r="H34" s="48">
        <v>0</v>
      </c>
      <c r="I34" s="49">
        <v>0</v>
      </c>
      <c r="J34" s="50">
        <v>0</v>
      </c>
      <c r="K34" s="50">
        <v>0</v>
      </c>
      <c r="L34" s="50">
        <v>0</v>
      </c>
      <c r="M34" s="50">
        <v>0</v>
      </c>
      <c r="N34" s="50">
        <v>0</v>
      </c>
      <c r="O34" s="51">
        <v>0</v>
      </c>
      <c r="P34" s="51">
        <v>0</v>
      </c>
      <c r="Q34" s="51">
        <v>0</v>
      </c>
      <c r="R34" s="51">
        <v>0</v>
      </c>
      <c r="S34" s="51">
        <v>0</v>
      </c>
      <c r="T34" s="52">
        <v>0</v>
      </c>
      <c r="U34" s="52">
        <v>0</v>
      </c>
      <c r="V34" s="53">
        <v>0</v>
      </c>
    </row>
    <row r="35" spans="1:24" ht="14.4" customHeight="1" x14ac:dyDescent="0.3">
      <c r="A35" s="31"/>
      <c r="B35" s="42" t="s">
        <v>33</v>
      </c>
      <c r="C35" s="15">
        <v>13.3</v>
      </c>
      <c r="D35" s="8">
        <v>0.4</v>
      </c>
      <c r="E35" s="9">
        <v>5.32</v>
      </c>
      <c r="F35" s="8">
        <v>0</v>
      </c>
      <c r="G35" s="9">
        <v>0</v>
      </c>
      <c r="H35" s="56">
        <v>0</v>
      </c>
      <c r="I35" s="57">
        <v>0</v>
      </c>
      <c r="J35" s="58">
        <v>0</v>
      </c>
      <c r="K35" s="58">
        <v>0</v>
      </c>
      <c r="L35" s="58">
        <v>0</v>
      </c>
      <c r="M35" s="58">
        <v>0</v>
      </c>
      <c r="N35" s="58">
        <v>0</v>
      </c>
      <c r="O35" s="59">
        <v>0</v>
      </c>
      <c r="P35" s="59">
        <v>0</v>
      </c>
      <c r="Q35" s="59">
        <v>0</v>
      </c>
      <c r="R35" s="59">
        <v>0</v>
      </c>
      <c r="S35" s="59">
        <v>0</v>
      </c>
      <c r="T35" s="60">
        <v>0</v>
      </c>
      <c r="U35" s="60">
        <v>0</v>
      </c>
      <c r="V35" s="61">
        <v>0</v>
      </c>
    </row>
    <row r="36" spans="1:24" ht="14.4" customHeight="1" x14ac:dyDescent="0.3">
      <c r="A36" s="103" t="s">
        <v>34</v>
      </c>
      <c r="B36" s="104"/>
      <c r="C36" s="13">
        <v>95</v>
      </c>
      <c r="D36" s="10">
        <v>0.4</v>
      </c>
      <c r="E36" s="30">
        <v>38</v>
      </c>
      <c r="F36" s="29">
        <v>0.21052631578947367</v>
      </c>
      <c r="G36" s="12">
        <v>8</v>
      </c>
      <c r="H36" s="62">
        <f>SUM(H37:H39)</f>
        <v>0</v>
      </c>
      <c r="I36" s="62">
        <f t="shared" ref="I36:V36" si="10">SUM(I37:I39)</f>
        <v>3.2</v>
      </c>
      <c r="J36" s="62">
        <f t="shared" si="10"/>
        <v>0</v>
      </c>
      <c r="K36" s="62">
        <f t="shared" si="10"/>
        <v>0</v>
      </c>
      <c r="L36" s="62">
        <f t="shared" si="10"/>
        <v>0</v>
      </c>
      <c r="M36" s="62">
        <f t="shared" si="10"/>
        <v>0</v>
      </c>
      <c r="N36" s="62">
        <f t="shared" si="10"/>
        <v>0</v>
      </c>
      <c r="O36" s="62">
        <f t="shared" si="10"/>
        <v>1.6</v>
      </c>
      <c r="P36" s="62">
        <f t="shared" si="10"/>
        <v>1.6</v>
      </c>
      <c r="Q36" s="62">
        <f t="shared" si="10"/>
        <v>1.6</v>
      </c>
      <c r="R36" s="62">
        <f t="shared" si="10"/>
        <v>0</v>
      </c>
      <c r="S36" s="62">
        <f t="shared" si="10"/>
        <v>0</v>
      </c>
      <c r="T36" s="62">
        <f t="shared" si="10"/>
        <v>0</v>
      </c>
      <c r="U36" s="62">
        <f t="shared" si="10"/>
        <v>0</v>
      </c>
      <c r="V36" s="62">
        <f t="shared" si="10"/>
        <v>0</v>
      </c>
    </row>
    <row r="37" spans="1:24" ht="14.4" customHeight="1" x14ac:dyDescent="0.3">
      <c r="A37" s="31"/>
      <c r="B37" s="32" t="s">
        <v>35</v>
      </c>
      <c r="C37" s="14">
        <v>25</v>
      </c>
      <c r="D37" s="8">
        <v>0.4</v>
      </c>
      <c r="E37" s="9">
        <v>10</v>
      </c>
      <c r="F37" s="8">
        <v>0.4</v>
      </c>
      <c r="G37" s="9">
        <v>4</v>
      </c>
      <c r="H37" s="48">
        <v>0</v>
      </c>
      <c r="I37" s="49">
        <v>1.6</v>
      </c>
      <c r="J37" s="50">
        <v>0</v>
      </c>
      <c r="K37" s="50">
        <v>0</v>
      </c>
      <c r="L37" s="50">
        <v>0</v>
      </c>
      <c r="M37" s="50">
        <v>0</v>
      </c>
      <c r="N37" s="50">
        <v>0</v>
      </c>
      <c r="O37" s="51">
        <v>0.8</v>
      </c>
      <c r="P37" s="51">
        <v>0.8</v>
      </c>
      <c r="Q37" s="51">
        <v>0.8</v>
      </c>
      <c r="R37" s="51">
        <v>0</v>
      </c>
      <c r="S37" s="51">
        <v>0</v>
      </c>
      <c r="T37" s="52">
        <v>0</v>
      </c>
      <c r="U37" s="52">
        <v>0</v>
      </c>
      <c r="V37" s="53">
        <v>0</v>
      </c>
    </row>
    <row r="38" spans="1:24" x14ac:dyDescent="0.3">
      <c r="A38" s="31"/>
      <c r="B38" s="32" t="s">
        <v>36</v>
      </c>
      <c r="C38" s="14">
        <v>25</v>
      </c>
      <c r="D38" s="8">
        <v>0.4</v>
      </c>
      <c r="E38" s="9">
        <v>10</v>
      </c>
      <c r="F38" s="8">
        <v>0.4</v>
      </c>
      <c r="G38" s="9">
        <v>4</v>
      </c>
      <c r="H38" s="54">
        <v>0</v>
      </c>
      <c r="I38" s="44">
        <v>1.6</v>
      </c>
      <c r="J38" s="45">
        <v>0</v>
      </c>
      <c r="K38" s="45">
        <v>0</v>
      </c>
      <c r="L38" s="45">
        <v>0</v>
      </c>
      <c r="M38" s="45">
        <v>0</v>
      </c>
      <c r="N38" s="45">
        <v>0</v>
      </c>
      <c r="O38" s="46">
        <v>0.8</v>
      </c>
      <c r="P38" s="46">
        <v>0.8</v>
      </c>
      <c r="Q38" s="46">
        <v>0.8</v>
      </c>
      <c r="R38" s="46">
        <v>0</v>
      </c>
      <c r="S38" s="46">
        <v>0</v>
      </c>
      <c r="T38" s="47">
        <v>0</v>
      </c>
      <c r="U38" s="47">
        <v>0</v>
      </c>
      <c r="V38" s="55">
        <v>0</v>
      </c>
    </row>
    <row r="39" spans="1:24" ht="14.4" customHeight="1" x14ac:dyDescent="0.3">
      <c r="A39" s="66"/>
      <c r="B39" s="67" t="s">
        <v>37</v>
      </c>
      <c r="C39" s="64">
        <v>45</v>
      </c>
      <c r="D39" s="68">
        <v>0.4</v>
      </c>
      <c r="E39" s="65">
        <v>18</v>
      </c>
      <c r="F39" s="68">
        <v>0</v>
      </c>
      <c r="G39" s="7">
        <v>0</v>
      </c>
      <c r="H39" s="56">
        <v>0</v>
      </c>
      <c r="I39" s="57">
        <v>0</v>
      </c>
      <c r="J39" s="58">
        <v>0</v>
      </c>
      <c r="K39" s="58">
        <v>0</v>
      </c>
      <c r="L39" s="58">
        <v>0</v>
      </c>
      <c r="M39" s="58">
        <v>0</v>
      </c>
      <c r="N39" s="58">
        <v>0</v>
      </c>
      <c r="O39" s="59">
        <v>0</v>
      </c>
      <c r="P39" s="59">
        <v>0</v>
      </c>
      <c r="Q39" s="59">
        <v>0</v>
      </c>
      <c r="R39" s="59">
        <v>0</v>
      </c>
      <c r="S39" s="59">
        <v>0</v>
      </c>
      <c r="T39" s="60">
        <v>0</v>
      </c>
      <c r="U39" s="60">
        <v>0</v>
      </c>
      <c r="V39" s="61">
        <v>0</v>
      </c>
    </row>
    <row r="40" spans="1:24" x14ac:dyDescent="0.3">
      <c r="C40" s="69"/>
      <c r="H40" s="70"/>
      <c r="I40" s="70"/>
      <c r="J40" s="70"/>
      <c r="K40" s="70"/>
      <c r="L40" s="70"/>
      <c r="M40" s="70"/>
      <c r="N40" s="70"/>
      <c r="O40" s="70"/>
      <c r="P40" s="70"/>
      <c r="Q40" s="70"/>
      <c r="R40" s="70"/>
      <c r="S40" s="70"/>
      <c r="T40" s="70"/>
      <c r="U40" s="70"/>
      <c r="V40" s="70"/>
      <c r="X40" s="71"/>
    </row>
    <row r="41" spans="1:24" x14ac:dyDescent="0.3">
      <c r="A41" s="43" t="s">
        <v>59</v>
      </c>
      <c r="C41" s="69"/>
      <c r="H41" s="70"/>
      <c r="I41" s="70"/>
      <c r="J41" s="70"/>
      <c r="K41" s="70"/>
      <c r="L41" s="70"/>
      <c r="M41" s="70"/>
      <c r="N41" s="70"/>
      <c r="O41" s="70"/>
      <c r="P41" s="70"/>
      <c r="Q41" s="70"/>
      <c r="R41" s="70"/>
      <c r="S41" s="70"/>
      <c r="T41" s="70"/>
      <c r="U41" s="70"/>
      <c r="V41" s="70"/>
      <c r="X41" s="71"/>
    </row>
    <row r="42" spans="1:24" x14ac:dyDescent="0.3">
      <c r="C42" s="69"/>
      <c r="H42" s="70"/>
      <c r="I42" s="70"/>
      <c r="J42" s="70"/>
      <c r="K42" s="70"/>
      <c r="L42" s="70"/>
      <c r="M42" s="70"/>
      <c r="N42" s="70"/>
      <c r="O42" s="70"/>
      <c r="P42" s="70"/>
      <c r="Q42" s="70"/>
      <c r="R42" s="70"/>
      <c r="S42" s="70"/>
      <c r="T42" s="70"/>
      <c r="U42" s="70"/>
      <c r="V42" s="70"/>
      <c r="X42" s="71"/>
    </row>
    <row r="43" spans="1:24" x14ac:dyDescent="0.3">
      <c r="C43" s="69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X43" s="71"/>
    </row>
    <row r="44" spans="1:24" x14ac:dyDescent="0.3">
      <c r="C44" s="69"/>
      <c r="H44" s="70"/>
      <c r="I44" s="70"/>
      <c r="J44" s="70"/>
      <c r="K44" s="70"/>
      <c r="L44" s="70"/>
      <c r="M44" s="70"/>
      <c r="N44" s="70"/>
      <c r="O44" s="70"/>
      <c r="P44" s="70"/>
      <c r="Q44" s="70"/>
      <c r="R44" s="70"/>
      <c r="S44" s="70"/>
      <c r="T44" s="70"/>
      <c r="U44" s="70"/>
      <c r="V44" s="70"/>
      <c r="X44" s="71"/>
    </row>
    <row r="45" spans="1:24" x14ac:dyDescent="0.3">
      <c r="C45" s="69"/>
      <c r="H45" s="70"/>
      <c r="I45" s="70"/>
      <c r="J45" s="70"/>
      <c r="K45" s="70"/>
      <c r="L45" s="70"/>
      <c r="M45" s="70"/>
      <c r="N45" s="70"/>
      <c r="O45" s="70"/>
      <c r="P45" s="70"/>
      <c r="Q45" s="70"/>
      <c r="R45" s="70"/>
      <c r="S45" s="70"/>
      <c r="T45" s="70"/>
      <c r="U45" s="70"/>
      <c r="V45" s="70"/>
      <c r="X45" s="71"/>
    </row>
    <row r="46" spans="1:24" x14ac:dyDescent="0.3">
      <c r="C46" s="69"/>
      <c r="H46" s="70"/>
      <c r="I46" s="70"/>
      <c r="J46" s="70"/>
      <c r="K46" s="70"/>
      <c r="L46" s="70"/>
      <c r="M46" s="70"/>
      <c r="N46" s="70"/>
      <c r="O46" s="70"/>
      <c r="P46" s="70"/>
      <c r="Q46" s="70"/>
      <c r="R46" s="70"/>
      <c r="S46" s="70"/>
      <c r="T46" s="70"/>
      <c r="U46" s="70"/>
      <c r="V46" s="70"/>
      <c r="X46" s="71"/>
    </row>
    <row r="47" spans="1:24" x14ac:dyDescent="0.3">
      <c r="C47" s="69"/>
      <c r="H47" s="70"/>
      <c r="I47" s="70"/>
      <c r="J47" s="70"/>
      <c r="K47" s="70"/>
      <c r="L47" s="70"/>
      <c r="M47" s="70"/>
      <c r="N47" s="70"/>
      <c r="O47" s="70"/>
      <c r="P47" s="70"/>
      <c r="Q47" s="70"/>
      <c r="R47" s="70"/>
      <c r="S47" s="70"/>
      <c r="T47" s="70"/>
      <c r="U47" s="70"/>
      <c r="V47" s="70"/>
      <c r="X47" s="71"/>
    </row>
    <row r="48" spans="1:24" x14ac:dyDescent="0.3">
      <c r="C48" s="69"/>
      <c r="H48" s="70"/>
      <c r="I48" s="70"/>
      <c r="J48" s="70"/>
      <c r="K48" s="70"/>
      <c r="L48" s="70"/>
      <c r="M48" s="70"/>
      <c r="N48" s="70"/>
      <c r="O48" s="70"/>
      <c r="P48" s="70"/>
      <c r="Q48" s="70"/>
      <c r="R48" s="70"/>
      <c r="S48" s="70"/>
      <c r="T48" s="70"/>
      <c r="U48" s="70"/>
      <c r="V48" s="70"/>
      <c r="X48" s="71"/>
    </row>
    <row r="49" spans="3:24" x14ac:dyDescent="0.3">
      <c r="C49" s="69"/>
      <c r="H49" s="70"/>
      <c r="I49" s="70"/>
      <c r="J49" s="70"/>
      <c r="K49" s="70"/>
      <c r="L49" s="70"/>
      <c r="M49" s="70"/>
      <c r="N49" s="70"/>
      <c r="O49" s="70"/>
      <c r="P49" s="70"/>
      <c r="Q49" s="70"/>
      <c r="R49" s="70"/>
      <c r="S49" s="70"/>
      <c r="T49" s="70"/>
      <c r="U49" s="70"/>
      <c r="V49" s="70"/>
      <c r="X49" s="71"/>
    </row>
    <row r="50" spans="3:24" x14ac:dyDescent="0.3">
      <c r="C50" s="69"/>
      <c r="H50" s="70"/>
      <c r="I50" s="70"/>
      <c r="J50" s="70"/>
      <c r="K50" s="70"/>
      <c r="L50" s="70"/>
      <c r="M50" s="70"/>
      <c r="N50" s="70"/>
      <c r="O50" s="70"/>
      <c r="P50" s="70"/>
      <c r="Q50" s="70"/>
      <c r="R50" s="70"/>
      <c r="S50" s="70"/>
      <c r="T50" s="70"/>
      <c r="U50" s="70"/>
      <c r="V50" s="70"/>
      <c r="X50" s="71"/>
    </row>
    <row r="51" spans="3:24" x14ac:dyDescent="0.3">
      <c r="C51" s="69"/>
      <c r="H51" s="70"/>
      <c r="I51" s="70"/>
      <c r="J51" s="70"/>
      <c r="K51" s="70"/>
      <c r="L51" s="70"/>
      <c r="M51" s="70"/>
      <c r="N51" s="70"/>
      <c r="O51" s="70"/>
      <c r="P51" s="70"/>
      <c r="Q51" s="70"/>
      <c r="R51" s="70"/>
      <c r="S51" s="70"/>
      <c r="T51" s="70"/>
      <c r="U51" s="70"/>
      <c r="V51" s="70"/>
      <c r="X51" s="71"/>
    </row>
  </sheetData>
  <mergeCells count="11">
    <mergeCell ref="A36:B36"/>
    <mergeCell ref="A4:B4"/>
    <mergeCell ref="A5:B5"/>
    <mergeCell ref="A10:B10"/>
    <mergeCell ref="A13:B13"/>
    <mergeCell ref="A19:B19"/>
    <mergeCell ref="A3:B3"/>
    <mergeCell ref="A32:B32"/>
    <mergeCell ref="A20:B20"/>
    <mergeCell ref="A27:B27"/>
    <mergeCell ref="A33:B33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8f88985-7119-4f55-b3ba-c79bd5920255" xsi:nil="true"/>
    <lcf76f155ced4ddcb4097134ff3c332f xmlns="e0bce2f1-2ece-47f0-bad6-eba845ae6da9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6EF440748580647B9F594FB5AF3FE74" ma:contentTypeVersion="11" ma:contentTypeDescription="Create a new document." ma:contentTypeScope="" ma:versionID="67fe0994b2ad12bdfc9c99a06334a50d">
  <xsd:schema xmlns:xsd="http://www.w3.org/2001/XMLSchema" xmlns:xs="http://www.w3.org/2001/XMLSchema" xmlns:p="http://schemas.microsoft.com/office/2006/metadata/properties" xmlns:ns2="e0bce2f1-2ece-47f0-bad6-eba845ae6da9" xmlns:ns3="68f88985-7119-4f55-b3ba-c79bd5920255" targetNamespace="http://schemas.microsoft.com/office/2006/metadata/properties" ma:root="true" ma:fieldsID="581d750cb73eff9980a4034f2c0813ec" ns2:_="" ns3:_="">
    <xsd:import namespace="e0bce2f1-2ece-47f0-bad6-eba845ae6da9"/>
    <xsd:import namespace="68f88985-7119-4f55-b3ba-c79bd592025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SearchPropertie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0bce2f1-2ece-47f0-bad6-eba845ae6da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22b2fad6-9d2c-441c-a321-3f5f1e9bd92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8f88985-7119-4f55-b3ba-c79bd5920255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46e12b24-07b6-41d3-8f05-0ef10656c4e8}" ma:internalName="TaxCatchAll" ma:showField="CatchAllData" ma:web="68f88985-7119-4f55-b3ba-c79bd592025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25E21D5-5DD1-4595-87EC-9D758FE3E0F5}">
  <ds:schemaRefs>
    <ds:schemaRef ds:uri="http://purl.org/dc/elements/1.1/"/>
    <ds:schemaRef ds:uri="http://schemas.microsoft.com/office/2006/metadata/properties"/>
    <ds:schemaRef ds:uri="http://purl.org/dc/terms/"/>
    <ds:schemaRef ds:uri="68f88985-7119-4f55-b3ba-c79bd5920255"/>
    <ds:schemaRef ds:uri="http://schemas.openxmlformats.org/package/2006/metadata/core-properties"/>
    <ds:schemaRef ds:uri="http://schemas.microsoft.com/office/2006/documentManagement/types"/>
    <ds:schemaRef ds:uri="http://purl.org/dc/dcmitype/"/>
    <ds:schemaRef ds:uri="http://schemas.microsoft.com/office/infopath/2007/PartnerControls"/>
    <ds:schemaRef ds:uri="e0bce2f1-2ece-47f0-bad6-eba845ae6da9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9F4F0652-353E-43F5-8F04-BF250A901F3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0bce2f1-2ece-47f0-bad6-eba845ae6da9"/>
    <ds:schemaRef ds:uri="68f88985-7119-4f55-b3ba-c79bd592025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6B8786E-5407-4840-8AB3-7105665DC98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IHI DD Shares</vt:lpstr>
      <vt:lpstr>IHI DD budget allocation</vt:lpstr>
    </vt:vector>
  </TitlesOfParts>
  <Manager/>
  <Company>European Commission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PAPAZOGLOU Michail (JRC-ISPRA)</dc:creator>
  <cp:keywords/>
  <dc:description/>
  <cp:lastModifiedBy>Juan Torrecillas</cp:lastModifiedBy>
  <cp:revision/>
  <dcterms:created xsi:type="dcterms:W3CDTF">2023-03-27T14:11:24Z</dcterms:created>
  <dcterms:modified xsi:type="dcterms:W3CDTF">2025-03-13T16:39:44Z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0x010100C6EF440748580647B9F594FB5AF3FE74</vt:lpwstr>
  </property>
  <property fmtid="{D5CDD505-2E9C-101B-9397-08002B2CF9AE}" pid="3" name="MediaServiceImageTags">
    <vt:lpwstr/>
  </property>
</Properties>
</file>