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<sst xmlns="http://schemas.openxmlformats.org/spreadsheetml/2006/main" count="373" uniqueCount="43">
  <si>
    <t xml:space="preserve">Bn Table</t>
  </si>
  <si>
    <t xml:space="preserve">s</t>
  </si>
  <si>
    <t xml:space="preserve">s 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</si>
  <si>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</si>
  <si>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</si>
  <si>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</si>
  <si>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</si>
  <si>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</si>
  <si>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</si>
  <si>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</si>
  <si>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</si>
  <si>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</si>
  <si>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</si>
  <si>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</si>
  <si>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</si>
  <si>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C</t>
  </si>
  <si>
    <t xml:space="preserve">v</t>
  </si>
  <si>
    <t xml:space="preserve">O</t>
  </si>
  <si>
    <t xml:space="preserve">r</t>
  </si>
  <si>
    <t xml:space="preserve">ci</t>
  </si>
  <si>
    <t xml:space="preserve">d</t>
  </si>
  <si>
    <t xml:space="preserve">An</t>
  </si>
  <si>
    <t xml:space="preserve">n</t>
  </si>
  <si>
    <t xml:space="preserve">m</t>
  </si>
  <si>
    <t xml:space="preserve">k</t>
  </si>
  <si>
    <t xml:space="preserve">CWTable</t>
  </si>
  <si>
    <t xml:space="preserve">CP</t>
  </si>
  <si>
    <t xml:space="preserve">CMC</t>
  </si>
  <si>
    <t xml:space="preserve">MV</t>
  </si>
  <si>
    <t xml:space="preserve">MW</t>
  </si>
  <si>
    <t xml:space="preserve">HLB</t>
  </si>
  <si>
    <t xml:space="preserve">HVAP</t>
  </si>
  <si>
    <t xml:space="preserve">Polar</t>
  </si>
  <si>
    <t xml:space="preserve">KH0</t>
  </si>
  <si>
    <t xml:space="preserve">Coefficient</t>
  </si>
  <si>
    <t xml:space="preserve">NPOS</t>
  </si>
  <si>
    <t xml:space="preserve">Bond (1,0,0)</t>
  </si>
  <si>
    <t xml:space="preserve">C0</t>
  </si>
  <si>
    <t xml:space="preserve">C1</t>
  </si>
  <si>
    <t xml:space="preserve">Correción</t>
  </si>
  <si>
    <t xml:space="preserve">CH3</t>
  </si>
  <si>
    <t xml:space="preserve">CH2</t>
  </si>
  <si>
    <t xml:space="preserve">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</si>
</sst>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"/>
    <numFmt numFmtId="166" formatCode="#,##0.0000"/>
    <numFmt numFmtId="167" formatCode="_(* #,##0.00_);_(* \(#,##0.00\);_(* \-??_);_(@_)"/>
    <numFmt numFmtId="168" formatCode="#,##0.00000"/>
    <numFmt numFmtId="169" formatCode="#,##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C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497B0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558ED5"/>
      </patternFill>
    </fill>
    <fill>
      <patternFill patternType="solid">
        <fgColor rgb="FFD99694"/>
        <bgColor rgb="FFFF99CC"/>
      </patternFill>
    </fill>
    <fill>
      <patternFill patternType="solid">
        <fgColor rgb="FF953735"/>
        <bgColor rgb="FF993366"/>
      </patternFill>
    </fill>
    <fill>
      <patternFill patternType="solid">
        <fgColor rgb="FF558ED5"/>
        <bgColor rgb="FF4F81BD"/>
      </patternFill>
    </fill>
    <fill>
      <patternFill patternType="solid">
        <fgColor rgb="FFF2DCDB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53735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4F81BD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39" activeCellId="0" sqref="C39"/>
    </sheetView>
  </sheetViews>
  <sheetFormatPr defaultRowHeight="15"/>
  <cols>
    <col collapsed="false" hidden="false" max="1025" min="1" style="0" width="10.6032388663968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4" t="s">
        <v>14</v>
      </c>
    </row>
    <row r="3" customFormat="false" ht="13.8" hidden="false" customHeight="false" outlineLevel="0" collapsed="false">
      <c r="A3" s="5" t="s">
        <v>15</v>
      </c>
      <c r="B3" s="6" t="s">
        <v>16</v>
      </c>
      <c r="C3" s="7" t="s">
        <v>16</v>
      </c>
      <c r="D3" s="8"/>
      <c r="E3" s="9"/>
      <c r="F3" s="9"/>
      <c r="G3" s="9"/>
      <c r="H3" s="10"/>
      <c r="I3" s="11" t="n">
        <v>2</v>
      </c>
      <c r="J3" s="12" t="n">
        <v>1</v>
      </c>
      <c r="K3" s="9"/>
      <c r="L3" s="9"/>
      <c r="M3" s="9"/>
      <c r="N3" s="13"/>
      <c r="O3" s="14"/>
    </row>
    <row r="4" customFormat="false" ht="13.8" hidden="false" customHeight="false" outlineLevel="0" collapsed="false">
      <c r="A4" s="15" t="s">
        <v>17</v>
      </c>
      <c r="B4" s="16" t="s">
        <v>16</v>
      </c>
      <c r="C4" s="17" t="s">
        <v>16</v>
      </c>
      <c r="D4" s="8" t="n">
        <v>1</v>
      </c>
      <c r="E4" s="9" t="n">
        <v>1</v>
      </c>
      <c r="F4" s="9" t="n">
        <v>1</v>
      </c>
      <c r="G4" s="9" t="n">
        <v>1</v>
      </c>
      <c r="H4" s="18" t="n">
        <v>1</v>
      </c>
      <c r="I4" s="19" t="n">
        <v>2</v>
      </c>
      <c r="J4" s="20" t="n">
        <v>2</v>
      </c>
      <c r="K4" s="9" t="n">
        <v>1</v>
      </c>
      <c r="L4" s="9" t="n">
        <v>1</v>
      </c>
      <c r="M4" s="9" t="n">
        <v>2</v>
      </c>
      <c r="N4" s="13" t="n">
        <v>2</v>
      </c>
      <c r="O4" s="14" t="n">
        <v>2</v>
      </c>
    </row>
    <row r="5" customFormat="false" ht="13.8" hidden="false" customHeight="false" outlineLevel="0" collapsed="false">
      <c r="A5" s="15" t="s">
        <v>18</v>
      </c>
      <c r="B5" s="16" t="s">
        <v>16</v>
      </c>
      <c r="C5" s="17" t="s">
        <v>16</v>
      </c>
      <c r="D5" s="8"/>
      <c r="E5" s="9" t="n">
        <v>2</v>
      </c>
      <c r="F5" s="9" t="n">
        <v>2</v>
      </c>
      <c r="G5" s="9" t="n">
        <v>4</v>
      </c>
      <c r="H5" s="18" t="n">
        <v>2</v>
      </c>
      <c r="I5" s="19" t="n">
        <v>2</v>
      </c>
      <c r="J5" s="20" t="n">
        <v>2</v>
      </c>
      <c r="K5" s="9" t="n">
        <v>2</v>
      </c>
      <c r="L5" s="9" t="n">
        <v>10</v>
      </c>
      <c r="M5" s="9" t="n">
        <v>2</v>
      </c>
      <c r="N5" s="13" t="n">
        <v>2</v>
      </c>
      <c r="O5" s="14" t="n">
        <v>2</v>
      </c>
    </row>
    <row r="6" customFormat="false" ht="13.8" hidden="false" customHeight="false" outlineLevel="0" collapsed="false">
      <c r="A6" s="15" t="s">
        <v>19</v>
      </c>
      <c r="B6" s="16" t="s">
        <v>16</v>
      </c>
      <c r="C6" s="17" t="s">
        <v>16</v>
      </c>
      <c r="D6" s="8"/>
      <c r="E6" s="9"/>
      <c r="F6" s="9"/>
      <c r="G6" s="9"/>
      <c r="H6" s="18" t="n">
        <v>6</v>
      </c>
      <c r="I6" s="19" t="n">
        <v>0</v>
      </c>
      <c r="J6" s="20" t="n">
        <v>0</v>
      </c>
      <c r="K6" s="9" t="n">
        <v>6</v>
      </c>
      <c r="L6" s="9" t="n">
        <v>6</v>
      </c>
      <c r="M6" s="21" t="n">
        <v>0</v>
      </c>
      <c r="N6" s="22"/>
      <c r="O6" s="14"/>
    </row>
    <row r="7" customFormat="false" ht="13.8" hidden="false" customHeight="false" outlineLevel="0" collapsed="false">
      <c r="A7" s="23" t="n">
        <v>1</v>
      </c>
      <c r="B7" s="16" t="s">
        <v>16</v>
      </c>
      <c r="C7" s="17" t="s">
        <v>16</v>
      </c>
      <c r="D7" s="8"/>
      <c r="E7" s="9"/>
      <c r="F7" s="9"/>
      <c r="G7" s="9"/>
      <c r="H7" s="18" t="n">
        <v>2</v>
      </c>
      <c r="I7" s="19" t="n">
        <v>0</v>
      </c>
      <c r="J7" s="20" t="n">
        <v>0</v>
      </c>
      <c r="K7" s="9" t="n">
        <v>2</v>
      </c>
      <c r="L7" s="9" t="n">
        <v>2</v>
      </c>
      <c r="M7" s="21" t="n">
        <v>0</v>
      </c>
      <c r="N7" s="22"/>
      <c r="O7" s="14"/>
    </row>
    <row r="8" customFormat="false" ht="13.8" hidden="false" customHeight="false" outlineLevel="0" collapsed="false">
      <c r="A8" s="15" t="s">
        <v>20</v>
      </c>
      <c r="B8" s="16" t="s">
        <v>16</v>
      </c>
      <c r="C8" s="17" t="s">
        <v>16</v>
      </c>
      <c r="D8" s="8"/>
      <c r="E8" s="9"/>
      <c r="F8" s="9"/>
      <c r="G8" s="9"/>
      <c r="H8" s="24" t="n">
        <v>0</v>
      </c>
      <c r="I8" s="25" t="n">
        <v>1</v>
      </c>
      <c r="J8" s="26" t="n">
        <v>1</v>
      </c>
      <c r="K8" s="9"/>
      <c r="L8" s="9"/>
      <c r="M8" s="21" t="n">
        <v>0</v>
      </c>
      <c r="N8" s="22"/>
      <c r="O8" s="14"/>
    </row>
    <row r="9" customFormat="false" ht="13.8" hidden="false" customHeight="false" outlineLevel="0" collapsed="false">
      <c r="A9" s="15" t="s">
        <v>15</v>
      </c>
      <c r="B9" s="16" t="s">
        <v>15</v>
      </c>
      <c r="C9" s="17" t="s">
        <v>16</v>
      </c>
      <c r="D9" s="8"/>
      <c r="E9" s="9" t="n">
        <v>-2</v>
      </c>
      <c r="F9" s="9" t="n">
        <v>-1</v>
      </c>
      <c r="G9" s="9" t="n">
        <v>-2</v>
      </c>
      <c r="H9" s="10"/>
      <c r="I9" s="11" t="n">
        <v>1</v>
      </c>
      <c r="J9" s="12" t="n">
        <v>1</v>
      </c>
      <c r="K9" s="9"/>
      <c r="L9" s="9" t="n">
        <v>-5</v>
      </c>
      <c r="M9" s="9"/>
      <c r="N9" s="13" t="n">
        <v>-1</v>
      </c>
      <c r="O9" s="14" t="n">
        <v>-1</v>
      </c>
    </row>
    <row r="10" customFormat="false" ht="13.8" hidden="false" customHeight="false" outlineLevel="0" collapsed="false">
      <c r="A10" s="15" t="s">
        <v>17</v>
      </c>
      <c r="B10" s="16" t="s">
        <v>15</v>
      </c>
      <c r="C10" s="17" t="s">
        <v>16</v>
      </c>
      <c r="D10" s="8" t="n">
        <v>1</v>
      </c>
      <c r="E10" s="9" t="n">
        <v>1</v>
      </c>
      <c r="F10" s="9"/>
      <c r="G10" s="9"/>
      <c r="H10" s="27"/>
      <c r="I10" s="19" t="n">
        <v>1</v>
      </c>
      <c r="J10" s="20"/>
      <c r="K10" s="9"/>
      <c r="L10" s="9"/>
      <c r="M10" s="9"/>
      <c r="N10" s="13" t="n">
        <v>1</v>
      </c>
      <c r="O10" s="14" t="n">
        <v>1</v>
      </c>
    </row>
    <row r="11" customFormat="false" ht="13.8" hidden="false" customHeight="false" outlineLevel="0" collapsed="false">
      <c r="A11" s="15" t="s">
        <v>15</v>
      </c>
      <c r="B11" s="16" t="s">
        <v>18</v>
      </c>
      <c r="C11" s="17" t="s">
        <v>16</v>
      </c>
      <c r="D11" s="8"/>
      <c r="E11" s="9" t="n">
        <v>4</v>
      </c>
      <c r="F11" s="9" t="n">
        <v>3</v>
      </c>
      <c r="G11" s="9" t="n">
        <v>5</v>
      </c>
      <c r="H11" s="27"/>
      <c r="I11" s="19" t="n">
        <v>1</v>
      </c>
      <c r="J11" s="20" t="n">
        <v>1</v>
      </c>
      <c r="K11" s="9" t="n">
        <v>0</v>
      </c>
      <c r="L11" s="9" t="n">
        <v>9</v>
      </c>
      <c r="M11" s="9" t="n">
        <v>1</v>
      </c>
      <c r="N11" s="13" t="n">
        <v>2</v>
      </c>
      <c r="O11" s="14" t="n">
        <v>2</v>
      </c>
    </row>
    <row r="12" customFormat="false" ht="13.8" hidden="false" customHeight="false" outlineLevel="0" collapsed="false">
      <c r="A12" s="15" t="s">
        <v>17</v>
      </c>
      <c r="B12" s="16" t="s">
        <v>18</v>
      </c>
      <c r="C12" s="17" t="s">
        <v>16</v>
      </c>
      <c r="D12" s="8"/>
      <c r="E12" s="9"/>
      <c r="F12" s="9" t="n">
        <v>1</v>
      </c>
      <c r="G12" s="9" t="n">
        <v>1</v>
      </c>
      <c r="H12" s="18" t="n">
        <v>2</v>
      </c>
      <c r="I12" s="19" t="n">
        <v>2</v>
      </c>
      <c r="J12" s="20" t="n">
        <v>2</v>
      </c>
      <c r="K12" s="9" t="n">
        <v>2</v>
      </c>
      <c r="L12" s="9" t="n">
        <v>2</v>
      </c>
      <c r="M12" s="9" t="n">
        <v>3</v>
      </c>
      <c r="N12" s="13" t="n">
        <v>2</v>
      </c>
      <c r="O12" s="14" t="n">
        <v>2</v>
      </c>
    </row>
    <row r="13" customFormat="false" ht="13.8" hidden="false" customHeight="false" outlineLevel="0" collapsed="false">
      <c r="A13" s="15" t="s">
        <v>18</v>
      </c>
      <c r="B13" s="16" t="s">
        <v>18</v>
      </c>
      <c r="C13" s="17" t="s">
        <v>16</v>
      </c>
      <c r="D13" s="8"/>
      <c r="E13" s="9"/>
      <c r="F13" s="9"/>
      <c r="G13" s="9" t="n">
        <v>1</v>
      </c>
      <c r="H13" s="18"/>
      <c r="I13" s="19" t="n">
        <v>0</v>
      </c>
      <c r="J13" s="20"/>
      <c r="K13" s="9" t="n">
        <v>0</v>
      </c>
      <c r="L13" s="9" t="n">
        <v>2</v>
      </c>
      <c r="M13" s="9" t="n">
        <v>0</v>
      </c>
      <c r="N13" s="22"/>
      <c r="O13" s="14"/>
    </row>
    <row r="14" customFormat="false" ht="13.8" hidden="false" customHeight="false" outlineLevel="0" collapsed="false">
      <c r="A14" s="15" t="s">
        <v>19</v>
      </c>
      <c r="B14" s="16" t="s">
        <v>19</v>
      </c>
      <c r="C14" s="17" t="s">
        <v>16</v>
      </c>
      <c r="D14" s="8"/>
      <c r="E14" s="9"/>
      <c r="F14" s="9"/>
      <c r="G14" s="9"/>
      <c r="H14" s="28" t="n">
        <v>3</v>
      </c>
      <c r="I14" s="19"/>
      <c r="J14" s="20"/>
      <c r="K14" s="9" t="n">
        <v>3</v>
      </c>
      <c r="L14" s="9" t="n">
        <v>3</v>
      </c>
      <c r="M14" s="9" t="n">
        <v>0</v>
      </c>
      <c r="N14" s="22"/>
      <c r="O14" s="14"/>
    </row>
    <row r="15" customFormat="false" ht="13.8" hidden="false" customHeight="false" outlineLevel="0" collapsed="false">
      <c r="A15" s="15" t="s">
        <v>19</v>
      </c>
      <c r="B15" s="16" t="s">
        <v>15</v>
      </c>
      <c r="C15" s="17" t="s">
        <v>16</v>
      </c>
      <c r="D15" s="8"/>
      <c r="E15" s="9"/>
      <c r="F15" s="9"/>
      <c r="G15" s="9"/>
      <c r="H15" s="28" t="n">
        <v>1</v>
      </c>
      <c r="I15" s="19"/>
      <c r="J15" s="20"/>
      <c r="K15" s="9" t="n">
        <v>1</v>
      </c>
      <c r="L15" s="9" t="n">
        <v>0</v>
      </c>
      <c r="M15" s="9" t="n">
        <v>0</v>
      </c>
      <c r="N15" s="22"/>
      <c r="O15" s="14"/>
    </row>
    <row r="16" customFormat="false" ht="13.8" hidden="false" customHeight="false" outlineLevel="0" collapsed="false">
      <c r="A16" s="15" t="s">
        <v>19</v>
      </c>
      <c r="B16" s="29" t="n">
        <v>1</v>
      </c>
      <c r="C16" s="17" t="s">
        <v>16</v>
      </c>
      <c r="D16" s="30"/>
      <c r="E16" s="21"/>
      <c r="F16" s="21"/>
      <c r="G16" s="21"/>
      <c r="H16" s="28" t="n">
        <v>3</v>
      </c>
      <c r="I16" s="19"/>
      <c r="J16" s="20"/>
      <c r="K16" s="9" t="n">
        <v>3</v>
      </c>
      <c r="L16" s="9" t="n">
        <v>3</v>
      </c>
      <c r="M16" s="9" t="n">
        <v>0</v>
      </c>
      <c r="N16" s="22"/>
      <c r="O16" s="14"/>
    </row>
    <row r="17" customFormat="false" ht="13.8" hidden="false" customHeight="false" outlineLevel="0" collapsed="false">
      <c r="A17" s="15" t="s">
        <v>19</v>
      </c>
      <c r="B17" s="16" t="s">
        <v>18</v>
      </c>
      <c r="C17" s="17" t="s">
        <v>16</v>
      </c>
      <c r="D17" s="30"/>
      <c r="E17" s="21"/>
      <c r="F17" s="21"/>
      <c r="G17" s="21"/>
      <c r="H17" s="28" t="n">
        <v>2</v>
      </c>
      <c r="I17" s="19"/>
      <c r="J17" s="20"/>
      <c r="K17" s="9" t="n">
        <v>2</v>
      </c>
      <c r="L17" s="9" t="n">
        <v>3</v>
      </c>
      <c r="M17" s="9" t="n">
        <v>0</v>
      </c>
      <c r="N17" s="22"/>
      <c r="O17" s="14"/>
    </row>
    <row r="18" customFormat="false" ht="13.8" hidden="false" customHeight="false" outlineLevel="0" collapsed="false">
      <c r="A18" s="15" t="s">
        <v>20</v>
      </c>
      <c r="B18" s="16" t="s">
        <v>18</v>
      </c>
      <c r="C18" s="17" t="s">
        <v>16</v>
      </c>
      <c r="D18" s="30"/>
      <c r="E18" s="21"/>
      <c r="F18" s="21"/>
      <c r="G18" s="21"/>
      <c r="H18" s="31"/>
      <c r="I18" s="19" t="n">
        <v>1</v>
      </c>
      <c r="J18" s="20" t="n">
        <v>1</v>
      </c>
      <c r="K18" s="9"/>
      <c r="L18" s="9"/>
      <c r="M18" s="9" t="n">
        <v>0</v>
      </c>
      <c r="N18" s="22"/>
      <c r="O18" s="14"/>
    </row>
    <row r="19" customFormat="false" ht="13.8" hidden="false" customHeight="false" outlineLevel="0" collapsed="false">
      <c r="A19" s="15" t="s">
        <v>17</v>
      </c>
      <c r="B19" s="16" t="s">
        <v>20</v>
      </c>
      <c r="C19" s="17" t="s">
        <v>16</v>
      </c>
      <c r="D19" s="30"/>
      <c r="E19" s="21"/>
      <c r="F19" s="21"/>
      <c r="G19" s="21"/>
      <c r="H19" s="32"/>
      <c r="I19" s="25" t="n">
        <v>1</v>
      </c>
      <c r="J19" s="26" t="n">
        <v>1</v>
      </c>
      <c r="K19" s="21"/>
      <c r="L19" s="21"/>
      <c r="M19" s="9" t="n">
        <v>0</v>
      </c>
      <c r="N19" s="22"/>
      <c r="O19" s="14"/>
    </row>
    <row r="20" customFormat="false" ht="13.8" hidden="false" customHeight="false" outlineLevel="0" collapsed="false">
      <c r="A20" s="15" t="s">
        <v>15</v>
      </c>
      <c r="B20" s="16" t="s">
        <v>15</v>
      </c>
      <c r="C20" s="17" t="s">
        <v>15</v>
      </c>
      <c r="D20" s="8"/>
      <c r="E20" s="9" t="n">
        <v>-3</v>
      </c>
      <c r="F20" s="9" t="n">
        <v>-2</v>
      </c>
      <c r="G20" s="9" t="n">
        <v>-4</v>
      </c>
      <c r="H20" s="33"/>
      <c r="I20" s="34" t="n">
        <v>1</v>
      </c>
      <c r="J20" s="35" t="n">
        <v>1</v>
      </c>
      <c r="K20" s="9"/>
      <c r="L20" s="9" t="n">
        <v>-6</v>
      </c>
      <c r="M20" s="9"/>
      <c r="N20" s="36" t="n">
        <v>-1</v>
      </c>
      <c r="O20" s="37" t="n">
        <v>-2</v>
      </c>
    </row>
    <row r="21" customFormat="false" ht="13.8" hidden="false" customHeight="false" outlineLevel="0" collapsed="false">
      <c r="A21" s="15" t="s">
        <v>17</v>
      </c>
      <c r="B21" s="16" t="s">
        <v>15</v>
      </c>
      <c r="C21" s="17" t="s">
        <v>15</v>
      </c>
      <c r="D21" s="8" t="n">
        <v>2</v>
      </c>
      <c r="E21" s="9" t="n">
        <v>1</v>
      </c>
      <c r="F21" s="9" t="n">
        <v>1</v>
      </c>
      <c r="G21" s="9" t="n">
        <v>1</v>
      </c>
      <c r="H21" s="18" t="n">
        <v>1</v>
      </c>
      <c r="I21" s="19" t="n">
        <v>1</v>
      </c>
      <c r="J21" s="20" t="n">
        <v>1</v>
      </c>
      <c r="K21" s="9" t="n">
        <v>1</v>
      </c>
      <c r="L21" s="9" t="n">
        <v>1</v>
      </c>
      <c r="M21" s="9" t="n">
        <v>1</v>
      </c>
      <c r="N21" s="36" t="n">
        <v>1</v>
      </c>
      <c r="O21" s="37" t="n">
        <v>2</v>
      </c>
    </row>
    <row r="22" customFormat="false" ht="13.8" hidden="false" customHeight="false" outlineLevel="0" collapsed="false">
      <c r="A22" s="15" t="s">
        <v>15</v>
      </c>
      <c r="B22" s="16" t="s">
        <v>17</v>
      </c>
      <c r="C22" s="17" t="s">
        <v>15</v>
      </c>
      <c r="D22" s="8" t="n">
        <v>-1</v>
      </c>
      <c r="E22" s="9" t="n">
        <v>-1</v>
      </c>
      <c r="F22" s="9" t="n">
        <v>-2</v>
      </c>
      <c r="G22" s="9" t="n">
        <v>-2</v>
      </c>
      <c r="H22" s="18" t="n">
        <v>-1</v>
      </c>
      <c r="I22" s="19" t="n">
        <v>-1</v>
      </c>
      <c r="J22" s="20" t="n">
        <v>-2</v>
      </c>
      <c r="K22" s="9" t="n">
        <v>-2</v>
      </c>
      <c r="L22" s="9" t="n">
        <v>-2</v>
      </c>
      <c r="M22" s="9" t="n">
        <v>-3</v>
      </c>
      <c r="N22" s="36" t="n">
        <v>-1</v>
      </c>
      <c r="O22" s="37" t="n">
        <v>-1</v>
      </c>
    </row>
    <row r="23" customFormat="false" ht="13.8" hidden="false" customHeight="false" outlineLevel="0" collapsed="false">
      <c r="A23" s="15" t="s">
        <v>15</v>
      </c>
      <c r="B23" s="16" t="s">
        <v>15</v>
      </c>
      <c r="C23" s="17" t="s">
        <v>18</v>
      </c>
      <c r="D23" s="8"/>
      <c r="E23" s="9" t="n">
        <v>3</v>
      </c>
      <c r="F23" s="9" t="n">
        <v>3</v>
      </c>
      <c r="G23" s="9" t="n">
        <v>5</v>
      </c>
      <c r="H23" s="18"/>
      <c r="I23" s="19" t="n">
        <v>1</v>
      </c>
      <c r="J23" s="20" t="n">
        <v>1</v>
      </c>
      <c r="K23" s="9" t="n">
        <v>0</v>
      </c>
      <c r="L23" s="9" t="n">
        <v>3</v>
      </c>
      <c r="M23" s="9" t="n">
        <v>1</v>
      </c>
      <c r="N23" s="36" t="n">
        <v>1</v>
      </c>
      <c r="O23" s="37" t="n">
        <v>2</v>
      </c>
    </row>
    <row r="24" customFormat="false" ht="13.8" hidden="false" customHeight="false" outlineLevel="0" collapsed="false">
      <c r="A24" s="15" t="s">
        <v>15</v>
      </c>
      <c r="B24" s="16" t="s">
        <v>18</v>
      </c>
      <c r="C24" s="17" t="s">
        <v>15</v>
      </c>
      <c r="D24" s="8"/>
      <c r="E24" s="9" t="n">
        <v>2</v>
      </c>
      <c r="F24" s="9" t="n">
        <v>1</v>
      </c>
      <c r="G24" s="9" t="n">
        <v>1</v>
      </c>
      <c r="H24" s="18"/>
      <c r="I24" s="19" t="n">
        <v>0</v>
      </c>
      <c r="J24" s="20" t="n">
        <v>0</v>
      </c>
      <c r="K24" s="9" t="n">
        <v>0</v>
      </c>
      <c r="L24" s="9" t="n">
        <v>3</v>
      </c>
      <c r="M24" s="21" t="n">
        <v>0</v>
      </c>
      <c r="N24" s="36" t="n">
        <v>0</v>
      </c>
      <c r="O24" s="37" t="n">
        <v>0</v>
      </c>
    </row>
    <row r="25" customFormat="false" ht="13.8" hidden="false" customHeight="false" outlineLevel="0" collapsed="false">
      <c r="A25" s="15" t="s">
        <v>15</v>
      </c>
      <c r="B25" s="16" t="s">
        <v>17</v>
      </c>
      <c r="C25" s="17" t="s">
        <v>18</v>
      </c>
      <c r="D25" s="8"/>
      <c r="E25" s="9"/>
      <c r="F25" s="9" t="n">
        <v>1</v>
      </c>
      <c r="G25" s="9" t="n">
        <v>1</v>
      </c>
      <c r="H25" s="18"/>
      <c r="I25" s="19" t="n">
        <v>1</v>
      </c>
      <c r="J25" s="20" t="n">
        <v>1</v>
      </c>
      <c r="K25" s="9" t="n">
        <v>2</v>
      </c>
      <c r="L25" s="9" t="n">
        <v>2</v>
      </c>
      <c r="M25" s="9" t="n">
        <v>3</v>
      </c>
      <c r="N25" s="36" t="n">
        <v>0</v>
      </c>
      <c r="O25" s="37" t="n">
        <v>0</v>
      </c>
    </row>
    <row r="26" customFormat="false" ht="13.8" hidden="false" customHeight="false" outlineLevel="0" collapsed="false">
      <c r="A26" s="15" t="s">
        <v>17</v>
      </c>
      <c r="B26" s="16" t="s">
        <v>18</v>
      </c>
      <c r="C26" s="17" t="s">
        <v>15</v>
      </c>
      <c r="D26" s="8"/>
      <c r="E26" s="9" t="n">
        <v>1</v>
      </c>
      <c r="F26" s="9" t="n">
        <v>1</v>
      </c>
      <c r="G26" s="9" t="n">
        <v>1</v>
      </c>
      <c r="H26" s="18"/>
      <c r="I26" s="19" t="n">
        <v>0</v>
      </c>
      <c r="J26" s="20" t="n">
        <v>0</v>
      </c>
      <c r="K26" s="9" t="n">
        <v>0</v>
      </c>
      <c r="L26" s="9" t="n">
        <v>0</v>
      </c>
      <c r="M26" s="9" t="n">
        <v>1</v>
      </c>
      <c r="N26" s="36" t="n">
        <v>2</v>
      </c>
      <c r="O26" s="37" t="n">
        <v>2</v>
      </c>
    </row>
    <row r="27" customFormat="false" ht="13.8" hidden="false" customHeight="false" outlineLevel="0" collapsed="false">
      <c r="A27" s="15" t="s">
        <v>15</v>
      </c>
      <c r="B27" s="16" t="s">
        <v>18</v>
      </c>
      <c r="C27" s="17" t="s">
        <v>18</v>
      </c>
      <c r="D27" s="30"/>
      <c r="E27" s="21"/>
      <c r="F27" s="9"/>
      <c r="G27" s="9" t="n">
        <v>2</v>
      </c>
      <c r="H27" s="18"/>
      <c r="I27" s="19" t="n">
        <v>0</v>
      </c>
      <c r="J27" s="20" t="n">
        <v>0</v>
      </c>
      <c r="K27" s="9" t="n">
        <v>0</v>
      </c>
      <c r="L27" s="9" t="n">
        <v>4</v>
      </c>
      <c r="M27" s="9" t="n">
        <v>0</v>
      </c>
      <c r="N27" s="36" t="n">
        <v>0</v>
      </c>
      <c r="O27" s="37" t="n">
        <v>0</v>
      </c>
    </row>
    <row r="28" customFormat="false" ht="13.8" hidden="false" customHeight="false" outlineLevel="0" collapsed="false">
      <c r="A28" s="15" t="s">
        <v>18</v>
      </c>
      <c r="B28" s="16" t="s">
        <v>15</v>
      </c>
      <c r="C28" s="17" t="s">
        <v>18</v>
      </c>
      <c r="D28" s="30"/>
      <c r="E28" s="21"/>
      <c r="F28" s="21"/>
      <c r="G28" s="21"/>
      <c r="H28" s="18"/>
      <c r="I28" s="19" t="n">
        <v>0</v>
      </c>
      <c r="J28" s="20" t="n">
        <v>0</v>
      </c>
      <c r="K28" s="21" t="n">
        <v>0</v>
      </c>
      <c r="L28" s="21" t="n">
        <v>0</v>
      </c>
      <c r="M28" s="21" t="n">
        <v>0</v>
      </c>
      <c r="N28" s="36" t="n">
        <v>0</v>
      </c>
      <c r="O28" s="37" t="n">
        <v>0</v>
      </c>
    </row>
    <row r="29" customFormat="false" ht="13.8" hidden="false" customHeight="false" outlineLevel="0" collapsed="false">
      <c r="A29" s="15" t="s">
        <v>17</v>
      </c>
      <c r="B29" s="16" t="s">
        <v>15</v>
      </c>
      <c r="C29" s="17" t="s">
        <v>18</v>
      </c>
      <c r="D29" s="30"/>
      <c r="E29" s="21"/>
      <c r="F29" s="21"/>
      <c r="G29" s="21"/>
      <c r="H29" s="31"/>
      <c r="I29" s="38" t="n">
        <v>0</v>
      </c>
      <c r="J29" s="20" t="n">
        <v>0</v>
      </c>
      <c r="K29" s="21"/>
      <c r="L29" s="21" t="n">
        <v>0</v>
      </c>
      <c r="M29" s="21"/>
      <c r="N29" s="36" t="n">
        <v>1</v>
      </c>
      <c r="O29" s="37" t="n">
        <v>0</v>
      </c>
    </row>
    <row r="30" customFormat="false" ht="13.8" hidden="false" customHeight="false" outlineLevel="0" collapsed="false">
      <c r="A30" s="15" t="s">
        <v>17</v>
      </c>
      <c r="B30" s="16" t="s">
        <v>18</v>
      </c>
      <c r="C30" s="17" t="s">
        <v>17</v>
      </c>
      <c r="D30" s="30"/>
      <c r="E30" s="21"/>
      <c r="F30" s="21"/>
      <c r="G30" s="21"/>
      <c r="H30" s="31"/>
      <c r="I30" s="39" t="n">
        <v>1</v>
      </c>
      <c r="J30" s="20" t="n">
        <v>1</v>
      </c>
      <c r="K30" s="21" t="n">
        <v>0</v>
      </c>
      <c r="L30" s="21" t="n">
        <v>0</v>
      </c>
      <c r="M30" s="9" t="n">
        <v>1</v>
      </c>
      <c r="N30" s="36" t="n">
        <v>0</v>
      </c>
      <c r="O30" s="37"/>
    </row>
    <row r="31" customFormat="false" ht="13.8" hidden="false" customHeight="false" outlineLevel="0" collapsed="false">
      <c r="A31" s="15" t="s">
        <v>17</v>
      </c>
      <c r="B31" s="16" t="s">
        <v>20</v>
      </c>
      <c r="C31" s="17" t="s">
        <v>18</v>
      </c>
      <c r="D31" s="30"/>
      <c r="E31" s="21"/>
      <c r="F31" s="21"/>
      <c r="G31" s="21"/>
      <c r="H31" s="31"/>
      <c r="I31" s="39" t="n">
        <v>1</v>
      </c>
      <c r="J31" s="20" t="n">
        <v>1</v>
      </c>
      <c r="K31" s="21" t="n">
        <v>0</v>
      </c>
      <c r="L31" s="21" t="n">
        <v>0</v>
      </c>
      <c r="M31" s="40" t="n">
        <v>0</v>
      </c>
      <c r="N31" s="36" t="n">
        <v>1</v>
      </c>
      <c r="O31" s="37"/>
    </row>
    <row r="32" customFormat="false" ht="13.8" hidden="false" customHeight="false" outlineLevel="0" collapsed="false">
      <c r="A32" s="15" t="s">
        <v>20</v>
      </c>
      <c r="B32" s="16" t="s">
        <v>17</v>
      </c>
      <c r="C32" s="17" t="s">
        <v>18</v>
      </c>
      <c r="D32" s="30"/>
      <c r="E32" s="21"/>
      <c r="F32" s="21"/>
      <c r="G32" s="21"/>
      <c r="H32" s="31"/>
      <c r="I32" s="39" t="n">
        <v>1</v>
      </c>
      <c r="J32" s="20" t="n">
        <v>1</v>
      </c>
      <c r="K32" s="21" t="n">
        <v>0</v>
      </c>
      <c r="L32" s="21" t="n">
        <v>0</v>
      </c>
      <c r="M32" s="40" t="n">
        <v>0</v>
      </c>
      <c r="N32" s="41"/>
      <c r="O32" s="42"/>
    </row>
    <row r="33" customFormat="false" ht="13.8" hidden="false" customHeight="false" outlineLevel="0" collapsed="false">
      <c r="A33" s="15" t="s">
        <v>15</v>
      </c>
      <c r="B33" s="16" t="s">
        <v>18</v>
      </c>
      <c r="C33" s="17" t="s">
        <v>20</v>
      </c>
      <c r="D33" s="30"/>
      <c r="E33" s="21"/>
      <c r="F33" s="21"/>
      <c r="G33" s="21"/>
      <c r="H33" s="31"/>
      <c r="I33" s="39" t="n">
        <v>1</v>
      </c>
      <c r="J33" s="20" t="n">
        <v>1</v>
      </c>
      <c r="K33" s="21" t="n">
        <v>0</v>
      </c>
      <c r="L33" s="21" t="n">
        <v>0</v>
      </c>
      <c r="M33" s="40" t="n">
        <v>0</v>
      </c>
      <c r="N33" s="41"/>
      <c r="O33" s="42"/>
    </row>
    <row r="34" customFormat="false" ht="13.8" hidden="false" customHeight="false" outlineLevel="0" collapsed="false">
      <c r="A34" s="15" t="s">
        <v>19</v>
      </c>
      <c r="B34" s="16" t="s">
        <v>15</v>
      </c>
      <c r="C34" s="17" t="s">
        <v>15</v>
      </c>
      <c r="D34" s="30"/>
      <c r="E34" s="21"/>
      <c r="F34" s="9"/>
      <c r="G34" s="9"/>
      <c r="H34" s="43" t="n">
        <v>1</v>
      </c>
      <c r="I34" s="9"/>
      <c r="J34" s="44"/>
      <c r="K34" s="9" t="n">
        <v>1</v>
      </c>
      <c r="L34" s="9" t="n">
        <v>0</v>
      </c>
      <c r="M34" s="40" t="n">
        <v>0</v>
      </c>
      <c r="N34" s="41"/>
      <c r="O34" s="42"/>
    </row>
    <row r="35" customFormat="false" ht="13.8" hidden="false" customHeight="false" outlineLevel="0" collapsed="false">
      <c r="A35" s="15" t="s">
        <v>15</v>
      </c>
      <c r="B35" s="16" t="s">
        <v>19</v>
      </c>
      <c r="C35" s="45" t="n">
        <v>1</v>
      </c>
      <c r="D35" s="8"/>
      <c r="E35" s="9"/>
      <c r="F35" s="9"/>
      <c r="G35" s="9"/>
      <c r="H35" s="43" t="n">
        <v>1</v>
      </c>
      <c r="I35" s="9"/>
      <c r="J35" s="44"/>
      <c r="K35" s="9" t="n">
        <v>1</v>
      </c>
      <c r="L35" s="9" t="n">
        <v>0</v>
      </c>
      <c r="M35" s="40" t="n">
        <v>0</v>
      </c>
      <c r="N35" s="41"/>
      <c r="O35" s="42"/>
    </row>
    <row r="36" customFormat="false" ht="13.8" hidden="false" customHeight="false" outlineLevel="0" collapsed="false">
      <c r="A36" s="15" t="s">
        <v>19</v>
      </c>
      <c r="B36" s="29" t="n">
        <v>1</v>
      </c>
      <c r="C36" s="17" t="s">
        <v>19</v>
      </c>
      <c r="D36" s="30"/>
      <c r="E36" s="21"/>
      <c r="F36" s="21"/>
      <c r="G36" s="21"/>
      <c r="H36" s="43" t="n">
        <v>1</v>
      </c>
      <c r="I36" s="9"/>
      <c r="J36" s="44"/>
      <c r="K36" s="9" t="n">
        <v>1</v>
      </c>
      <c r="L36" s="9" t="n">
        <v>1</v>
      </c>
      <c r="M36" s="40" t="n">
        <v>0</v>
      </c>
      <c r="N36" s="41"/>
      <c r="O36" s="42"/>
    </row>
    <row r="37" customFormat="false" ht="13.8" hidden="false" customHeight="false" outlineLevel="0" collapsed="false">
      <c r="A37" s="15" t="s">
        <v>19</v>
      </c>
      <c r="B37" s="16" t="s">
        <v>19</v>
      </c>
      <c r="C37" s="17" t="n">
        <v>1</v>
      </c>
      <c r="D37" s="30"/>
      <c r="E37" s="21"/>
      <c r="F37" s="21"/>
      <c r="G37" s="21"/>
      <c r="H37" s="43" t="n">
        <v>2</v>
      </c>
      <c r="I37" s="9"/>
      <c r="J37" s="44"/>
      <c r="K37" s="9" t="n">
        <v>2</v>
      </c>
      <c r="L37" s="9" t="n">
        <v>2</v>
      </c>
      <c r="M37" s="40" t="n">
        <v>0</v>
      </c>
      <c r="N37" s="41"/>
      <c r="O37" s="42"/>
    </row>
    <row r="38" customFormat="false" ht="13.8" hidden="false" customHeight="false" outlineLevel="0" collapsed="false">
      <c r="A38" s="15" t="s">
        <v>19</v>
      </c>
      <c r="B38" s="16" t="s">
        <v>19</v>
      </c>
      <c r="C38" s="17" t="s">
        <v>19</v>
      </c>
      <c r="D38" s="30"/>
      <c r="E38" s="21"/>
      <c r="F38" s="21"/>
      <c r="G38" s="21"/>
      <c r="H38" s="43" t="n">
        <v>1</v>
      </c>
      <c r="I38" s="9"/>
      <c r="J38" s="44"/>
      <c r="K38" s="9" t="n">
        <v>1</v>
      </c>
      <c r="L38" s="9" t="n">
        <v>1</v>
      </c>
      <c r="M38" s="40" t="n">
        <v>0</v>
      </c>
      <c r="N38" s="41"/>
      <c r="O38" s="42"/>
    </row>
    <row r="39" customFormat="false" ht="13.8" hidden="false" customHeight="false" outlineLevel="0" collapsed="false">
      <c r="A39" s="15" t="s">
        <v>19</v>
      </c>
      <c r="B39" s="16" t="s">
        <v>19</v>
      </c>
      <c r="C39" s="17" t="s">
        <v>18</v>
      </c>
      <c r="D39" s="30"/>
      <c r="E39" s="21"/>
      <c r="F39" s="21"/>
      <c r="G39" s="21"/>
      <c r="H39" s="43" t="n">
        <v>2</v>
      </c>
      <c r="I39" s="9"/>
      <c r="J39" s="44"/>
      <c r="K39" s="9" t="n">
        <v>2</v>
      </c>
      <c r="L39" s="9" t="n">
        <v>2</v>
      </c>
      <c r="M39" s="40" t="n">
        <v>0</v>
      </c>
      <c r="N39" s="46"/>
      <c r="O39" s="47"/>
    </row>
    <row r="40" customFormat="false" ht="13.8" hidden="false" customHeight="false" outlineLevel="0" collapsed="false">
      <c r="A40" s="15" t="s">
        <v>19</v>
      </c>
      <c r="B40" s="16" t="s">
        <v>18</v>
      </c>
      <c r="C40" s="17" t="s">
        <v>17</v>
      </c>
      <c r="D40" s="30"/>
      <c r="E40" s="21"/>
      <c r="F40" s="21"/>
      <c r="G40" s="21"/>
      <c r="H40" s="43" t="n">
        <v>2</v>
      </c>
      <c r="I40" s="9"/>
      <c r="J40" s="44"/>
      <c r="K40" s="9" t="n">
        <v>2</v>
      </c>
      <c r="L40" s="9" t="n">
        <v>2</v>
      </c>
      <c r="M40" s="40" t="n">
        <v>0</v>
      </c>
      <c r="N40" s="46"/>
      <c r="O40" s="47"/>
    </row>
    <row r="41" customFormat="false" ht="13.8" hidden="false" customHeight="false" outlineLevel="0" collapsed="false">
      <c r="A41" s="15" t="s">
        <v>18</v>
      </c>
      <c r="B41" s="16" t="s">
        <v>19</v>
      </c>
      <c r="C41" s="17" t="s">
        <v>18</v>
      </c>
      <c r="D41" s="30"/>
      <c r="E41" s="21"/>
      <c r="F41" s="21"/>
      <c r="G41" s="21"/>
      <c r="H41" s="18"/>
      <c r="I41" s="9"/>
      <c r="J41" s="44"/>
      <c r="K41" s="9"/>
      <c r="L41" s="9" t="n">
        <v>4</v>
      </c>
      <c r="M41" s="40" t="n">
        <v>0</v>
      </c>
      <c r="N41" s="46"/>
      <c r="O41" s="47"/>
    </row>
    <row r="42" customFormat="false" ht="13.8" hidden="false" customHeight="false" outlineLevel="0" collapsed="false">
      <c r="A42" s="15" t="s">
        <v>19</v>
      </c>
      <c r="B42" s="16" t="s">
        <v>18</v>
      </c>
      <c r="C42" s="17" t="s">
        <v>15</v>
      </c>
      <c r="D42" s="30"/>
      <c r="E42" s="21"/>
      <c r="F42" s="21"/>
      <c r="G42" s="21"/>
      <c r="H42" s="18"/>
      <c r="I42" s="9"/>
      <c r="J42" s="44"/>
      <c r="K42" s="21"/>
      <c r="L42" s="9" t="n">
        <v>1</v>
      </c>
      <c r="M42" s="40" t="n">
        <v>0</v>
      </c>
      <c r="N42" s="46"/>
      <c r="O42" s="47"/>
    </row>
    <row r="43" customFormat="false" ht="13.8" hidden="false" customHeight="false" outlineLevel="0" collapsed="false">
      <c r="A43" s="23" t="n">
        <v>1</v>
      </c>
      <c r="B43" s="16" t="s">
        <v>19</v>
      </c>
      <c r="C43" s="17" t="s">
        <v>18</v>
      </c>
      <c r="D43" s="30"/>
      <c r="E43" s="21"/>
      <c r="F43" s="21"/>
      <c r="G43" s="21"/>
      <c r="H43" s="18"/>
      <c r="I43" s="9"/>
      <c r="J43" s="44"/>
      <c r="K43" s="21"/>
      <c r="L43" s="9" t="n">
        <v>1</v>
      </c>
      <c r="M43" s="40" t="n">
        <v>0</v>
      </c>
      <c r="N43" s="46"/>
      <c r="O43" s="47"/>
    </row>
    <row r="44" customFormat="false" ht="13.8" hidden="false" customHeight="false" outlineLevel="0" collapsed="false">
      <c r="A44" s="48" t="s">
        <v>18</v>
      </c>
      <c r="B44" s="49" t="s">
        <v>17</v>
      </c>
      <c r="C44" s="50" t="s">
        <v>18</v>
      </c>
      <c r="D44" s="51"/>
      <c r="E44" s="52"/>
      <c r="F44" s="52"/>
      <c r="G44" s="52"/>
      <c r="H44" s="24" t="n">
        <v>1</v>
      </c>
      <c r="I44" s="52"/>
      <c r="J44" s="52"/>
      <c r="K44" s="52"/>
      <c r="L44" s="52"/>
      <c r="M44" s="52"/>
      <c r="N44" s="52"/>
      <c r="O44" s="2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21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0" t="s">
        <v>22</v>
      </c>
      <c r="E2" s="0" t="s">
        <v>23</v>
      </c>
      <c r="F2" s="0" t="s">
        <v>24</v>
      </c>
    </row>
    <row r="3" customFormat="false" ht="13.8" hidden="false" customHeight="false" outlineLevel="0" collapsed="false">
      <c r="A3" s="5" t="s">
        <v>15</v>
      </c>
      <c r="B3" s="6" t="s">
        <v>16</v>
      </c>
      <c r="C3" s="7" t="s">
        <v>16</v>
      </c>
      <c r="D3" s="10" t="n">
        <v>1</v>
      </c>
      <c r="E3" s="10" t="n">
        <v>2</v>
      </c>
      <c r="F3" s="10" t="n">
        <v>3</v>
      </c>
    </row>
    <row r="4" customFormat="false" ht="13.8" hidden="false" customHeight="false" outlineLevel="0" collapsed="false">
      <c r="A4" s="15" t="s">
        <v>17</v>
      </c>
      <c r="B4" s="16" t="s">
        <v>16</v>
      </c>
      <c r="C4" s="17" t="s">
        <v>16</v>
      </c>
      <c r="D4" s="18"/>
      <c r="E4" s="18" t="n">
        <v>1</v>
      </c>
      <c r="F4" s="18" t="n">
        <v>1</v>
      </c>
    </row>
    <row r="5" customFormat="false" ht="13.8" hidden="false" customHeight="false" outlineLevel="0" collapsed="false">
      <c r="A5" s="15" t="s">
        <v>18</v>
      </c>
      <c r="B5" s="16" t="s">
        <v>16</v>
      </c>
      <c r="C5" s="17" t="s">
        <v>16</v>
      </c>
      <c r="D5" s="18"/>
      <c r="E5" s="18"/>
      <c r="F5" s="18" t="n">
        <v>2</v>
      </c>
    </row>
    <row r="6" customFormat="false" ht="13.8" hidden="false" customHeight="false" outlineLevel="0" collapsed="false">
      <c r="A6" s="15" t="s">
        <v>15</v>
      </c>
      <c r="B6" s="16" t="s">
        <v>15</v>
      </c>
      <c r="C6" s="17" t="s">
        <v>16</v>
      </c>
      <c r="D6" s="10" t="n">
        <v>1</v>
      </c>
      <c r="E6" s="10" t="n">
        <v>1</v>
      </c>
      <c r="F6" s="10" t="n">
        <v>1</v>
      </c>
    </row>
    <row r="7" customFormat="false" ht="13.8" hidden="false" customHeight="false" outlineLevel="0" collapsed="false">
      <c r="A7" s="15" t="s">
        <v>17</v>
      </c>
      <c r="B7" s="16" t="s">
        <v>15</v>
      </c>
      <c r="C7" s="17" t="s">
        <v>16</v>
      </c>
      <c r="D7" s="18"/>
      <c r="E7" s="18" t="n">
        <v>2</v>
      </c>
      <c r="F7" s="27" t="n">
        <v>1</v>
      </c>
    </row>
    <row r="8" customFormat="false" ht="13.8" hidden="false" customHeight="false" outlineLevel="0" collapsed="false">
      <c r="A8" s="15" t="s">
        <v>15</v>
      </c>
      <c r="B8" s="16" t="s">
        <v>18</v>
      </c>
      <c r="C8" s="17" t="s">
        <v>16</v>
      </c>
      <c r="D8" s="18"/>
      <c r="E8" s="18"/>
      <c r="F8" s="27" t="n">
        <v>3</v>
      </c>
    </row>
    <row r="9" customFormat="false" ht="13.8" hidden="false" customHeight="false" outlineLevel="0" collapsed="false">
      <c r="A9" s="15" t="s">
        <v>17</v>
      </c>
      <c r="B9" s="16" t="s">
        <v>18</v>
      </c>
      <c r="C9" s="17" t="s">
        <v>16</v>
      </c>
      <c r="D9" s="18"/>
      <c r="E9" s="18"/>
      <c r="F9" s="18" t="n">
        <v>1</v>
      </c>
    </row>
    <row r="10" customFormat="false" ht="13.8" hidden="false" customHeight="false" outlineLevel="0" collapsed="false">
      <c r="A10" s="15" t="s">
        <v>15</v>
      </c>
      <c r="B10" s="16" t="s">
        <v>15</v>
      </c>
      <c r="C10" s="17" t="s">
        <v>15</v>
      </c>
      <c r="D10" s="10" t="n">
        <v>1</v>
      </c>
      <c r="E10" s="10"/>
      <c r="F10" s="33"/>
    </row>
    <row r="11" customFormat="false" ht="13.8" hidden="false" customHeight="false" outlineLevel="0" collapsed="false">
      <c r="A11" s="15" t="s">
        <v>17</v>
      </c>
      <c r="B11" s="16" t="s">
        <v>15</v>
      </c>
      <c r="C11" s="17" t="s">
        <v>15</v>
      </c>
      <c r="D11" s="18"/>
      <c r="E11" s="18" t="n">
        <v>2</v>
      </c>
      <c r="F11" s="18" t="n">
        <v>1</v>
      </c>
    </row>
    <row r="12" customFormat="false" ht="13.8" hidden="false" customHeight="false" outlineLevel="0" collapsed="false">
      <c r="A12" s="15" t="s">
        <v>15</v>
      </c>
      <c r="B12" s="16" t="s">
        <v>17</v>
      </c>
      <c r="C12" s="17" t="s">
        <v>15</v>
      </c>
      <c r="D12" s="24"/>
      <c r="E12" s="24" t="n">
        <v>1</v>
      </c>
      <c r="F12" s="18"/>
    </row>
    <row r="13" customFormat="false" ht="13.8" hidden="false" customHeight="false" outlineLevel="0" collapsed="false">
      <c r="A13" s="15" t="s">
        <v>15</v>
      </c>
      <c r="B13" s="16" t="s">
        <v>15</v>
      </c>
      <c r="C13" s="17" t="s">
        <v>18</v>
      </c>
      <c r="D13" s="24"/>
      <c r="F13" s="18" t="n">
        <v>1</v>
      </c>
    </row>
    <row r="14" customFormat="false" ht="13.8" hidden="false" customHeight="false" outlineLevel="0" collapsed="false">
      <c r="A14" s="15" t="s">
        <v>15</v>
      </c>
      <c r="B14" s="16" t="s">
        <v>18</v>
      </c>
      <c r="C14" s="17" t="s">
        <v>15</v>
      </c>
      <c r="F14" s="18" t="n">
        <v>1</v>
      </c>
    </row>
    <row r="15" customFormat="false" ht="13.8" hidden="false" customHeight="false" outlineLevel="0" collapsed="false">
      <c r="A15" s="15" t="s">
        <v>15</v>
      </c>
      <c r="B15" s="16" t="s">
        <v>17</v>
      </c>
      <c r="C15" s="17" t="s">
        <v>18</v>
      </c>
      <c r="F15" s="18" t="n">
        <v>1</v>
      </c>
    </row>
    <row r="16" customFormat="false" ht="13.8" hidden="false" customHeight="false" outlineLevel="0" collapsed="false">
      <c r="A16" s="15" t="s">
        <v>17</v>
      </c>
      <c r="B16" s="16" t="s">
        <v>18</v>
      </c>
      <c r="C16" s="17" t="s">
        <v>15</v>
      </c>
      <c r="F16" s="18" t="n">
        <v>1</v>
      </c>
    </row>
    <row r="17" customFormat="false" ht="13.8" hidden="false" customHeight="false" outlineLevel="0" collapsed="false">
      <c r="A17" s="15" t="s">
        <v>15</v>
      </c>
      <c r="B17" s="16" t="s">
        <v>18</v>
      </c>
      <c r="C17" s="17" t="s">
        <v>18</v>
      </c>
      <c r="F17" s="18" t="n">
        <v>0</v>
      </c>
    </row>
    <row r="18" customFormat="false" ht="13.8" hidden="false" customHeight="false" outlineLevel="0" collapsed="false">
      <c r="A18" s="15" t="s">
        <v>18</v>
      </c>
      <c r="B18" s="16" t="s">
        <v>15</v>
      </c>
      <c r="C18" s="17" t="s">
        <v>18</v>
      </c>
      <c r="F18" s="18" t="n">
        <v>1</v>
      </c>
    </row>
    <row r="19" customFormat="false" ht="13.8" hidden="false" customHeight="false" outlineLevel="0" collapsed="false">
      <c r="A19" s="15"/>
      <c r="B19" s="16"/>
      <c r="C19" s="17"/>
      <c r="D19" s="32"/>
      <c r="E19" s="32"/>
      <c r="F19" s="32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53"/>
      <c r="B29" s="36"/>
      <c r="C29" s="37"/>
    </row>
    <row r="30" customFormat="false" ht="13.8" hidden="false" customHeight="false" outlineLevel="0" collapsed="false">
      <c r="A30" s="53"/>
      <c r="B30" s="36"/>
      <c r="C30" s="37"/>
    </row>
    <row r="31" customFormat="false" ht="13.8" hidden="false" customHeight="false" outlineLevel="0" collapsed="false">
      <c r="A31" s="53"/>
      <c r="B31" s="36"/>
      <c r="C31" s="37"/>
    </row>
    <row r="32" customFormat="false" ht="13.8" hidden="false" customHeight="false" outlineLevel="0" collapsed="false">
      <c r="A32" s="53"/>
      <c r="B32" s="36"/>
      <c r="C32" s="37"/>
    </row>
    <row r="33" customFormat="false" ht="13.8" hidden="false" customHeight="false" outlineLevel="0" collapsed="false">
      <c r="A33" s="53"/>
      <c r="B33" s="36"/>
      <c r="C33" s="37"/>
    </row>
    <row r="34" customFormat="false" ht="13.8" hidden="false" customHeight="false" outlineLevel="0" collapsed="false">
      <c r="A34" s="53"/>
      <c r="B34" s="36"/>
      <c r="C34" s="37"/>
    </row>
    <row r="35" customFormat="false" ht="13.8" hidden="false" customHeight="false" outlineLevel="0" collapsed="false">
      <c r="A35" s="53"/>
      <c r="B35" s="36"/>
      <c r="C35" s="20"/>
    </row>
    <row r="36" customFormat="false" ht="13.8" hidden="false" customHeight="false" outlineLevel="0" collapsed="false">
      <c r="A36" s="53"/>
      <c r="B36" s="44"/>
      <c r="C36" s="37"/>
    </row>
    <row r="37" customFormat="false" ht="13.8" hidden="false" customHeight="false" outlineLevel="0" collapsed="false">
      <c r="A37" s="53"/>
      <c r="B37" s="36"/>
      <c r="C37" s="37"/>
    </row>
    <row r="38" customFormat="false" ht="13.8" hidden="false" customHeight="false" outlineLevel="0" collapsed="false">
      <c r="A38" s="53"/>
      <c r="B38" s="36"/>
      <c r="C38" s="37"/>
    </row>
    <row r="39" customFormat="false" ht="13.8" hidden="false" customHeight="false" outlineLevel="0" collapsed="false">
      <c r="A39" s="53"/>
      <c r="B39" s="36"/>
      <c r="C39" s="37"/>
    </row>
    <row r="40" customFormat="false" ht="13.8" hidden="false" customHeight="false" outlineLevel="0" collapsed="false">
      <c r="A40" s="53"/>
      <c r="B40" s="36"/>
      <c r="C40" s="37"/>
    </row>
    <row r="41" customFormat="false" ht="13.8" hidden="false" customHeight="false" outlineLevel="0" collapsed="false">
      <c r="A41" s="53"/>
      <c r="B41" s="36"/>
      <c r="C41" s="37"/>
    </row>
    <row r="42" customFormat="false" ht="13.8" hidden="false" customHeight="false" outlineLevel="0" collapsed="false">
      <c r="A42" s="53"/>
      <c r="B42" s="36"/>
      <c r="C42" s="37"/>
    </row>
    <row r="43" customFormat="false" ht="13.8" hidden="false" customHeight="false" outlineLevel="0" collapsed="false">
      <c r="A43" s="38"/>
      <c r="B43" s="36"/>
      <c r="C43" s="37"/>
    </row>
    <row r="44" customFormat="false" ht="13.8" hidden="false" customHeight="false" outlineLevel="0" collapsed="false">
      <c r="A44" s="54"/>
      <c r="B44" s="55"/>
      <c r="C4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25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57" t="s">
        <v>26</v>
      </c>
      <c r="E2" s="57" t="s">
        <v>27</v>
      </c>
      <c r="F2" s="57" t="s">
        <v>28</v>
      </c>
      <c r="G2" s="57" t="s">
        <v>29</v>
      </c>
      <c r="H2" s="57" t="s">
        <v>30</v>
      </c>
      <c r="I2" s="57" t="s">
        <v>31</v>
      </c>
      <c r="J2" s="57" t="s">
        <v>32</v>
      </c>
      <c r="K2" s="57" t="s">
        <v>33</v>
      </c>
    </row>
    <row r="3" customFormat="false" ht="13.8" hidden="false" customHeight="false" outlineLevel="0" collapsed="false">
      <c r="A3" s="5" t="s">
        <v>15</v>
      </c>
      <c r="B3" s="6" t="s">
        <v>16</v>
      </c>
      <c r="C3" s="7" t="s">
        <v>16</v>
      </c>
      <c r="D3" s="58" t="n">
        <v>-0.7464</v>
      </c>
      <c r="E3" s="59" t="n">
        <v>-0.24766</v>
      </c>
      <c r="F3" s="59" t="n">
        <v>16.1</v>
      </c>
      <c r="G3" s="59" t="n">
        <v>14</v>
      </c>
      <c r="H3" s="59"/>
      <c r="I3" s="59" t="n">
        <v>1180</v>
      </c>
      <c r="J3" s="59" t="n">
        <v>0</v>
      </c>
      <c r="K3" s="0" t="n">
        <v>0.7010678</v>
      </c>
    </row>
    <row r="4" customFormat="false" ht="13.8" hidden="false" customHeight="false" outlineLevel="0" collapsed="false">
      <c r="A4" s="15" t="s">
        <v>17</v>
      </c>
      <c r="B4" s="16" t="s">
        <v>16</v>
      </c>
      <c r="C4" s="17" t="s">
        <v>16</v>
      </c>
      <c r="D4" s="58" t="n">
        <v>0.72304</v>
      </c>
      <c r="E4" s="59" t="n">
        <v>-0.66074</v>
      </c>
      <c r="F4" s="59" t="n">
        <v>3.8</v>
      </c>
      <c r="G4" s="59" t="n">
        <v>16</v>
      </c>
      <c r="H4" s="59"/>
      <c r="I4" s="59" t="n">
        <v>800</v>
      </c>
      <c r="J4" s="59" t="n">
        <v>500</v>
      </c>
    </row>
    <row r="5" customFormat="false" ht="13.8" hidden="false" customHeight="false" outlineLevel="0" collapsed="false">
      <c r="A5" s="15" t="s">
        <v>18</v>
      </c>
      <c r="B5" s="16" t="s">
        <v>16</v>
      </c>
      <c r="C5" s="17" t="s">
        <v>16</v>
      </c>
      <c r="D5" s="60" t="n">
        <v>-0.78509</v>
      </c>
      <c r="E5" s="59" t="n">
        <v>0.68961</v>
      </c>
      <c r="F5" s="59"/>
      <c r="G5" s="59"/>
      <c r="H5" s="59"/>
      <c r="I5" s="59"/>
      <c r="J5" s="59"/>
    </row>
    <row r="6" customFormat="false" ht="13.8" hidden="false" customHeight="false" outlineLevel="0" collapsed="false">
      <c r="A6" s="15" t="s">
        <v>19</v>
      </c>
      <c r="B6" s="16" t="s">
        <v>16</v>
      </c>
      <c r="C6" s="17" t="s">
        <v>16</v>
      </c>
      <c r="D6" s="61" t="n">
        <v>-0.58983</v>
      </c>
      <c r="E6" s="59"/>
      <c r="F6" s="59"/>
      <c r="G6" s="59"/>
      <c r="H6" s="59"/>
      <c r="I6" s="59"/>
      <c r="J6" s="59"/>
      <c r="K6" s="0" t="n">
        <f aca="false">3^-0.5</f>
        <v>0.577350269189626</v>
      </c>
    </row>
    <row r="7" customFormat="false" ht="13.8" hidden="false" customHeight="false" outlineLevel="0" collapsed="false">
      <c r="A7" s="23" t="n">
        <v>1</v>
      </c>
      <c r="B7" s="16" t="s">
        <v>16</v>
      </c>
      <c r="C7" s="17" t="s">
        <v>16</v>
      </c>
      <c r="D7" s="62" t="n">
        <v>-0.90175</v>
      </c>
      <c r="E7" s="59"/>
      <c r="F7" s="59"/>
      <c r="G7" s="59"/>
      <c r="H7" s="59"/>
      <c r="I7" s="59"/>
      <c r="J7" s="59"/>
    </row>
    <row r="8" customFormat="false" ht="13.8" hidden="false" customHeight="false" outlineLevel="0" collapsed="false">
      <c r="A8" s="15" t="s">
        <v>20</v>
      </c>
      <c r="B8" s="16" t="s">
        <v>16</v>
      </c>
      <c r="C8" s="17" t="s">
        <v>16</v>
      </c>
      <c r="D8" s="61"/>
      <c r="E8" s="59"/>
      <c r="F8" s="59"/>
      <c r="G8" s="59"/>
      <c r="H8" s="59"/>
      <c r="I8" s="59"/>
      <c r="J8" s="59"/>
    </row>
    <row r="9" customFormat="false" ht="13.8" hidden="false" customHeight="false" outlineLevel="0" collapsed="false">
      <c r="A9" s="15" t="s">
        <v>15</v>
      </c>
      <c r="B9" s="16" t="s">
        <v>15</v>
      </c>
      <c r="C9" s="17" t="s">
        <v>16</v>
      </c>
      <c r="D9" s="63" t="n">
        <v>-1.06695</v>
      </c>
      <c r="E9" s="64" t="n">
        <v>1.47131</v>
      </c>
      <c r="F9" s="65"/>
      <c r="G9" s="65"/>
      <c r="H9" s="65"/>
      <c r="I9" s="65"/>
      <c r="J9" s="65"/>
    </row>
    <row r="10" customFormat="false" ht="13.8" hidden="false" customHeight="false" outlineLevel="0" collapsed="false">
      <c r="A10" s="15" t="s">
        <v>17</v>
      </c>
      <c r="B10" s="16" t="s">
        <v>15</v>
      </c>
      <c r="C10" s="17" t="s">
        <v>16</v>
      </c>
      <c r="D10" s="63" t="n">
        <v>0.87106</v>
      </c>
      <c r="E10" s="65" t="n">
        <v>-0.18578</v>
      </c>
      <c r="F10" s="65"/>
      <c r="G10" s="65"/>
      <c r="H10" s="65"/>
      <c r="I10" s="65"/>
      <c r="J10" s="65"/>
    </row>
    <row r="11" customFormat="false" ht="13.8" hidden="false" customHeight="false" outlineLevel="0" collapsed="false">
      <c r="A11" s="15" t="s">
        <v>15</v>
      </c>
      <c r="B11" s="16" t="s">
        <v>18</v>
      </c>
      <c r="C11" s="17" t="s">
        <v>16</v>
      </c>
      <c r="D11" s="63" t="n">
        <v>0.37887</v>
      </c>
      <c r="E11" s="65"/>
      <c r="F11" s="65"/>
      <c r="G11" s="65"/>
      <c r="H11" s="65"/>
      <c r="I11" s="65"/>
      <c r="J11" s="65"/>
    </row>
    <row r="12" customFormat="false" ht="13.8" hidden="false" customHeight="false" outlineLevel="0" collapsed="false">
      <c r="A12" s="15" t="s">
        <v>17</v>
      </c>
      <c r="B12" s="16" t="s">
        <v>18</v>
      </c>
      <c r="C12" s="17" t="s">
        <v>16</v>
      </c>
      <c r="D12" s="63" t="n">
        <v>2.56364</v>
      </c>
      <c r="E12" s="65" t="n">
        <v>-0.24776</v>
      </c>
      <c r="F12" s="65"/>
      <c r="G12" s="65"/>
      <c r="H12" s="65"/>
      <c r="I12" s="65"/>
      <c r="J12" s="65"/>
    </row>
    <row r="13" customFormat="false" ht="13.8" hidden="false" customHeight="false" outlineLevel="0" collapsed="false">
      <c r="A13" s="15" t="s">
        <v>18</v>
      </c>
      <c r="B13" s="16" t="s">
        <v>18</v>
      </c>
      <c r="C13" s="17" t="s">
        <v>16</v>
      </c>
      <c r="D13" s="63" t="n">
        <v>0</v>
      </c>
      <c r="E13" s="65"/>
      <c r="F13" s="65"/>
      <c r="G13" s="65"/>
      <c r="H13" s="65"/>
      <c r="I13" s="65"/>
      <c r="J13" s="65"/>
    </row>
    <row r="14" customFormat="false" ht="13.8" hidden="false" customHeight="false" outlineLevel="0" collapsed="false">
      <c r="A14" s="15" t="s">
        <v>19</v>
      </c>
      <c r="B14" s="16" t="s">
        <v>19</v>
      </c>
      <c r="C14" s="17" t="s">
        <v>16</v>
      </c>
      <c r="D14" s="66" t="n">
        <v>-0.03382</v>
      </c>
      <c r="E14" s="65"/>
      <c r="F14" s="65"/>
      <c r="G14" s="65"/>
      <c r="H14" s="65"/>
      <c r="I14" s="65"/>
      <c r="J14" s="65"/>
    </row>
    <row r="15" customFormat="false" ht="13.8" hidden="false" customHeight="false" outlineLevel="0" collapsed="false">
      <c r="A15" s="15" t="s">
        <v>19</v>
      </c>
      <c r="B15" s="16" t="s">
        <v>15</v>
      </c>
      <c r="C15" s="17" t="s">
        <v>16</v>
      </c>
      <c r="D15" s="66" t="n">
        <v>-1.18501</v>
      </c>
      <c r="E15" s="65"/>
      <c r="F15" s="65"/>
      <c r="G15" s="65"/>
      <c r="H15" s="65"/>
      <c r="I15" s="65"/>
      <c r="J15" s="65"/>
    </row>
    <row r="16" customFormat="false" ht="13.8" hidden="false" customHeight="false" outlineLevel="0" collapsed="false">
      <c r="A16" s="15" t="s">
        <v>19</v>
      </c>
      <c r="B16" s="29" t="n">
        <v>1</v>
      </c>
      <c r="C16" s="17" t="s">
        <v>16</v>
      </c>
      <c r="D16" s="65" t="n">
        <v>-0.9342</v>
      </c>
      <c r="E16" s="65"/>
      <c r="F16" s="65"/>
      <c r="G16" s="65"/>
      <c r="H16" s="65"/>
      <c r="I16" s="65"/>
      <c r="J16" s="65"/>
    </row>
    <row r="17" customFormat="false" ht="13.8" hidden="false" customHeight="false" outlineLevel="0" collapsed="false">
      <c r="A17" s="15" t="s">
        <v>19</v>
      </c>
      <c r="B17" s="16" t="s">
        <v>18</v>
      </c>
      <c r="C17" s="17" t="s">
        <v>16</v>
      </c>
      <c r="D17" s="66" t="n">
        <v>1.3716</v>
      </c>
      <c r="E17" s="65"/>
      <c r="F17" s="65"/>
      <c r="G17" s="65"/>
      <c r="H17" s="65"/>
      <c r="I17" s="65"/>
      <c r="J17" s="65"/>
    </row>
    <row r="18" customFormat="false" ht="13.8" hidden="false" customHeight="false" outlineLevel="0" collapsed="false">
      <c r="A18" s="15" t="s">
        <v>20</v>
      </c>
      <c r="B18" s="16" t="s">
        <v>18</v>
      </c>
      <c r="C18" s="17" t="s">
        <v>16</v>
      </c>
      <c r="D18" s="65"/>
      <c r="E18" s="65"/>
      <c r="F18" s="65"/>
      <c r="G18" s="65"/>
      <c r="H18" s="65"/>
      <c r="I18" s="65"/>
      <c r="J18" s="65"/>
    </row>
    <row r="19" customFormat="false" ht="13.8" hidden="false" customHeight="false" outlineLevel="0" collapsed="false">
      <c r="A19" s="15" t="s">
        <v>17</v>
      </c>
      <c r="B19" s="16" t="s">
        <v>20</v>
      </c>
      <c r="C19" s="17" t="s">
        <v>16</v>
      </c>
      <c r="D19" s="65"/>
      <c r="E19" s="65"/>
      <c r="F19" s="65"/>
      <c r="G19" s="65"/>
      <c r="H19" s="65"/>
      <c r="I19" s="65"/>
      <c r="J19" s="65"/>
    </row>
    <row r="20" customFormat="false" ht="13.8" hidden="false" customHeight="false" outlineLevel="0" collapsed="false">
      <c r="A20" s="15" t="s">
        <v>15</v>
      </c>
      <c r="B20" s="16" t="s">
        <v>15</v>
      </c>
      <c r="C20" s="17" t="s">
        <v>15</v>
      </c>
      <c r="D20" s="67" t="n">
        <v>0.05864</v>
      </c>
      <c r="E20" s="68" t="n">
        <v>0.99575</v>
      </c>
      <c r="F20" s="68"/>
      <c r="G20" s="68"/>
      <c r="H20" s="68" t="n">
        <v>-0.475</v>
      </c>
      <c r="I20" s="68"/>
      <c r="J20" s="68"/>
      <c r="K20" s="69"/>
    </row>
    <row r="21" customFormat="false" ht="13.8" hidden="false" customHeight="false" outlineLevel="0" collapsed="false">
      <c r="A21" s="15" t="s">
        <v>17</v>
      </c>
      <c r="B21" s="16" t="s">
        <v>15</v>
      </c>
      <c r="C21" s="17" t="s">
        <v>15</v>
      </c>
      <c r="D21" s="67" t="n">
        <v>1.49977</v>
      </c>
      <c r="E21" s="68" t="n">
        <v>0.06514</v>
      </c>
      <c r="F21" s="68"/>
      <c r="G21" s="68"/>
      <c r="H21" s="68"/>
      <c r="I21" s="68"/>
      <c r="J21" s="68"/>
      <c r="K21" s="69"/>
    </row>
    <row r="22" customFormat="false" ht="13.8" hidden="false" customHeight="false" outlineLevel="0" collapsed="false">
      <c r="A22" s="15" t="s">
        <v>15</v>
      </c>
      <c r="B22" s="16" t="s">
        <v>17</v>
      </c>
      <c r="C22" s="17" t="s">
        <v>15</v>
      </c>
      <c r="D22" s="70" t="n">
        <v>1.62006</v>
      </c>
      <c r="E22" s="68" t="n">
        <v>-0.12644</v>
      </c>
      <c r="F22" s="68"/>
      <c r="G22" s="68"/>
      <c r="H22" s="68" t="n">
        <v>0.33</v>
      </c>
      <c r="I22" s="68"/>
      <c r="J22" s="68"/>
      <c r="K22" s="69"/>
    </row>
    <row r="23" customFormat="false" ht="13.8" hidden="false" customHeight="false" outlineLevel="0" collapsed="false">
      <c r="A23" s="15" t="s">
        <v>15</v>
      </c>
      <c r="B23" s="16" t="s">
        <v>15</v>
      </c>
      <c r="C23" s="17" t="s">
        <v>18</v>
      </c>
      <c r="D23" s="70" t="n">
        <v>-3.25439</v>
      </c>
      <c r="E23" s="68"/>
      <c r="F23" s="68"/>
      <c r="G23" s="68"/>
      <c r="H23" s="68"/>
      <c r="I23" s="68"/>
      <c r="J23" s="68"/>
      <c r="K23" s="69"/>
    </row>
    <row r="24" customFormat="false" ht="13.8" hidden="false" customHeight="false" outlineLevel="0" collapsed="false">
      <c r="A24" s="15" t="s">
        <v>15</v>
      </c>
      <c r="B24" s="16" t="s">
        <v>18</v>
      </c>
      <c r="C24" s="17" t="s">
        <v>15</v>
      </c>
      <c r="D24" s="71" t="n">
        <v>2.06174</v>
      </c>
      <c r="E24" s="68"/>
      <c r="F24" s="68"/>
      <c r="G24" s="68"/>
      <c r="H24" s="68" t="n">
        <v>0.15</v>
      </c>
      <c r="I24" s="68"/>
      <c r="J24" s="68"/>
      <c r="K24" s="69"/>
    </row>
    <row r="25" customFormat="false" ht="13.8" hidden="false" customHeight="false" outlineLevel="0" collapsed="false">
      <c r="A25" s="15" t="s">
        <v>15</v>
      </c>
      <c r="B25" s="16" t="s">
        <v>17</v>
      </c>
      <c r="C25" s="17" t="s">
        <v>18</v>
      </c>
      <c r="D25" s="70" t="n">
        <v>-3.12679</v>
      </c>
      <c r="E25" s="72" t="n">
        <v>3.25423</v>
      </c>
      <c r="F25" s="68"/>
      <c r="G25" s="68"/>
      <c r="H25" s="68"/>
      <c r="I25" s="68"/>
      <c r="J25" s="68"/>
      <c r="K25" s="69"/>
    </row>
    <row r="26" customFormat="false" ht="13.8" hidden="false" customHeight="false" outlineLevel="0" collapsed="false">
      <c r="A26" s="15" t="s">
        <v>17</v>
      </c>
      <c r="B26" s="16" t="s">
        <v>18</v>
      </c>
      <c r="C26" s="17" t="s">
        <v>15</v>
      </c>
      <c r="D26" s="70" t="n">
        <v>3.50457</v>
      </c>
      <c r="E26" s="68"/>
      <c r="F26" s="68"/>
      <c r="G26" s="68"/>
      <c r="H26" s="68"/>
      <c r="I26" s="68"/>
      <c r="J26" s="68"/>
      <c r="K26" s="69"/>
    </row>
    <row r="27" customFormat="false" ht="13.8" hidden="false" customHeight="false" outlineLevel="0" collapsed="false">
      <c r="A27" s="15" t="s">
        <v>15</v>
      </c>
      <c r="B27" s="16" t="s">
        <v>18</v>
      </c>
      <c r="C27" s="17" t="s">
        <v>18</v>
      </c>
      <c r="D27" s="70"/>
      <c r="E27" s="68"/>
      <c r="F27" s="68"/>
      <c r="G27" s="68"/>
      <c r="H27" s="68"/>
      <c r="I27" s="68"/>
      <c r="J27" s="68"/>
      <c r="K27" s="69"/>
    </row>
    <row r="28" customFormat="false" ht="13.8" hidden="false" customHeight="false" outlineLevel="0" collapsed="false">
      <c r="A28" s="15" t="s">
        <v>18</v>
      </c>
      <c r="B28" s="16" t="s">
        <v>15</v>
      </c>
      <c r="C28" s="17" t="s">
        <v>18</v>
      </c>
      <c r="D28" s="70"/>
      <c r="E28" s="68"/>
      <c r="F28" s="68" t="n">
        <f aca="false">-2*16.1+33.5-1</f>
        <v>0.299999999999997</v>
      </c>
      <c r="G28" s="68"/>
      <c r="H28" s="68" t="n">
        <v>0.15</v>
      </c>
      <c r="I28" s="68" t="n">
        <f aca="false">1125+820-2*1180</f>
        <v>-415</v>
      </c>
      <c r="J28" s="68"/>
      <c r="K28" s="69"/>
    </row>
    <row r="29" customFormat="false" ht="13.8" hidden="false" customHeight="false" outlineLevel="0" collapsed="false">
      <c r="A29" s="15" t="s">
        <v>17</v>
      </c>
      <c r="B29" s="16" t="s">
        <v>15</v>
      </c>
      <c r="C29" s="17" t="s">
        <v>18</v>
      </c>
      <c r="D29" s="70"/>
      <c r="E29" s="68"/>
      <c r="F29" s="68"/>
      <c r="G29" s="68"/>
      <c r="H29" s="68"/>
      <c r="I29" s="68"/>
      <c r="J29" s="68"/>
      <c r="K29" s="69"/>
    </row>
    <row r="30" customFormat="false" ht="13.8" hidden="false" customHeight="false" outlineLevel="0" collapsed="false">
      <c r="A30" s="15" t="s">
        <v>17</v>
      </c>
      <c r="B30" s="16" t="s">
        <v>18</v>
      </c>
      <c r="C30" s="17" t="s">
        <v>17</v>
      </c>
      <c r="D30" s="70" t="n">
        <v>-1.87006</v>
      </c>
      <c r="E30" s="68"/>
      <c r="F30" s="68"/>
      <c r="G30" s="68"/>
      <c r="H30" s="68"/>
      <c r="I30" s="68"/>
      <c r="J30" s="68"/>
      <c r="K30" s="69"/>
    </row>
    <row r="31" customFormat="false" ht="13.8" hidden="false" customHeight="false" outlineLevel="0" collapsed="false">
      <c r="A31" s="15" t="s">
        <v>17</v>
      </c>
      <c r="B31" s="16" t="s">
        <v>20</v>
      </c>
      <c r="C31" s="17" t="s">
        <v>18</v>
      </c>
      <c r="D31" s="70"/>
      <c r="E31" s="68"/>
      <c r="F31" s="68"/>
      <c r="G31" s="68"/>
      <c r="H31" s="68"/>
      <c r="I31" s="68"/>
      <c r="J31" s="68"/>
      <c r="K31" s="69"/>
    </row>
    <row r="32" customFormat="false" ht="13.8" hidden="false" customHeight="false" outlineLevel="0" collapsed="false">
      <c r="A32" s="15" t="s">
        <v>20</v>
      </c>
      <c r="B32" s="16" t="s">
        <v>17</v>
      </c>
      <c r="C32" s="17" t="s">
        <v>18</v>
      </c>
      <c r="D32" s="70"/>
      <c r="E32" s="68"/>
      <c r="F32" s="68"/>
      <c r="G32" s="68"/>
      <c r="H32" s="68"/>
      <c r="I32" s="68"/>
      <c r="J32" s="68"/>
      <c r="K32" s="69"/>
    </row>
    <row r="33" customFormat="false" ht="13.8" hidden="false" customHeight="false" outlineLevel="0" collapsed="false">
      <c r="A33" s="15" t="s">
        <v>15</v>
      </c>
      <c r="B33" s="16" t="s">
        <v>18</v>
      </c>
      <c r="C33" s="17" t="s">
        <v>20</v>
      </c>
      <c r="D33" s="70"/>
      <c r="E33" s="68"/>
      <c r="F33" s="68"/>
      <c r="G33" s="68"/>
      <c r="H33" s="68"/>
      <c r="I33" s="68"/>
      <c r="J33" s="68"/>
      <c r="K33" s="69"/>
    </row>
    <row r="34" customFormat="false" ht="13.8" hidden="false" customHeight="false" outlineLevel="0" collapsed="false">
      <c r="A34" s="15" t="s">
        <v>19</v>
      </c>
      <c r="B34" s="16" t="s">
        <v>15</v>
      </c>
      <c r="C34" s="17" t="s">
        <v>15</v>
      </c>
      <c r="D34" s="70" t="n">
        <v>0.34821</v>
      </c>
      <c r="E34" s="68"/>
      <c r="F34" s="68"/>
      <c r="G34" s="68"/>
      <c r="H34" s="68"/>
      <c r="I34" s="68"/>
      <c r="J34" s="68"/>
      <c r="K34" s="69"/>
    </row>
    <row r="35" customFormat="false" ht="13.8" hidden="false" customHeight="false" outlineLevel="0" collapsed="false">
      <c r="A35" s="15" t="s">
        <v>15</v>
      </c>
      <c r="B35" s="16" t="s">
        <v>19</v>
      </c>
      <c r="C35" s="45" t="n">
        <v>1</v>
      </c>
      <c r="D35" s="70" t="n">
        <v>0.06578</v>
      </c>
      <c r="E35" s="68"/>
      <c r="F35" s="68"/>
      <c r="G35" s="68"/>
      <c r="H35" s="68"/>
      <c r="I35" s="68"/>
      <c r="J35" s="68"/>
      <c r="K35" s="69"/>
    </row>
    <row r="36" customFormat="false" ht="13.8" hidden="false" customHeight="false" outlineLevel="0" collapsed="false">
      <c r="A36" s="15" t="s">
        <v>19</v>
      </c>
      <c r="B36" s="29" t="n">
        <v>1</v>
      </c>
      <c r="C36" s="17" t="s">
        <v>19</v>
      </c>
      <c r="D36" s="70" t="n">
        <v>0.18342</v>
      </c>
      <c r="E36" s="68"/>
      <c r="F36" s="68"/>
      <c r="G36" s="68"/>
      <c r="H36" s="68"/>
      <c r="I36" s="68"/>
      <c r="J36" s="68"/>
      <c r="K36" s="69"/>
    </row>
    <row r="37" customFormat="false" ht="13.8" hidden="false" customHeight="false" outlineLevel="0" collapsed="false">
      <c r="A37" s="15" t="s">
        <v>19</v>
      </c>
      <c r="B37" s="16" t="s">
        <v>19</v>
      </c>
      <c r="C37" s="17" t="n">
        <v>1</v>
      </c>
      <c r="D37" s="70" t="n">
        <v>-0.7765</v>
      </c>
      <c r="E37" s="68"/>
      <c r="F37" s="68"/>
      <c r="G37" s="68"/>
      <c r="H37" s="68"/>
      <c r="I37" s="68"/>
      <c r="J37" s="68"/>
      <c r="K37" s="69"/>
    </row>
    <row r="38" customFormat="false" ht="13.8" hidden="false" customHeight="false" outlineLevel="0" collapsed="false">
      <c r="A38" s="15" t="s">
        <v>19</v>
      </c>
      <c r="B38" s="16" t="s">
        <v>19</v>
      </c>
      <c r="C38" s="17" t="s">
        <v>19</v>
      </c>
      <c r="D38" s="70" t="n">
        <v>-0.96721</v>
      </c>
      <c r="E38" s="68"/>
      <c r="F38" s="68" t="n">
        <v>52.4</v>
      </c>
      <c r="G38" s="68" t="n">
        <v>76</v>
      </c>
      <c r="H38" s="68" t="n">
        <f aca="false">6*0.475</f>
        <v>2.85</v>
      </c>
      <c r="I38" s="68" t="n">
        <v>7630</v>
      </c>
      <c r="J38" s="68"/>
      <c r="K38" s="69"/>
    </row>
    <row r="39" customFormat="false" ht="13.8" hidden="false" customHeight="false" outlineLevel="0" collapsed="false">
      <c r="A39" s="15" t="s">
        <v>19</v>
      </c>
      <c r="B39" s="16" t="s">
        <v>19</v>
      </c>
      <c r="C39" s="17" t="s">
        <v>18</v>
      </c>
      <c r="D39" s="70" t="n">
        <v>-0.75353</v>
      </c>
      <c r="E39" s="68"/>
      <c r="F39" s="68"/>
      <c r="G39" s="68"/>
      <c r="H39" s="68"/>
      <c r="I39" s="68"/>
      <c r="J39" s="68"/>
      <c r="K39" s="69"/>
    </row>
    <row r="40" customFormat="false" ht="13.8" hidden="false" customHeight="false" outlineLevel="0" collapsed="false">
      <c r="A40" s="15" t="s">
        <v>19</v>
      </c>
      <c r="B40" s="16" t="s">
        <v>18</v>
      </c>
      <c r="C40" s="17" t="s">
        <v>17</v>
      </c>
      <c r="D40" s="70" t="n">
        <v>-0.43688</v>
      </c>
      <c r="E40" s="68"/>
      <c r="F40" s="68"/>
      <c r="G40" s="68"/>
      <c r="H40" s="68"/>
      <c r="I40" s="68"/>
      <c r="J40" s="68"/>
      <c r="K40" s="69"/>
    </row>
    <row r="41" customFormat="false" ht="13.8" hidden="false" customHeight="false" outlineLevel="0" collapsed="false">
      <c r="A41" s="15" t="s">
        <v>18</v>
      </c>
      <c r="B41" s="16" t="s">
        <v>19</v>
      </c>
      <c r="C41" s="17" t="s">
        <v>18</v>
      </c>
      <c r="D41" s="70"/>
      <c r="E41" s="68"/>
      <c r="F41" s="73"/>
      <c r="G41" s="68" t="n">
        <v>0</v>
      </c>
      <c r="H41" s="73"/>
      <c r="I41" s="73"/>
      <c r="J41" s="73"/>
      <c r="K41" s="69"/>
    </row>
    <row r="42" customFormat="false" ht="13.8" hidden="false" customHeight="false" outlineLevel="0" collapsed="false">
      <c r="A42" s="15" t="s">
        <v>19</v>
      </c>
      <c r="B42" s="16" t="s">
        <v>18</v>
      </c>
      <c r="C42" s="17" t="s">
        <v>15</v>
      </c>
      <c r="D42" s="70"/>
      <c r="E42" s="68"/>
      <c r="F42" s="68"/>
      <c r="G42" s="68"/>
      <c r="H42" s="68"/>
      <c r="I42" s="68"/>
      <c r="J42" s="68"/>
      <c r="K42" s="69"/>
    </row>
    <row r="43" customFormat="false" ht="13.8" hidden="false" customHeight="false" outlineLevel="0" collapsed="false">
      <c r="A43" s="23" t="n">
        <v>1</v>
      </c>
      <c r="B43" s="16" t="s">
        <v>19</v>
      </c>
      <c r="C43" s="17" t="s">
        <v>18</v>
      </c>
      <c r="D43" s="70"/>
      <c r="E43" s="68"/>
      <c r="F43" s="68"/>
      <c r="G43" s="68"/>
      <c r="H43" s="68"/>
      <c r="I43" s="68"/>
      <c r="J43" s="68"/>
      <c r="K43" s="69"/>
    </row>
    <row r="44" customFormat="false" ht="13.8" hidden="false" customHeight="false" outlineLevel="0" collapsed="false">
      <c r="A44" s="48" t="s">
        <v>18</v>
      </c>
      <c r="B44" s="49" t="s">
        <v>17</v>
      </c>
      <c r="C44" s="50" t="s">
        <v>18</v>
      </c>
      <c r="D44" s="70"/>
      <c r="E44" s="68"/>
      <c r="F44" s="68"/>
      <c r="G44" s="68"/>
      <c r="H44" s="68"/>
      <c r="I44" s="68"/>
      <c r="J44" s="68"/>
      <c r="K44" s="6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/>
  <cols>
    <col collapsed="false" hidden="false" max="1" min="1" style="0" width="13.8178137651822"/>
    <col collapsed="false" hidden="false" max="1025" min="2" style="0" width="9.10526315789474"/>
  </cols>
  <sheetData>
    <row r="1" customFormat="false" ht="13.8" hidden="false" customHeight="false" outlineLevel="0" collapsed="false">
      <c r="A1" s="0" t="s">
        <v>34</v>
      </c>
    </row>
    <row r="2" customFormat="false" ht="13.8" hidden="false" customHeight="false" outlineLevel="0" collapsed="false">
      <c r="B2" s="57" t="s">
        <v>26</v>
      </c>
      <c r="C2" s="57" t="s">
        <v>27</v>
      </c>
      <c r="D2" s="57" t="s">
        <v>28</v>
      </c>
      <c r="E2" s="57" t="s">
        <v>29</v>
      </c>
      <c r="F2" s="57" t="s">
        <v>30</v>
      </c>
      <c r="G2" s="57" t="s">
        <v>31</v>
      </c>
      <c r="H2" s="57" t="s">
        <v>32</v>
      </c>
      <c r="I2" s="0" t="s">
        <v>33</v>
      </c>
    </row>
    <row r="3" customFormat="false" ht="13.8" hidden="false" customHeight="false" outlineLevel="0" collapsed="false">
      <c r="A3" s="74" t="s">
        <v>35</v>
      </c>
      <c r="B3" s="70" t="n">
        <v>9.49521</v>
      </c>
      <c r="C3" s="71" t="n">
        <v>-4.99589</v>
      </c>
      <c r="D3" s="75" t="n">
        <v>0</v>
      </c>
      <c r="E3" s="75" t="n">
        <v>0</v>
      </c>
      <c r="F3" s="68" t="n">
        <v>0</v>
      </c>
      <c r="G3" s="68" t="n">
        <v>0</v>
      </c>
      <c r="H3" s="68" t="n">
        <v>0</v>
      </c>
      <c r="I3" s="0" t="n">
        <v>0</v>
      </c>
    </row>
    <row r="4" customFormat="false" ht="13.8" hidden="false" customHeight="false" outlineLevel="0" collapsed="false">
      <c r="A4" s="74"/>
      <c r="B4" s="71" t="n">
        <v>3.87511</v>
      </c>
      <c r="C4" s="76" t="n">
        <v>5.65451</v>
      </c>
      <c r="D4" s="68" t="n">
        <v>0</v>
      </c>
      <c r="E4" s="68" t="n">
        <v>0</v>
      </c>
      <c r="F4" s="68" t="n">
        <v>0</v>
      </c>
      <c r="G4" s="68" t="n">
        <v>0</v>
      </c>
      <c r="H4" s="68" t="n">
        <v>0</v>
      </c>
      <c r="I4" s="0" t="n">
        <v>0</v>
      </c>
    </row>
    <row r="5" customFormat="false" ht="13.8" hidden="false" customHeight="false" outlineLevel="0" collapsed="false">
      <c r="A5" s="74" t="s">
        <v>36</v>
      </c>
      <c r="B5" s="75" t="n">
        <v>0</v>
      </c>
      <c r="C5" s="68" t="n">
        <v>0</v>
      </c>
      <c r="D5" s="68" t="n">
        <v>0</v>
      </c>
      <c r="E5" s="68" t="n">
        <v>0</v>
      </c>
      <c r="F5" s="68" t="n">
        <v>0</v>
      </c>
      <c r="G5" s="68" t="n">
        <v>0</v>
      </c>
      <c r="H5" s="68" t="n">
        <v>0</v>
      </c>
      <c r="I5" s="0" t="n">
        <v>0</v>
      </c>
    </row>
    <row r="6" customFormat="false" ht="13.8" hidden="false" customHeight="false" outlineLevel="0" collapsed="false">
      <c r="A6" s="74" t="s">
        <v>37</v>
      </c>
      <c r="B6" s="77" t="n">
        <v>5.5903769</v>
      </c>
      <c r="C6" s="78" t="n">
        <v>0.0303972</v>
      </c>
      <c r="D6" s="78" t="n">
        <f aca="false">33.5+10-16.1-3.8</f>
        <v>23.6</v>
      </c>
      <c r="E6" s="78" t="n">
        <f aca="false">13+17-(12+16)</f>
        <v>2</v>
      </c>
      <c r="F6" s="78" t="n">
        <f aca="false">7-0.475*2+1.9</f>
        <v>7.95</v>
      </c>
      <c r="G6" s="79" t="n">
        <f aca="false">1125+7120-(1180+800)</f>
        <v>6265</v>
      </c>
      <c r="H6" s="79" t="n">
        <f aca="false">700-500</f>
        <v>200</v>
      </c>
      <c r="I6" s="0" t="n">
        <v>0</v>
      </c>
    </row>
    <row r="7" customFormat="false" ht="13.8" hidden="false" customHeight="false" outlineLevel="0" collapsed="false">
      <c r="A7" s="74" t="s">
        <v>38</v>
      </c>
      <c r="B7" s="78" t="n">
        <v>0.0077735</v>
      </c>
      <c r="C7" s="78" t="n">
        <v>0.1711796</v>
      </c>
      <c r="D7" s="78" t="n">
        <v>1</v>
      </c>
      <c r="E7" s="78" t="n">
        <v>1</v>
      </c>
      <c r="F7" s="78" t="n">
        <v>1</v>
      </c>
      <c r="G7" s="78" t="n">
        <v>1</v>
      </c>
      <c r="H7" s="78" t="n">
        <v>1</v>
      </c>
      <c r="I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39</v>
      </c>
    </row>
    <row r="2" customFormat="false" ht="13.8" hidden="false" customHeight="false" outlineLevel="0" collapsed="false">
      <c r="A2" s="80"/>
      <c r="B2" s="81" t="s">
        <v>26</v>
      </c>
      <c r="C2" s="81" t="s">
        <v>27</v>
      </c>
      <c r="D2" s="82" t="s">
        <v>28</v>
      </c>
      <c r="E2" s="82" t="s">
        <v>29</v>
      </c>
      <c r="F2" s="82" t="s">
        <v>30</v>
      </c>
      <c r="G2" s="82" t="s">
        <v>31</v>
      </c>
      <c r="H2" s="82" t="s">
        <v>32</v>
      </c>
      <c r="I2" s="0" t="s">
        <v>33</v>
      </c>
    </row>
    <row r="3" customFormat="false" ht="13.8" hidden="false" customHeight="false" outlineLevel="0" collapsed="false">
      <c r="A3" s="83" t="s">
        <v>3</v>
      </c>
      <c r="B3" s="83" t="n">
        <v>0</v>
      </c>
      <c r="C3" s="83" t="n">
        <v>0</v>
      </c>
      <c r="D3" s="84" t="n">
        <v>0</v>
      </c>
      <c r="E3" s="84" t="n">
        <v>0</v>
      </c>
      <c r="F3" s="84" t="n">
        <v>0</v>
      </c>
      <c r="G3" s="84" t="n">
        <v>0</v>
      </c>
      <c r="H3" s="84" t="n">
        <v>0</v>
      </c>
      <c r="I3" s="0" t="n">
        <v>0.292893218813452</v>
      </c>
    </row>
    <row r="4" customFormat="false" ht="13.8" hidden="false" customHeight="false" outlineLevel="0" collapsed="false">
      <c r="A4" s="83" t="s">
        <v>4</v>
      </c>
      <c r="B4" s="83" t="n">
        <v>0</v>
      </c>
      <c r="C4" s="83" t="n">
        <v>0</v>
      </c>
      <c r="D4" s="84" t="n">
        <f aca="false">-2*16.1+33.5-1</f>
        <v>0.299999999999997</v>
      </c>
      <c r="E4" s="84" t="n">
        <f aca="false">17+13-2*(14)</f>
        <v>2</v>
      </c>
      <c r="F4" s="84" t="n">
        <f aca="false">-0.475*3</f>
        <v>-1.425</v>
      </c>
      <c r="G4" s="84" t="n">
        <f aca="false">1225+820-2*1180</f>
        <v>-315</v>
      </c>
      <c r="H4" s="84" t="n">
        <v>0</v>
      </c>
      <c r="I4" s="0" t="n">
        <v>0.163136706816531</v>
      </c>
    </row>
    <row r="5" customFormat="false" ht="13.8" hidden="false" customHeight="false" outlineLevel="0" collapsed="false">
      <c r="A5" s="83" t="s">
        <v>5</v>
      </c>
      <c r="B5" s="83" t="n">
        <v>0</v>
      </c>
      <c r="C5" s="83" t="n">
        <v>0</v>
      </c>
      <c r="D5" s="84" t="n">
        <f aca="false">-2*16.1+33.5-1</f>
        <v>0.299999999999997</v>
      </c>
      <c r="E5" s="84" t="n">
        <f aca="false">17+13-2*(14)</f>
        <v>2</v>
      </c>
      <c r="F5" s="84" t="n">
        <f aca="false">-0.474+0.33</f>
        <v>-0.144</v>
      </c>
      <c r="G5" s="84" t="n">
        <f aca="false">1225+820-2*1180</f>
        <v>-315</v>
      </c>
      <c r="H5" s="84" t="n">
        <v>0</v>
      </c>
      <c r="I5" s="0" t="n">
        <v>0.163136706816531</v>
      </c>
    </row>
    <row r="6" customFormat="false" ht="13.8" hidden="false" customHeight="false" outlineLevel="0" collapsed="false">
      <c r="A6" s="83" t="s">
        <v>6</v>
      </c>
      <c r="B6" s="83" t="n">
        <v>0</v>
      </c>
      <c r="C6" s="83" t="n">
        <v>0</v>
      </c>
      <c r="D6" s="84" t="n">
        <f aca="false">-3*16.1+2*33.5-19.2</f>
        <v>-0.500000000000004</v>
      </c>
      <c r="E6" s="84" t="n">
        <f aca="false">2*15+12-3*14</f>
        <v>0</v>
      </c>
      <c r="F6" s="84" t="n">
        <f aca="false">-4*0.33+0.33</f>
        <v>-0.99</v>
      </c>
      <c r="G6" s="84" t="n">
        <f aca="false">1125*2+350-3*1180</f>
        <v>-940</v>
      </c>
      <c r="H6" s="84" t="n">
        <v>0</v>
      </c>
      <c r="I6" s="0" t="n">
        <v>0.292893218813452</v>
      </c>
    </row>
    <row r="7" customFormat="false" ht="13.8" hidden="false" customHeight="false" outlineLevel="0" collapsed="false">
      <c r="A7" s="83" t="s">
        <v>7</v>
      </c>
      <c r="B7" s="83" t="n">
        <v>0</v>
      </c>
      <c r="C7" s="83" t="n">
        <v>0</v>
      </c>
      <c r="D7" s="84" t="n">
        <v>0</v>
      </c>
      <c r="E7" s="84" t="n">
        <v>0</v>
      </c>
      <c r="F7" s="84" t="n">
        <v>0</v>
      </c>
      <c r="G7" s="84" t="n">
        <v>0</v>
      </c>
      <c r="H7" s="84"/>
      <c r="I7" s="0" t="n">
        <v>0.292893218813452</v>
      </c>
    </row>
    <row r="8" customFormat="false" ht="13.8" hidden="false" customHeight="false" outlineLevel="0" collapsed="false">
      <c r="A8" s="83" t="s">
        <v>8</v>
      </c>
      <c r="B8" s="83" t="n">
        <v>0</v>
      </c>
      <c r="C8" s="83" t="n">
        <v>0</v>
      </c>
      <c r="D8" s="84" t="n">
        <f aca="false">32.5+33.5+3.8-(2*16.1+2*3.8+10)</f>
        <v>20</v>
      </c>
      <c r="E8" s="84" t="n">
        <f aca="false">13+15+17-(14*2+16)</f>
        <v>1</v>
      </c>
      <c r="F8" s="84" t="n">
        <f aca="false">2.4</f>
        <v>2.4</v>
      </c>
      <c r="G8" s="84" t="n">
        <f aca="false">4300+800+1125-(2*1180+2*800+7120)</f>
        <v>-4855</v>
      </c>
      <c r="H8" s="84"/>
      <c r="I8" s="0" t="n">
        <v>-0.414213562373095</v>
      </c>
    </row>
    <row r="9" customFormat="false" ht="13.8" hidden="false" customHeight="false" outlineLevel="0" collapsed="false">
      <c r="A9" s="83" t="s">
        <v>9</v>
      </c>
      <c r="B9" s="83" t="n">
        <v>0</v>
      </c>
      <c r="C9" s="83" t="n">
        <v>0</v>
      </c>
      <c r="D9" s="84" t="n">
        <f aca="false">32.5-(2*10+16.1)</f>
        <v>-3.6</v>
      </c>
      <c r="E9" s="84" t="n">
        <v>-1</v>
      </c>
      <c r="F9" s="84" t="n">
        <f aca="false">2.4+0.33</f>
        <v>2.73</v>
      </c>
      <c r="G9" s="84" t="n">
        <f aca="false">4300-(1180+2*800)</f>
        <v>1520</v>
      </c>
      <c r="H9" s="84"/>
      <c r="I9" s="0" t="n">
        <v>-0.414213562373095</v>
      </c>
    </row>
    <row r="10" customFormat="false" ht="13.8" hidden="false" customHeight="false" outlineLevel="0" collapsed="false">
      <c r="A10" s="83" t="s">
        <v>10</v>
      </c>
      <c r="B10" s="83" t="n">
        <v>0</v>
      </c>
      <c r="C10" s="83" t="n">
        <v>0</v>
      </c>
      <c r="D10" s="84" t="n">
        <v>0</v>
      </c>
      <c r="E10" s="84" t="n">
        <v>0</v>
      </c>
      <c r="F10" s="84" t="n">
        <v>0</v>
      </c>
      <c r="G10" s="84" t="n">
        <v>0</v>
      </c>
      <c r="H10" s="84"/>
      <c r="I10" s="0" t="n">
        <v>-0.861807319565799</v>
      </c>
    </row>
    <row r="11" customFormat="false" ht="13.8" hidden="false" customHeight="false" outlineLevel="0" collapsed="false">
      <c r="A11" s="83" t="s">
        <v>11</v>
      </c>
      <c r="B11" s="83" t="n">
        <v>0</v>
      </c>
      <c r="C11" s="83" t="n">
        <v>0</v>
      </c>
      <c r="D11" s="84" t="n">
        <f aca="false">4*33.5+2*(-19.5)-6*(16.1)</f>
        <v>-1.60000000000001</v>
      </c>
      <c r="E11" s="84" t="n">
        <f aca="false">4*15+28-6*14</f>
        <v>4</v>
      </c>
      <c r="F11" s="84" t="n">
        <v>0</v>
      </c>
      <c r="G11" s="84" t="n">
        <f aca="false">4*1125+2*350-6*1180</f>
        <v>-1880</v>
      </c>
      <c r="H11" s="84"/>
      <c r="I11" s="0" t="n">
        <v>-0.527097737495458</v>
      </c>
    </row>
    <row r="12" customFormat="false" ht="13.8" hidden="false" customHeight="false" outlineLevel="0" collapsed="false">
      <c r="A12" s="83" t="s">
        <v>12</v>
      </c>
      <c r="B12" s="83" t="n">
        <v>0</v>
      </c>
      <c r="C12" s="83" t="n">
        <v>0</v>
      </c>
      <c r="D12" s="84" t="n">
        <f aca="false">10-1-(16.1+3.8)</f>
        <v>-10.9</v>
      </c>
      <c r="E12" s="84" t="n">
        <v>0</v>
      </c>
      <c r="F12" s="84" t="n">
        <v>0.33</v>
      </c>
      <c r="G12" s="84" t="n">
        <f aca="false">7120+820-(1180+800)</f>
        <v>5960</v>
      </c>
      <c r="H12" s="84"/>
      <c r="I12" s="0" t="n">
        <v>-0.414213562373095</v>
      </c>
    </row>
    <row r="13" customFormat="false" ht="13.8" hidden="false" customHeight="false" outlineLevel="0" collapsed="false">
      <c r="A13" s="83" t="s">
        <v>13</v>
      </c>
      <c r="B13" s="83" t="n">
        <v>0</v>
      </c>
      <c r="C13" s="83" t="n">
        <v>0</v>
      </c>
      <c r="D13" s="84" t="n">
        <f aca="false">-1+10-(16.1+3.8)</f>
        <v>-10.9</v>
      </c>
      <c r="E13" s="84" t="n">
        <v>0</v>
      </c>
      <c r="F13" s="84" t="n">
        <v>1.9</v>
      </c>
      <c r="G13" s="84" t="n">
        <f aca="false">7120+820-(1125+800)</f>
        <v>6015</v>
      </c>
      <c r="H13" s="84"/>
      <c r="I13" s="0" t="n">
        <v>-0.414213562373095</v>
      </c>
    </row>
    <row r="14" customFormat="false" ht="13.8" hidden="false" customHeight="false" outlineLevel="0" collapsed="false">
      <c r="A14" s="83" t="s">
        <v>14</v>
      </c>
      <c r="B14" s="85" t="n">
        <v>0</v>
      </c>
      <c r="C14" s="85" t="n">
        <v>0</v>
      </c>
      <c r="D14" s="86" t="n">
        <f aca="false">-1+10-(16.1+3.8)</f>
        <v>-10.9</v>
      </c>
      <c r="E14" s="86" t="n">
        <v>0</v>
      </c>
      <c r="F14" s="86" t="n">
        <f aca="false">1.9-0.475</f>
        <v>1.425</v>
      </c>
      <c r="G14" s="86" t="n">
        <f aca="false">7120+820-(1125+800)</f>
        <v>6015</v>
      </c>
      <c r="H14" s="86"/>
      <c r="I14" s="0" t="n">
        <v>-0.414213562373095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80"/>
    </row>
    <row r="2" customFormat="false" ht="13.8" hidden="false" customHeight="false" outlineLevel="0" collapsed="false">
      <c r="A2" s="83" t="s">
        <v>3</v>
      </c>
      <c r="B2" s="0" t="n">
        <f aca="false">+B16-B17</f>
        <v>0.292893218813452</v>
      </c>
    </row>
    <row r="3" customFormat="false" ht="13.8" hidden="false" customHeight="false" outlineLevel="0" collapsed="false">
      <c r="A3" s="83" t="s">
        <v>4</v>
      </c>
      <c r="B3" s="0" t="n">
        <f aca="false">+B16-2*B17+B18</f>
        <v>0.163136706816531</v>
      </c>
    </row>
    <row r="4" customFormat="false" ht="13.8" hidden="false" customHeight="false" outlineLevel="0" collapsed="false">
      <c r="A4" s="83" t="s">
        <v>5</v>
      </c>
      <c r="B4" s="0" t="n">
        <v>0.163136706816531</v>
      </c>
    </row>
    <row r="5" customFormat="false" ht="13.8" hidden="false" customHeight="false" outlineLevel="0" collapsed="false">
      <c r="A5" s="83" t="s">
        <v>6</v>
      </c>
      <c r="B5" s="0" t="n">
        <v>0.292893218813452</v>
      </c>
    </row>
    <row r="6" customFormat="false" ht="13.8" hidden="false" customHeight="false" outlineLevel="0" collapsed="false">
      <c r="A6" s="83" t="s">
        <v>7</v>
      </c>
      <c r="B6" s="0" t="n">
        <v>0.292893218813452</v>
      </c>
    </row>
    <row r="7" customFormat="false" ht="13.8" hidden="false" customHeight="false" outlineLevel="0" collapsed="false">
      <c r="A7" s="83" t="s">
        <v>8</v>
      </c>
      <c r="B7" s="0" t="n">
        <f aca="false">+B16-2*B17</f>
        <v>-0.414213562373095</v>
      </c>
    </row>
    <row r="8" customFormat="false" ht="13.8" hidden="false" customHeight="false" outlineLevel="0" collapsed="false">
      <c r="A8" s="83" t="s">
        <v>9</v>
      </c>
      <c r="B8" s="0" t="n">
        <v>-0.414213562373095</v>
      </c>
    </row>
    <row r="9" customFormat="false" ht="13.8" hidden="false" customHeight="false" outlineLevel="0" collapsed="false">
      <c r="A9" s="83" t="s">
        <v>10</v>
      </c>
      <c r="B9" s="0" t="n">
        <f aca="false">+1-B17+2*0-2*B18</f>
        <v>-0.861807319565799</v>
      </c>
    </row>
    <row r="10" customFormat="false" ht="13.8" hidden="false" customHeight="false" outlineLevel="0" collapsed="false">
      <c r="A10" s="83" t="s">
        <v>11</v>
      </c>
      <c r="B10" s="0" t="n">
        <f aca="false">+5*B16-7*B17-B18</f>
        <v>-0.527097737495458</v>
      </c>
    </row>
    <row r="11" customFormat="false" ht="13.8" hidden="false" customHeight="false" outlineLevel="0" collapsed="false">
      <c r="A11" s="83" t="s">
        <v>12</v>
      </c>
      <c r="B11" s="0" t="n">
        <f aca="false">+1-2*B17</f>
        <v>-0.414213562373095</v>
      </c>
    </row>
    <row r="12" customFormat="false" ht="13.8" hidden="false" customHeight="false" outlineLevel="0" collapsed="false">
      <c r="A12" s="83" t="s">
        <v>13</v>
      </c>
      <c r="B12" s="0" t="n">
        <f aca="false">+B16-2*B17</f>
        <v>-0.414213562373095</v>
      </c>
    </row>
    <row r="13" customFormat="false" ht="13.8" hidden="false" customHeight="false" outlineLevel="0" collapsed="false">
      <c r="A13" s="83" t="s">
        <v>14</v>
      </c>
      <c r="B13" s="0" t="n">
        <v>-0.414213562373095</v>
      </c>
    </row>
    <row r="16" customFormat="false" ht="13.8" hidden="false" customHeight="false" outlineLevel="0" collapsed="false">
      <c r="A16" s="0" t="s">
        <v>40</v>
      </c>
      <c r="B16" s="0" t="n">
        <v>1</v>
      </c>
    </row>
    <row r="17" customFormat="false" ht="13.8" hidden="false" customHeight="false" outlineLevel="0" collapsed="false">
      <c r="A17" s="0" t="s">
        <v>41</v>
      </c>
      <c r="B17" s="0" t="n">
        <f aca="false">2^-0.5</f>
        <v>0.707106781186548</v>
      </c>
    </row>
    <row r="18" customFormat="false" ht="13.8" hidden="false" customHeight="false" outlineLevel="0" collapsed="false">
      <c r="A18" s="0" t="s">
        <v>42</v>
      </c>
      <c r="B18" s="0" t="n">
        <f aca="false">3^-0.5</f>
        <v>0.577350269189626</v>
      </c>
    </row>
    <row r="19" customFormat="false" ht="13.8" hidden="false" customHeight="false" outlineLevel="0" collapsed="false">
      <c r="A19" s="0" t="s">
        <v>15</v>
      </c>
      <c r="B1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LibreOffice/5.1.4.2$Linux_X86_64 LibreOffice_project/10m0$Build-2</Application>
  <Company>Universidad de los 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2016-08-12T16:09:54Z</dcterms:created>
  <dc:creator>Juan Jose Torres Figueroa</dc:creator>
  <dc:description/>
  <dc:language>en-US</dc:language>
  <cp:lastModifiedBy/>
  <dcterms:modified xsi:type="dcterms:W3CDTF">2016-09-12T11:46:12Z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Universidad de los 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