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465" windowHeight="72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5" i="1"/>
  <c r="B13" i="1"/>
  <c r="B10" i="1"/>
  <c r="B7" i="1"/>
  <c r="F22" i="1" l="1"/>
  <c r="F21" i="1"/>
  <c r="F19" i="1"/>
  <c r="F17" i="1"/>
  <c r="E13" i="1"/>
  <c r="E3" i="1"/>
  <c r="E4" i="1" s="1"/>
  <c r="E5" i="1" s="1"/>
  <c r="E6" i="1" s="1"/>
  <c r="E7" i="1" s="1"/>
  <c r="E8" i="1" s="1"/>
  <c r="E9" i="1" s="1"/>
  <c r="E10" i="1" s="1"/>
  <c r="E11" i="1" s="1"/>
  <c r="E12" i="1" s="1"/>
  <c r="F16" i="1"/>
  <c r="F15" i="1"/>
</calcChain>
</file>

<file path=xl/sharedStrings.xml><?xml version="1.0" encoding="utf-8"?>
<sst xmlns="http://schemas.openxmlformats.org/spreadsheetml/2006/main" count="17" uniqueCount="12">
  <si>
    <t>Change</t>
  </si>
  <si>
    <t>Change (%)</t>
  </si>
  <si>
    <t>average</t>
  </si>
  <si>
    <t>sd</t>
  </si>
  <si>
    <t>SEM</t>
  </si>
  <si>
    <t>t</t>
  </si>
  <si>
    <t>Before</t>
  </si>
  <si>
    <t>After</t>
  </si>
  <si>
    <t>tcrit</t>
  </si>
  <si>
    <t>s2 within</t>
  </si>
  <si>
    <t>s (x1-x2)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</si>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</sst>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FFFFF"/>
      </left>
      <right style="thick">
        <color rgb="FFFFFFFF"/>
      </right>
      <top style="medium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K11" sqref="K11"/>
    </sheetView>
  </sheetViews>
  <sheetFormatPr defaultRowHeight="15" x14ac:dyDescent="0.25"/>
  <sheetData>
    <row r="1" spans="1:6" ht="15.75" thickBot="1" x14ac:dyDescent="0.3">
      <c r="B1" t="s">
        <v>2</v>
      </c>
      <c r="C1" t="s">
        <v>3</v>
      </c>
      <c r="F1" t="s">
        <v>0</v>
      </c>
    </row>
    <row r="2" spans="1:6" ht="31.5" thickTop="1" thickBot="1" x14ac:dyDescent="0.3">
      <c r="A2" t="s">
        <v>6</v>
      </c>
      <c r="B2" s="5">
        <v>43.1</v>
      </c>
      <c r="C2" s="5">
        <v>15.9</v>
      </c>
      <c r="F2" s="1" t="s">
        <v>1</v>
      </c>
    </row>
    <row r="3" spans="1:6" ht="15.75" thickBot="1" x14ac:dyDescent="0.3">
      <c r="B3" s="5"/>
      <c r="C3" s="5"/>
      <c r="E3">
        <f>1</f>
        <v>1</v>
      </c>
      <c r="F3" s="2">
        <v>2</v>
      </c>
    </row>
    <row r="4" spans="1:6" ht="15.75" thickBot="1" x14ac:dyDescent="0.3">
      <c r="A4" t="s">
        <v>7</v>
      </c>
      <c r="B4" s="5">
        <v>53.5</v>
      </c>
      <c r="C4" s="5">
        <v>18.7</v>
      </c>
      <c r="E4">
        <f>E3+1</f>
        <v>2</v>
      </c>
      <c r="F4" s="2">
        <v>4</v>
      </c>
    </row>
    <row r="5" spans="1:6" ht="15.75" thickBot="1" x14ac:dyDescent="0.3">
      <c r="B5" s="4"/>
      <c r="C5" s="4"/>
      <c r="E5">
        <f t="shared" ref="E5:E13" si="0">E4+1</f>
        <v>3</v>
      </c>
      <c r="F5" s="2">
        <v>10</v>
      </c>
    </row>
    <row r="6" spans="1:6" ht="15.75" thickBot="1" x14ac:dyDescent="0.3">
      <c r="B6" s="4"/>
      <c r="C6" s="4"/>
      <c r="E6">
        <f t="shared" si="0"/>
        <v>4</v>
      </c>
      <c r="F6" s="2">
        <v>12</v>
      </c>
    </row>
    <row r="7" spans="1:6" ht="15.75" thickBot="1" x14ac:dyDescent="0.3">
      <c r="A7" t="s">
        <v>9</v>
      </c>
      <c r="B7" s="6">
        <f>0.5*(C2^2+C4^2)</f>
        <v>301.25</v>
      </c>
      <c r="C7" s="6"/>
      <c r="D7" s="6"/>
      <c r="E7">
        <f t="shared" si="0"/>
        <v>5</v>
      </c>
      <c r="F7" s="2">
        <v>16</v>
      </c>
    </row>
    <row r="8" spans="1:6" ht="15.75" thickBot="1" x14ac:dyDescent="0.3">
      <c r="B8" s="6"/>
      <c r="C8" s="6"/>
      <c r="D8" s="6"/>
      <c r="E8">
        <f t="shared" si="0"/>
        <v>6</v>
      </c>
      <c r="F8" s="2">
        <v>15</v>
      </c>
    </row>
    <row r="9" spans="1:6" ht="15.75" thickBot="1" x14ac:dyDescent="0.3">
      <c r="B9" s="6"/>
      <c r="C9" s="6"/>
      <c r="D9" s="6"/>
      <c r="E9">
        <f t="shared" si="0"/>
        <v>7</v>
      </c>
      <c r="F9" s="2">
        <v>4</v>
      </c>
    </row>
    <row r="10" spans="1:6" ht="15.75" thickBot="1" x14ac:dyDescent="0.3">
      <c r="A10" t="s">
        <v>10</v>
      </c>
      <c r="B10" s="6">
        <f>SQRT(B7/11+B7/11)</f>
        <v>7.4008599008984941</v>
      </c>
      <c r="C10" s="6"/>
      <c r="D10" s="6"/>
      <c r="E10">
        <f t="shared" si="0"/>
        <v>8</v>
      </c>
      <c r="F10" s="2">
        <v>27</v>
      </c>
    </row>
    <row r="11" spans="1:6" ht="15.75" thickBot="1" x14ac:dyDescent="0.3">
      <c r="B11" s="6"/>
      <c r="C11" s="6"/>
      <c r="D11" s="6"/>
      <c r="E11">
        <f t="shared" si="0"/>
        <v>9</v>
      </c>
      <c r="F11" s="2">
        <v>9</v>
      </c>
    </row>
    <row r="12" spans="1:6" ht="15.75" thickBot="1" x14ac:dyDescent="0.3">
      <c r="B12" s="6"/>
      <c r="C12" s="6"/>
      <c r="D12" s="6"/>
      <c r="E12">
        <f t="shared" si="0"/>
        <v>10</v>
      </c>
      <c r="F12" s="2">
        <v>-1</v>
      </c>
    </row>
    <row r="13" spans="1:6" ht="15.75" thickBot="1" x14ac:dyDescent="0.3">
      <c r="A13" t="s">
        <v>5</v>
      </c>
      <c r="B13" s="6">
        <f>(B4-B2)/B10</f>
        <v>1.405242112303382</v>
      </c>
      <c r="C13" s="6"/>
      <c r="D13" s="6"/>
      <c r="E13">
        <f t="shared" si="0"/>
        <v>11</v>
      </c>
      <c r="F13" s="3">
        <v>15</v>
      </c>
    </row>
    <row r="14" spans="1:6" ht="15.75" thickTop="1" x14ac:dyDescent="0.25">
      <c r="B14" s="6"/>
      <c r="C14" s="6"/>
      <c r="D14" s="6"/>
    </row>
    <row r="15" spans="1:6" x14ac:dyDescent="0.25">
      <c r="A15" t="s">
        <v>11</v>
      </c>
      <c r="B15" s="6">
        <f>2*(11-1)</f>
        <v>20</v>
      </c>
      <c r="C15" s="6"/>
      <c r="D15" s="6"/>
      <c r="E15" s="7" t="s">
        <v>2</v>
      </c>
      <c r="F15" s="7">
        <f>AVERAGE(F3:F13)</f>
        <v>10.272727272727273</v>
      </c>
    </row>
    <row r="16" spans="1:6" x14ac:dyDescent="0.25">
      <c r="B16" s="6"/>
      <c r="C16" s="6"/>
      <c r="D16" s="6"/>
      <c r="E16" s="7" t="s">
        <v>3</v>
      </c>
      <c r="F16" s="7">
        <f>STDEV(F3:F13)</f>
        <v>7.9761006649980182</v>
      </c>
    </row>
    <row r="17" spans="1:6" x14ac:dyDescent="0.25">
      <c r="A17" t="s">
        <v>8</v>
      </c>
      <c r="B17" s="6">
        <f>TINV(0.05,20)</f>
        <v>2.0859634472658648</v>
      </c>
      <c r="C17" s="6"/>
      <c r="D17" s="6"/>
      <c r="E17" s="7" t="s">
        <v>4</v>
      </c>
      <c r="F17" s="7">
        <f>F16/SQRT(11)</f>
        <v>2.404884835991147</v>
      </c>
    </row>
    <row r="18" spans="1:6" x14ac:dyDescent="0.25">
      <c r="B18" s="6"/>
      <c r="C18" s="6"/>
      <c r="D18" s="6"/>
      <c r="E18" s="7"/>
      <c r="F18" s="7"/>
    </row>
    <row r="19" spans="1:6" x14ac:dyDescent="0.25">
      <c r="B19" s="6"/>
      <c r="C19" s="6"/>
      <c r="D19" s="6"/>
      <c r="E19" s="7" t="s">
        <v>5</v>
      </c>
      <c r="F19" s="7">
        <f>F15/F17</f>
        <v>4.2716088184295451</v>
      </c>
    </row>
    <row r="20" spans="1:6" x14ac:dyDescent="0.25">
      <c r="B20" s="6"/>
      <c r="C20" s="6"/>
      <c r="D20" s="6"/>
      <c r="E20" s="7"/>
      <c r="F20" s="7"/>
    </row>
    <row r="21" spans="1:6" x14ac:dyDescent="0.25">
      <c r="B21" s="6"/>
      <c r="C21" s="6"/>
      <c r="D21" s="6"/>
      <c r="E21" s="7" t="s">
        <v>8</v>
      </c>
      <c r="F21" s="7">
        <f>TINV(0.05,10)</f>
        <v>2.2281388519862744</v>
      </c>
    </row>
    <row r="22" spans="1:6" x14ac:dyDescent="0.25">
      <c r="E22" s="7" t="s">
        <v>8</v>
      </c>
      <c r="F22" s="7">
        <f>TINV(0.01,10)</f>
        <v>3.1692726726169518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Erno Lindner (elindner)</dc:creator>
  <cp:lastModifiedBy>Erno Lindner (elindner)</cp:lastModifiedBy>
  <dcterms:created xsi:type="dcterms:W3CDTF">2017-02-26T21:19:37Z</dcterms:created>
  <dcterms:modified xsi:type="dcterms:W3CDTF">2017-02-27T16:04:17Z</dcterms:modified>
</cp:coreProperties>
</file>