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drawings/drawing2.xml" ContentType="application/vnd.openxmlformats-officedocument.drawing+xml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drawings/drawing3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140" yWindow="-225" windowWidth="16155" windowHeight="11505" activeTab="2"/>
  </bookViews>
  <sheets>
    <sheet name="ANOVA and t test" sheetId="1" r:id="rId1"/>
    <sheet name="ANOVA" sheetId="3" r:id="rId2"/>
    <sheet name="t test" sheetId="2" r:id="rId3"/>
  </sheets>
  <calcPr calcId="145621"/>
</workbook>
</file>

<file path=xl/calcChain.xml><?xml version="1.0" encoding="utf-8"?>
<calcChain xmlns="http://schemas.openxmlformats.org/spreadsheetml/2006/main">
  <c r="D11" i="1" l="1"/>
  <c r="E14" i="1"/>
  <c r="D9" i="3" l="1"/>
  <c r="N21" i="1"/>
  <c r="N25" i="1" l="1"/>
  <c r="C22" i="3" l="1"/>
  <c r="N21" i="3"/>
  <c r="K13" i="2" l="1"/>
  <c r="D9" i="2"/>
  <c r="D6" i="2" s="1"/>
  <c r="D5" i="2"/>
  <c r="N22" i="3"/>
  <c r="N24" i="3" s="1"/>
  <c r="N25" i="3"/>
  <c r="C23" i="3"/>
  <c r="C24" i="3" s="1"/>
  <c r="E28" i="3" s="1"/>
  <c r="C21" i="1"/>
  <c r="D5" i="3"/>
  <c r="C27" i="3"/>
  <c r="C26" i="3"/>
  <c r="C21" i="3"/>
  <c r="C27" i="1"/>
  <c r="C26" i="1"/>
  <c r="E14" i="2" l="1"/>
  <c r="E16" i="2"/>
  <c r="H14" i="2"/>
  <c r="F28" i="3"/>
  <c r="N22" i="1"/>
  <c r="N24" i="1" s="1"/>
  <c r="C22" i="1"/>
  <c r="C23" i="1" s="1"/>
  <c r="C24" i="1" s="1"/>
  <c r="E28" i="1" s="1"/>
  <c r="D5" i="1"/>
  <c r="D9" i="1"/>
  <c r="E16" i="1" s="1"/>
  <c r="H14" i="1" l="1"/>
  <c r="F28" i="1"/>
</calcChain>
</file>

<file path=xl/sharedStrings.xml><?xml version="1.0" encoding="utf-8"?>
<sst xmlns="http://schemas.openxmlformats.org/spreadsheetml/2006/main" count="101" uniqueCount="40">
  <si>
    <t>difference</t>
  </si>
  <si>
    <t>mean</t>
  </si>
  <si>
    <t>sd</t>
  </si>
  <si>
    <t>s(with)^2</t>
  </si>
  <si>
    <t>denom</t>
  </si>
  <si>
    <t>t=</t>
  </si>
  <si>
    <t>F</t>
  </si>
  <si>
    <t>p</t>
  </si>
  <si>
    <t>Boys</t>
  </si>
  <si>
    <t>Girls</t>
  </si>
  <si>
    <t>t^2</t>
  </si>
  <si>
    <t>stdev(mean)</t>
  </si>
  <si>
    <t>t test</t>
  </si>
  <si>
    <t>ANOVA</t>
  </si>
  <si>
    <t>var(mean)</t>
  </si>
  <si>
    <t>n</t>
  </si>
  <si>
    <t>FDIST(1.3,1,18)</t>
  </si>
  <si>
    <t>There is not enough evidence to prove that the heights of the boys is different from the girls</t>
  </si>
  <si>
    <t xml:space="preserve">Related to random sampling of boys and girls there is 26.9 % probability </t>
  </si>
  <si>
    <t>to get a height difference of 1.3 inches even if there were no difference between the heights</t>
  </si>
  <si>
    <t xml:space="preserve"> •</t>
  </si>
  <si>
    <t xml:space="preserve">the t test and the ANOVA provided the same results </t>
  </si>
  <si>
    <r>
      <t>H</t>
    </r>
    <r>
      <rPr>
        <b/>
        <vertAlign val="subscript"/>
        <sz val="18"/>
        <rFont val="Arial"/>
        <family val="2"/>
      </rPr>
      <t>o</t>
    </r>
    <r>
      <rPr>
        <b/>
        <sz val="18"/>
        <rFont val="Arial"/>
        <family val="2"/>
      </rPr>
      <t xml:space="preserve">: </t>
    </r>
  </si>
  <si>
    <r>
      <t>H</t>
    </r>
    <r>
      <rPr>
        <b/>
        <vertAlign val="subscript"/>
        <sz val="18"/>
        <rFont val="Arial"/>
        <family val="2"/>
      </rPr>
      <t>1</t>
    </r>
    <r>
      <rPr>
        <b/>
        <sz val="18"/>
        <rFont val="Arial"/>
        <family val="2"/>
      </rPr>
      <t xml:space="preserve">: </t>
    </r>
  </si>
  <si>
    <r>
      <t>s</t>
    </r>
    <r>
      <rPr>
        <b/>
        <vertAlign val="superscript"/>
        <sz val="10"/>
        <rFont val="Arial"/>
        <family val="2"/>
      </rPr>
      <t>2</t>
    </r>
    <r>
      <rPr>
        <b/>
        <vertAlign val="subscript"/>
        <sz val="10"/>
        <rFont val="Arial"/>
        <family val="2"/>
      </rPr>
      <t>with</t>
    </r>
  </si>
  <si>
    <r>
      <t>s</t>
    </r>
    <r>
      <rPr>
        <b/>
        <vertAlign val="superscript"/>
        <sz val="10"/>
        <rFont val="Arial"/>
        <family val="2"/>
      </rPr>
      <t>2</t>
    </r>
    <r>
      <rPr>
        <b/>
        <vertAlign val="subscript"/>
        <sz val="10"/>
        <rFont val="Arial"/>
        <family val="2"/>
      </rPr>
      <t>betw</t>
    </r>
  </si>
  <si>
    <t>Data</t>
  </si>
  <si>
    <t>numerator df</t>
  </si>
  <si>
    <t>denominator df</t>
  </si>
  <si>
    <t>Fcrit</t>
  </si>
  <si>
    <t>P</t>
  </si>
  <si>
    <r>
      <t>F&lt;F</t>
    </r>
    <r>
      <rPr>
        <vertAlign val="subscript"/>
        <sz val="10"/>
        <rFont val="Arial"/>
        <family val="2"/>
      </rPr>
      <t>crit</t>
    </r>
    <r>
      <rPr>
        <sz val="10"/>
        <rFont val="Arial"/>
        <family val="2"/>
      </rPr>
      <t>, i.e., it the difference in the variances can be related to random sampling</t>
    </r>
  </si>
  <si>
    <t>TEST for Equal variance</t>
  </si>
  <si>
    <t>tdist(1.14,18,2)</t>
  </si>
  <si>
    <t>VR</t>
  </si>
  <si>
    <r>
      <t>F</t>
    </r>
    <r>
      <rPr>
        <vertAlign val="subscript"/>
        <sz val="10"/>
        <rFont val="Arial"/>
        <family val="2"/>
      </rPr>
      <t>crit</t>
    </r>
    <r>
      <rPr>
        <sz val="10"/>
        <rFont val="Arial"/>
        <family val="2"/>
      </rPr>
      <t>(VR)</t>
    </r>
  </si>
  <si>
    <r>
      <t>t</t>
    </r>
    <r>
      <rPr>
        <b/>
        <vertAlign val="superscript"/>
        <sz val="10"/>
        <rFont val="Arial"/>
        <family val="2"/>
      </rPr>
      <t>2</t>
    </r>
  </si>
  <si>
    <t>TINV</t>
  </si>
  <si>
    <t>t(CRITICAL)</t>
  </si>
  <si>
    <t>denominator in 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</si>
</sst>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6"/>
      <name val="Arial"/>
      <family val="2"/>
    </font>
    <font>
      <sz val="14"/>
      <name val="Arial"/>
    </font>
    <font>
      <sz val="10"/>
      <name val="Symbol"/>
      <charset val="2"/>
    </font>
    <font>
      <sz val="14"/>
      <name val="Arial"/>
      <family val="2"/>
    </font>
    <font>
      <b/>
      <sz val="18"/>
      <name val="Arial"/>
      <family val="2"/>
    </font>
    <font>
      <b/>
      <vertAlign val="subscript"/>
      <sz val="18"/>
      <name val="Arial"/>
      <family val="2"/>
    </font>
    <font>
      <b/>
      <vertAlign val="superscript"/>
      <sz val="10"/>
      <name val="Arial"/>
      <family val="2"/>
    </font>
    <font>
      <b/>
      <vertAlign val="subscript"/>
      <sz val="10"/>
      <name val="Arial"/>
      <family val="2"/>
    </font>
    <font>
      <b/>
      <sz val="14"/>
      <name val="Arial"/>
      <family val="2"/>
    </font>
    <font>
      <vertAlign val="subscript"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indexed="10"/>
      </left>
      <right/>
      <top style="thick">
        <color indexed="10"/>
      </top>
      <bottom/>
      <diagonal/>
    </border>
    <border>
      <left/>
      <right/>
      <top style="thick">
        <color indexed="10"/>
      </top>
      <bottom/>
      <diagonal/>
    </border>
    <border>
      <left style="thick">
        <color indexed="10"/>
      </left>
      <right/>
      <top/>
      <bottom/>
      <diagonal/>
    </border>
    <border>
      <left/>
      <right style="thick">
        <color indexed="10"/>
      </right>
      <top/>
      <bottom/>
      <diagonal/>
    </border>
    <border>
      <left style="thick">
        <color indexed="10"/>
      </left>
      <right/>
      <top/>
      <bottom style="thick">
        <color indexed="10"/>
      </bottom>
      <diagonal/>
    </border>
    <border>
      <left/>
      <right/>
      <top/>
      <bottom style="thick">
        <color indexed="10"/>
      </bottom>
      <diagonal/>
    </border>
    <border>
      <left/>
      <right style="thick">
        <color indexed="10"/>
      </right>
      <top/>
      <bottom style="thick">
        <color indexed="10"/>
      </bottom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/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/>
      <top/>
      <bottom/>
      <diagonal/>
    </border>
    <border>
      <left/>
      <right style="medium">
        <color indexed="10"/>
      </right>
      <top/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10"/>
      </right>
      <top style="thick">
        <color indexed="10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Border="1"/>
    <xf numFmtId="0" fontId="0" fillId="0" borderId="1" xfId="0" applyBorder="1"/>
    <xf numFmtId="0" fontId="5" fillId="0" borderId="2" xfId="0" applyFont="1" applyBorder="1" applyAlignment="1">
      <alignment horizontal="center"/>
    </xf>
    <xf numFmtId="0" fontId="0" fillId="0" borderId="3" xfId="0" applyBorder="1"/>
    <xf numFmtId="0" fontId="2" fillId="0" borderId="0" xfId="0" applyFont="1" applyAlignment="1">
      <alignment horizontal="center"/>
    </xf>
    <xf numFmtId="0" fontId="6" fillId="0" borderId="0" xfId="0" applyFont="1"/>
    <xf numFmtId="0" fontId="0" fillId="0" borderId="0" xfId="0" applyAlignment="1">
      <alignment horizontal="right"/>
    </xf>
    <xf numFmtId="0" fontId="0" fillId="0" borderId="3" xfId="0" applyBorder="1" applyAlignment="1">
      <alignment horizontal="center"/>
    </xf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7" fillId="0" borderId="0" xfId="0" applyFont="1" applyBorder="1"/>
    <xf numFmtId="0" fontId="0" fillId="0" borderId="0" xfId="0" applyBorder="1" applyAlignment="1">
      <alignment horizontal="right"/>
    </xf>
    <xf numFmtId="0" fontId="4" fillId="0" borderId="0" xfId="0" applyFont="1" applyBorder="1"/>
    <xf numFmtId="0" fontId="6" fillId="0" borderId="0" xfId="0" applyFont="1" applyBorder="1"/>
    <xf numFmtId="0" fontId="0" fillId="0" borderId="8" xfId="0" applyBorder="1"/>
    <xf numFmtId="0" fontId="0" fillId="0" borderId="9" xfId="0" applyBorder="1"/>
    <xf numFmtId="0" fontId="4" fillId="0" borderId="9" xfId="0" applyFont="1" applyBorder="1"/>
    <xf numFmtId="0" fontId="0" fillId="0" borderId="10" xfId="0" applyBorder="1"/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1" fillId="0" borderId="0" xfId="0" applyFont="1"/>
    <xf numFmtId="0" fontId="0" fillId="0" borderId="22" xfId="0" applyBorder="1"/>
    <xf numFmtId="0" fontId="0" fillId="0" borderId="21" xfId="0" applyBorder="1"/>
    <xf numFmtId="0" fontId="14" fillId="0" borderId="22" xfId="0" applyFon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13" fillId="0" borderId="0" xfId="0" applyFont="1"/>
    <xf numFmtId="0" fontId="0" fillId="0" borderId="0" xfId="0" applyFill="1" applyBorder="1"/>
    <xf numFmtId="0" fontId="0" fillId="0" borderId="0" xfId="0" applyFont="1" applyFill="1" applyBorder="1"/>
    <xf numFmtId="0" fontId="15" fillId="0" borderId="0" xfId="0" applyFont="1" applyBorder="1" applyAlignment="1">
      <alignment horizontal="center"/>
    </xf>
    <xf numFmtId="0" fontId="15" fillId="0" borderId="0" xfId="0" applyFont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4" xfId="0" applyBorder="1"/>
    <xf numFmtId="0" fontId="7" fillId="0" borderId="5" xfId="0" applyFont="1" applyBorder="1"/>
    <xf numFmtId="0" fontId="0" fillId="0" borderId="37" xfId="0" applyBorder="1"/>
    <xf numFmtId="0" fontId="0" fillId="0" borderId="6" xfId="0" applyBorder="1" applyAlignment="1">
      <alignment horizontal="right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1.emf"/><Relationship Id="rId1" Type="http://schemas.openxmlformats.org/officeDocument/2006/relationships/image" Target="../media/image2.emf"/><Relationship Id="rId4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0</xdr:rowOff>
    </xdr:from>
    <xdr:to>
      <xdr:col>10</xdr:col>
      <xdr:colOff>66675</xdr:colOff>
      <xdr:row>5</xdr:row>
      <xdr:rowOff>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67150" y="266700"/>
          <a:ext cx="2495550" cy="6667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6</xdr:row>
          <xdr:rowOff>19050</xdr:rowOff>
        </xdr:from>
        <xdr:to>
          <xdr:col>8</xdr:col>
          <xdr:colOff>590550</xdr:colOff>
          <xdr:row>9</xdr:row>
          <xdr:rowOff>28575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22</xdr:row>
          <xdr:rowOff>152400</xdr:rowOff>
        </xdr:from>
        <xdr:to>
          <xdr:col>9</xdr:col>
          <xdr:colOff>552450</xdr:colOff>
          <xdr:row>24</xdr:row>
          <xdr:rowOff>142875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</xdr:row>
          <xdr:rowOff>9525</xdr:rowOff>
        </xdr:from>
        <xdr:to>
          <xdr:col>8</xdr:col>
          <xdr:colOff>571500</xdr:colOff>
          <xdr:row>21</xdr:row>
          <xdr:rowOff>133350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29</xdr:row>
          <xdr:rowOff>0</xdr:rowOff>
        </xdr:from>
        <xdr:to>
          <xdr:col>4</xdr:col>
          <xdr:colOff>447675</xdr:colOff>
          <xdr:row>30</xdr:row>
          <xdr:rowOff>19050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29</xdr:row>
          <xdr:rowOff>0</xdr:rowOff>
        </xdr:from>
        <xdr:to>
          <xdr:col>8</xdr:col>
          <xdr:colOff>447675</xdr:colOff>
          <xdr:row>30</xdr:row>
          <xdr:rowOff>19050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22</xdr:row>
          <xdr:rowOff>152400</xdr:rowOff>
        </xdr:from>
        <xdr:to>
          <xdr:col>9</xdr:col>
          <xdr:colOff>552450</xdr:colOff>
          <xdr:row>24</xdr:row>
          <xdr:rowOff>142875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</xdr:row>
          <xdr:rowOff>9525</xdr:rowOff>
        </xdr:from>
        <xdr:to>
          <xdr:col>8</xdr:col>
          <xdr:colOff>571500</xdr:colOff>
          <xdr:row>21</xdr:row>
          <xdr:rowOff>133350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29</xdr:row>
          <xdr:rowOff>0</xdr:rowOff>
        </xdr:from>
        <xdr:to>
          <xdr:col>4</xdr:col>
          <xdr:colOff>447675</xdr:colOff>
          <xdr:row>30</xdr:row>
          <xdr:rowOff>9525</xdr:rowOff>
        </xdr:to>
        <xdr:sp macro="" textlink="">
          <xdr:nvSpPr>
            <xdr:cNvPr id="3079" name="Object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29</xdr:row>
          <xdr:rowOff>0</xdr:rowOff>
        </xdr:from>
        <xdr:to>
          <xdr:col>8</xdr:col>
          <xdr:colOff>447675</xdr:colOff>
          <xdr:row>30</xdr:row>
          <xdr:rowOff>0</xdr:rowOff>
        </xdr:to>
        <xdr:sp macro="" textlink="">
          <xdr:nvSpPr>
            <xdr:cNvPr id="3080" name="Object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0</xdr:row>
      <xdr:rowOff>200025</xdr:rowOff>
    </xdr:from>
    <xdr:to>
      <xdr:col>9</xdr:col>
      <xdr:colOff>571500</xdr:colOff>
      <xdr:row>4</xdr:row>
      <xdr:rowOff>133350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62350" y="200025"/>
          <a:ext cx="2495550" cy="6572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6</xdr:row>
          <xdr:rowOff>19050</xdr:rowOff>
        </xdr:from>
        <xdr:to>
          <xdr:col>9</xdr:col>
          <xdr:colOff>0</xdr:colOff>
          <xdr:row>9</xdr:row>
          <xdr:rowOff>28575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21</xdr:row>
          <xdr:rowOff>19050</xdr:rowOff>
        </xdr:from>
        <xdr:to>
          <xdr:col>4</xdr:col>
          <xdr:colOff>447675</xdr:colOff>
          <xdr:row>21</xdr:row>
          <xdr:rowOff>333375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21</xdr:row>
          <xdr:rowOff>19050</xdr:rowOff>
        </xdr:from>
        <xdr:to>
          <xdr:col>8</xdr:col>
          <xdr:colOff>447675</xdr:colOff>
          <xdr:row>22</xdr:row>
          <xdr:rowOff>9525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image" Target="../media/image4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oleObject" Target="../embeddings/oleObject5.bin"/><Relationship Id="rId5" Type="http://schemas.openxmlformats.org/officeDocument/2006/relationships/image" Target="../media/image1.emf"/><Relationship Id="rId10" Type="http://schemas.openxmlformats.org/officeDocument/2006/relationships/image" Target="../media/image3.emf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oleObject" Target="../embeddings/oleObject6.bin"/><Relationship Id="rId7" Type="http://schemas.openxmlformats.org/officeDocument/2006/relationships/oleObject" Target="../embeddings/oleObject8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1.emf"/><Relationship Id="rId5" Type="http://schemas.openxmlformats.org/officeDocument/2006/relationships/oleObject" Target="../embeddings/oleObject7.bin"/><Relationship Id="rId10" Type="http://schemas.openxmlformats.org/officeDocument/2006/relationships/image" Target="../media/image4.emf"/><Relationship Id="rId4" Type="http://schemas.openxmlformats.org/officeDocument/2006/relationships/image" Target="../media/image2.emf"/><Relationship Id="rId9" Type="http://schemas.openxmlformats.org/officeDocument/2006/relationships/oleObject" Target="../embeddings/oleObject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2.bin"/><Relationship Id="rId3" Type="http://schemas.openxmlformats.org/officeDocument/2006/relationships/vmlDrawing" Target="../drawings/vmlDrawing3.vml"/><Relationship Id="rId7" Type="http://schemas.openxmlformats.org/officeDocument/2006/relationships/image" Target="../media/image3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1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0.bin"/><Relationship Id="rId9" Type="http://schemas.openxmlformats.org/officeDocument/2006/relationships/image" Target="../media/image4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7"/>
  <sheetViews>
    <sheetView zoomScale="82" zoomScaleNormal="82" workbookViewId="0">
      <selection activeCell="F42" sqref="F42"/>
    </sheetView>
  </sheetViews>
  <sheetFormatPr defaultRowHeight="12.75" x14ac:dyDescent="0.2"/>
  <cols>
    <col min="2" max="2" width="12.140625" customWidth="1"/>
    <col min="14" max="14" width="12.85546875" customWidth="1"/>
  </cols>
  <sheetData>
    <row r="1" spans="1:12" ht="21" thickBot="1" x14ac:dyDescent="0.35">
      <c r="A1" s="34" t="s">
        <v>26</v>
      </c>
      <c r="G1" s="2" t="s">
        <v>12</v>
      </c>
    </row>
    <row r="2" spans="1:12" x14ac:dyDescent="0.2">
      <c r="B2" s="26"/>
      <c r="C2" s="27" t="s">
        <v>15</v>
      </c>
      <c r="D2" s="27" t="s">
        <v>1</v>
      </c>
      <c r="E2" s="28" t="s">
        <v>2</v>
      </c>
    </row>
    <row r="3" spans="1:12" x14ac:dyDescent="0.2">
      <c r="B3" s="29" t="s">
        <v>8</v>
      </c>
      <c r="C3" s="25">
        <v>10</v>
      </c>
      <c r="D3" s="25">
        <v>59.8</v>
      </c>
      <c r="E3" s="30">
        <v>2</v>
      </c>
    </row>
    <row r="4" spans="1:12" x14ac:dyDescent="0.2">
      <c r="B4" s="29" t="s">
        <v>9</v>
      </c>
      <c r="C4" s="25">
        <v>10</v>
      </c>
      <c r="D4" s="25">
        <v>58.5</v>
      </c>
      <c r="E4" s="30">
        <v>3</v>
      </c>
    </row>
    <row r="5" spans="1:12" ht="13.5" thickBot="1" x14ac:dyDescent="0.25">
      <c r="B5" s="31" t="s">
        <v>0</v>
      </c>
      <c r="C5" s="32"/>
      <c r="D5" s="32">
        <f>D3-D4</f>
        <v>1.2999999999999972</v>
      </c>
      <c r="E5" s="33"/>
    </row>
    <row r="9" spans="1:12" x14ac:dyDescent="0.2">
      <c r="B9" s="1" t="s">
        <v>3</v>
      </c>
      <c r="D9">
        <f>0.5*(4+9)</f>
        <v>6.5</v>
      </c>
    </row>
    <row r="11" spans="1:12" x14ac:dyDescent="0.2">
      <c r="B11" t="s">
        <v>4</v>
      </c>
      <c r="D11">
        <f>SQRT(D9/10+D9/10)</f>
        <v>1.1401754250991381</v>
      </c>
    </row>
    <row r="13" spans="1:12" x14ac:dyDescent="0.2">
      <c r="E13" s="7" t="s">
        <v>5</v>
      </c>
      <c r="F13" s="7" t="s">
        <v>7</v>
      </c>
      <c r="H13" s="44" t="s">
        <v>33</v>
      </c>
    </row>
    <row r="14" spans="1:12" x14ac:dyDescent="0.2">
      <c r="E14" s="1">
        <f>D5/D11</f>
        <v>1.1401754250991354</v>
      </c>
      <c r="F14" s="48">
        <v>0.26900000000000002</v>
      </c>
      <c r="H14">
        <f>TDIST(E14,18,2)</f>
        <v>0.26915804529574638</v>
      </c>
    </row>
    <row r="15" spans="1:12" ht="13.5" thickBot="1" x14ac:dyDescent="0.25"/>
    <row r="16" spans="1:12" ht="15" thickBot="1" x14ac:dyDescent="0.25">
      <c r="D16" s="1" t="s">
        <v>36</v>
      </c>
      <c r="E16" s="1">
        <f>E14^2</f>
        <v>1.299999999999994</v>
      </c>
      <c r="G16" s="5" t="s">
        <v>15</v>
      </c>
      <c r="H16" s="61" t="s">
        <v>7</v>
      </c>
      <c r="I16" s="61"/>
      <c r="J16" s="61"/>
      <c r="K16" s="61"/>
      <c r="L16" s="62"/>
    </row>
    <row r="17" spans="1:19" x14ac:dyDescent="0.2">
      <c r="G17" s="6"/>
      <c r="H17" s="3">
        <v>0.5</v>
      </c>
      <c r="I17" s="3">
        <v>0.2</v>
      </c>
      <c r="J17" s="3">
        <v>0.1</v>
      </c>
      <c r="K17" s="3">
        <v>0.05</v>
      </c>
      <c r="L17" s="4">
        <v>0.01</v>
      </c>
    </row>
    <row r="18" spans="1:19" ht="13.5" thickBot="1" x14ac:dyDescent="0.25">
      <c r="G18" s="10">
        <v>18</v>
      </c>
      <c r="H18" s="3">
        <v>0.68799999999999994</v>
      </c>
      <c r="I18" s="3">
        <v>1.33</v>
      </c>
      <c r="J18" s="3">
        <v>1.734</v>
      </c>
      <c r="K18" s="3">
        <v>2.101</v>
      </c>
      <c r="L18" s="4">
        <v>2.8610000000000002</v>
      </c>
    </row>
    <row r="19" spans="1:19" ht="21" thickTop="1" x14ac:dyDescent="0.3">
      <c r="A19" s="11" t="s">
        <v>13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37" t="s">
        <v>32</v>
      </c>
      <c r="O19" s="36"/>
    </row>
    <row r="20" spans="1:19" ht="13.5" thickBot="1" x14ac:dyDescent="0.25">
      <c r="A20" s="1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O20" s="38"/>
    </row>
    <row r="21" spans="1:19" ht="15.75" thickTop="1" x14ac:dyDescent="0.25">
      <c r="A21" s="13"/>
      <c r="B21" s="15" t="s">
        <v>24</v>
      </c>
      <c r="C21" s="3">
        <f>0.5*(4+9)</f>
        <v>6.5</v>
      </c>
      <c r="D21" s="3"/>
      <c r="E21" s="3"/>
      <c r="F21" s="3"/>
      <c r="G21" s="3"/>
      <c r="H21" s="3"/>
      <c r="I21" s="3"/>
      <c r="J21" s="3"/>
      <c r="K21" s="3"/>
      <c r="L21" s="3"/>
      <c r="M21" s="39" t="s">
        <v>6</v>
      </c>
      <c r="N21" s="35">
        <f>E4^2/E3^2</f>
        <v>2.25</v>
      </c>
      <c r="O21" s="35"/>
      <c r="P21" s="35"/>
      <c r="Q21" s="35"/>
      <c r="R21" s="35"/>
      <c r="S21" s="36"/>
    </row>
    <row r="22" spans="1:19" x14ac:dyDescent="0.2">
      <c r="A22" s="13"/>
      <c r="B22" s="3" t="s">
        <v>11</v>
      </c>
      <c r="C22" s="3">
        <f>STDEV(D3,D4)</f>
        <v>0.91923881554250975</v>
      </c>
      <c r="D22" s="3"/>
      <c r="E22" s="3"/>
      <c r="F22" s="3"/>
      <c r="G22" s="3"/>
      <c r="H22" s="3"/>
      <c r="I22" s="3"/>
      <c r="J22" s="3"/>
      <c r="K22" s="3"/>
      <c r="L22" s="3"/>
      <c r="M22" s="40" t="s">
        <v>27</v>
      </c>
      <c r="N22" s="3">
        <f>C3-1</f>
        <v>9</v>
      </c>
      <c r="O22" s="3"/>
      <c r="P22" s="3"/>
      <c r="Q22" s="3"/>
      <c r="R22" s="3"/>
      <c r="S22" s="38"/>
    </row>
    <row r="23" spans="1:19" x14ac:dyDescent="0.2">
      <c r="A23" s="13"/>
      <c r="B23" s="3" t="s">
        <v>14</v>
      </c>
      <c r="C23" s="3">
        <f>C22^2</f>
        <v>0.84499999999999631</v>
      </c>
      <c r="D23" s="3"/>
      <c r="E23" s="3"/>
      <c r="F23" s="3"/>
      <c r="G23" s="3"/>
      <c r="H23" s="3"/>
      <c r="I23" s="3"/>
      <c r="J23" s="3"/>
      <c r="K23" s="3"/>
      <c r="L23" s="3"/>
      <c r="M23" s="40" t="s">
        <v>28</v>
      </c>
      <c r="N23" s="3">
        <v>9</v>
      </c>
      <c r="O23" s="3"/>
      <c r="P23" s="3"/>
      <c r="Q23" s="3"/>
      <c r="R23" s="3"/>
      <c r="S23" s="38"/>
    </row>
    <row r="24" spans="1:19" ht="15" x14ac:dyDescent="0.25">
      <c r="A24" s="13"/>
      <c r="B24" s="15" t="s">
        <v>25</v>
      </c>
      <c r="C24" s="3">
        <f>10*C23</f>
        <v>8.4499999999999638</v>
      </c>
      <c r="D24" s="3"/>
      <c r="E24" s="3"/>
      <c r="F24" s="3"/>
      <c r="G24" s="3"/>
      <c r="H24" s="3"/>
      <c r="I24" s="3"/>
      <c r="J24" s="3"/>
      <c r="K24" s="3"/>
      <c r="L24" s="3"/>
      <c r="M24" s="40" t="s">
        <v>29</v>
      </c>
      <c r="N24" s="3">
        <f>FINV(0.05,N22,N23)</f>
        <v>3.17889310445827</v>
      </c>
      <c r="O24" s="3"/>
      <c r="P24" s="3"/>
      <c r="Q24" s="3"/>
      <c r="R24" s="3"/>
      <c r="S24" s="38"/>
    </row>
    <row r="25" spans="1:19" x14ac:dyDescent="0.2">
      <c r="A25" s="1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40" t="s">
        <v>30</v>
      </c>
      <c r="N25" s="3">
        <f>FDIST(N21,9,9)</f>
        <v>0.12141213727217048</v>
      </c>
      <c r="O25" s="3"/>
      <c r="P25" s="3"/>
      <c r="Q25" s="3"/>
      <c r="R25" s="3"/>
      <c r="S25" s="38"/>
    </row>
    <row r="26" spans="1:19" x14ac:dyDescent="0.2">
      <c r="A26" s="13"/>
      <c r="B26" s="45" t="s">
        <v>34</v>
      </c>
      <c r="C26" s="3">
        <f>9/4</f>
        <v>2.25</v>
      </c>
      <c r="D26" s="3"/>
      <c r="E26" s="3"/>
      <c r="F26" s="3"/>
      <c r="G26" s="3"/>
      <c r="H26" s="3"/>
      <c r="I26" s="3"/>
      <c r="J26" s="3"/>
      <c r="K26" s="3"/>
      <c r="L26" s="3"/>
      <c r="M26" s="40"/>
      <c r="N26" s="3"/>
      <c r="O26" s="3"/>
      <c r="P26" s="3"/>
      <c r="Q26" s="3"/>
      <c r="R26" s="3"/>
      <c r="S26" s="38"/>
    </row>
    <row r="27" spans="1:19" ht="16.5" thickBot="1" x14ac:dyDescent="0.35">
      <c r="A27" s="13"/>
      <c r="B27" s="46" t="s">
        <v>35</v>
      </c>
      <c r="C27" s="3">
        <f>FINV(0.05,9,9)</f>
        <v>3.17889310445827</v>
      </c>
      <c r="D27" s="3"/>
      <c r="E27" s="16" t="s">
        <v>6</v>
      </c>
      <c r="F27" s="16" t="s">
        <v>7</v>
      </c>
      <c r="G27" s="3"/>
      <c r="H27" s="3"/>
      <c r="I27" s="3"/>
      <c r="J27" s="3"/>
      <c r="K27" s="3"/>
      <c r="L27" s="3"/>
      <c r="M27" s="41" t="s">
        <v>31</v>
      </c>
      <c r="N27" s="42"/>
      <c r="O27" s="42"/>
      <c r="P27" s="42"/>
      <c r="Q27" s="42"/>
      <c r="R27" s="42"/>
      <c r="S27" s="43"/>
    </row>
    <row r="28" spans="1:19" ht="13.5" thickTop="1" x14ac:dyDescent="0.2">
      <c r="A28" s="13"/>
      <c r="B28" s="3"/>
      <c r="C28" s="3"/>
      <c r="D28" s="3"/>
      <c r="E28" s="16">
        <f>C24/D9</f>
        <v>1.2999999999999945</v>
      </c>
      <c r="F28" s="47">
        <f>FDIST(E28,1,18)</f>
        <v>0.2691580452957465</v>
      </c>
      <c r="G28" s="3" t="s">
        <v>16</v>
      </c>
      <c r="H28" s="3"/>
      <c r="I28" s="3"/>
      <c r="J28" s="3"/>
      <c r="K28" s="3"/>
      <c r="L28" s="3"/>
      <c r="M28" s="3"/>
      <c r="N28" s="3"/>
      <c r="O28" s="14"/>
    </row>
    <row r="29" spans="1:19" x14ac:dyDescent="0.2">
      <c r="A29" s="13"/>
      <c r="B29" s="15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14"/>
    </row>
    <row r="30" spans="1:19" ht="26.25" x14ac:dyDescent="0.45">
      <c r="A30" s="13"/>
      <c r="B30" s="3"/>
      <c r="C30" s="17" t="s">
        <v>22</v>
      </c>
      <c r="D30" s="3"/>
      <c r="E30" s="3"/>
      <c r="F30" s="3"/>
      <c r="G30" s="17" t="s">
        <v>23</v>
      </c>
      <c r="H30" s="3"/>
      <c r="I30" s="3"/>
      <c r="J30" s="3"/>
      <c r="K30" s="3"/>
      <c r="L30" s="3"/>
      <c r="M30" s="3"/>
      <c r="N30" s="3"/>
      <c r="O30" s="14"/>
    </row>
    <row r="31" spans="1:19" x14ac:dyDescent="0.2">
      <c r="A31" s="1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14"/>
    </row>
    <row r="32" spans="1:19" ht="18" x14ac:dyDescent="0.25">
      <c r="A32" s="13"/>
      <c r="B32" s="18" t="s">
        <v>20</v>
      </c>
      <c r="C32" s="19" t="s">
        <v>17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14"/>
    </row>
    <row r="33" spans="1:15" x14ac:dyDescent="0.2">
      <c r="A33" s="1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14"/>
    </row>
    <row r="34" spans="1:15" ht="18" x14ac:dyDescent="0.25">
      <c r="A34" s="13"/>
      <c r="B34" s="18" t="s">
        <v>20</v>
      </c>
      <c r="C34" s="20" t="s">
        <v>18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14"/>
    </row>
    <row r="35" spans="1:15" ht="18.75" thickBot="1" x14ac:dyDescent="0.3">
      <c r="A35" s="21"/>
      <c r="B35" s="22"/>
      <c r="C35" s="23" t="s">
        <v>19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4"/>
    </row>
    <row r="36" spans="1:15" ht="13.5" thickTop="1" x14ac:dyDescent="0.2"/>
    <row r="37" spans="1:15" ht="18" x14ac:dyDescent="0.25">
      <c r="B37" s="9" t="s">
        <v>20</v>
      </c>
      <c r="C37" s="8" t="s">
        <v>21</v>
      </c>
    </row>
  </sheetData>
  <mergeCells count="1">
    <mergeCell ref="H16:L16"/>
  </mergeCells>
  <phoneticPr fontId="1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DSMT4" shapeId="1027" r:id="rId4">
          <objectPr defaultSize="0" autoPict="0" r:id="rId5">
            <anchor moveWithCells="1">
              <from>
                <xdr:col>6</xdr:col>
                <xdr:colOff>19050</xdr:colOff>
                <xdr:row>6</xdr:row>
                <xdr:rowOff>19050</xdr:rowOff>
              </from>
              <to>
                <xdr:col>8</xdr:col>
                <xdr:colOff>590550</xdr:colOff>
                <xdr:row>9</xdr:row>
                <xdr:rowOff>28575</xdr:rowOff>
              </to>
            </anchor>
          </objectPr>
        </oleObject>
      </mc:Choice>
      <mc:Fallback>
        <oleObject progId="Equation.DSMT4" shapeId="1027" r:id="rId4"/>
      </mc:Fallback>
    </mc:AlternateContent>
    <mc:AlternateContent xmlns:mc="http://schemas.openxmlformats.org/markup-compatibility/2006">
      <mc:Choice Requires="x14">
        <oleObject progId="Equation.DSMT4" shapeId="1028" r:id="rId6">
          <objectPr defaultSize="0" autoPict="0" r:id="rId7">
            <anchor moveWithCells="1">
              <from>
                <xdr:col>6</xdr:col>
                <xdr:colOff>19050</xdr:colOff>
                <xdr:row>22</xdr:row>
                <xdr:rowOff>152400</xdr:rowOff>
              </from>
              <to>
                <xdr:col>9</xdr:col>
                <xdr:colOff>552450</xdr:colOff>
                <xdr:row>24</xdr:row>
                <xdr:rowOff>142875</xdr:rowOff>
              </to>
            </anchor>
          </objectPr>
        </oleObject>
      </mc:Choice>
      <mc:Fallback>
        <oleObject progId="Equation.DSMT4" shapeId="1028" r:id="rId6"/>
      </mc:Fallback>
    </mc:AlternateContent>
    <mc:AlternateContent xmlns:mc="http://schemas.openxmlformats.org/markup-compatibility/2006">
      <mc:Choice Requires="x14">
        <oleObject progId="Equation.DSMT4" shapeId="1029" r:id="rId8">
          <objectPr defaultSize="0" autoPict="0" r:id="rId5">
            <anchor moveWithCells="1">
              <from>
                <xdr:col>6</xdr:col>
                <xdr:colOff>0</xdr:colOff>
                <xdr:row>19</xdr:row>
                <xdr:rowOff>9525</xdr:rowOff>
              </from>
              <to>
                <xdr:col>8</xdr:col>
                <xdr:colOff>571500</xdr:colOff>
                <xdr:row>21</xdr:row>
                <xdr:rowOff>133350</xdr:rowOff>
              </to>
            </anchor>
          </objectPr>
        </oleObject>
      </mc:Choice>
      <mc:Fallback>
        <oleObject progId="Equation.DSMT4" shapeId="1029" r:id="rId8"/>
      </mc:Fallback>
    </mc:AlternateContent>
    <mc:AlternateContent xmlns:mc="http://schemas.openxmlformats.org/markup-compatibility/2006">
      <mc:Choice Requires="x14">
        <oleObject progId="Equation.DSMT4" shapeId="1030" r:id="rId9">
          <objectPr defaultSize="0" autoPict="0" r:id="rId10">
            <anchor moveWithCells="1">
              <from>
                <xdr:col>3</xdr:col>
                <xdr:colOff>28575</xdr:colOff>
                <xdr:row>29</xdr:row>
                <xdr:rowOff>0</xdr:rowOff>
              </from>
              <to>
                <xdr:col>4</xdr:col>
                <xdr:colOff>447675</xdr:colOff>
                <xdr:row>30</xdr:row>
                <xdr:rowOff>19050</xdr:rowOff>
              </to>
            </anchor>
          </objectPr>
        </oleObject>
      </mc:Choice>
      <mc:Fallback>
        <oleObject progId="Equation.DSMT4" shapeId="1030" r:id="rId9"/>
      </mc:Fallback>
    </mc:AlternateContent>
    <mc:AlternateContent xmlns:mc="http://schemas.openxmlformats.org/markup-compatibility/2006">
      <mc:Choice Requires="x14">
        <oleObject progId="Equation.DSMT4" shapeId="1032" r:id="rId11">
          <objectPr defaultSize="0" autoPict="0" r:id="rId12">
            <anchor moveWithCells="1">
              <from>
                <xdr:col>7</xdr:col>
                <xdr:colOff>28575</xdr:colOff>
                <xdr:row>29</xdr:row>
                <xdr:rowOff>0</xdr:rowOff>
              </from>
              <to>
                <xdr:col>8</xdr:col>
                <xdr:colOff>447675</xdr:colOff>
                <xdr:row>30</xdr:row>
                <xdr:rowOff>19050</xdr:rowOff>
              </to>
            </anchor>
          </objectPr>
        </oleObject>
      </mc:Choice>
      <mc:Fallback>
        <oleObject progId="Equation.DSMT4" shapeId="1032" r:id="rId1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7"/>
  <sheetViews>
    <sheetView topLeftCell="A10" workbookViewId="0">
      <selection activeCell="H13" sqref="H13"/>
    </sheetView>
  </sheetViews>
  <sheetFormatPr defaultRowHeight="12.75" x14ac:dyDescent="0.2"/>
  <sheetData>
    <row r="1" spans="1:5" ht="18.75" thickBot="1" x14ac:dyDescent="0.3">
      <c r="A1" s="34" t="s">
        <v>26</v>
      </c>
    </row>
    <row r="2" spans="1:5" x14ac:dyDescent="0.2">
      <c r="B2" s="26"/>
      <c r="C2" s="27" t="s">
        <v>15</v>
      </c>
      <c r="D2" s="27" t="s">
        <v>1</v>
      </c>
      <c r="E2" s="28" t="s">
        <v>2</v>
      </c>
    </row>
    <row r="3" spans="1:5" x14ac:dyDescent="0.2">
      <c r="B3" s="29" t="s">
        <v>8</v>
      </c>
      <c r="C3" s="25">
        <v>10</v>
      </c>
      <c r="D3" s="25">
        <v>59.8</v>
      </c>
      <c r="E3" s="30">
        <v>2</v>
      </c>
    </row>
    <row r="4" spans="1:5" x14ac:dyDescent="0.2">
      <c r="B4" s="29" t="s">
        <v>9</v>
      </c>
      <c r="C4" s="25">
        <v>10</v>
      </c>
      <c r="D4" s="25">
        <v>58.5</v>
      </c>
      <c r="E4" s="30">
        <v>3</v>
      </c>
    </row>
    <row r="5" spans="1:5" ht="13.5" thickBot="1" x14ac:dyDescent="0.25">
      <c r="B5" s="31" t="s">
        <v>0</v>
      </c>
      <c r="C5" s="32"/>
      <c r="D5" s="32">
        <f>D3-D4</f>
        <v>1.2999999999999972</v>
      </c>
      <c r="E5" s="33"/>
    </row>
    <row r="9" spans="1:5" x14ac:dyDescent="0.2">
      <c r="B9" s="1" t="s">
        <v>3</v>
      </c>
      <c r="D9">
        <f>0.5*(4+9)</f>
        <v>6.5</v>
      </c>
    </row>
    <row r="18" spans="1:19" ht="13.5" thickBot="1" x14ac:dyDescent="0.25"/>
    <row r="19" spans="1:19" ht="21" thickTop="1" x14ac:dyDescent="0.3">
      <c r="A19" s="11" t="s">
        <v>13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37" t="s">
        <v>32</v>
      </c>
      <c r="O19" s="36"/>
    </row>
    <row r="20" spans="1:19" ht="13.5" thickBot="1" x14ac:dyDescent="0.25">
      <c r="A20" s="1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O20" s="38"/>
    </row>
    <row r="21" spans="1:19" ht="15.75" thickTop="1" x14ac:dyDescent="0.25">
      <c r="A21" s="13"/>
      <c r="B21" s="15" t="s">
        <v>24</v>
      </c>
      <c r="C21" s="3">
        <f>0.5*(4+9)</f>
        <v>6.5</v>
      </c>
      <c r="D21" s="3"/>
      <c r="E21" s="3"/>
      <c r="F21" s="3"/>
      <c r="G21" s="3"/>
      <c r="H21" s="3"/>
      <c r="I21" s="3"/>
      <c r="J21" s="3"/>
      <c r="K21" s="3"/>
      <c r="L21" s="3"/>
      <c r="M21" s="39" t="s">
        <v>6</v>
      </c>
      <c r="N21" s="35">
        <f>E4^2/E3^2</f>
        <v>2.25</v>
      </c>
      <c r="O21" s="35"/>
      <c r="P21" s="35"/>
      <c r="Q21" s="35"/>
      <c r="R21" s="35"/>
      <c r="S21" s="36"/>
    </row>
    <row r="22" spans="1:19" x14ac:dyDescent="0.2">
      <c r="A22" s="13"/>
      <c r="B22" s="3" t="s">
        <v>11</v>
      </c>
      <c r="C22" s="3">
        <f>STDEV(D3:D4)</f>
        <v>0.91923881554250975</v>
      </c>
      <c r="D22" s="3"/>
      <c r="E22" s="3"/>
      <c r="F22" s="3"/>
      <c r="G22" s="3"/>
      <c r="H22" s="3"/>
      <c r="I22" s="3"/>
      <c r="J22" s="3"/>
      <c r="K22" s="3"/>
      <c r="L22" s="3"/>
      <c r="M22" s="40" t="s">
        <v>27</v>
      </c>
      <c r="N22" s="3">
        <f>C4-1</f>
        <v>9</v>
      </c>
      <c r="O22" s="3"/>
      <c r="P22" s="3"/>
      <c r="Q22" s="3"/>
      <c r="R22" s="3"/>
      <c r="S22" s="38"/>
    </row>
    <row r="23" spans="1:19" x14ac:dyDescent="0.2">
      <c r="A23" s="13"/>
      <c r="B23" s="3" t="s">
        <v>14</v>
      </c>
      <c r="C23" s="3">
        <f>C22^2</f>
        <v>0.84499999999999631</v>
      </c>
      <c r="D23" s="3"/>
      <c r="E23" s="3"/>
      <c r="F23" s="3"/>
      <c r="G23" s="3"/>
      <c r="H23" s="3"/>
      <c r="I23" s="3"/>
      <c r="J23" s="3"/>
      <c r="K23" s="3"/>
      <c r="L23" s="3"/>
      <c r="M23" s="40" t="s">
        <v>28</v>
      </c>
      <c r="N23" s="3">
        <v>9</v>
      </c>
      <c r="O23" s="3"/>
      <c r="P23" s="3"/>
      <c r="Q23" s="3"/>
      <c r="R23" s="3"/>
      <c r="S23" s="38"/>
    </row>
    <row r="24" spans="1:19" ht="15" x14ac:dyDescent="0.25">
      <c r="A24" s="13"/>
      <c r="B24" s="15" t="s">
        <v>25</v>
      </c>
      <c r="C24" s="3">
        <f>10*C23</f>
        <v>8.4499999999999638</v>
      </c>
      <c r="D24" s="3"/>
      <c r="E24" s="3"/>
      <c r="F24" s="3"/>
      <c r="G24" s="3"/>
      <c r="H24" s="3"/>
      <c r="I24" s="3"/>
      <c r="J24" s="3"/>
      <c r="K24" s="3"/>
      <c r="L24" s="3"/>
      <c r="M24" s="40" t="s">
        <v>29</v>
      </c>
      <c r="N24" s="3">
        <f>FINV(0.05,N22,N23)</f>
        <v>3.17889310445827</v>
      </c>
      <c r="O24" s="3"/>
      <c r="P24" s="3"/>
      <c r="Q24" s="3"/>
      <c r="R24" s="3"/>
      <c r="S24" s="38"/>
    </row>
    <row r="25" spans="1:19" x14ac:dyDescent="0.2">
      <c r="A25" s="1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40" t="s">
        <v>30</v>
      </c>
      <c r="N25" s="3">
        <f>FDIST(N21,9,9)</f>
        <v>0.12141213727217048</v>
      </c>
      <c r="O25" s="3"/>
      <c r="P25" s="3"/>
      <c r="Q25" s="3"/>
      <c r="R25" s="3"/>
      <c r="S25" s="38"/>
    </row>
    <row r="26" spans="1:19" x14ac:dyDescent="0.2">
      <c r="A26" s="13"/>
      <c r="B26" s="45" t="s">
        <v>34</v>
      </c>
      <c r="C26" s="3">
        <f>9/4</f>
        <v>2.25</v>
      </c>
      <c r="D26" s="3"/>
      <c r="E26" s="3"/>
      <c r="F26" s="3"/>
      <c r="G26" s="3"/>
      <c r="H26" s="3"/>
      <c r="I26" s="3"/>
      <c r="J26" s="3"/>
      <c r="K26" s="3"/>
      <c r="L26" s="3"/>
      <c r="M26" s="40"/>
      <c r="N26" s="3"/>
      <c r="O26" s="3"/>
      <c r="P26" s="3"/>
      <c r="Q26" s="3"/>
      <c r="R26" s="3"/>
      <c r="S26" s="38"/>
    </row>
    <row r="27" spans="1:19" ht="16.5" thickBot="1" x14ac:dyDescent="0.35">
      <c r="A27" s="13"/>
      <c r="B27" s="46" t="s">
        <v>35</v>
      </c>
      <c r="C27" s="3">
        <f>FINV(0.05,9,9)</f>
        <v>3.17889310445827</v>
      </c>
      <c r="D27" s="3"/>
      <c r="E27" s="16" t="s">
        <v>6</v>
      </c>
      <c r="F27" s="16" t="s">
        <v>7</v>
      </c>
      <c r="G27" s="3"/>
      <c r="H27" s="3"/>
      <c r="I27" s="3"/>
      <c r="J27" s="3"/>
      <c r="K27" s="3"/>
      <c r="L27" s="3"/>
      <c r="M27" s="41" t="s">
        <v>31</v>
      </c>
      <c r="N27" s="42"/>
      <c r="O27" s="42"/>
      <c r="P27" s="42"/>
      <c r="Q27" s="42"/>
      <c r="R27" s="42"/>
      <c r="S27" s="43"/>
    </row>
    <row r="28" spans="1:19" ht="13.5" thickTop="1" x14ac:dyDescent="0.2">
      <c r="A28" s="13"/>
      <c r="B28" s="3"/>
      <c r="C28" s="3"/>
      <c r="D28" s="3"/>
      <c r="E28" s="16">
        <f>C24/D9</f>
        <v>1.2999999999999945</v>
      </c>
      <c r="F28" s="16">
        <f>FDIST(E28,1,18)</f>
        <v>0.2691580452957465</v>
      </c>
      <c r="G28" s="3" t="s">
        <v>16</v>
      </c>
      <c r="H28" s="3"/>
      <c r="I28" s="3"/>
      <c r="J28" s="3"/>
      <c r="K28" s="3"/>
      <c r="L28" s="3"/>
      <c r="M28" s="3"/>
      <c r="N28" s="3"/>
      <c r="O28" s="14"/>
    </row>
    <row r="29" spans="1:19" x14ac:dyDescent="0.2">
      <c r="A29" s="13"/>
      <c r="B29" s="15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14"/>
    </row>
    <row r="30" spans="1:19" ht="26.25" x14ac:dyDescent="0.45">
      <c r="A30" s="13"/>
      <c r="B30" s="3"/>
      <c r="C30" s="17" t="s">
        <v>22</v>
      </c>
      <c r="D30" s="3"/>
      <c r="E30" s="3"/>
      <c r="F30" s="3"/>
      <c r="G30" s="17" t="s">
        <v>23</v>
      </c>
      <c r="H30" s="3"/>
      <c r="I30" s="3"/>
      <c r="J30" s="3"/>
      <c r="K30" s="3"/>
      <c r="L30" s="3"/>
      <c r="M30" s="3"/>
      <c r="N30" s="3"/>
      <c r="O30" s="14"/>
    </row>
    <row r="31" spans="1:19" x14ac:dyDescent="0.2">
      <c r="A31" s="1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14"/>
    </row>
    <row r="32" spans="1:19" ht="18" x14ac:dyDescent="0.25">
      <c r="A32" s="13"/>
      <c r="B32" s="18" t="s">
        <v>20</v>
      </c>
      <c r="C32" s="19" t="s">
        <v>17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14"/>
    </row>
    <row r="33" spans="1:15" x14ac:dyDescent="0.2">
      <c r="A33" s="1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14"/>
    </row>
    <row r="34" spans="1:15" ht="18" x14ac:dyDescent="0.25">
      <c r="A34" s="13"/>
      <c r="B34" s="18" t="s">
        <v>20</v>
      </c>
      <c r="C34" s="20" t="s">
        <v>18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14"/>
    </row>
    <row r="35" spans="1:15" ht="18.75" thickBot="1" x14ac:dyDescent="0.3">
      <c r="A35" s="21"/>
      <c r="B35" s="22"/>
      <c r="C35" s="23" t="s">
        <v>19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4"/>
    </row>
    <row r="36" spans="1:15" ht="13.5" thickTop="1" x14ac:dyDescent="0.2"/>
    <row r="37" spans="1:15" ht="18" x14ac:dyDescent="0.25">
      <c r="B37" s="9" t="s">
        <v>20</v>
      </c>
      <c r="C37" s="8" t="s">
        <v>21</v>
      </c>
    </row>
  </sheetData>
  <phoneticPr fontId="1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Equation.DSMT4" shapeId="3077" r:id="rId3">
          <objectPr defaultSize="0" autoPict="0" r:id="rId4">
            <anchor moveWithCells="1">
              <from>
                <xdr:col>6</xdr:col>
                <xdr:colOff>19050</xdr:colOff>
                <xdr:row>22</xdr:row>
                <xdr:rowOff>152400</xdr:rowOff>
              </from>
              <to>
                <xdr:col>9</xdr:col>
                <xdr:colOff>552450</xdr:colOff>
                <xdr:row>24</xdr:row>
                <xdr:rowOff>142875</xdr:rowOff>
              </to>
            </anchor>
          </objectPr>
        </oleObject>
      </mc:Choice>
      <mc:Fallback>
        <oleObject progId="Equation.DSMT4" shapeId="3077" r:id="rId3"/>
      </mc:Fallback>
    </mc:AlternateContent>
    <mc:AlternateContent xmlns:mc="http://schemas.openxmlformats.org/markup-compatibility/2006">
      <mc:Choice Requires="x14">
        <oleObject progId="Equation.DSMT4" shapeId="3078" r:id="rId5">
          <objectPr defaultSize="0" autoPict="0" r:id="rId6">
            <anchor moveWithCells="1">
              <from>
                <xdr:col>6</xdr:col>
                <xdr:colOff>0</xdr:colOff>
                <xdr:row>19</xdr:row>
                <xdr:rowOff>9525</xdr:rowOff>
              </from>
              <to>
                <xdr:col>8</xdr:col>
                <xdr:colOff>571500</xdr:colOff>
                <xdr:row>21</xdr:row>
                <xdr:rowOff>133350</xdr:rowOff>
              </to>
            </anchor>
          </objectPr>
        </oleObject>
      </mc:Choice>
      <mc:Fallback>
        <oleObject progId="Equation.DSMT4" shapeId="3078" r:id="rId5"/>
      </mc:Fallback>
    </mc:AlternateContent>
    <mc:AlternateContent xmlns:mc="http://schemas.openxmlformats.org/markup-compatibility/2006">
      <mc:Choice Requires="x14">
        <oleObject progId="Equation.DSMT4" shapeId="3079" r:id="rId7">
          <objectPr defaultSize="0" autoPict="0" r:id="rId8">
            <anchor moveWithCells="1">
              <from>
                <xdr:col>3</xdr:col>
                <xdr:colOff>28575</xdr:colOff>
                <xdr:row>29</xdr:row>
                <xdr:rowOff>0</xdr:rowOff>
              </from>
              <to>
                <xdr:col>4</xdr:col>
                <xdr:colOff>447675</xdr:colOff>
                <xdr:row>30</xdr:row>
                <xdr:rowOff>9525</xdr:rowOff>
              </to>
            </anchor>
          </objectPr>
        </oleObject>
      </mc:Choice>
      <mc:Fallback>
        <oleObject progId="Equation.DSMT4" shapeId="3079" r:id="rId7"/>
      </mc:Fallback>
    </mc:AlternateContent>
    <mc:AlternateContent xmlns:mc="http://schemas.openxmlformats.org/markup-compatibility/2006">
      <mc:Choice Requires="x14">
        <oleObject progId="Equation.DSMT4" shapeId="3080" r:id="rId9">
          <objectPr defaultSize="0" autoPict="0" r:id="rId10">
            <anchor moveWithCells="1">
              <from>
                <xdr:col>7</xdr:col>
                <xdr:colOff>28575</xdr:colOff>
                <xdr:row>29</xdr:row>
                <xdr:rowOff>0</xdr:rowOff>
              </from>
              <to>
                <xdr:col>8</xdr:col>
                <xdr:colOff>447675</xdr:colOff>
                <xdr:row>30</xdr:row>
                <xdr:rowOff>0</xdr:rowOff>
              </to>
            </anchor>
          </objectPr>
        </oleObject>
      </mc:Choice>
      <mc:Fallback>
        <oleObject progId="Equation.DSMT4" shapeId="3080" r:id="rId9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I36" sqref="I36"/>
    </sheetView>
  </sheetViews>
  <sheetFormatPr defaultRowHeight="12.75" x14ac:dyDescent="0.2"/>
  <sheetData>
    <row r="1" spans="1:12" ht="18.75" thickBot="1" x14ac:dyDescent="0.3">
      <c r="A1" s="34" t="s">
        <v>26</v>
      </c>
    </row>
    <row r="2" spans="1:12" x14ac:dyDescent="0.2">
      <c r="B2" s="26"/>
      <c r="C2" s="27" t="s">
        <v>15</v>
      </c>
      <c r="D2" s="27" t="s">
        <v>1</v>
      </c>
      <c r="E2" s="28" t="s">
        <v>2</v>
      </c>
    </row>
    <row r="3" spans="1:12" x14ac:dyDescent="0.2">
      <c r="B3" s="29" t="s">
        <v>8</v>
      </c>
      <c r="C3" s="25">
        <v>10</v>
      </c>
      <c r="D3" s="25">
        <v>59.8</v>
      </c>
      <c r="E3" s="30">
        <v>2</v>
      </c>
    </row>
    <row r="4" spans="1:12" x14ac:dyDescent="0.2">
      <c r="B4" s="29" t="s">
        <v>9</v>
      </c>
      <c r="C4" s="25">
        <v>10</v>
      </c>
      <c r="D4" s="25">
        <v>58.5</v>
      </c>
      <c r="E4" s="30">
        <v>3</v>
      </c>
    </row>
    <row r="5" spans="1:12" x14ac:dyDescent="0.2">
      <c r="B5" s="52" t="s">
        <v>0</v>
      </c>
      <c r="C5" s="25"/>
      <c r="D5" s="25">
        <f>D3-D4</f>
        <v>1.2999999999999972</v>
      </c>
      <c r="E5" s="53"/>
    </row>
    <row r="6" spans="1:12" ht="13.5" thickBot="1" x14ac:dyDescent="0.25">
      <c r="B6" s="49" t="s">
        <v>39</v>
      </c>
      <c r="C6" s="50"/>
      <c r="D6" s="50">
        <f>SQRT(D9/10+D9/10)</f>
        <v>1.1401754250991381</v>
      </c>
      <c r="E6" s="51"/>
    </row>
    <row r="9" spans="1:12" x14ac:dyDescent="0.2">
      <c r="B9" s="1" t="s">
        <v>3</v>
      </c>
      <c r="D9">
        <f>0.5*(4+9)</f>
        <v>6.5</v>
      </c>
    </row>
    <row r="12" spans="1:12" x14ac:dyDescent="0.2">
      <c r="K12" s="44" t="s">
        <v>38</v>
      </c>
    </row>
    <row r="13" spans="1:12" x14ac:dyDescent="0.2">
      <c r="E13" s="7" t="s">
        <v>5</v>
      </c>
      <c r="F13" s="7" t="s">
        <v>7</v>
      </c>
      <c r="H13" s="44" t="s">
        <v>33</v>
      </c>
      <c r="J13" s="44" t="s">
        <v>37</v>
      </c>
      <c r="K13">
        <f>TINV(0.05,18)</f>
        <v>2.1009220402410378</v>
      </c>
    </row>
    <row r="14" spans="1:12" x14ac:dyDescent="0.2">
      <c r="E14" s="1">
        <f>D5/D6</f>
        <v>1.1401754250991354</v>
      </c>
      <c r="F14" s="1">
        <v>0.26900000000000002</v>
      </c>
      <c r="H14">
        <f>TDIST(E14,18,2)</f>
        <v>0.26915804529574638</v>
      </c>
    </row>
    <row r="15" spans="1:12" ht="13.5" thickBot="1" x14ac:dyDescent="0.25"/>
    <row r="16" spans="1:12" ht="13.5" thickBot="1" x14ac:dyDescent="0.25">
      <c r="D16" t="s">
        <v>10</v>
      </c>
      <c r="E16">
        <f>E14^2</f>
        <v>1.299999999999994</v>
      </c>
      <c r="G16" s="5" t="s">
        <v>15</v>
      </c>
      <c r="H16" s="61" t="s">
        <v>7</v>
      </c>
      <c r="I16" s="61"/>
      <c r="J16" s="61"/>
      <c r="K16" s="61"/>
      <c r="L16" s="62"/>
    </row>
    <row r="17" spans="2:15" x14ac:dyDescent="0.2">
      <c r="G17" s="6"/>
      <c r="H17" s="3">
        <v>0.5</v>
      </c>
      <c r="I17" s="3">
        <v>0.2</v>
      </c>
      <c r="J17" s="3">
        <v>0.1</v>
      </c>
      <c r="K17" s="3">
        <v>0.05</v>
      </c>
      <c r="L17" s="4">
        <v>0.01</v>
      </c>
    </row>
    <row r="18" spans="2:15" ht="13.5" thickBot="1" x14ac:dyDescent="0.25">
      <c r="G18" s="54">
        <v>18</v>
      </c>
      <c r="H18" s="55">
        <v>0.68799999999999994</v>
      </c>
      <c r="I18" s="55">
        <v>1.33</v>
      </c>
      <c r="J18" s="55">
        <v>1.734</v>
      </c>
      <c r="K18" s="55">
        <v>2.101</v>
      </c>
      <c r="L18" s="56">
        <v>2.8610000000000002</v>
      </c>
    </row>
    <row r="21" spans="2:15" ht="13.5" thickBot="1" x14ac:dyDescent="0.25"/>
    <row r="22" spans="2:15" ht="27" thickTop="1" x14ac:dyDescent="0.45">
      <c r="B22" s="57"/>
      <c r="C22" s="58" t="s">
        <v>22</v>
      </c>
      <c r="D22" s="12"/>
      <c r="E22" s="12"/>
      <c r="F22" s="12"/>
      <c r="G22" s="58" t="s">
        <v>23</v>
      </c>
      <c r="H22" s="12"/>
      <c r="I22" s="12"/>
      <c r="J22" s="12"/>
      <c r="K22" s="12"/>
      <c r="L22" s="12"/>
      <c r="M22" s="12"/>
      <c r="N22" s="12"/>
      <c r="O22" s="59"/>
    </row>
    <row r="23" spans="2:15" x14ac:dyDescent="0.2">
      <c r="B23" s="1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14"/>
    </row>
    <row r="24" spans="2:15" ht="18" x14ac:dyDescent="0.25">
      <c r="B24" s="60" t="s">
        <v>20</v>
      </c>
      <c r="C24" s="19" t="s">
        <v>17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14"/>
    </row>
    <row r="25" spans="2:15" x14ac:dyDescent="0.2">
      <c r="B25" s="1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14"/>
    </row>
    <row r="26" spans="2:15" ht="18" x14ac:dyDescent="0.25">
      <c r="B26" s="60" t="s">
        <v>20</v>
      </c>
      <c r="C26" s="20" t="s">
        <v>18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14"/>
    </row>
    <row r="27" spans="2:15" ht="18.75" thickBot="1" x14ac:dyDescent="0.3">
      <c r="B27" s="21"/>
      <c r="C27" s="23" t="s">
        <v>19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4"/>
    </row>
    <row r="28" spans="2:15" ht="13.5" thickTop="1" x14ac:dyDescent="0.2"/>
    <row r="29" spans="2:15" ht="18" x14ac:dyDescent="0.25">
      <c r="B29" s="9" t="s">
        <v>20</v>
      </c>
      <c r="C29" s="8"/>
    </row>
  </sheetData>
  <mergeCells count="1">
    <mergeCell ref="H16:L16"/>
  </mergeCells>
  <phoneticPr fontId="1" type="noConversion"/>
  <pageMargins left="0.75" right="0.75" top="1" bottom="1" header="0.5" footer="0.5"/>
  <pageSetup orientation="portrait" horizontalDpi="0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DSMT4" shapeId="2049" r:id="rId4">
          <objectPr defaultSize="0" autoPict="0" r:id="rId5">
            <anchor moveWithCells="1">
              <from>
                <xdr:col>6</xdr:col>
                <xdr:colOff>38100</xdr:colOff>
                <xdr:row>6</xdr:row>
                <xdr:rowOff>19050</xdr:rowOff>
              </from>
              <to>
                <xdr:col>9</xdr:col>
                <xdr:colOff>0</xdr:colOff>
                <xdr:row>9</xdr:row>
                <xdr:rowOff>28575</xdr:rowOff>
              </to>
            </anchor>
          </objectPr>
        </oleObject>
      </mc:Choice>
      <mc:Fallback>
        <oleObject progId="Equation.DSMT4" shapeId="2049" r:id="rId4"/>
      </mc:Fallback>
    </mc:AlternateContent>
    <mc:AlternateContent xmlns:mc="http://schemas.openxmlformats.org/markup-compatibility/2006">
      <mc:Choice Requires="x14">
        <oleObject progId="Equation.DSMT4" shapeId="2050" r:id="rId6">
          <objectPr defaultSize="0" autoPict="0" r:id="rId7">
            <anchor moveWithCells="1">
              <from>
                <xdr:col>3</xdr:col>
                <xdr:colOff>28575</xdr:colOff>
                <xdr:row>21</xdr:row>
                <xdr:rowOff>19050</xdr:rowOff>
              </from>
              <to>
                <xdr:col>4</xdr:col>
                <xdr:colOff>447675</xdr:colOff>
                <xdr:row>21</xdr:row>
                <xdr:rowOff>333375</xdr:rowOff>
              </to>
            </anchor>
          </objectPr>
        </oleObject>
      </mc:Choice>
      <mc:Fallback>
        <oleObject progId="Equation.DSMT4" shapeId="2050" r:id="rId6"/>
      </mc:Fallback>
    </mc:AlternateContent>
    <mc:AlternateContent xmlns:mc="http://schemas.openxmlformats.org/markup-compatibility/2006">
      <mc:Choice Requires="x14">
        <oleObject progId="Equation.DSMT4" shapeId="2051" r:id="rId8">
          <objectPr defaultSize="0" autoPict="0" r:id="rId9">
            <anchor moveWithCells="1">
              <from>
                <xdr:col>7</xdr:col>
                <xdr:colOff>28575</xdr:colOff>
                <xdr:row>21</xdr:row>
                <xdr:rowOff>19050</xdr:rowOff>
              </from>
              <to>
                <xdr:col>8</xdr:col>
                <xdr:colOff>447675</xdr:colOff>
                <xdr:row>22</xdr:row>
                <xdr:rowOff>9525</xdr:rowOff>
              </to>
            </anchor>
          </objectPr>
        </oleObject>
      </mc:Choice>
      <mc:Fallback>
        <oleObject progId="Equation.DSMT4" shapeId="2051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ANOVA and t test</vt:lpstr>
      <vt:lpstr>ANOVA</vt:lpstr>
      <vt:lpstr>t test</vt:lpstr>
    </vt:vector>
  </TitlesOfParts>
  <Company>The University of Memphis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Erno Lindner (elindner)</dc:creator>
  <cp:lastModifiedBy>Erno Lindner (elindner)</cp:lastModifiedBy>
  <dcterms:created xsi:type="dcterms:W3CDTF">2010-09-29T15:30:02Z</dcterms:created>
  <dcterms:modified xsi:type="dcterms:W3CDTF">2017-02-19T23:05:10Z</dcterms:modified>
</cp:coreProperties>
</file>