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84" windowWidth="19980" windowHeight="9204" activeTab="5"/>
  </bookViews>
  <sheets>
    <sheet name="Data Siswa" sheetId="1" r:id="rId1"/>
    <sheet name="Daftar Siswa" sheetId="2" r:id="rId2"/>
    <sheet name="Rekap Nilai" sheetId="3" r:id="rId3"/>
    <sheet name="Statistik" sheetId="4" r:id="rId4"/>
    <sheet name="KKM" sheetId="5" r:id="rId5"/>
    <sheet name="Siswa Bawah KKM" sheetId="6" r:id="rId6"/>
  </sheets>
  <definedNames>
    <definedName name="Kota" comment="Range untuk menunjuk nama kota para siswa.">'Data Siswa'!$D$5:$D$30</definedName>
  </definedNames>
  <calcPr calcId="145621"/>
</workbook>
</file>

<file path=xl/calcChain.xml><?xml version="1.0" encoding="utf-8"?>
<calcChain xmlns="http://schemas.openxmlformats.org/spreadsheetml/2006/main">
  <c r="B29" i="6" l="1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4" i="3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4" i="2"/>
  <c r="B8" i="4"/>
  <c r="B7" i="4"/>
  <c r="B6" i="4"/>
  <c r="B5" i="4"/>
  <c r="B4" i="4"/>
</calcChain>
</file>

<file path=xl/sharedStrings.xml><?xml version="1.0" encoding="utf-8"?>
<sst xmlns="http://schemas.openxmlformats.org/spreadsheetml/2006/main" count="237" uniqueCount="127">
  <si>
    <t>Data Siswa SMP Charity</t>
  </si>
  <si>
    <t>No</t>
  </si>
  <si>
    <t>Nama</t>
  </si>
  <si>
    <t>Alamat</t>
  </si>
  <si>
    <t>Kota</t>
  </si>
  <si>
    <t>Informasi Lahir</t>
  </si>
  <si>
    <t>Tempat</t>
  </si>
  <si>
    <t>Tanggal</t>
  </si>
  <si>
    <t>Kelamin</t>
  </si>
  <si>
    <t>Orang Tua</t>
  </si>
  <si>
    <t>Pekerjaan</t>
  </si>
  <si>
    <t>Edward Beki</t>
  </si>
  <si>
    <t>Susi Sumarjo</t>
  </si>
  <si>
    <t>Alexander Edi</t>
  </si>
  <si>
    <t>Montana Sumardi</t>
  </si>
  <si>
    <t>Stevani Kuncoro</t>
  </si>
  <si>
    <t>Samuel Yasin</t>
  </si>
  <si>
    <t>Sam Brodi</t>
  </si>
  <si>
    <t>Mehmet Gambiro</t>
  </si>
  <si>
    <t>Vemi Agustina</t>
  </si>
  <si>
    <t>Yanti Sumida</t>
  </si>
  <si>
    <t>Edi Brokoli</t>
  </si>
  <si>
    <t>Ferri Maryadi</t>
  </si>
  <si>
    <t>Mochtar Eddy</t>
  </si>
  <si>
    <t>Linus Mirsa</t>
  </si>
  <si>
    <t>Fernando Welly</t>
  </si>
  <si>
    <t>Valent Riyatmoko</t>
  </si>
  <si>
    <t>Alti Antoni</t>
  </si>
  <si>
    <t>Vino Bastawan</t>
  </si>
  <si>
    <t>Amelia Alvina</t>
  </si>
  <si>
    <t>Sulaiman Yacob</t>
  </si>
  <si>
    <t>Firman Dultina</t>
  </si>
  <si>
    <t>Bambang Perkasa</t>
  </si>
  <si>
    <t>Wibowo Petrus</t>
  </si>
  <si>
    <t>Mikael Gorbacep</t>
  </si>
  <si>
    <t>Petrus Harto</t>
  </si>
  <si>
    <t>Jl. Karangajen No. 10</t>
  </si>
  <si>
    <t>Jl. Wora-Wari I/12</t>
  </si>
  <si>
    <t>Jl. Bangirejo 105</t>
  </si>
  <si>
    <t>Jl. Pasar Wetan 50</t>
  </si>
  <si>
    <t>Jl. Melati Kulon 55</t>
  </si>
  <si>
    <t>Jl. Bunga Pacar No.1</t>
  </si>
  <si>
    <t>Jl. Wingit Asem No. 8</t>
  </si>
  <si>
    <t>Jl. Gangga No. 112</t>
  </si>
  <si>
    <t>Jl. Kapur Barus II/10</t>
  </si>
  <si>
    <t>Jl. Samudra III/1</t>
  </si>
  <si>
    <t>Jl. Wiro Samun X/11</t>
  </si>
  <si>
    <t>Jl. Malam Pandan I/10</t>
  </si>
  <si>
    <t>Jl. Kusuma Bangsa 10</t>
  </si>
  <si>
    <t>Jl. Bengkok I/120</t>
  </si>
  <si>
    <t>Jl. Kledokan X/201</t>
  </si>
  <si>
    <t>Jl. Wisata Raya No. 13</t>
  </si>
  <si>
    <t>Jl. Kereta Api No. 45</t>
  </si>
  <si>
    <t>Jl. Musim Semi No. 105</t>
  </si>
  <si>
    <t>Jl. Bangsawan II/103</t>
  </si>
  <si>
    <t>Jl. Terampil III/1</t>
  </si>
  <si>
    <t>Jl. Siswa Pintar 10</t>
  </si>
  <si>
    <t>Jl. Seran Ruli No. 10</t>
  </si>
  <si>
    <t>Jl. Maguwo Timur I/10</t>
  </si>
  <si>
    <t>Jl. Eksekutif XX/50</t>
  </si>
  <si>
    <t>Jl. Harapan Jaya I/1</t>
  </si>
  <si>
    <t>Jl. Minggiran No. 70</t>
  </si>
  <si>
    <t>Yogyakarta</t>
  </si>
  <si>
    <t>Jakarta</t>
  </si>
  <si>
    <t>Bandung</t>
  </si>
  <si>
    <t>Surabaya</t>
  </si>
  <si>
    <t>Semarang</t>
  </si>
  <si>
    <t>Denpasar</t>
  </si>
  <si>
    <t>Lombok</t>
  </si>
  <si>
    <t>Madura</t>
  </si>
  <si>
    <t>Balikpapan</t>
  </si>
  <si>
    <t>Abdul Kerto</t>
  </si>
  <si>
    <t>Franky Mulyono</t>
  </si>
  <si>
    <t>Sinta Dewi</t>
  </si>
  <si>
    <t>Mustafa Abdulah</t>
  </si>
  <si>
    <t>Tri Gunardi</t>
  </si>
  <si>
    <t>Septo Yadi</t>
  </si>
  <si>
    <t>Taufik Muladi</t>
  </si>
  <si>
    <t>Joni Sentot</t>
  </si>
  <si>
    <t>Alisahbana Feri</t>
  </si>
  <si>
    <t>Edward Roni</t>
  </si>
  <si>
    <t>Sondang Rejo</t>
  </si>
  <si>
    <t>Stevanus Sukoco</t>
  </si>
  <si>
    <t>Bin Kuniardi</t>
  </si>
  <si>
    <t>Iwan Saptomo</t>
  </si>
  <si>
    <t>Wiwan Susongko</t>
  </si>
  <si>
    <t>Alex Apin</t>
  </si>
  <si>
    <t>Yaptonaga Fredi</t>
  </si>
  <si>
    <t>Susanto Marono</t>
  </si>
  <si>
    <t>Fransiskus Sugemi</t>
  </si>
  <si>
    <t>Fred Sungkar</t>
  </si>
  <si>
    <t>Jeff Edinur</t>
  </si>
  <si>
    <t>Yoyok</t>
  </si>
  <si>
    <t>Silaban Uli</t>
  </si>
  <si>
    <t>Opa Jami</t>
  </si>
  <si>
    <t>Kartono Stevanus</t>
  </si>
  <si>
    <t>Samino Katamso</t>
  </si>
  <si>
    <t>Wiraswasta</t>
  </si>
  <si>
    <t>Pegawai Negeri</t>
  </si>
  <si>
    <t>Tentara</t>
  </si>
  <si>
    <t>Polisi</t>
  </si>
  <si>
    <t>Petani</t>
  </si>
  <si>
    <t>Dosen</t>
  </si>
  <si>
    <t>Guru</t>
  </si>
  <si>
    <t>Laki-Laki</t>
  </si>
  <si>
    <t>Perempuan</t>
  </si>
  <si>
    <t>Statistik Siswa SMP Charity Berdasarkan Kota</t>
  </si>
  <si>
    <t>Daftar Kota</t>
  </si>
  <si>
    <t>Daftar Siswa</t>
  </si>
  <si>
    <t>Nama Siswa</t>
  </si>
  <si>
    <t>Jenis Kelamin</t>
  </si>
  <si>
    <t>Wiharjo Mulyadi</t>
  </si>
  <si>
    <t>Agama</t>
  </si>
  <si>
    <t>PKn</t>
  </si>
  <si>
    <t>Bhs Indo</t>
  </si>
  <si>
    <t>Matematika</t>
  </si>
  <si>
    <t>IPA</t>
  </si>
  <si>
    <t>IPS</t>
  </si>
  <si>
    <t>Mtk</t>
  </si>
  <si>
    <t>Inggris</t>
  </si>
  <si>
    <t>OR</t>
  </si>
  <si>
    <t>Rekap Nilai SMP Charity</t>
  </si>
  <si>
    <t>KKM SMP Charity</t>
  </si>
  <si>
    <t>Mapel</t>
  </si>
  <si>
    <t>Nilai</t>
  </si>
  <si>
    <t>Bahasa Indonesia</t>
  </si>
  <si>
    <t>Tabel Siswa di Bawah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</si>
</sst>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5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1" fillId="0" borderId="3" xfId="0" applyFont="1" applyBorder="1"/>
    <xf numFmtId="0" fontId="1" fillId="0" borderId="7" xfId="0" applyFont="1" applyBorder="1"/>
    <xf numFmtId="0" fontId="0" fillId="0" borderId="8" xfId="0" applyBorder="1"/>
    <xf numFmtId="0" fontId="0" fillId="0" borderId="2" xfId="0" applyBorder="1"/>
    <xf numFmtId="0" fontId="0" fillId="0" borderId="9" xfId="0" applyBorder="1"/>
  </cellXfs>
  <cellStyles count="1">
    <cellStyle name="Normal" xfId="0" builtinId="0"/>
  </cellStyles>
  <dxfs count="3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J29" totalsRowShown="0" headerRowDxfId="9" headerRowBorderDxfId="21" tableBorderDxfId="22" totalsRowBorderDxfId="20">
  <autoFilter ref="A3:J29"/>
  <tableColumns count="10">
    <tableColumn id="1" name="No" dataDxfId="19"/>
    <tableColumn id="2" name="Nama Siswa" dataDxfId="18">
      <calculatedColumnFormula>VLOOKUP('Rekap Nilai'!A4,'Data Siswa'!$A$5:$B$30, 2)</calculatedColumnFormula>
    </tableColumn>
    <tableColumn id="3" name="Agama" dataDxfId="17"/>
    <tableColumn id="4" name="PKn" dataDxfId="16"/>
    <tableColumn id="5" name="Bhs Indo" dataDxfId="15"/>
    <tableColumn id="6" name="Mtk" dataDxfId="14"/>
    <tableColumn id="7" name="IPA" dataDxfId="13"/>
    <tableColumn id="8" name="IPS" dataDxfId="12"/>
    <tableColumn id="9" name="Inggris" dataDxfId="11"/>
    <tableColumn id="10" name="OR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" workbookViewId="0">
      <selection activeCell="C18" sqref="C18"/>
    </sheetView>
  </sheetViews>
  <sheetFormatPr defaultRowHeight="14.4" x14ac:dyDescent="0.3"/>
  <cols>
    <col min="1" max="1" width="6" customWidth="1"/>
    <col min="2" max="2" width="22.5546875" customWidth="1"/>
    <col min="3" max="3" width="20.109375" customWidth="1"/>
    <col min="4" max="4" width="11.109375" customWidth="1"/>
    <col min="5" max="5" width="14.88671875" customWidth="1"/>
    <col min="6" max="6" width="14.77734375" customWidth="1"/>
    <col min="7" max="7" width="10.77734375" customWidth="1"/>
    <col min="8" max="8" width="15.88671875" customWidth="1"/>
    <col min="9" max="9" width="16.21875" customWidth="1"/>
  </cols>
  <sheetData>
    <row r="1" spans="1:9" x14ac:dyDescent="0.3">
      <c r="A1" s="1" t="s">
        <v>0</v>
      </c>
    </row>
    <row r="3" spans="1:9" x14ac:dyDescent="0.3">
      <c r="A3" s="5" t="s">
        <v>1</v>
      </c>
      <c r="B3" s="5" t="s">
        <v>2</v>
      </c>
      <c r="C3" s="5" t="s">
        <v>3</v>
      </c>
      <c r="D3" s="5" t="s">
        <v>4</v>
      </c>
      <c r="E3" s="7" t="s">
        <v>5</v>
      </c>
      <c r="F3" s="7"/>
      <c r="G3" s="5" t="s">
        <v>8</v>
      </c>
      <c r="H3" s="5" t="s">
        <v>9</v>
      </c>
      <c r="I3" s="5" t="s">
        <v>10</v>
      </c>
    </row>
    <row r="4" spans="1:9" x14ac:dyDescent="0.3">
      <c r="A4" s="6"/>
      <c r="B4" s="6"/>
      <c r="C4" s="6"/>
      <c r="D4" s="6"/>
      <c r="E4" s="3" t="s">
        <v>6</v>
      </c>
      <c r="F4" s="3" t="s">
        <v>7</v>
      </c>
      <c r="G4" s="6"/>
      <c r="H4" s="6"/>
      <c r="I4" s="6"/>
    </row>
    <row r="5" spans="1:9" x14ac:dyDescent="0.3">
      <c r="A5" s="2">
        <v>1</v>
      </c>
      <c r="B5" s="2" t="s">
        <v>11</v>
      </c>
      <c r="C5" s="2" t="s">
        <v>36</v>
      </c>
      <c r="D5" s="2" t="s">
        <v>62</v>
      </c>
      <c r="E5" s="2" t="s">
        <v>67</v>
      </c>
      <c r="F5" s="4">
        <v>32986</v>
      </c>
      <c r="G5" s="2" t="s">
        <v>104</v>
      </c>
      <c r="H5" s="2" t="s">
        <v>71</v>
      </c>
      <c r="I5" s="2" t="s">
        <v>97</v>
      </c>
    </row>
    <row r="6" spans="1:9" x14ac:dyDescent="0.3">
      <c r="A6" s="2">
        <v>2</v>
      </c>
      <c r="B6" s="2" t="s">
        <v>12</v>
      </c>
      <c r="C6" s="2" t="s">
        <v>37</v>
      </c>
      <c r="D6" s="2" t="s">
        <v>63</v>
      </c>
      <c r="E6" s="2" t="s">
        <v>63</v>
      </c>
      <c r="F6" s="4">
        <v>33078</v>
      </c>
      <c r="G6" s="2" t="s">
        <v>105</v>
      </c>
      <c r="H6" s="2" t="s">
        <v>72</v>
      </c>
      <c r="I6" s="2" t="s">
        <v>98</v>
      </c>
    </row>
    <row r="7" spans="1:9" x14ac:dyDescent="0.3">
      <c r="A7" s="2">
        <v>3</v>
      </c>
      <c r="B7" s="2" t="s">
        <v>13</v>
      </c>
      <c r="C7" s="2" t="s">
        <v>38</v>
      </c>
      <c r="D7" s="2" t="s">
        <v>63</v>
      </c>
      <c r="E7" s="2" t="s">
        <v>63</v>
      </c>
      <c r="F7" s="4">
        <v>33147</v>
      </c>
      <c r="G7" s="2" t="s">
        <v>104</v>
      </c>
      <c r="H7" s="2" t="s">
        <v>73</v>
      </c>
      <c r="I7" s="2" t="s">
        <v>97</v>
      </c>
    </row>
    <row r="8" spans="1:9" x14ac:dyDescent="0.3">
      <c r="A8" s="2">
        <v>4</v>
      </c>
      <c r="B8" s="2" t="s">
        <v>14</v>
      </c>
      <c r="C8" s="2" t="s">
        <v>39</v>
      </c>
      <c r="D8" s="2" t="s">
        <v>64</v>
      </c>
      <c r="E8" s="2" t="s">
        <v>68</v>
      </c>
      <c r="F8" s="4">
        <v>32847</v>
      </c>
      <c r="G8" s="2" t="s">
        <v>104</v>
      </c>
      <c r="H8" s="2" t="s">
        <v>74</v>
      </c>
      <c r="I8" s="2" t="s">
        <v>99</v>
      </c>
    </row>
    <row r="9" spans="1:9" x14ac:dyDescent="0.3">
      <c r="A9" s="2">
        <v>5</v>
      </c>
      <c r="B9" s="2" t="s">
        <v>15</v>
      </c>
      <c r="C9" s="2" t="s">
        <v>40</v>
      </c>
      <c r="D9" s="2" t="s">
        <v>62</v>
      </c>
      <c r="E9" s="2" t="s">
        <v>62</v>
      </c>
      <c r="F9" s="4">
        <v>32904</v>
      </c>
      <c r="G9" s="2" t="s">
        <v>105</v>
      </c>
      <c r="H9" s="2" t="s">
        <v>75</v>
      </c>
      <c r="I9" s="2" t="s">
        <v>100</v>
      </c>
    </row>
    <row r="10" spans="1:9" x14ac:dyDescent="0.3">
      <c r="A10" s="2">
        <v>6</v>
      </c>
      <c r="B10" s="2" t="s">
        <v>16</v>
      </c>
      <c r="C10" s="2" t="s">
        <v>41</v>
      </c>
      <c r="D10" s="2" t="s">
        <v>65</v>
      </c>
      <c r="E10" s="2" t="s">
        <v>65</v>
      </c>
      <c r="F10" s="4">
        <v>32908</v>
      </c>
      <c r="G10" s="2" t="s">
        <v>104</v>
      </c>
      <c r="H10" s="2" t="s">
        <v>76</v>
      </c>
      <c r="I10" s="2" t="s">
        <v>97</v>
      </c>
    </row>
    <row r="11" spans="1:9" x14ac:dyDescent="0.3">
      <c r="A11" s="2">
        <v>7</v>
      </c>
      <c r="B11" s="2" t="s">
        <v>17</v>
      </c>
      <c r="C11" s="2" t="s">
        <v>42</v>
      </c>
      <c r="D11" s="2" t="s">
        <v>63</v>
      </c>
      <c r="E11" s="2" t="s">
        <v>63</v>
      </c>
      <c r="F11" s="4">
        <v>32938</v>
      </c>
      <c r="G11" s="2" t="s">
        <v>104</v>
      </c>
      <c r="H11" s="2" t="s">
        <v>77</v>
      </c>
      <c r="I11" s="2" t="s">
        <v>101</v>
      </c>
    </row>
    <row r="12" spans="1:9" x14ac:dyDescent="0.3">
      <c r="A12" s="2">
        <v>8</v>
      </c>
      <c r="B12" s="2" t="s">
        <v>18</v>
      </c>
      <c r="C12" s="2" t="s">
        <v>43</v>
      </c>
      <c r="D12" s="2" t="s">
        <v>62</v>
      </c>
      <c r="E12" s="2" t="s">
        <v>62</v>
      </c>
      <c r="F12" s="4">
        <v>32788</v>
      </c>
      <c r="G12" s="2" t="s">
        <v>104</v>
      </c>
      <c r="H12" s="2" t="s">
        <v>78</v>
      </c>
      <c r="I12" s="2" t="s">
        <v>97</v>
      </c>
    </row>
    <row r="13" spans="1:9" x14ac:dyDescent="0.3">
      <c r="A13" s="2">
        <v>9</v>
      </c>
      <c r="B13" s="2" t="s">
        <v>19</v>
      </c>
      <c r="C13" s="2" t="s">
        <v>44</v>
      </c>
      <c r="D13" s="2" t="s">
        <v>65</v>
      </c>
      <c r="E13" s="2" t="s">
        <v>65</v>
      </c>
      <c r="F13" s="4">
        <v>32789</v>
      </c>
      <c r="G13" s="2" t="s">
        <v>105</v>
      </c>
      <c r="H13" s="2" t="s">
        <v>79</v>
      </c>
      <c r="I13" s="2" t="s">
        <v>102</v>
      </c>
    </row>
    <row r="14" spans="1:9" x14ac:dyDescent="0.3">
      <c r="A14" s="2">
        <v>10</v>
      </c>
      <c r="B14" s="2" t="s">
        <v>20</v>
      </c>
      <c r="C14" s="2" t="s">
        <v>45</v>
      </c>
      <c r="D14" s="2" t="s">
        <v>64</v>
      </c>
      <c r="E14" s="2" t="s">
        <v>69</v>
      </c>
      <c r="F14" s="4">
        <v>33001</v>
      </c>
      <c r="G14" s="2" t="s">
        <v>105</v>
      </c>
      <c r="H14" s="2" t="s">
        <v>80</v>
      </c>
      <c r="I14" s="2" t="s">
        <v>103</v>
      </c>
    </row>
    <row r="15" spans="1:9" x14ac:dyDescent="0.3">
      <c r="A15" s="2">
        <v>11</v>
      </c>
      <c r="B15" s="2" t="s">
        <v>21</v>
      </c>
      <c r="C15" s="2" t="s">
        <v>46</v>
      </c>
      <c r="D15" s="2" t="s">
        <v>64</v>
      </c>
      <c r="E15" s="2" t="s">
        <v>67</v>
      </c>
      <c r="F15" s="4">
        <v>32938</v>
      </c>
      <c r="G15" s="2" t="s">
        <v>104</v>
      </c>
      <c r="H15" s="2" t="s">
        <v>81</v>
      </c>
      <c r="I15" s="2" t="s">
        <v>102</v>
      </c>
    </row>
    <row r="16" spans="1:9" x14ac:dyDescent="0.3">
      <c r="A16" s="2">
        <v>12</v>
      </c>
      <c r="B16" s="2" t="s">
        <v>22</v>
      </c>
      <c r="C16" s="2" t="s">
        <v>47</v>
      </c>
      <c r="D16" s="2" t="s">
        <v>62</v>
      </c>
      <c r="E16" s="2" t="s">
        <v>63</v>
      </c>
      <c r="F16" s="4">
        <v>32971</v>
      </c>
      <c r="G16" s="2" t="s">
        <v>104</v>
      </c>
      <c r="H16" s="2" t="s">
        <v>82</v>
      </c>
      <c r="I16" s="2" t="s">
        <v>101</v>
      </c>
    </row>
    <row r="17" spans="1:9" x14ac:dyDescent="0.3">
      <c r="A17" s="2">
        <v>13</v>
      </c>
      <c r="B17" s="2" t="s">
        <v>23</v>
      </c>
      <c r="C17" s="2" t="s">
        <v>48</v>
      </c>
      <c r="D17" s="2" t="s">
        <v>63</v>
      </c>
      <c r="E17" s="2" t="s">
        <v>62</v>
      </c>
      <c r="F17" s="4">
        <v>32979</v>
      </c>
      <c r="G17" s="2" t="s">
        <v>104</v>
      </c>
      <c r="H17" s="2" t="s">
        <v>83</v>
      </c>
      <c r="I17" s="2" t="s">
        <v>99</v>
      </c>
    </row>
    <row r="18" spans="1:9" x14ac:dyDescent="0.3">
      <c r="A18" s="2">
        <v>14</v>
      </c>
      <c r="B18" s="2" t="s">
        <v>24</v>
      </c>
      <c r="C18" s="2" t="s">
        <v>49</v>
      </c>
      <c r="D18" s="2" t="s">
        <v>66</v>
      </c>
      <c r="E18" s="2" t="s">
        <v>66</v>
      </c>
      <c r="F18" s="4">
        <v>32962</v>
      </c>
      <c r="G18" s="2" t="s">
        <v>104</v>
      </c>
      <c r="H18" s="2" t="s">
        <v>84</v>
      </c>
      <c r="I18" s="2" t="s">
        <v>97</v>
      </c>
    </row>
    <row r="19" spans="1:9" x14ac:dyDescent="0.3">
      <c r="A19" s="2">
        <v>15</v>
      </c>
      <c r="B19" s="2" t="s">
        <v>25</v>
      </c>
      <c r="C19" s="2" t="s">
        <v>50</v>
      </c>
      <c r="D19" s="2" t="s">
        <v>66</v>
      </c>
      <c r="E19" s="2" t="s">
        <v>66</v>
      </c>
      <c r="F19" s="4">
        <v>32910</v>
      </c>
      <c r="G19" s="2" t="s">
        <v>104</v>
      </c>
      <c r="H19" s="2" t="s">
        <v>85</v>
      </c>
      <c r="I19" s="2" t="s">
        <v>98</v>
      </c>
    </row>
    <row r="20" spans="1:9" x14ac:dyDescent="0.3">
      <c r="A20" s="2">
        <v>16</v>
      </c>
      <c r="B20" s="2" t="s">
        <v>26</v>
      </c>
      <c r="C20" s="2" t="s">
        <v>51</v>
      </c>
      <c r="D20" s="2" t="s">
        <v>65</v>
      </c>
      <c r="E20" s="2" t="s">
        <v>65</v>
      </c>
      <c r="F20" s="4">
        <v>32848</v>
      </c>
      <c r="G20" s="2" t="s">
        <v>104</v>
      </c>
      <c r="H20" s="2" t="s">
        <v>86</v>
      </c>
      <c r="I20" s="2" t="s">
        <v>98</v>
      </c>
    </row>
    <row r="21" spans="1:9" x14ac:dyDescent="0.3">
      <c r="A21" s="2">
        <v>17</v>
      </c>
      <c r="B21" s="2" t="s">
        <v>27</v>
      </c>
      <c r="C21" s="2" t="s">
        <v>52</v>
      </c>
      <c r="D21" s="2" t="s">
        <v>66</v>
      </c>
      <c r="E21" s="2" t="s">
        <v>66</v>
      </c>
      <c r="F21" s="4">
        <v>33000</v>
      </c>
      <c r="G21" s="2" t="s">
        <v>104</v>
      </c>
      <c r="H21" s="2" t="s">
        <v>87</v>
      </c>
      <c r="I21" s="2" t="s">
        <v>98</v>
      </c>
    </row>
    <row r="22" spans="1:9" x14ac:dyDescent="0.3">
      <c r="A22" s="2">
        <v>18</v>
      </c>
      <c r="B22" s="2" t="s">
        <v>28</v>
      </c>
      <c r="C22" s="2" t="s">
        <v>53</v>
      </c>
      <c r="D22" s="2" t="s">
        <v>63</v>
      </c>
      <c r="E22" s="2" t="s">
        <v>63</v>
      </c>
      <c r="F22" s="4">
        <v>32898</v>
      </c>
      <c r="G22" s="2" t="s">
        <v>104</v>
      </c>
      <c r="H22" s="2" t="s">
        <v>88</v>
      </c>
      <c r="I22" s="2" t="s">
        <v>101</v>
      </c>
    </row>
    <row r="23" spans="1:9" x14ac:dyDescent="0.3">
      <c r="A23" s="2">
        <v>19</v>
      </c>
      <c r="B23" s="2" t="s">
        <v>29</v>
      </c>
      <c r="C23" s="2" t="s">
        <v>54</v>
      </c>
      <c r="D23" s="2" t="s">
        <v>64</v>
      </c>
      <c r="E23" s="2" t="s">
        <v>64</v>
      </c>
      <c r="F23" s="4">
        <v>32910</v>
      </c>
      <c r="G23" s="2" t="s">
        <v>105</v>
      </c>
      <c r="H23" s="2" t="s">
        <v>89</v>
      </c>
      <c r="I23" s="2" t="s">
        <v>97</v>
      </c>
    </row>
    <row r="24" spans="1:9" x14ac:dyDescent="0.3">
      <c r="A24" s="2">
        <v>20</v>
      </c>
      <c r="B24" s="2" t="s">
        <v>30</v>
      </c>
      <c r="C24" s="2" t="s">
        <v>55</v>
      </c>
      <c r="D24" s="2" t="s">
        <v>64</v>
      </c>
      <c r="E24" s="2" t="s">
        <v>70</v>
      </c>
      <c r="F24" s="4">
        <v>32884</v>
      </c>
      <c r="G24" s="2" t="s">
        <v>104</v>
      </c>
      <c r="H24" s="2" t="s">
        <v>90</v>
      </c>
      <c r="I24" s="2" t="s">
        <v>100</v>
      </c>
    </row>
    <row r="25" spans="1:9" x14ac:dyDescent="0.3">
      <c r="A25" s="2">
        <v>21</v>
      </c>
      <c r="B25" s="2" t="s">
        <v>31</v>
      </c>
      <c r="C25" s="2" t="s">
        <v>56</v>
      </c>
      <c r="D25" s="2" t="s">
        <v>63</v>
      </c>
      <c r="E25" s="2" t="s">
        <v>63</v>
      </c>
      <c r="F25" s="4">
        <v>32867</v>
      </c>
      <c r="G25" s="2" t="s">
        <v>104</v>
      </c>
      <c r="H25" s="2" t="s">
        <v>91</v>
      </c>
      <c r="I25" s="2" t="s">
        <v>100</v>
      </c>
    </row>
    <row r="26" spans="1:9" x14ac:dyDescent="0.3">
      <c r="A26" s="2">
        <v>22</v>
      </c>
      <c r="B26" s="2" t="s">
        <v>32</v>
      </c>
      <c r="C26" s="2" t="s">
        <v>57</v>
      </c>
      <c r="D26" s="2" t="s">
        <v>65</v>
      </c>
      <c r="E26" s="2" t="s">
        <v>65</v>
      </c>
      <c r="F26" s="4">
        <v>32995</v>
      </c>
      <c r="G26" s="2" t="s">
        <v>104</v>
      </c>
      <c r="H26" s="2" t="s">
        <v>92</v>
      </c>
      <c r="I26" s="2" t="s">
        <v>99</v>
      </c>
    </row>
    <row r="27" spans="1:9" x14ac:dyDescent="0.3">
      <c r="A27" s="2">
        <v>23</v>
      </c>
      <c r="B27" s="2" t="s">
        <v>33</v>
      </c>
      <c r="C27" s="2" t="s">
        <v>58</v>
      </c>
      <c r="D27" s="2" t="s">
        <v>66</v>
      </c>
      <c r="E27" s="2" t="s">
        <v>66</v>
      </c>
      <c r="F27" s="4">
        <v>32937</v>
      </c>
      <c r="G27" s="2" t="s">
        <v>104</v>
      </c>
      <c r="H27" s="2" t="s">
        <v>93</v>
      </c>
      <c r="I27" s="2" t="s">
        <v>97</v>
      </c>
    </row>
    <row r="28" spans="1:9" x14ac:dyDescent="0.3">
      <c r="A28" s="2">
        <v>24</v>
      </c>
      <c r="B28" s="2" t="s">
        <v>34</v>
      </c>
      <c r="C28" s="2" t="s">
        <v>59</v>
      </c>
      <c r="D28" s="2" t="s">
        <v>62</v>
      </c>
      <c r="E28" s="2" t="s">
        <v>62</v>
      </c>
      <c r="F28" s="4">
        <v>32864</v>
      </c>
      <c r="G28" s="2" t="s">
        <v>104</v>
      </c>
      <c r="H28" s="2" t="s">
        <v>94</v>
      </c>
      <c r="I28" s="2" t="s">
        <v>103</v>
      </c>
    </row>
    <row r="29" spans="1:9" x14ac:dyDescent="0.3">
      <c r="A29" s="2">
        <v>25</v>
      </c>
      <c r="B29" s="2" t="s">
        <v>35</v>
      </c>
      <c r="C29" s="2" t="s">
        <v>60</v>
      </c>
      <c r="D29" s="2" t="s">
        <v>64</v>
      </c>
      <c r="E29" s="2" t="s">
        <v>64</v>
      </c>
      <c r="F29" s="4">
        <v>32797</v>
      </c>
      <c r="G29" s="2" t="s">
        <v>104</v>
      </c>
      <c r="H29" s="2" t="s">
        <v>95</v>
      </c>
      <c r="I29" s="2" t="s">
        <v>103</v>
      </c>
    </row>
    <row r="30" spans="1:9" x14ac:dyDescent="0.3">
      <c r="A30" s="2">
        <v>26</v>
      </c>
      <c r="B30" s="2" t="s">
        <v>111</v>
      </c>
      <c r="C30" s="2" t="s">
        <v>61</v>
      </c>
      <c r="D30" s="2" t="s">
        <v>64</v>
      </c>
      <c r="E30" s="2" t="s">
        <v>67</v>
      </c>
      <c r="F30" s="4">
        <v>33001</v>
      </c>
      <c r="G30" s="2" t="s">
        <v>104</v>
      </c>
      <c r="H30" s="2" t="s">
        <v>96</v>
      </c>
      <c r="I30" s="2" t="s">
        <v>103</v>
      </c>
    </row>
  </sheetData>
  <mergeCells count="8">
    <mergeCell ref="H3:H4"/>
    <mergeCell ref="I3:I4"/>
    <mergeCell ref="E3:F3"/>
    <mergeCell ref="A3:A4"/>
    <mergeCell ref="B3:B4"/>
    <mergeCell ref="C3:C4"/>
    <mergeCell ref="D3:D4"/>
    <mergeCell ref="G3:G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B4" sqref="B4"/>
    </sheetView>
  </sheetViews>
  <sheetFormatPr defaultRowHeight="14.4" x14ac:dyDescent="0.3"/>
  <cols>
    <col min="1" max="1" width="5.88671875" customWidth="1"/>
    <col min="2" max="2" width="22.5546875" customWidth="1"/>
    <col min="3" max="3" width="13.44140625" customWidth="1"/>
  </cols>
  <sheetData>
    <row r="1" spans="1:3" x14ac:dyDescent="0.3">
      <c r="A1" s="1" t="s">
        <v>108</v>
      </c>
    </row>
    <row r="3" spans="1:3" x14ac:dyDescent="0.3">
      <c r="A3" s="3" t="s">
        <v>1</v>
      </c>
      <c r="B3" s="3" t="s">
        <v>109</v>
      </c>
      <c r="C3" s="3" t="s">
        <v>110</v>
      </c>
    </row>
    <row r="4" spans="1:3" x14ac:dyDescent="0.3">
      <c r="A4" s="2">
        <v>1</v>
      </c>
      <c r="B4" s="2" t="str">
        <f>VLOOKUP('Daftar Siswa'!A4,'Data Siswa'!$A$5:$B$30, 2)</f>
        <v>Edward Beki</v>
      </c>
      <c r="C4" s="2" t="str">
        <f>VLOOKUP('Daftar Siswa'!A4,'Data Siswa'!$A$5:$G$30, 7)</f>
        <v>Laki-Laki</v>
      </c>
    </row>
    <row r="5" spans="1:3" x14ac:dyDescent="0.3">
      <c r="A5" s="2">
        <v>2</v>
      </c>
      <c r="B5" s="2" t="str">
        <f>VLOOKUP('Daftar Siswa'!A5,'Data Siswa'!$A$5:$B$30, 2)</f>
        <v>Susi Sumarjo</v>
      </c>
      <c r="C5" s="2" t="str">
        <f>VLOOKUP('Daftar Siswa'!A5,'Data Siswa'!$A$5:$G$30, 7)</f>
        <v>Perempuan</v>
      </c>
    </row>
    <row r="6" spans="1:3" x14ac:dyDescent="0.3">
      <c r="A6" s="2">
        <v>3</v>
      </c>
      <c r="B6" s="2" t="str">
        <f>VLOOKUP('Daftar Siswa'!A6,'Data Siswa'!$A$5:$B$30, 2)</f>
        <v>Alexander Edi</v>
      </c>
      <c r="C6" s="2" t="str">
        <f>VLOOKUP('Daftar Siswa'!A6,'Data Siswa'!$A$5:$G$30, 7)</f>
        <v>Laki-Laki</v>
      </c>
    </row>
    <row r="7" spans="1:3" x14ac:dyDescent="0.3">
      <c r="A7" s="2">
        <v>4</v>
      </c>
      <c r="B7" s="2" t="str">
        <f>VLOOKUP('Daftar Siswa'!A7,'Data Siswa'!$A$5:$B$30, 2)</f>
        <v>Montana Sumardi</v>
      </c>
      <c r="C7" s="2" t="str">
        <f>VLOOKUP('Daftar Siswa'!A7,'Data Siswa'!$A$5:$G$30, 7)</f>
        <v>Laki-Laki</v>
      </c>
    </row>
    <row r="8" spans="1:3" x14ac:dyDescent="0.3">
      <c r="A8" s="2">
        <v>5</v>
      </c>
      <c r="B8" s="2" t="str">
        <f>VLOOKUP('Daftar Siswa'!A8,'Data Siswa'!$A$5:$B$30, 2)</f>
        <v>Stevani Kuncoro</v>
      </c>
      <c r="C8" s="2" t="str">
        <f>VLOOKUP('Daftar Siswa'!A8,'Data Siswa'!$A$5:$G$30, 7)</f>
        <v>Perempuan</v>
      </c>
    </row>
    <row r="9" spans="1:3" x14ac:dyDescent="0.3">
      <c r="A9" s="2">
        <v>6</v>
      </c>
      <c r="B9" s="2" t="str">
        <f>VLOOKUP('Daftar Siswa'!A9,'Data Siswa'!$A$5:$B$30, 2)</f>
        <v>Samuel Yasin</v>
      </c>
      <c r="C9" s="2" t="str">
        <f>VLOOKUP('Daftar Siswa'!A9,'Data Siswa'!$A$5:$G$30, 7)</f>
        <v>Laki-Laki</v>
      </c>
    </row>
    <row r="10" spans="1:3" x14ac:dyDescent="0.3">
      <c r="A10" s="2">
        <v>7</v>
      </c>
      <c r="B10" s="2" t="str">
        <f>VLOOKUP('Daftar Siswa'!A10,'Data Siswa'!$A$5:$B$30, 2)</f>
        <v>Sam Brodi</v>
      </c>
      <c r="C10" s="2" t="str">
        <f>VLOOKUP('Daftar Siswa'!A10,'Data Siswa'!$A$5:$G$30, 7)</f>
        <v>Laki-Laki</v>
      </c>
    </row>
    <row r="11" spans="1:3" x14ac:dyDescent="0.3">
      <c r="A11" s="2">
        <v>8</v>
      </c>
      <c r="B11" s="2" t="str">
        <f>VLOOKUP('Daftar Siswa'!A11,'Data Siswa'!$A$5:$B$30, 2)</f>
        <v>Mehmet Gambiro</v>
      </c>
      <c r="C11" s="2" t="str">
        <f>VLOOKUP('Daftar Siswa'!A11,'Data Siswa'!$A$5:$G$30, 7)</f>
        <v>Laki-Laki</v>
      </c>
    </row>
    <row r="12" spans="1:3" x14ac:dyDescent="0.3">
      <c r="A12" s="2">
        <v>9</v>
      </c>
      <c r="B12" s="2" t="str">
        <f>VLOOKUP('Daftar Siswa'!A12,'Data Siswa'!$A$5:$B$30, 2)</f>
        <v>Vemi Agustina</v>
      </c>
      <c r="C12" s="2" t="str">
        <f>VLOOKUP('Daftar Siswa'!A12,'Data Siswa'!$A$5:$G$30, 7)</f>
        <v>Perempuan</v>
      </c>
    </row>
    <row r="13" spans="1:3" x14ac:dyDescent="0.3">
      <c r="A13" s="2">
        <v>10</v>
      </c>
      <c r="B13" s="2" t="str">
        <f>VLOOKUP('Daftar Siswa'!A13,'Data Siswa'!$A$5:$B$30, 2)</f>
        <v>Yanti Sumida</v>
      </c>
      <c r="C13" s="2" t="str">
        <f>VLOOKUP('Daftar Siswa'!A13,'Data Siswa'!$A$5:$G$30, 7)</f>
        <v>Perempuan</v>
      </c>
    </row>
    <row r="14" spans="1:3" x14ac:dyDescent="0.3">
      <c r="A14" s="2">
        <v>11</v>
      </c>
      <c r="B14" s="2" t="str">
        <f>VLOOKUP('Daftar Siswa'!A14,'Data Siswa'!$A$5:$B$30, 2)</f>
        <v>Edi Brokoli</v>
      </c>
      <c r="C14" s="2" t="str">
        <f>VLOOKUP('Daftar Siswa'!A14,'Data Siswa'!$A$5:$G$30, 7)</f>
        <v>Laki-Laki</v>
      </c>
    </row>
    <row r="15" spans="1:3" x14ac:dyDescent="0.3">
      <c r="A15" s="2">
        <v>12</v>
      </c>
      <c r="B15" s="2" t="str">
        <f>VLOOKUP('Daftar Siswa'!A15,'Data Siswa'!$A$5:$B$30, 2)</f>
        <v>Ferri Maryadi</v>
      </c>
      <c r="C15" s="2" t="str">
        <f>VLOOKUP('Daftar Siswa'!A15,'Data Siswa'!$A$5:$G$30, 7)</f>
        <v>Laki-Laki</v>
      </c>
    </row>
    <row r="16" spans="1:3" x14ac:dyDescent="0.3">
      <c r="A16" s="2">
        <v>13</v>
      </c>
      <c r="B16" s="2" t="str">
        <f>VLOOKUP('Daftar Siswa'!A16,'Data Siswa'!$A$5:$B$30, 2)</f>
        <v>Mochtar Eddy</v>
      </c>
      <c r="C16" s="2" t="str">
        <f>VLOOKUP('Daftar Siswa'!A16,'Data Siswa'!$A$5:$G$30, 7)</f>
        <v>Laki-Laki</v>
      </c>
    </row>
    <row r="17" spans="1:3" x14ac:dyDescent="0.3">
      <c r="A17" s="2">
        <v>14</v>
      </c>
      <c r="B17" s="2" t="str">
        <f>VLOOKUP('Daftar Siswa'!A17,'Data Siswa'!$A$5:$B$30, 2)</f>
        <v>Linus Mirsa</v>
      </c>
      <c r="C17" s="2" t="str">
        <f>VLOOKUP('Daftar Siswa'!A17,'Data Siswa'!$A$5:$G$30, 7)</f>
        <v>Laki-Laki</v>
      </c>
    </row>
    <row r="18" spans="1:3" x14ac:dyDescent="0.3">
      <c r="A18" s="2">
        <v>15</v>
      </c>
      <c r="B18" s="2" t="str">
        <f>VLOOKUP('Daftar Siswa'!A18,'Data Siswa'!$A$5:$B$30, 2)</f>
        <v>Fernando Welly</v>
      </c>
      <c r="C18" s="2" t="str">
        <f>VLOOKUP('Daftar Siswa'!A18,'Data Siswa'!$A$5:$G$30, 7)</f>
        <v>Laki-Laki</v>
      </c>
    </row>
    <row r="19" spans="1:3" x14ac:dyDescent="0.3">
      <c r="A19" s="2">
        <v>16</v>
      </c>
      <c r="B19" s="2" t="str">
        <f>VLOOKUP('Daftar Siswa'!A19,'Data Siswa'!$A$5:$B$30, 2)</f>
        <v>Valent Riyatmoko</v>
      </c>
      <c r="C19" s="2" t="str">
        <f>VLOOKUP('Daftar Siswa'!A19,'Data Siswa'!$A$5:$G$30, 7)</f>
        <v>Laki-Laki</v>
      </c>
    </row>
    <row r="20" spans="1:3" x14ac:dyDescent="0.3">
      <c r="A20" s="2">
        <v>17</v>
      </c>
      <c r="B20" s="2" t="str">
        <f>VLOOKUP('Daftar Siswa'!A20,'Data Siswa'!$A$5:$B$30, 2)</f>
        <v>Alti Antoni</v>
      </c>
      <c r="C20" s="2" t="str">
        <f>VLOOKUP('Daftar Siswa'!A20,'Data Siswa'!$A$5:$G$30, 7)</f>
        <v>Laki-Laki</v>
      </c>
    </row>
    <row r="21" spans="1:3" x14ac:dyDescent="0.3">
      <c r="A21" s="2">
        <v>18</v>
      </c>
      <c r="B21" s="2" t="str">
        <f>VLOOKUP('Daftar Siswa'!A21,'Data Siswa'!$A$5:$B$30, 2)</f>
        <v>Vino Bastawan</v>
      </c>
      <c r="C21" s="2" t="str">
        <f>VLOOKUP('Daftar Siswa'!A21,'Data Siswa'!$A$5:$G$30, 7)</f>
        <v>Laki-Laki</v>
      </c>
    </row>
    <row r="22" spans="1:3" x14ac:dyDescent="0.3">
      <c r="A22" s="2">
        <v>19</v>
      </c>
      <c r="B22" s="2" t="str">
        <f>VLOOKUP('Daftar Siswa'!A22,'Data Siswa'!$A$5:$B$30, 2)</f>
        <v>Amelia Alvina</v>
      </c>
      <c r="C22" s="2" t="str">
        <f>VLOOKUP('Daftar Siswa'!A22,'Data Siswa'!$A$5:$G$30, 7)</f>
        <v>Perempuan</v>
      </c>
    </row>
    <row r="23" spans="1:3" x14ac:dyDescent="0.3">
      <c r="A23" s="2">
        <v>20</v>
      </c>
      <c r="B23" s="2" t="str">
        <f>VLOOKUP('Daftar Siswa'!A23,'Data Siswa'!$A$5:$B$30, 2)</f>
        <v>Sulaiman Yacob</v>
      </c>
      <c r="C23" s="2" t="str">
        <f>VLOOKUP('Daftar Siswa'!A23,'Data Siswa'!$A$5:$G$30, 7)</f>
        <v>Laki-Laki</v>
      </c>
    </row>
    <row r="24" spans="1:3" x14ac:dyDescent="0.3">
      <c r="A24" s="2">
        <v>21</v>
      </c>
      <c r="B24" s="2" t="str">
        <f>VLOOKUP('Daftar Siswa'!A24,'Data Siswa'!$A$5:$B$30, 2)</f>
        <v>Firman Dultina</v>
      </c>
      <c r="C24" s="2" t="str">
        <f>VLOOKUP('Daftar Siswa'!A24,'Data Siswa'!$A$5:$G$30, 7)</f>
        <v>Laki-Laki</v>
      </c>
    </row>
    <row r="25" spans="1:3" x14ac:dyDescent="0.3">
      <c r="A25" s="2">
        <v>22</v>
      </c>
      <c r="B25" s="2" t="str">
        <f>VLOOKUP('Daftar Siswa'!A25,'Data Siswa'!$A$5:$B$30, 2)</f>
        <v>Bambang Perkasa</v>
      </c>
      <c r="C25" s="2" t="str">
        <f>VLOOKUP('Daftar Siswa'!A25,'Data Siswa'!$A$5:$G$30, 7)</f>
        <v>Laki-Laki</v>
      </c>
    </row>
    <row r="26" spans="1:3" x14ac:dyDescent="0.3">
      <c r="A26" s="2">
        <v>23</v>
      </c>
      <c r="B26" s="2" t="str">
        <f>VLOOKUP('Daftar Siswa'!A26,'Data Siswa'!$A$5:$B$30, 2)</f>
        <v>Wibowo Petrus</v>
      </c>
      <c r="C26" s="2" t="str">
        <f>VLOOKUP('Daftar Siswa'!A26,'Data Siswa'!$A$5:$G$30, 7)</f>
        <v>Laki-Laki</v>
      </c>
    </row>
    <row r="27" spans="1:3" x14ac:dyDescent="0.3">
      <c r="A27" s="2">
        <v>24</v>
      </c>
      <c r="B27" s="2" t="str">
        <f>VLOOKUP('Daftar Siswa'!A27,'Data Siswa'!$A$5:$B$30, 2)</f>
        <v>Mikael Gorbacep</v>
      </c>
      <c r="C27" s="2" t="str">
        <f>VLOOKUP('Daftar Siswa'!A27,'Data Siswa'!$A$5:$G$30, 7)</f>
        <v>Laki-Laki</v>
      </c>
    </row>
    <row r="28" spans="1:3" x14ac:dyDescent="0.3">
      <c r="A28" s="2">
        <v>25</v>
      </c>
      <c r="B28" s="2" t="str">
        <f>VLOOKUP('Daftar Siswa'!A28,'Data Siswa'!$A$5:$B$30, 2)</f>
        <v>Petrus Harto</v>
      </c>
      <c r="C28" s="2" t="str">
        <f>VLOOKUP('Daftar Siswa'!A28,'Data Siswa'!$A$5:$G$30, 7)</f>
        <v>Laki-Laki</v>
      </c>
    </row>
    <row r="29" spans="1:3" x14ac:dyDescent="0.3">
      <c r="A29" s="2">
        <v>26</v>
      </c>
      <c r="B29" s="2" t="str">
        <f>VLOOKUP('Daftar Siswa'!A29,'Data Siswa'!$A$5:$B$30, 2)</f>
        <v>Wiharjo Mulyadi</v>
      </c>
      <c r="C29" s="2" t="str">
        <f>VLOOKUP('Daftar Siswa'!A29,'Data Siswa'!$A$5:$G$30, 7)</f>
        <v>Laki-Laki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5" workbookViewId="0">
      <selection activeCell="C4" sqref="C4"/>
    </sheetView>
  </sheetViews>
  <sheetFormatPr defaultRowHeight="14.4" x14ac:dyDescent="0.3"/>
  <cols>
    <col min="1" max="1" width="6.21875" customWidth="1"/>
    <col min="2" max="2" width="16.6640625" customWidth="1"/>
  </cols>
  <sheetData>
    <row r="1" spans="1:10" x14ac:dyDescent="0.3">
      <c r="A1" s="1" t="s">
        <v>121</v>
      </c>
    </row>
    <row r="3" spans="1:10" x14ac:dyDescent="0.3">
      <c r="A3" s="3" t="s">
        <v>1</v>
      </c>
      <c r="B3" s="3" t="s">
        <v>109</v>
      </c>
      <c r="C3" s="3" t="s">
        <v>112</v>
      </c>
      <c r="D3" s="3" t="s">
        <v>113</v>
      </c>
      <c r="E3" s="3" t="s">
        <v>114</v>
      </c>
      <c r="F3" s="3" t="s">
        <v>118</v>
      </c>
      <c r="G3" s="3" t="s">
        <v>116</v>
      </c>
      <c r="H3" s="3" t="s">
        <v>117</v>
      </c>
      <c r="I3" s="3" t="s">
        <v>119</v>
      </c>
      <c r="J3" s="3" t="s">
        <v>120</v>
      </c>
    </row>
    <row r="4" spans="1:10" x14ac:dyDescent="0.3">
      <c r="A4" s="2">
        <v>1</v>
      </c>
      <c r="B4" s="2" t="str">
        <f>VLOOKUP('Rekap Nilai'!A4,'Data Siswa'!$A$5:$B$30, 2)</f>
        <v>Edward Beki</v>
      </c>
      <c r="C4" s="2">
        <v>80</v>
      </c>
      <c r="D4" s="2">
        <v>75</v>
      </c>
      <c r="E4" s="2">
        <v>77</v>
      </c>
      <c r="F4" s="2">
        <v>65</v>
      </c>
      <c r="G4" s="2">
        <v>76</v>
      </c>
      <c r="H4" s="2">
        <v>72</v>
      </c>
      <c r="I4" s="2">
        <v>50</v>
      </c>
      <c r="J4" s="2">
        <v>70</v>
      </c>
    </row>
    <row r="5" spans="1:10" x14ac:dyDescent="0.3">
      <c r="A5" s="2">
        <v>2</v>
      </c>
      <c r="B5" s="2" t="str">
        <f>VLOOKUP('Rekap Nilai'!A5,'Data Siswa'!$A$5:$B$30, 2)</f>
        <v>Susi Sumarjo</v>
      </c>
      <c r="C5" s="2">
        <v>77</v>
      </c>
      <c r="D5" s="2">
        <v>88</v>
      </c>
      <c r="E5" s="2">
        <v>79</v>
      </c>
      <c r="F5" s="2">
        <v>68</v>
      </c>
      <c r="G5" s="2">
        <v>78</v>
      </c>
      <c r="H5" s="2">
        <v>73</v>
      </c>
      <c r="I5" s="2">
        <v>72</v>
      </c>
      <c r="J5" s="2">
        <v>56</v>
      </c>
    </row>
    <row r="6" spans="1:10" x14ac:dyDescent="0.3">
      <c r="A6" s="2">
        <v>3</v>
      </c>
      <c r="B6" s="2" t="str">
        <f>VLOOKUP('Rekap Nilai'!A6,'Data Siswa'!$A$5:$B$30, 2)</f>
        <v>Alexander Edi</v>
      </c>
      <c r="C6" s="2">
        <v>87</v>
      </c>
      <c r="D6" s="2">
        <v>90</v>
      </c>
      <c r="E6" s="2">
        <v>56</v>
      </c>
      <c r="F6" s="2">
        <v>57</v>
      </c>
      <c r="G6" s="2">
        <v>45</v>
      </c>
      <c r="H6" s="2">
        <v>77</v>
      </c>
      <c r="I6" s="2">
        <v>86</v>
      </c>
      <c r="J6" s="2">
        <v>58</v>
      </c>
    </row>
    <row r="7" spans="1:10" x14ac:dyDescent="0.3">
      <c r="A7" s="2">
        <v>4</v>
      </c>
      <c r="B7" s="2" t="str">
        <f>VLOOKUP('Rekap Nilai'!A7,'Data Siswa'!$A$5:$B$30, 2)</f>
        <v>Montana Sumardi</v>
      </c>
      <c r="C7" s="2">
        <v>74</v>
      </c>
      <c r="D7" s="2">
        <v>71</v>
      </c>
      <c r="E7" s="2">
        <v>55</v>
      </c>
      <c r="F7" s="2">
        <v>88</v>
      </c>
      <c r="G7" s="2">
        <v>87</v>
      </c>
      <c r="H7" s="2">
        <v>85</v>
      </c>
      <c r="I7" s="2">
        <v>66</v>
      </c>
      <c r="J7" s="2">
        <v>85</v>
      </c>
    </row>
    <row r="8" spans="1:10" x14ac:dyDescent="0.3">
      <c r="A8" s="2">
        <v>5</v>
      </c>
      <c r="B8" s="2" t="str">
        <f>VLOOKUP('Rekap Nilai'!A8,'Data Siswa'!$A$5:$B$30, 2)</f>
        <v>Stevani Kuncoro</v>
      </c>
      <c r="C8" s="2">
        <v>90</v>
      </c>
      <c r="D8" s="2">
        <v>88</v>
      </c>
      <c r="E8" s="2">
        <v>67</v>
      </c>
      <c r="F8" s="2">
        <v>85</v>
      </c>
      <c r="G8" s="2">
        <v>90</v>
      </c>
      <c r="H8" s="2">
        <v>58</v>
      </c>
      <c r="I8" s="2">
        <v>56</v>
      </c>
      <c r="J8" s="2">
        <v>38</v>
      </c>
    </row>
    <row r="9" spans="1:10" x14ac:dyDescent="0.3">
      <c r="A9" s="2">
        <v>6</v>
      </c>
      <c r="B9" s="2" t="str">
        <f>VLOOKUP('Rekap Nilai'!A9,'Data Siswa'!$A$5:$B$30, 2)</f>
        <v>Samuel Yasin</v>
      </c>
      <c r="C9" s="2">
        <v>58</v>
      </c>
      <c r="D9" s="2">
        <v>59</v>
      </c>
      <c r="E9" s="2">
        <v>89</v>
      </c>
      <c r="F9" s="2">
        <v>47</v>
      </c>
      <c r="G9" s="2">
        <v>84</v>
      </c>
      <c r="H9" s="2">
        <v>69</v>
      </c>
      <c r="I9" s="2">
        <v>76</v>
      </c>
      <c r="J9" s="2">
        <v>85</v>
      </c>
    </row>
    <row r="10" spans="1:10" x14ac:dyDescent="0.3">
      <c r="A10" s="2">
        <v>7</v>
      </c>
      <c r="B10" s="2" t="str">
        <f>VLOOKUP('Rekap Nilai'!A10,'Data Siswa'!$A$5:$B$30, 2)</f>
        <v>Sam Brodi</v>
      </c>
      <c r="C10" s="2">
        <v>69</v>
      </c>
      <c r="D10" s="2">
        <v>78</v>
      </c>
      <c r="E10" s="2">
        <v>89</v>
      </c>
      <c r="F10" s="2">
        <v>57</v>
      </c>
      <c r="G10" s="2">
        <v>86</v>
      </c>
      <c r="H10" s="2">
        <v>99</v>
      </c>
      <c r="I10" s="2">
        <v>86</v>
      </c>
      <c r="J10" s="2">
        <v>88</v>
      </c>
    </row>
    <row r="11" spans="1:10" x14ac:dyDescent="0.3">
      <c r="A11" s="2">
        <v>8</v>
      </c>
      <c r="B11" s="2" t="str">
        <f>VLOOKUP('Rekap Nilai'!A11,'Data Siswa'!$A$5:$B$30, 2)</f>
        <v>Mehmet Gambiro</v>
      </c>
      <c r="C11" s="2">
        <v>44</v>
      </c>
      <c r="D11" s="2">
        <v>98</v>
      </c>
      <c r="E11" s="2">
        <v>66</v>
      </c>
      <c r="F11" s="2">
        <v>55</v>
      </c>
      <c r="G11" s="2">
        <v>75</v>
      </c>
      <c r="H11" s="2">
        <v>79</v>
      </c>
      <c r="I11" s="2">
        <v>77</v>
      </c>
      <c r="J11" s="2">
        <v>86</v>
      </c>
    </row>
    <row r="12" spans="1:10" x14ac:dyDescent="0.3">
      <c r="A12" s="2">
        <v>9</v>
      </c>
      <c r="B12" s="2" t="str">
        <f>VLOOKUP('Rekap Nilai'!A12,'Data Siswa'!$A$5:$B$30, 2)</f>
        <v>Vemi Agustina</v>
      </c>
      <c r="C12" s="2">
        <v>79</v>
      </c>
      <c r="D12" s="2">
        <v>77</v>
      </c>
      <c r="E12" s="2">
        <v>58</v>
      </c>
      <c r="F12" s="2">
        <v>78</v>
      </c>
      <c r="G12" s="2">
        <v>74</v>
      </c>
      <c r="H12" s="2">
        <v>80</v>
      </c>
      <c r="I12" s="2">
        <v>86</v>
      </c>
      <c r="J12" s="2">
        <v>48</v>
      </c>
    </row>
    <row r="13" spans="1:10" x14ac:dyDescent="0.3">
      <c r="A13" s="2">
        <v>10</v>
      </c>
      <c r="B13" s="2" t="str">
        <f>VLOOKUP('Rekap Nilai'!A13,'Data Siswa'!$A$5:$B$30, 2)</f>
        <v>Yanti Sumida</v>
      </c>
      <c r="C13" s="2">
        <v>95</v>
      </c>
      <c r="D13" s="2">
        <v>67</v>
      </c>
      <c r="E13" s="2">
        <v>79</v>
      </c>
      <c r="F13" s="2">
        <v>48</v>
      </c>
      <c r="G13" s="2">
        <v>69</v>
      </c>
      <c r="H13" s="2">
        <v>50</v>
      </c>
      <c r="I13" s="2">
        <v>87</v>
      </c>
      <c r="J13" s="2">
        <v>68</v>
      </c>
    </row>
    <row r="14" spans="1:10" x14ac:dyDescent="0.3">
      <c r="A14" s="2">
        <v>11</v>
      </c>
      <c r="B14" s="2" t="str">
        <f>VLOOKUP('Rekap Nilai'!A14,'Data Siswa'!$A$5:$B$30, 2)</f>
        <v>Edi Brokoli</v>
      </c>
      <c r="C14" s="2">
        <v>57</v>
      </c>
      <c r="D14" s="2">
        <v>56</v>
      </c>
      <c r="E14" s="2">
        <v>48</v>
      </c>
      <c r="F14" s="2">
        <v>79</v>
      </c>
      <c r="G14" s="2">
        <v>78</v>
      </c>
      <c r="H14" s="2">
        <v>88</v>
      </c>
      <c r="I14" s="2">
        <v>46</v>
      </c>
      <c r="J14" s="2">
        <v>48</v>
      </c>
    </row>
    <row r="15" spans="1:10" x14ac:dyDescent="0.3">
      <c r="A15" s="2">
        <v>12</v>
      </c>
      <c r="B15" s="2" t="str">
        <f>VLOOKUP('Rekap Nilai'!A15,'Data Siswa'!$A$5:$B$30, 2)</f>
        <v>Ferri Maryadi</v>
      </c>
      <c r="C15" s="2">
        <v>86</v>
      </c>
      <c r="D15" s="2">
        <v>89</v>
      </c>
      <c r="E15" s="2">
        <v>79</v>
      </c>
      <c r="F15" s="2">
        <v>67</v>
      </c>
      <c r="G15" s="2">
        <v>75</v>
      </c>
      <c r="H15" s="2">
        <v>44</v>
      </c>
      <c r="I15" s="2">
        <v>87</v>
      </c>
      <c r="J15" s="2">
        <v>88</v>
      </c>
    </row>
    <row r="16" spans="1:10" x14ac:dyDescent="0.3">
      <c r="A16" s="2">
        <v>13</v>
      </c>
      <c r="B16" s="2" t="str">
        <f>VLOOKUP('Rekap Nilai'!A16,'Data Siswa'!$A$5:$B$30, 2)</f>
        <v>Mochtar Eddy</v>
      </c>
      <c r="C16" s="2">
        <v>56</v>
      </c>
      <c r="D16" s="2">
        <v>88</v>
      </c>
      <c r="E16" s="2">
        <v>99</v>
      </c>
      <c r="F16" s="2">
        <v>53</v>
      </c>
      <c r="G16" s="2">
        <v>56</v>
      </c>
      <c r="H16" s="2">
        <v>60</v>
      </c>
      <c r="I16" s="2">
        <v>66</v>
      </c>
      <c r="J16" s="2">
        <v>48</v>
      </c>
    </row>
    <row r="17" spans="1:10" x14ac:dyDescent="0.3">
      <c r="A17" s="2">
        <v>14</v>
      </c>
      <c r="B17" s="2" t="str">
        <f>VLOOKUP('Rekap Nilai'!A17,'Data Siswa'!$A$5:$B$30, 2)</f>
        <v>Linus Mirsa</v>
      </c>
      <c r="C17" s="2">
        <v>77</v>
      </c>
      <c r="D17" s="2">
        <v>91</v>
      </c>
      <c r="E17" s="2">
        <v>74</v>
      </c>
      <c r="F17" s="2">
        <v>76</v>
      </c>
      <c r="G17" s="2">
        <v>85</v>
      </c>
      <c r="H17" s="2">
        <v>80</v>
      </c>
      <c r="I17" s="2">
        <v>97</v>
      </c>
      <c r="J17" s="2">
        <v>59</v>
      </c>
    </row>
    <row r="18" spans="1:10" x14ac:dyDescent="0.3">
      <c r="A18" s="2">
        <v>15</v>
      </c>
      <c r="B18" s="2" t="str">
        <f>VLOOKUP('Rekap Nilai'!A18,'Data Siswa'!$A$5:$B$30, 2)</f>
        <v>Fernando Welly</v>
      </c>
      <c r="C18" s="2">
        <v>86</v>
      </c>
      <c r="D18" s="2">
        <v>83</v>
      </c>
      <c r="E18" s="2">
        <v>99</v>
      </c>
      <c r="F18" s="2">
        <v>58</v>
      </c>
      <c r="G18" s="2">
        <v>88</v>
      </c>
      <c r="H18" s="2">
        <v>40</v>
      </c>
      <c r="I18" s="2">
        <v>55</v>
      </c>
      <c r="J18" s="2">
        <v>48</v>
      </c>
    </row>
    <row r="19" spans="1:10" x14ac:dyDescent="0.3">
      <c r="A19" s="2">
        <v>16</v>
      </c>
      <c r="B19" s="2" t="str">
        <f>VLOOKUP('Rekap Nilai'!A19,'Data Siswa'!$A$5:$B$30, 2)</f>
        <v>Valent Riyatmoko</v>
      </c>
      <c r="C19" s="2">
        <v>75</v>
      </c>
      <c r="D19" s="2">
        <v>75</v>
      </c>
      <c r="E19" s="2">
        <v>45</v>
      </c>
      <c r="F19" s="2">
        <v>79</v>
      </c>
      <c r="G19" s="2">
        <v>92</v>
      </c>
      <c r="H19" s="2">
        <v>69</v>
      </c>
      <c r="I19" s="2">
        <v>88</v>
      </c>
      <c r="J19" s="2">
        <v>96</v>
      </c>
    </row>
    <row r="20" spans="1:10" x14ac:dyDescent="0.3">
      <c r="A20" s="2">
        <v>17</v>
      </c>
      <c r="B20" s="2" t="str">
        <f>VLOOKUP('Rekap Nilai'!A20,'Data Siswa'!$A$5:$B$30, 2)</f>
        <v>Alti Antoni</v>
      </c>
      <c r="C20" s="2">
        <v>71</v>
      </c>
      <c r="D20" s="2">
        <v>92</v>
      </c>
      <c r="E20" s="2">
        <v>75</v>
      </c>
      <c r="F20" s="2">
        <v>44</v>
      </c>
      <c r="G20" s="2">
        <v>83</v>
      </c>
      <c r="H20" s="2">
        <v>99</v>
      </c>
      <c r="I20" s="2">
        <v>46</v>
      </c>
      <c r="J20" s="2">
        <v>85</v>
      </c>
    </row>
    <row r="21" spans="1:10" x14ac:dyDescent="0.3">
      <c r="A21" s="2">
        <v>18</v>
      </c>
      <c r="B21" s="2" t="str">
        <f>VLOOKUP('Rekap Nilai'!A21,'Data Siswa'!$A$5:$B$30, 2)</f>
        <v>Vino Bastawan</v>
      </c>
      <c r="C21" s="2">
        <v>74</v>
      </c>
      <c r="D21" s="2">
        <v>75</v>
      </c>
      <c r="E21" s="2">
        <v>77</v>
      </c>
      <c r="F21" s="2">
        <v>67</v>
      </c>
      <c r="G21" s="2">
        <v>59</v>
      </c>
      <c r="H21" s="2">
        <v>78</v>
      </c>
      <c r="I21" s="2">
        <v>74</v>
      </c>
      <c r="J21" s="2">
        <v>86</v>
      </c>
    </row>
    <row r="22" spans="1:10" x14ac:dyDescent="0.3">
      <c r="A22" s="2">
        <v>19</v>
      </c>
      <c r="B22" s="2" t="str">
        <f>VLOOKUP('Rekap Nilai'!A22,'Data Siswa'!$A$5:$B$30, 2)</f>
        <v>Amelia Alvina</v>
      </c>
      <c r="C22" s="2">
        <v>96</v>
      </c>
      <c r="D22" s="2">
        <v>88</v>
      </c>
      <c r="E22" s="2">
        <v>86</v>
      </c>
      <c r="F22" s="2">
        <v>88</v>
      </c>
      <c r="G22" s="2">
        <v>76</v>
      </c>
      <c r="H22" s="2">
        <v>76</v>
      </c>
      <c r="I22" s="2">
        <v>78</v>
      </c>
      <c r="J22" s="2">
        <v>58</v>
      </c>
    </row>
    <row r="23" spans="1:10" x14ac:dyDescent="0.3">
      <c r="A23" s="2">
        <v>20</v>
      </c>
      <c r="B23" s="2" t="str">
        <f>VLOOKUP('Rekap Nilai'!A23,'Data Siswa'!$A$5:$B$30, 2)</f>
        <v>Sulaiman Yacob</v>
      </c>
      <c r="C23" s="2">
        <v>84</v>
      </c>
      <c r="D23" s="2">
        <v>75</v>
      </c>
      <c r="E23" s="2">
        <v>56</v>
      </c>
      <c r="F23" s="2">
        <v>48</v>
      </c>
      <c r="G23" s="2">
        <v>77</v>
      </c>
      <c r="H23" s="2">
        <v>95</v>
      </c>
      <c r="I23" s="2">
        <v>75</v>
      </c>
      <c r="J23" s="2">
        <v>48</v>
      </c>
    </row>
    <row r="24" spans="1:10" x14ac:dyDescent="0.3">
      <c r="A24" s="2">
        <v>21</v>
      </c>
      <c r="B24" s="2" t="str">
        <f>VLOOKUP('Rekap Nilai'!A24,'Data Siswa'!$A$5:$B$30, 2)</f>
        <v>Firman Dultina</v>
      </c>
      <c r="C24" s="2">
        <v>75</v>
      </c>
      <c r="D24" s="2">
        <v>73</v>
      </c>
      <c r="E24" s="2">
        <v>76</v>
      </c>
      <c r="F24" s="2">
        <v>69</v>
      </c>
      <c r="G24" s="2">
        <v>89</v>
      </c>
      <c r="H24" s="2">
        <v>73</v>
      </c>
      <c r="I24" s="2">
        <v>44</v>
      </c>
      <c r="J24" s="2">
        <v>68</v>
      </c>
    </row>
    <row r="25" spans="1:10" x14ac:dyDescent="0.3">
      <c r="A25" s="2">
        <v>22</v>
      </c>
      <c r="B25" s="2" t="str">
        <f>VLOOKUP('Rekap Nilai'!A25,'Data Siswa'!$A$5:$B$30, 2)</f>
        <v>Bambang Perkasa</v>
      </c>
      <c r="C25" s="2">
        <v>68</v>
      </c>
      <c r="D25" s="2">
        <v>82</v>
      </c>
      <c r="E25" s="2">
        <v>86</v>
      </c>
      <c r="F25" s="2">
        <v>88</v>
      </c>
      <c r="G25" s="2">
        <v>71</v>
      </c>
      <c r="H25" s="2">
        <v>59</v>
      </c>
      <c r="I25" s="2">
        <v>79</v>
      </c>
      <c r="J25" s="2">
        <v>49</v>
      </c>
    </row>
    <row r="26" spans="1:10" x14ac:dyDescent="0.3">
      <c r="A26" s="2">
        <v>23</v>
      </c>
      <c r="B26" s="2" t="str">
        <f>VLOOKUP('Rekap Nilai'!A26,'Data Siswa'!$A$5:$B$30, 2)</f>
        <v>Wibowo Petrus</v>
      </c>
      <c r="C26" s="2">
        <v>88</v>
      </c>
      <c r="D26" s="2">
        <v>85</v>
      </c>
      <c r="E26" s="2">
        <v>55</v>
      </c>
      <c r="F26" s="2">
        <v>85</v>
      </c>
      <c r="G26" s="2">
        <v>82</v>
      </c>
      <c r="H26" s="2">
        <v>69</v>
      </c>
      <c r="I26" s="2">
        <v>75</v>
      </c>
      <c r="J26" s="2">
        <v>85</v>
      </c>
    </row>
    <row r="27" spans="1:10" x14ac:dyDescent="0.3">
      <c r="A27" s="2">
        <v>24</v>
      </c>
      <c r="B27" s="2" t="str">
        <f>VLOOKUP('Rekap Nilai'!A27,'Data Siswa'!$A$5:$B$30, 2)</f>
        <v>Mikael Gorbacep</v>
      </c>
      <c r="C27" s="2">
        <v>66</v>
      </c>
      <c r="D27" s="2">
        <v>90</v>
      </c>
      <c r="E27" s="2">
        <v>86</v>
      </c>
      <c r="F27" s="2">
        <v>83</v>
      </c>
      <c r="G27" s="2">
        <v>58</v>
      </c>
      <c r="H27" s="2">
        <v>99</v>
      </c>
      <c r="I27" s="2">
        <v>76</v>
      </c>
      <c r="J27" s="2">
        <v>86</v>
      </c>
    </row>
    <row r="28" spans="1:10" x14ac:dyDescent="0.3">
      <c r="A28" s="2">
        <v>25</v>
      </c>
      <c r="B28" s="2" t="str">
        <f>VLOOKUP('Rekap Nilai'!A28,'Data Siswa'!$A$5:$B$30, 2)</f>
        <v>Petrus Harto</v>
      </c>
      <c r="C28" s="2">
        <v>78</v>
      </c>
      <c r="D28" s="2">
        <v>51</v>
      </c>
      <c r="E28" s="2">
        <v>68</v>
      </c>
      <c r="F28" s="2">
        <v>86</v>
      </c>
      <c r="G28" s="2">
        <v>94</v>
      </c>
      <c r="H28" s="2">
        <v>84</v>
      </c>
      <c r="I28" s="2">
        <v>46</v>
      </c>
      <c r="J28" s="2">
        <v>68</v>
      </c>
    </row>
    <row r="29" spans="1:10" x14ac:dyDescent="0.3">
      <c r="A29" s="2">
        <v>26</v>
      </c>
      <c r="B29" s="2" t="str">
        <f>VLOOKUP('Rekap Nilai'!A29,'Data Siswa'!$A$5:$B$30, 2)</f>
        <v>Wiharjo Mulyadi</v>
      </c>
      <c r="C29" s="2">
        <v>55</v>
      </c>
      <c r="D29" s="2">
        <v>56</v>
      </c>
      <c r="E29" s="2">
        <v>90</v>
      </c>
      <c r="F29" s="2">
        <v>69</v>
      </c>
      <c r="G29" s="2">
        <v>66</v>
      </c>
      <c r="H29" s="2">
        <v>84</v>
      </c>
      <c r="I29" s="2">
        <v>68</v>
      </c>
      <c r="J29" s="2">
        <v>46</v>
      </c>
    </row>
  </sheetData>
  <conditionalFormatting sqref="C4:J29">
    <cfRule type="containsBlanks" dxfId="31" priority="10">
      <formula>LEN(TRIM(C4))=0</formula>
    </cfRule>
  </conditionalFormatting>
  <dataValidations count="1">
    <dataValidation type="whole" showInputMessage="1" showErrorMessage="1" errorTitle="Salah Input Nilai" error="Mohon masukkan angka bulat 0-100" sqref="C4:J29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lessThan" id="{72450D05-71D1-478E-A2CB-5341DAA21319}">
            <xm:f>KKM!$B$4</xm:f>
            <x14:dxf/>
          </x14:cfRule>
          <x14:cfRule type="cellIs" priority="8" operator="lessThan" id="{8383218E-C015-4F86-A481-BACA63CF9670}">
            <xm:f>KKM!$B$4</xm:f>
            <x14:dxf>
              <fill>
                <patternFill>
                  <bgColor rgb="FFFFFF00"/>
                </patternFill>
              </fill>
            </x14:dxf>
          </x14:cfRule>
          <xm:sqref>C4:C29</xm:sqref>
        </x14:conditionalFormatting>
        <x14:conditionalFormatting xmlns:xm="http://schemas.microsoft.com/office/excel/2006/main">
          <x14:cfRule type="cellIs" priority="7" operator="lessThan" id="{F8EE5325-5B98-4F4F-A59D-0AE7D1D3B241}">
            <xm:f>KKM!$B$5</xm:f>
            <x14:dxf>
              <fill>
                <patternFill>
                  <bgColor rgb="FFFFFF00"/>
                </patternFill>
              </fill>
            </x14:dxf>
          </x14:cfRule>
          <xm:sqref>D4:D29</xm:sqref>
        </x14:conditionalFormatting>
        <x14:conditionalFormatting xmlns:xm="http://schemas.microsoft.com/office/excel/2006/main">
          <x14:cfRule type="cellIs" priority="6" operator="lessThan" id="{BABE0BBF-247A-4B82-B7F2-330DA6991E07}">
            <xm:f>KKM!$B$6</xm:f>
            <x14:dxf>
              <fill>
                <patternFill>
                  <bgColor rgb="FFFFFF00"/>
                </patternFill>
              </fill>
            </x14:dxf>
          </x14:cfRule>
          <xm:sqref>E4:E29</xm:sqref>
        </x14:conditionalFormatting>
        <x14:conditionalFormatting xmlns:xm="http://schemas.microsoft.com/office/excel/2006/main">
          <x14:cfRule type="cellIs" priority="5" operator="lessThan" id="{602E7B59-946F-457C-A93A-B1C8E0095DD0}">
            <xm:f>KKM!$B$7</xm:f>
            <x14:dxf>
              <fill>
                <patternFill>
                  <bgColor rgb="FFFFFF00"/>
                </patternFill>
              </fill>
            </x14:dxf>
          </x14:cfRule>
          <xm:sqref>F4:F29</xm:sqref>
        </x14:conditionalFormatting>
        <x14:conditionalFormatting xmlns:xm="http://schemas.microsoft.com/office/excel/2006/main">
          <x14:cfRule type="cellIs" priority="4" operator="lessThan" id="{D9F501AC-2B29-45DC-BB7B-114363DAD95C}">
            <xm:f>KKM!$B$8</xm:f>
            <x14:dxf>
              <fill>
                <patternFill>
                  <bgColor rgb="FFFFFF00"/>
                </patternFill>
              </fill>
            </x14:dxf>
          </x14:cfRule>
          <xm:sqref>G4:G29</xm:sqref>
        </x14:conditionalFormatting>
        <x14:conditionalFormatting xmlns:xm="http://schemas.microsoft.com/office/excel/2006/main">
          <x14:cfRule type="cellIs" priority="3" operator="lessThan" id="{FD6E58C4-FC64-4138-A79E-E11238AFD950}">
            <xm:f>KKM!$B$9</xm:f>
            <x14:dxf>
              <fill>
                <patternFill>
                  <bgColor rgb="FFFFFF00"/>
                </patternFill>
              </fill>
            </x14:dxf>
          </x14:cfRule>
          <xm:sqref>H4:H29</xm:sqref>
        </x14:conditionalFormatting>
        <x14:conditionalFormatting xmlns:xm="http://schemas.microsoft.com/office/excel/2006/main">
          <x14:cfRule type="cellIs" priority="2" operator="lessThan" id="{C5B9B0E4-B880-4833-BE75-D0EF1D6B3F92}">
            <xm:f>KKM!$B$10</xm:f>
            <x14:dxf>
              <fill>
                <patternFill>
                  <bgColor rgb="FFFFFF00"/>
                </patternFill>
              </fill>
            </x14:dxf>
          </x14:cfRule>
          <xm:sqref>I4:I29</xm:sqref>
        </x14:conditionalFormatting>
        <x14:conditionalFormatting xmlns:xm="http://schemas.microsoft.com/office/excel/2006/main">
          <x14:cfRule type="cellIs" priority="1" operator="lessThan" id="{4E5A0105-0ED7-4F90-A11F-89E79B01564F}">
            <xm:f>KKM!$B$11</xm:f>
            <x14:dxf>
              <fill>
                <patternFill>
                  <bgColor rgb="FFFFFF00"/>
                </patternFill>
              </fill>
            </x14:dxf>
          </x14:cfRule>
          <xm:sqref>J4:J29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4.4" x14ac:dyDescent="0.3"/>
  <cols>
    <col min="1" max="1" width="16.44140625" customWidth="1"/>
  </cols>
  <sheetData>
    <row r="1" spans="1:2" x14ac:dyDescent="0.3">
      <c r="A1" s="1" t="s">
        <v>106</v>
      </c>
    </row>
    <row r="3" spans="1:2" x14ac:dyDescent="0.3">
      <c r="A3" s="3" t="s">
        <v>107</v>
      </c>
      <c r="B3" s="2"/>
    </row>
    <row r="4" spans="1:2" x14ac:dyDescent="0.3">
      <c r="A4" s="2" t="s">
        <v>62</v>
      </c>
      <c r="B4" s="2">
        <f>COUNTIF(Kota, "Yogyakarta")</f>
        <v>5</v>
      </c>
    </row>
    <row r="5" spans="1:2" x14ac:dyDescent="0.3">
      <c r="A5" s="2" t="s">
        <v>63</v>
      </c>
      <c r="B5" s="2">
        <f>COUNTIF(Kota, "Jakarta")</f>
        <v>6</v>
      </c>
    </row>
    <row r="6" spans="1:2" x14ac:dyDescent="0.3">
      <c r="A6" s="2" t="s">
        <v>64</v>
      </c>
      <c r="B6" s="2">
        <f>COUNTIF(Kota, "Bandung")</f>
        <v>7</v>
      </c>
    </row>
    <row r="7" spans="1:2" x14ac:dyDescent="0.3">
      <c r="A7" s="2" t="s">
        <v>65</v>
      </c>
      <c r="B7" s="2">
        <f>COUNTIF(Kota, "Surabaya")</f>
        <v>4</v>
      </c>
    </row>
    <row r="8" spans="1:2" x14ac:dyDescent="0.3">
      <c r="A8" s="2" t="s">
        <v>66</v>
      </c>
      <c r="B8" s="2">
        <f>COUNTIF(Kota, "Semarang")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D31" sqref="D31"/>
    </sheetView>
  </sheetViews>
  <sheetFormatPr defaultRowHeight="14.4" x14ac:dyDescent="0.3"/>
  <cols>
    <col min="1" max="1" width="18.21875" customWidth="1"/>
    <col min="2" max="2" width="11.6640625" customWidth="1"/>
  </cols>
  <sheetData>
    <row r="1" spans="1:2" x14ac:dyDescent="0.3">
      <c r="A1" s="1" t="s">
        <v>122</v>
      </c>
    </row>
    <row r="3" spans="1:2" x14ac:dyDescent="0.3">
      <c r="A3" s="3" t="s">
        <v>123</v>
      </c>
      <c r="B3" s="3" t="s">
        <v>124</v>
      </c>
    </row>
    <row r="4" spans="1:2" x14ac:dyDescent="0.3">
      <c r="A4" s="2" t="s">
        <v>112</v>
      </c>
      <c r="B4" s="2">
        <v>75</v>
      </c>
    </row>
    <row r="5" spans="1:2" x14ac:dyDescent="0.3">
      <c r="A5" s="2" t="s">
        <v>113</v>
      </c>
      <c r="B5" s="2">
        <v>78</v>
      </c>
    </row>
    <row r="6" spans="1:2" x14ac:dyDescent="0.3">
      <c r="A6" s="2" t="s">
        <v>125</v>
      </c>
      <c r="B6" s="2">
        <v>77</v>
      </c>
    </row>
    <row r="7" spans="1:2" x14ac:dyDescent="0.3">
      <c r="A7" s="2" t="s">
        <v>115</v>
      </c>
      <c r="B7" s="2">
        <v>75</v>
      </c>
    </row>
    <row r="8" spans="1:2" x14ac:dyDescent="0.3">
      <c r="A8" s="2" t="s">
        <v>116</v>
      </c>
      <c r="B8" s="2">
        <v>76</v>
      </c>
    </row>
    <row r="9" spans="1:2" x14ac:dyDescent="0.3">
      <c r="A9" s="2" t="s">
        <v>117</v>
      </c>
      <c r="B9" s="2">
        <v>74</v>
      </c>
    </row>
    <row r="10" spans="1:2" x14ac:dyDescent="0.3">
      <c r="A10" s="2" t="s">
        <v>119</v>
      </c>
      <c r="B10" s="2">
        <v>77</v>
      </c>
    </row>
    <row r="11" spans="1:2" x14ac:dyDescent="0.3">
      <c r="A11" s="2" t="s">
        <v>120</v>
      </c>
      <c r="B11" s="2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workbookViewId="0">
      <selection activeCell="A3" sqref="A3:J29"/>
    </sheetView>
  </sheetViews>
  <sheetFormatPr defaultRowHeight="14.4" x14ac:dyDescent="0.3"/>
  <cols>
    <col min="2" max="2" width="18.5546875" customWidth="1"/>
    <col min="5" max="5" width="10.21875" customWidth="1"/>
  </cols>
  <sheetData>
    <row r="1" spans="1:10" x14ac:dyDescent="0.3">
      <c r="A1" s="1" t="s">
        <v>126</v>
      </c>
    </row>
    <row r="3" spans="1:10" x14ac:dyDescent="0.3">
      <c r="A3" s="10" t="s">
        <v>1</v>
      </c>
      <c r="B3" s="11" t="s">
        <v>109</v>
      </c>
      <c r="C3" s="11" t="s">
        <v>112</v>
      </c>
      <c r="D3" s="11" t="s">
        <v>113</v>
      </c>
      <c r="E3" s="11" t="s">
        <v>114</v>
      </c>
      <c r="F3" s="11" t="s">
        <v>118</v>
      </c>
      <c r="G3" s="11" t="s">
        <v>116</v>
      </c>
      <c r="H3" s="11" t="s">
        <v>117</v>
      </c>
      <c r="I3" s="11" t="s">
        <v>119</v>
      </c>
      <c r="J3" s="12" t="s">
        <v>120</v>
      </c>
    </row>
    <row r="4" spans="1:10" x14ac:dyDescent="0.3">
      <c r="A4" s="8">
        <v>1</v>
      </c>
      <c r="B4" s="2" t="str">
        <f>VLOOKUP('Rekap Nilai'!A4,'Data Siswa'!$A$5:$B$30, 2)</f>
        <v>Edward Beki</v>
      </c>
      <c r="C4" s="2">
        <v>80</v>
      </c>
      <c r="D4" s="2">
        <v>75</v>
      </c>
      <c r="E4" s="2">
        <v>77</v>
      </c>
      <c r="F4" s="2">
        <v>65</v>
      </c>
      <c r="G4" s="2">
        <v>76</v>
      </c>
      <c r="H4" s="2">
        <v>72</v>
      </c>
      <c r="I4" s="2">
        <v>50</v>
      </c>
      <c r="J4" s="9">
        <v>70</v>
      </c>
    </row>
    <row r="5" spans="1:10" x14ac:dyDescent="0.3">
      <c r="A5" s="8">
        <v>2</v>
      </c>
      <c r="B5" s="2" t="str">
        <f>VLOOKUP('Rekap Nilai'!A5,'Data Siswa'!$A$5:$B$30, 2)</f>
        <v>Susi Sumarjo</v>
      </c>
      <c r="C5" s="2">
        <v>77</v>
      </c>
      <c r="D5" s="2">
        <v>88</v>
      </c>
      <c r="E5" s="2">
        <v>79</v>
      </c>
      <c r="F5" s="2">
        <v>68</v>
      </c>
      <c r="G5" s="2">
        <v>78</v>
      </c>
      <c r="H5" s="2">
        <v>73</v>
      </c>
      <c r="I5" s="2">
        <v>72</v>
      </c>
      <c r="J5" s="9">
        <v>56</v>
      </c>
    </row>
    <row r="6" spans="1:10" x14ac:dyDescent="0.3">
      <c r="A6" s="8">
        <v>3</v>
      </c>
      <c r="B6" s="2" t="str">
        <f>VLOOKUP('Rekap Nilai'!A6,'Data Siswa'!$A$5:$B$30, 2)</f>
        <v>Alexander Edi</v>
      </c>
      <c r="C6" s="2">
        <v>87</v>
      </c>
      <c r="D6" s="2">
        <v>90</v>
      </c>
      <c r="E6" s="2">
        <v>56</v>
      </c>
      <c r="F6" s="2">
        <v>57</v>
      </c>
      <c r="G6" s="2">
        <v>45</v>
      </c>
      <c r="H6" s="2">
        <v>77</v>
      </c>
      <c r="I6" s="2">
        <v>86</v>
      </c>
      <c r="J6" s="9">
        <v>58</v>
      </c>
    </row>
    <row r="7" spans="1:10" x14ac:dyDescent="0.3">
      <c r="A7" s="8">
        <v>4</v>
      </c>
      <c r="B7" s="2" t="str">
        <f>VLOOKUP('Rekap Nilai'!A7,'Data Siswa'!$A$5:$B$30, 2)</f>
        <v>Montana Sumardi</v>
      </c>
      <c r="C7" s="2">
        <v>74</v>
      </c>
      <c r="D7" s="2">
        <v>71</v>
      </c>
      <c r="E7" s="2">
        <v>55</v>
      </c>
      <c r="F7" s="2">
        <v>88</v>
      </c>
      <c r="G7" s="2">
        <v>87</v>
      </c>
      <c r="H7" s="2">
        <v>85</v>
      </c>
      <c r="I7" s="2">
        <v>66</v>
      </c>
      <c r="J7" s="9">
        <v>85</v>
      </c>
    </row>
    <row r="8" spans="1:10" x14ac:dyDescent="0.3">
      <c r="A8" s="8">
        <v>5</v>
      </c>
      <c r="B8" s="2" t="str">
        <f>VLOOKUP('Rekap Nilai'!A8,'Data Siswa'!$A$5:$B$30, 2)</f>
        <v>Stevani Kuncoro</v>
      </c>
      <c r="C8" s="2">
        <v>90</v>
      </c>
      <c r="D8" s="2">
        <v>88</v>
      </c>
      <c r="E8" s="2">
        <v>67</v>
      </c>
      <c r="F8" s="2">
        <v>85</v>
      </c>
      <c r="G8" s="2">
        <v>90</v>
      </c>
      <c r="H8" s="2">
        <v>58</v>
      </c>
      <c r="I8" s="2">
        <v>56</v>
      </c>
      <c r="J8" s="9">
        <v>38</v>
      </c>
    </row>
    <row r="9" spans="1:10" x14ac:dyDescent="0.3">
      <c r="A9" s="8">
        <v>6</v>
      </c>
      <c r="B9" s="2" t="str">
        <f>VLOOKUP('Rekap Nilai'!A9,'Data Siswa'!$A$5:$B$30, 2)</f>
        <v>Samuel Yasin</v>
      </c>
      <c r="C9" s="2">
        <v>58</v>
      </c>
      <c r="D9" s="2">
        <v>59</v>
      </c>
      <c r="E9" s="2">
        <v>89</v>
      </c>
      <c r="F9" s="2">
        <v>47</v>
      </c>
      <c r="G9" s="2">
        <v>84</v>
      </c>
      <c r="H9" s="2">
        <v>69</v>
      </c>
      <c r="I9" s="2">
        <v>76</v>
      </c>
      <c r="J9" s="9">
        <v>85</v>
      </c>
    </row>
    <row r="10" spans="1:10" x14ac:dyDescent="0.3">
      <c r="A10" s="8">
        <v>7</v>
      </c>
      <c r="B10" s="2" t="str">
        <f>VLOOKUP('Rekap Nilai'!A10,'Data Siswa'!$A$5:$B$30, 2)</f>
        <v>Sam Brodi</v>
      </c>
      <c r="C10" s="2">
        <v>69</v>
      </c>
      <c r="D10" s="2">
        <v>78</v>
      </c>
      <c r="E10" s="2">
        <v>89</v>
      </c>
      <c r="F10" s="2">
        <v>57</v>
      </c>
      <c r="G10" s="2">
        <v>86</v>
      </c>
      <c r="H10" s="2">
        <v>99</v>
      </c>
      <c r="I10" s="2">
        <v>86</v>
      </c>
      <c r="J10" s="9">
        <v>88</v>
      </c>
    </row>
    <row r="11" spans="1:10" x14ac:dyDescent="0.3">
      <c r="A11" s="8">
        <v>8</v>
      </c>
      <c r="B11" s="2" t="str">
        <f>VLOOKUP('Rekap Nilai'!A11,'Data Siswa'!$A$5:$B$30, 2)</f>
        <v>Mehmet Gambiro</v>
      </c>
      <c r="C11" s="2">
        <v>44</v>
      </c>
      <c r="D11" s="2">
        <v>98</v>
      </c>
      <c r="E11" s="2">
        <v>66</v>
      </c>
      <c r="F11" s="2">
        <v>55</v>
      </c>
      <c r="G11" s="2">
        <v>75</v>
      </c>
      <c r="H11" s="2">
        <v>79</v>
      </c>
      <c r="I11" s="2">
        <v>77</v>
      </c>
      <c r="J11" s="9">
        <v>86</v>
      </c>
    </row>
    <row r="12" spans="1:10" x14ac:dyDescent="0.3">
      <c r="A12" s="8">
        <v>9</v>
      </c>
      <c r="B12" s="2" t="str">
        <f>VLOOKUP('Rekap Nilai'!A12,'Data Siswa'!$A$5:$B$30, 2)</f>
        <v>Vemi Agustina</v>
      </c>
      <c r="C12" s="2">
        <v>79</v>
      </c>
      <c r="D12" s="2">
        <v>77</v>
      </c>
      <c r="E12" s="2">
        <v>58</v>
      </c>
      <c r="F12" s="2">
        <v>78</v>
      </c>
      <c r="G12" s="2">
        <v>74</v>
      </c>
      <c r="H12" s="2">
        <v>80</v>
      </c>
      <c r="I12" s="2">
        <v>86</v>
      </c>
      <c r="J12" s="9">
        <v>48</v>
      </c>
    </row>
    <row r="13" spans="1:10" x14ac:dyDescent="0.3">
      <c r="A13" s="8">
        <v>10</v>
      </c>
      <c r="B13" s="2" t="str">
        <f>VLOOKUP('Rekap Nilai'!A13,'Data Siswa'!$A$5:$B$30, 2)</f>
        <v>Yanti Sumida</v>
      </c>
      <c r="C13" s="2">
        <v>95</v>
      </c>
      <c r="D13" s="2">
        <v>67</v>
      </c>
      <c r="E13" s="2">
        <v>79</v>
      </c>
      <c r="F13" s="2">
        <v>48</v>
      </c>
      <c r="G13" s="2">
        <v>69</v>
      </c>
      <c r="H13" s="2">
        <v>50</v>
      </c>
      <c r="I13" s="2">
        <v>87</v>
      </c>
      <c r="J13" s="9">
        <v>68</v>
      </c>
    </row>
    <row r="14" spans="1:10" x14ac:dyDescent="0.3">
      <c r="A14" s="8">
        <v>11</v>
      </c>
      <c r="B14" s="2" t="str">
        <f>VLOOKUP('Rekap Nilai'!A14,'Data Siswa'!$A$5:$B$30, 2)</f>
        <v>Edi Brokoli</v>
      </c>
      <c r="C14" s="2">
        <v>57</v>
      </c>
      <c r="D14" s="2">
        <v>56</v>
      </c>
      <c r="E14" s="2">
        <v>48</v>
      </c>
      <c r="F14" s="2">
        <v>79</v>
      </c>
      <c r="G14" s="2">
        <v>78</v>
      </c>
      <c r="H14" s="2">
        <v>88</v>
      </c>
      <c r="I14" s="2">
        <v>46</v>
      </c>
      <c r="J14" s="9">
        <v>48</v>
      </c>
    </row>
    <row r="15" spans="1:10" x14ac:dyDescent="0.3">
      <c r="A15" s="8">
        <v>12</v>
      </c>
      <c r="B15" s="2" t="str">
        <f>VLOOKUP('Rekap Nilai'!A15,'Data Siswa'!$A$5:$B$30, 2)</f>
        <v>Ferri Maryadi</v>
      </c>
      <c r="C15" s="2">
        <v>86</v>
      </c>
      <c r="D15" s="2">
        <v>89</v>
      </c>
      <c r="E15" s="2">
        <v>79</v>
      </c>
      <c r="F15" s="2">
        <v>67</v>
      </c>
      <c r="G15" s="2">
        <v>75</v>
      </c>
      <c r="H15" s="2">
        <v>44</v>
      </c>
      <c r="I15" s="2">
        <v>87</v>
      </c>
      <c r="J15" s="9">
        <v>88</v>
      </c>
    </row>
    <row r="16" spans="1:10" x14ac:dyDescent="0.3">
      <c r="A16" s="8">
        <v>13</v>
      </c>
      <c r="B16" s="2" t="str">
        <f>VLOOKUP('Rekap Nilai'!A16,'Data Siswa'!$A$5:$B$30, 2)</f>
        <v>Mochtar Eddy</v>
      </c>
      <c r="C16" s="2">
        <v>56</v>
      </c>
      <c r="D16" s="2">
        <v>88</v>
      </c>
      <c r="E16" s="2">
        <v>99</v>
      </c>
      <c r="F16" s="2">
        <v>53</v>
      </c>
      <c r="G16" s="2">
        <v>56</v>
      </c>
      <c r="H16" s="2">
        <v>60</v>
      </c>
      <c r="I16" s="2">
        <v>66</v>
      </c>
      <c r="J16" s="9">
        <v>48</v>
      </c>
    </row>
    <row r="17" spans="1:10" x14ac:dyDescent="0.3">
      <c r="A17" s="8">
        <v>14</v>
      </c>
      <c r="B17" s="2" t="str">
        <f>VLOOKUP('Rekap Nilai'!A17,'Data Siswa'!$A$5:$B$30, 2)</f>
        <v>Linus Mirsa</v>
      </c>
      <c r="C17" s="2">
        <v>77</v>
      </c>
      <c r="D17" s="2">
        <v>91</v>
      </c>
      <c r="E17" s="2">
        <v>74</v>
      </c>
      <c r="F17" s="2">
        <v>76</v>
      </c>
      <c r="G17" s="2">
        <v>85</v>
      </c>
      <c r="H17" s="2">
        <v>80</v>
      </c>
      <c r="I17" s="2">
        <v>97</v>
      </c>
      <c r="J17" s="9">
        <v>59</v>
      </c>
    </row>
    <row r="18" spans="1:10" x14ac:dyDescent="0.3">
      <c r="A18" s="8">
        <v>15</v>
      </c>
      <c r="B18" s="2" t="str">
        <f>VLOOKUP('Rekap Nilai'!A18,'Data Siswa'!$A$5:$B$30, 2)</f>
        <v>Fernando Welly</v>
      </c>
      <c r="C18" s="2">
        <v>86</v>
      </c>
      <c r="D18" s="2">
        <v>83</v>
      </c>
      <c r="E18" s="2">
        <v>99</v>
      </c>
      <c r="F18" s="2">
        <v>58</v>
      </c>
      <c r="G18" s="2">
        <v>88</v>
      </c>
      <c r="H18" s="2">
        <v>40</v>
      </c>
      <c r="I18" s="2">
        <v>55</v>
      </c>
      <c r="J18" s="9">
        <v>48</v>
      </c>
    </row>
    <row r="19" spans="1:10" x14ac:dyDescent="0.3">
      <c r="A19" s="8">
        <v>16</v>
      </c>
      <c r="B19" s="2" t="str">
        <f>VLOOKUP('Rekap Nilai'!A19,'Data Siswa'!$A$5:$B$30, 2)</f>
        <v>Valent Riyatmoko</v>
      </c>
      <c r="C19" s="2">
        <v>75</v>
      </c>
      <c r="D19" s="2">
        <v>75</v>
      </c>
      <c r="E19" s="2">
        <v>45</v>
      </c>
      <c r="F19" s="2">
        <v>79</v>
      </c>
      <c r="G19" s="2">
        <v>92</v>
      </c>
      <c r="H19" s="2">
        <v>69</v>
      </c>
      <c r="I19" s="2">
        <v>88</v>
      </c>
      <c r="J19" s="9">
        <v>96</v>
      </c>
    </row>
    <row r="20" spans="1:10" x14ac:dyDescent="0.3">
      <c r="A20" s="8">
        <v>17</v>
      </c>
      <c r="B20" s="2" t="str">
        <f>VLOOKUP('Rekap Nilai'!A20,'Data Siswa'!$A$5:$B$30, 2)</f>
        <v>Alti Antoni</v>
      </c>
      <c r="C20" s="2">
        <v>71</v>
      </c>
      <c r="D20" s="2">
        <v>92</v>
      </c>
      <c r="E20" s="2">
        <v>75</v>
      </c>
      <c r="F20" s="2">
        <v>44</v>
      </c>
      <c r="G20" s="2">
        <v>83</v>
      </c>
      <c r="H20" s="2">
        <v>99</v>
      </c>
      <c r="I20" s="2">
        <v>46</v>
      </c>
      <c r="J20" s="9">
        <v>85</v>
      </c>
    </row>
    <row r="21" spans="1:10" x14ac:dyDescent="0.3">
      <c r="A21" s="8">
        <v>18</v>
      </c>
      <c r="B21" s="2" t="str">
        <f>VLOOKUP('Rekap Nilai'!A21,'Data Siswa'!$A$5:$B$30, 2)</f>
        <v>Vino Bastawan</v>
      </c>
      <c r="C21" s="2">
        <v>74</v>
      </c>
      <c r="D21" s="2">
        <v>75</v>
      </c>
      <c r="E21" s="2">
        <v>77</v>
      </c>
      <c r="F21" s="2">
        <v>67</v>
      </c>
      <c r="G21" s="2">
        <v>59</v>
      </c>
      <c r="H21" s="2">
        <v>78</v>
      </c>
      <c r="I21" s="2">
        <v>74</v>
      </c>
      <c r="J21" s="9">
        <v>86</v>
      </c>
    </row>
    <row r="22" spans="1:10" x14ac:dyDescent="0.3">
      <c r="A22" s="8">
        <v>19</v>
      </c>
      <c r="B22" s="2" t="str">
        <f>VLOOKUP('Rekap Nilai'!A22,'Data Siswa'!$A$5:$B$30, 2)</f>
        <v>Amelia Alvina</v>
      </c>
      <c r="C22" s="2">
        <v>96</v>
      </c>
      <c r="D22" s="2">
        <v>88</v>
      </c>
      <c r="E22" s="2">
        <v>86</v>
      </c>
      <c r="F22" s="2">
        <v>88</v>
      </c>
      <c r="G22" s="2">
        <v>76</v>
      </c>
      <c r="H22" s="2">
        <v>76</v>
      </c>
      <c r="I22" s="2">
        <v>78</v>
      </c>
      <c r="J22" s="9">
        <v>58</v>
      </c>
    </row>
    <row r="23" spans="1:10" x14ac:dyDescent="0.3">
      <c r="A23" s="8">
        <v>20</v>
      </c>
      <c r="B23" s="2" t="str">
        <f>VLOOKUP('Rekap Nilai'!A23,'Data Siswa'!$A$5:$B$30, 2)</f>
        <v>Sulaiman Yacob</v>
      </c>
      <c r="C23" s="2">
        <v>84</v>
      </c>
      <c r="D23" s="2">
        <v>75</v>
      </c>
      <c r="E23" s="2">
        <v>56</v>
      </c>
      <c r="F23" s="2">
        <v>48</v>
      </c>
      <c r="G23" s="2">
        <v>77</v>
      </c>
      <c r="H23" s="2">
        <v>95</v>
      </c>
      <c r="I23" s="2">
        <v>75</v>
      </c>
      <c r="J23" s="9">
        <v>48</v>
      </c>
    </row>
    <row r="24" spans="1:10" x14ac:dyDescent="0.3">
      <c r="A24" s="8">
        <v>21</v>
      </c>
      <c r="B24" s="2" t="str">
        <f>VLOOKUP('Rekap Nilai'!A24,'Data Siswa'!$A$5:$B$30, 2)</f>
        <v>Firman Dultina</v>
      </c>
      <c r="C24" s="2">
        <v>75</v>
      </c>
      <c r="D24" s="2">
        <v>73</v>
      </c>
      <c r="E24" s="2">
        <v>76</v>
      </c>
      <c r="F24" s="2">
        <v>69</v>
      </c>
      <c r="G24" s="2">
        <v>89</v>
      </c>
      <c r="H24" s="2">
        <v>73</v>
      </c>
      <c r="I24" s="2">
        <v>44</v>
      </c>
      <c r="J24" s="9">
        <v>68</v>
      </c>
    </row>
    <row r="25" spans="1:10" x14ac:dyDescent="0.3">
      <c r="A25" s="8">
        <v>22</v>
      </c>
      <c r="B25" s="2" t="str">
        <f>VLOOKUP('Rekap Nilai'!A25,'Data Siswa'!$A$5:$B$30, 2)</f>
        <v>Bambang Perkasa</v>
      </c>
      <c r="C25" s="2">
        <v>68</v>
      </c>
      <c r="D25" s="2">
        <v>82</v>
      </c>
      <c r="E25" s="2">
        <v>86</v>
      </c>
      <c r="F25" s="2">
        <v>88</v>
      </c>
      <c r="G25" s="2">
        <v>71</v>
      </c>
      <c r="H25" s="2">
        <v>59</v>
      </c>
      <c r="I25" s="2">
        <v>79</v>
      </c>
      <c r="J25" s="9">
        <v>49</v>
      </c>
    </row>
    <row r="26" spans="1:10" x14ac:dyDescent="0.3">
      <c r="A26" s="8">
        <v>23</v>
      </c>
      <c r="B26" s="2" t="str">
        <f>VLOOKUP('Rekap Nilai'!A26,'Data Siswa'!$A$5:$B$30, 2)</f>
        <v>Wibowo Petrus</v>
      </c>
      <c r="C26" s="2">
        <v>88</v>
      </c>
      <c r="D26" s="2">
        <v>85</v>
      </c>
      <c r="E26" s="2">
        <v>55</v>
      </c>
      <c r="F26" s="2">
        <v>85</v>
      </c>
      <c r="G26" s="2">
        <v>82</v>
      </c>
      <c r="H26" s="2">
        <v>69</v>
      </c>
      <c r="I26" s="2">
        <v>75</v>
      </c>
      <c r="J26" s="9">
        <v>85</v>
      </c>
    </row>
    <row r="27" spans="1:10" x14ac:dyDescent="0.3">
      <c r="A27" s="8">
        <v>24</v>
      </c>
      <c r="B27" s="2" t="str">
        <f>VLOOKUP('Rekap Nilai'!A27,'Data Siswa'!$A$5:$B$30, 2)</f>
        <v>Mikael Gorbacep</v>
      </c>
      <c r="C27" s="2">
        <v>66</v>
      </c>
      <c r="D27" s="2">
        <v>90</v>
      </c>
      <c r="E27" s="2">
        <v>86</v>
      </c>
      <c r="F27" s="2">
        <v>83</v>
      </c>
      <c r="G27" s="2">
        <v>58</v>
      </c>
      <c r="H27" s="2">
        <v>99</v>
      </c>
      <c r="I27" s="2">
        <v>76</v>
      </c>
      <c r="J27" s="9">
        <v>86</v>
      </c>
    </row>
    <row r="28" spans="1:10" x14ac:dyDescent="0.3">
      <c r="A28" s="8">
        <v>25</v>
      </c>
      <c r="B28" s="2" t="str">
        <f>VLOOKUP('Rekap Nilai'!A28,'Data Siswa'!$A$5:$B$30, 2)</f>
        <v>Petrus Harto</v>
      </c>
      <c r="C28" s="2">
        <v>78</v>
      </c>
      <c r="D28" s="2">
        <v>51</v>
      </c>
      <c r="E28" s="2">
        <v>68</v>
      </c>
      <c r="F28" s="2">
        <v>86</v>
      </c>
      <c r="G28" s="2">
        <v>94</v>
      </c>
      <c r="H28" s="2">
        <v>84</v>
      </c>
      <c r="I28" s="2">
        <v>46</v>
      </c>
      <c r="J28" s="9">
        <v>68</v>
      </c>
    </row>
    <row r="29" spans="1:10" x14ac:dyDescent="0.3">
      <c r="A29" s="13">
        <v>26</v>
      </c>
      <c r="B29" s="14" t="str">
        <f>VLOOKUP('Rekap Nilai'!A29,'Data Siswa'!$A$5:$B$30, 2)</f>
        <v>Wiharjo Mulyadi</v>
      </c>
      <c r="C29" s="14">
        <v>55</v>
      </c>
      <c r="D29" s="14">
        <v>56</v>
      </c>
      <c r="E29" s="14">
        <v>90</v>
      </c>
      <c r="F29" s="14">
        <v>69</v>
      </c>
      <c r="G29" s="14">
        <v>66</v>
      </c>
      <c r="H29" s="14">
        <v>84</v>
      </c>
      <c r="I29" s="14">
        <v>68</v>
      </c>
      <c r="J29" s="15">
        <v>46</v>
      </c>
    </row>
  </sheetData>
  <conditionalFormatting sqref="C4:J29">
    <cfRule type="containsBlanks" dxfId="8" priority="10">
      <formula>LEN(TRIM(C4))=0</formula>
    </cfRule>
  </conditionalFormatting>
  <dataValidations count="1">
    <dataValidation type="whole" showInputMessage="1" showErrorMessage="1" errorTitle="Salah Input Nilai" error="Mohon masukkan angka bulat 0-100" sqref="C4:J29">
      <formula1>0</formula1>
      <formula2>100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D1F9CD95-C399-4888-A6FC-E609FD822041}">
            <xm:f>KKM!$B$4</xm:f>
            <x14:dxf>
              <fill>
                <patternFill>
                  <bgColor rgb="FFFFFF00"/>
                </patternFill>
              </fill>
            </x14:dxf>
          </x14:cfRule>
          <x14:cfRule type="cellIs" priority="9" operator="lessThan" id="{0E3F9E56-52BF-4CC0-B6F3-AF7660D9AFAF}">
            <xm:f>KKM!$B$4</xm:f>
            <x14:dxf/>
          </x14:cfRule>
          <xm:sqref>C4:C29</xm:sqref>
        </x14:conditionalFormatting>
        <x14:conditionalFormatting xmlns:xm="http://schemas.microsoft.com/office/excel/2006/main">
          <x14:cfRule type="cellIs" priority="7" operator="lessThan" id="{98456F99-6367-47C9-ADB6-8E9976E8FC7C}">
            <xm:f>KKM!$B$5</xm:f>
            <x14:dxf>
              <fill>
                <patternFill>
                  <bgColor rgb="FFFFFF00"/>
                </patternFill>
              </fill>
            </x14:dxf>
          </x14:cfRule>
          <xm:sqref>D4:D29</xm:sqref>
        </x14:conditionalFormatting>
        <x14:conditionalFormatting xmlns:xm="http://schemas.microsoft.com/office/excel/2006/main">
          <x14:cfRule type="cellIs" priority="6" operator="lessThan" id="{C4AF0C85-47E1-4823-971F-259A41F271D5}">
            <xm:f>KKM!$B$6</xm:f>
            <x14:dxf>
              <fill>
                <patternFill>
                  <bgColor rgb="FFFFFF00"/>
                </patternFill>
              </fill>
            </x14:dxf>
          </x14:cfRule>
          <xm:sqref>E4:E29</xm:sqref>
        </x14:conditionalFormatting>
        <x14:conditionalFormatting xmlns:xm="http://schemas.microsoft.com/office/excel/2006/main">
          <x14:cfRule type="cellIs" priority="5" operator="lessThan" id="{32655FFA-7875-4C2D-9780-7EC7B2C7911A}">
            <xm:f>KKM!$B$7</xm:f>
            <x14:dxf>
              <fill>
                <patternFill>
                  <bgColor rgb="FFFFFF00"/>
                </patternFill>
              </fill>
            </x14:dxf>
          </x14:cfRule>
          <xm:sqref>F4:F29</xm:sqref>
        </x14:conditionalFormatting>
        <x14:conditionalFormatting xmlns:xm="http://schemas.microsoft.com/office/excel/2006/main">
          <x14:cfRule type="cellIs" priority="4" operator="lessThan" id="{B07B6CB4-4A63-4C70-AE69-6291A1F51E92}">
            <xm:f>KKM!$B$8</xm:f>
            <x14:dxf>
              <fill>
                <patternFill>
                  <bgColor rgb="FFFFFF00"/>
                </patternFill>
              </fill>
            </x14:dxf>
          </x14:cfRule>
          <xm:sqref>G4:G29</xm:sqref>
        </x14:conditionalFormatting>
        <x14:conditionalFormatting xmlns:xm="http://schemas.microsoft.com/office/excel/2006/main">
          <x14:cfRule type="cellIs" priority="3" operator="lessThan" id="{2C13AF60-E960-4C3C-B65C-4575A9E1845B}">
            <xm:f>KKM!$B$9</xm:f>
            <x14:dxf>
              <fill>
                <patternFill>
                  <bgColor rgb="FFFFFF00"/>
                </patternFill>
              </fill>
            </x14:dxf>
          </x14:cfRule>
          <xm:sqref>H4:H29</xm:sqref>
        </x14:conditionalFormatting>
        <x14:conditionalFormatting xmlns:xm="http://schemas.microsoft.com/office/excel/2006/main">
          <x14:cfRule type="cellIs" priority="2" operator="lessThan" id="{E57355C4-3BA3-4ECD-8BD1-3C50771DE364}">
            <xm:f>KKM!$B$10</xm:f>
            <x14:dxf>
              <fill>
                <patternFill>
                  <bgColor rgb="FFFFFF00"/>
                </patternFill>
              </fill>
            </x14:dxf>
          </x14:cfRule>
          <xm:sqref>I4:I29</xm:sqref>
        </x14:conditionalFormatting>
        <x14:conditionalFormatting xmlns:xm="http://schemas.microsoft.com/office/excel/2006/main">
          <x14:cfRule type="cellIs" priority="1" operator="lessThan" id="{C7E604C7-D4F3-4B40-B9FE-29A1B357EDEF}">
            <xm:f>KKM!$B$11</xm:f>
            <x14:dxf>
              <fill>
                <patternFill>
                  <bgColor rgb="FFFFFF00"/>
                </patternFill>
              </fill>
            </x14:dxf>
          </x14:cfRule>
          <xm:sqref>J4:J29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Siswa</vt:lpstr>
      <vt:lpstr>Daftar Siswa</vt:lpstr>
      <vt:lpstr>Rekap Nilai</vt:lpstr>
      <vt:lpstr>Statistik</vt:lpstr>
      <vt:lpstr>KKM</vt:lpstr>
      <vt:lpstr>Siswa Bawah KKM</vt:lpstr>
      <vt:lpstr>Kota</vt:lpstr>
    </vt:vector>
  </TitlesOfParts>
  <Company>VB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VB</cp:lastModifiedBy>
  <dcterms:created xsi:type="dcterms:W3CDTF">2015-05-25T04:54:16Z</dcterms:created>
  <dcterms:modified xsi:type="dcterms:W3CDTF">2015-06-01T17:08:40Z</dcterms:modified>
</cp:coreProperties>
</file>