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p\Documents\"/>
    </mc:Choice>
  </mc:AlternateContent>
  <bookViews>
    <workbookView xWindow="0" yWindow="0" windowWidth="20490" windowHeight="8445"/>
  </bookViews>
  <sheets>
    <sheet name="Hoja2" sheetId="2" r:id="rId1"/>
  </sheets>
  <externalReferences>
    <externalReference r:id="rId2"/>
  </externalReferences>
  <definedNames>
    <definedName name="Datos300mlcorregido" localSheetId="0">Hoja2!$A$2:$C$101</definedName>
    <definedName name="solver_adj" localSheetId="0" hidden="1">Hoja2!$A$104:$B$104</definedName>
    <definedName name="solver_cvg" localSheetId="0" hidden="1">"""""""""""""""""""""""""""""""0,0001"""""""""""""""""""""""""""""""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"""""""""""""""""""""""""""""""0,075"""""""""""""""""""""""""""""""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Hoja2!$F$104</definedName>
    <definedName name="solver_pre" localSheetId="0" hidden="1">"""""""""""""""""""""""""""""""0,000001"""""""""""""""""""""""""""""""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2" l="1"/>
  <c r="D105" i="2"/>
  <c r="D2" i="2"/>
  <c r="F104" i="2"/>
  <c r="A104" i="2" l="1"/>
  <c r="C104" i="2"/>
  <c r="D104" i="2"/>
  <c r="E2" i="2"/>
  <c r="F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G42" i="2" s="1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6" i="2"/>
  <c r="G44" i="2"/>
  <c r="G52" i="2"/>
  <c r="G60" i="2"/>
  <c r="G68" i="2"/>
  <c r="E72" i="2"/>
  <c r="F72" i="2" s="1"/>
  <c r="G76" i="2"/>
  <c r="G84" i="2"/>
  <c r="G92" i="2"/>
  <c r="G100" i="2"/>
  <c r="G75" i="2"/>
  <c r="G23" i="2" l="1"/>
  <c r="E90" i="2"/>
  <c r="F90" i="2" s="1"/>
  <c r="G28" i="2"/>
  <c r="G20" i="2"/>
  <c r="E21" i="2"/>
  <c r="F21" i="2" s="1"/>
  <c r="G10" i="2"/>
  <c r="G91" i="2"/>
  <c r="G63" i="2"/>
  <c r="G43" i="2"/>
  <c r="G74" i="2"/>
  <c r="G12" i="2"/>
  <c r="G4" i="2"/>
  <c r="E84" i="2"/>
  <c r="F84" i="2" s="1"/>
  <c r="G87" i="2"/>
  <c r="G72" i="2"/>
  <c r="G40" i="2"/>
  <c r="G73" i="2"/>
  <c r="G9" i="2"/>
  <c r="E100" i="2"/>
  <c r="F100" i="2" s="1"/>
  <c r="E80" i="2"/>
  <c r="F80" i="2" s="1"/>
  <c r="E53" i="2"/>
  <c r="F53" i="2" s="1"/>
  <c r="G96" i="2"/>
  <c r="G83" i="2"/>
  <c r="G71" i="2"/>
  <c r="G55" i="2"/>
  <c r="G32" i="2"/>
  <c r="G11" i="2"/>
  <c r="G90" i="2"/>
  <c r="E58" i="2"/>
  <c r="F58" i="2" s="1"/>
  <c r="E26" i="2"/>
  <c r="F26" i="2" s="1"/>
  <c r="E97" i="2"/>
  <c r="F97" i="2" s="1"/>
  <c r="G59" i="2"/>
  <c r="G19" i="2"/>
  <c r="G41" i="2"/>
  <c r="E96" i="2"/>
  <c r="F96" i="2" s="1"/>
  <c r="E76" i="2"/>
  <c r="F76" i="2" s="1"/>
  <c r="G95" i="2"/>
  <c r="G80" i="2"/>
  <c r="G64" i="2"/>
  <c r="G51" i="2"/>
  <c r="G31" i="2"/>
  <c r="G8" i="2"/>
  <c r="G89" i="2"/>
  <c r="G57" i="2"/>
  <c r="G25" i="2"/>
  <c r="G48" i="2"/>
  <c r="G39" i="2"/>
  <c r="G27" i="2"/>
  <c r="G16" i="2"/>
  <c r="G7" i="2"/>
  <c r="G98" i="2"/>
  <c r="G82" i="2"/>
  <c r="E66" i="2"/>
  <c r="F66" i="2" s="1"/>
  <c r="E50" i="2"/>
  <c r="F50" i="2" s="1"/>
  <c r="E34" i="2"/>
  <c r="F34" i="2" s="1"/>
  <c r="E18" i="2"/>
  <c r="F18" i="2" s="1"/>
  <c r="E98" i="2"/>
  <c r="F98" i="2" s="1"/>
  <c r="G94" i="2"/>
  <c r="G86" i="2"/>
  <c r="E82" i="2"/>
  <c r="F82" i="2" s="1"/>
  <c r="G78" i="2"/>
  <c r="E74" i="2"/>
  <c r="F74" i="2" s="1"/>
  <c r="G70" i="2"/>
  <c r="G62" i="2"/>
  <c r="G54" i="2"/>
  <c r="G46" i="2"/>
  <c r="G38" i="2"/>
  <c r="G30" i="2"/>
  <c r="G22" i="2"/>
  <c r="E14" i="2"/>
  <c r="F14" i="2" s="1"/>
  <c r="G6" i="2"/>
  <c r="E88" i="2"/>
  <c r="F88" i="2" s="1"/>
  <c r="E62" i="2"/>
  <c r="F62" i="2" s="1"/>
  <c r="E33" i="2"/>
  <c r="F33" i="2" s="1"/>
  <c r="G99" i="2"/>
  <c r="G88" i="2"/>
  <c r="G79" i="2"/>
  <c r="G67" i="2"/>
  <c r="G56" i="2"/>
  <c r="G47" i="2"/>
  <c r="G35" i="2"/>
  <c r="G24" i="2"/>
  <c r="G15" i="2"/>
  <c r="G3" i="2"/>
  <c r="G97" i="2"/>
  <c r="G81" i="2"/>
  <c r="G65" i="2"/>
  <c r="G49" i="2"/>
  <c r="G33" i="2"/>
  <c r="G17" i="2"/>
  <c r="G101" i="2"/>
  <c r="G93" i="2"/>
  <c r="G85" i="2"/>
  <c r="G77" i="2"/>
  <c r="G69" i="2"/>
  <c r="E65" i="2"/>
  <c r="F65" i="2" s="1"/>
  <c r="G61" i="2"/>
  <c r="G53" i="2"/>
  <c r="G45" i="2"/>
  <c r="G37" i="2"/>
  <c r="G29" i="2"/>
  <c r="G21" i="2"/>
  <c r="E17" i="2"/>
  <c r="F17" i="2" s="1"/>
  <c r="G13" i="2"/>
  <c r="G5" i="2"/>
  <c r="E46" i="2"/>
  <c r="F46" i="2" s="1"/>
  <c r="E30" i="2"/>
  <c r="F30" i="2" s="1"/>
  <c r="E85" i="2"/>
  <c r="F85" i="2" s="1"/>
  <c r="G14" i="2"/>
  <c r="E92" i="2"/>
  <c r="F92" i="2" s="1"/>
  <c r="E42" i="2"/>
  <c r="F42" i="2" s="1"/>
  <c r="E10" i="2"/>
  <c r="F10" i="2" s="1"/>
  <c r="E94" i="2"/>
  <c r="F94" i="2" s="1"/>
  <c r="E86" i="2"/>
  <c r="F86" i="2" s="1"/>
  <c r="E78" i="2"/>
  <c r="F78" i="2" s="1"/>
  <c r="E70" i="2"/>
  <c r="F70" i="2" s="1"/>
  <c r="E54" i="2"/>
  <c r="F54" i="2" s="1"/>
  <c r="E38" i="2"/>
  <c r="F38" i="2" s="1"/>
  <c r="E22" i="2"/>
  <c r="F22" i="2" s="1"/>
  <c r="E6" i="2"/>
  <c r="F6" i="2" s="1"/>
  <c r="E81" i="2"/>
  <c r="F81" i="2" s="1"/>
  <c r="E49" i="2"/>
  <c r="F49" i="2" s="1"/>
  <c r="E13" i="2"/>
  <c r="F13" i="2" s="1"/>
  <c r="G66" i="2"/>
  <c r="G58" i="2"/>
  <c r="G50" i="2"/>
  <c r="G34" i="2"/>
  <c r="G26" i="2"/>
  <c r="G18" i="2"/>
  <c r="E69" i="2"/>
  <c r="F69" i="2" s="1"/>
  <c r="E37" i="2"/>
  <c r="F37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8" i="2"/>
  <c r="F8" i="2" s="1"/>
  <c r="E4" i="2"/>
  <c r="F4" i="2" s="1"/>
  <c r="E93" i="2"/>
  <c r="F93" i="2" s="1"/>
  <c r="E77" i="2"/>
  <c r="F77" i="2" s="1"/>
  <c r="E61" i="2"/>
  <c r="F61" i="2" s="1"/>
  <c r="E45" i="2"/>
  <c r="F45" i="2" s="1"/>
  <c r="E29" i="2"/>
  <c r="F29" i="2" s="1"/>
  <c r="E9" i="2"/>
  <c r="F9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E11" i="2"/>
  <c r="F11" i="2" s="1"/>
  <c r="E7" i="2"/>
  <c r="F7" i="2" s="1"/>
  <c r="E3" i="2"/>
  <c r="F3" i="2" s="1"/>
  <c r="E89" i="2"/>
  <c r="F89" i="2" s="1"/>
  <c r="E73" i="2"/>
  <c r="F73" i="2" s="1"/>
  <c r="E57" i="2"/>
  <c r="F57" i="2" s="1"/>
  <c r="E41" i="2"/>
  <c r="F41" i="2" s="1"/>
  <c r="E25" i="2"/>
  <c r="F25" i="2" s="1"/>
  <c r="E5" i="2"/>
  <c r="F5" i="2" s="1"/>
  <c r="E101" i="2"/>
  <c r="F101" i="2" s="1"/>
  <c r="G104" i="2" l="1"/>
  <c r="H104" i="2"/>
</calcChain>
</file>

<file path=xl/connections.xml><?xml version="1.0" encoding="utf-8"?>
<connections xmlns="http://schemas.openxmlformats.org/spreadsheetml/2006/main">
  <connection id="1" name="Datos300mlcorregido" type="6" refreshedVersion="5" background="1" saveData="1">
    <textPr codePage="850" sourceFile="C:\Users\juanp\Documents\plot.cmd\Datos300mlcorregido.txt" consecutive="1">
      <textFields count="3">
        <textField/>
        <textField/>
        <textField/>
      </textFields>
    </textPr>
  </connection>
  <connection id="2" name="Datos300mlcorregido3" type="6" refreshedVersion="5" background="1" saveData="1">
    <textPr codePage="850" sourceFile="C:\Users\juanp\Documents\plot.cmd\Datos300mlcorregido.txt" consecutive="1">
      <textFields count="3">
        <textField/>
        <textField/>
        <textField/>
      </textFields>
    </textPr>
  </connection>
  <connection id="3" name="Datos300mlcorregido4" type="6" refreshedVersion="5" background="1" saveData="1">
    <textPr codePage="850" sourceFile="C:\Users\juanp\Documents\plot.cmd\Datos300mlcorregido.txt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<sst xmlns="http://schemas.openxmlformats.org/spreadsheetml/2006/main" count="14" uniqueCount="14">
  <si>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Ajuste</t>
  </si>
  <si>
    <t>Restos O(1)</t>
  </si>
  <si>
    <t>Suma O(2)</t>
  </si>
  <si>
    <t>Promedio K</t>
  </si>
  <si>
    <t>Tiempo (s)</t>
  </si>
  <si>
    <t>Tiempo (min)</t>
  </si>
  <si>
    <t>Temperatura (°C)</t>
  </si>
  <si>
    <t>Temp. Ambiente(°C)</t>
  </si>
  <si>
    <t>K (1/s)</t>
  </si>
  <si>
    <t>M. Cuadrada</t>
  </si>
  <si>
    <t>Prom. Ambiente</t>
  </si>
  <si>
    <t>(Tm-To)</t>
  </si>
  <si>
    <t>K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</si>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</sst>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Variación</a:t>
            </a:r>
            <a:r>
              <a:rPr lang="es-CO" baseline="0"/>
              <a:t> de la temperatura con respecto al tiempo</a:t>
            </a:r>
            <a:endParaRPr lang="es-CO"/>
          </a:p>
        </c:rich>
      </c:tx>
      <c:layout>
        <c:manualLayout>
          <c:xMode val="edge"/>
          <c:yMode val="edge"/>
          <c:x val="0.197000000000000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Ajustada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0.50900000000000001</c:v>
                </c:pt>
                <c:pt idx="2">
                  <c:v>1.018</c:v>
                </c:pt>
                <c:pt idx="3">
                  <c:v>1.5271666666666668</c:v>
                </c:pt>
                <c:pt idx="4">
                  <c:v>2.0361666666666669</c:v>
                </c:pt>
                <c:pt idx="5">
                  <c:v>2.5451666666666664</c:v>
                </c:pt>
                <c:pt idx="6">
                  <c:v>3.0541666666666667</c:v>
                </c:pt>
                <c:pt idx="7">
                  <c:v>3.5631666666666666</c:v>
                </c:pt>
                <c:pt idx="8">
                  <c:v>4.072166666666666</c:v>
                </c:pt>
                <c:pt idx="9">
                  <c:v>4.5810000000000004</c:v>
                </c:pt>
                <c:pt idx="10">
                  <c:v>5.09</c:v>
                </c:pt>
                <c:pt idx="11">
                  <c:v>5.5988333333333333</c:v>
                </c:pt>
                <c:pt idx="12">
                  <c:v>6.1078333333333328</c:v>
                </c:pt>
                <c:pt idx="13">
                  <c:v>6.6166666666666663</c:v>
                </c:pt>
                <c:pt idx="14">
                  <c:v>7.1256666666666657</c:v>
                </c:pt>
                <c:pt idx="15">
                  <c:v>7.6345000000000001</c:v>
                </c:pt>
                <c:pt idx="16">
                  <c:v>8.1434999999999995</c:v>
                </c:pt>
                <c:pt idx="17">
                  <c:v>8.6523333333333348</c:v>
                </c:pt>
                <c:pt idx="18">
                  <c:v>9.1611666666666682</c:v>
                </c:pt>
                <c:pt idx="19">
                  <c:v>9.67</c:v>
                </c:pt>
                <c:pt idx="20">
                  <c:v>10.179</c:v>
                </c:pt>
                <c:pt idx="21">
                  <c:v>10.687833333333336</c:v>
                </c:pt>
                <c:pt idx="22">
                  <c:v>11.196666666666667</c:v>
                </c:pt>
                <c:pt idx="23">
                  <c:v>11.705500000000001</c:v>
                </c:pt>
                <c:pt idx="24">
                  <c:v>12.214333333333334</c:v>
                </c:pt>
                <c:pt idx="25">
                  <c:v>12.723166666666668</c:v>
                </c:pt>
                <c:pt idx="26">
                  <c:v>13.232000000000001</c:v>
                </c:pt>
                <c:pt idx="27">
                  <c:v>13.740833333333335</c:v>
                </c:pt>
                <c:pt idx="28">
                  <c:v>14.249666666666666</c:v>
                </c:pt>
                <c:pt idx="29">
                  <c:v>14.7585</c:v>
                </c:pt>
                <c:pt idx="30">
                  <c:v>15.267333333333335</c:v>
                </c:pt>
                <c:pt idx="31">
                  <c:v>15.776000000000002</c:v>
                </c:pt>
                <c:pt idx="32">
                  <c:v>16.284833333333335</c:v>
                </c:pt>
                <c:pt idx="33">
                  <c:v>16.79366666666667</c:v>
                </c:pt>
                <c:pt idx="34">
                  <c:v>17.302500000000002</c:v>
                </c:pt>
                <c:pt idx="35">
                  <c:v>17.811333333333334</c:v>
                </c:pt>
                <c:pt idx="36">
                  <c:v>18.320166666666669</c:v>
                </c:pt>
                <c:pt idx="37">
                  <c:v>18.828833333333332</c:v>
                </c:pt>
                <c:pt idx="38">
                  <c:v>19.337666666666667</c:v>
                </c:pt>
                <c:pt idx="39">
                  <c:v>19.846499999999999</c:v>
                </c:pt>
                <c:pt idx="40">
                  <c:v>20.355166666666666</c:v>
                </c:pt>
                <c:pt idx="41">
                  <c:v>20.864000000000001</c:v>
                </c:pt>
                <c:pt idx="42">
                  <c:v>21.372833333333336</c:v>
                </c:pt>
                <c:pt idx="43">
                  <c:v>21.881500000000003</c:v>
                </c:pt>
                <c:pt idx="44">
                  <c:v>22.390333333333334</c:v>
                </c:pt>
                <c:pt idx="45">
                  <c:v>22.899166666666666</c:v>
                </c:pt>
                <c:pt idx="46">
                  <c:v>23.407833333333333</c:v>
                </c:pt>
                <c:pt idx="47">
                  <c:v>23.916666666666668</c:v>
                </c:pt>
                <c:pt idx="48">
                  <c:v>24.425333333333334</c:v>
                </c:pt>
                <c:pt idx="49">
                  <c:v>24.934166666666666</c:v>
                </c:pt>
                <c:pt idx="50">
                  <c:v>25.443000000000001</c:v>
                </c:pt>
                <c:pt idx="51">
                  <c:v>25.951666666666668</c:v>
                </c:pt>
                <c:pt idx="52">
                  <c:v>26.460500000000003</c:v>
                </c:pt>
                <c:pt idx="53">
                  <c:v>26.96916666666667</c:v>
                </c:pt>
                <c:pt idx="54">
                  <c:v>27.477833333333333</c:v>
                </c:pt>
                <c:pt idx="55">
                  <c:v>27.986666666666668</c:v>
                </c:pt>
                <c:pt idx="56">
                  <c:v>28.4955</c:v>
                </c:pt>
                <c:pt idx="57">
                  <c:v>29.004166666666666</c:v>
                </c:pt>
                <c:pt idx="58">
                  <c:v>29.512833333333333</c:v>
                </c:pt>
                <c:pt idx="59">
                  <c:v>30.021666666666665</c:v>
                </c:pt>
                <c:pt idx="60">
                  <c:v>30.530333333333331</c:v>
                </c:pt>
                <c:pt idx="61">
                  <c:v>31.03916666666667</c:v>
                </c:pt>
                <c:pt idx="62">
                  <c:v>31.547833333333337</c:v>
                </c:pt>
                <c:pt idx="63">
                  <c:v>32.056666666666665</c:v>
                </c:pt>
                <c:pt idx="64">
                  <c:v>32.565333333333335</c:v>
                </c:pt>
                <c:pt idx="65">
                  <c:v>33.07416666666667</c:v>
                </c:pt>
                <c:pt idx="66">
                  <c:v>33.582833333333333</c:v>
                </c:pt>
                <c:pt idx="67">
                  <c:v>34.091500000000003</c:v>
                </c:pt>
                <c:pt idx="68">
                  <c:v>34.600333333333332</c:v>
                </c:pt>
                <c:pt idx="69">
                  <c:v>35.109000000000002</c:v>
                </c:pt>
                <c:pt idx="70">
                  <c:v>35.61783333333333</c:v>
                </c:pt>
                <c:pt idx="71">
                  <c:v>36.126499999999993</c:v>
                </c:pt>
                <c:pt idx="72">
                  <c:v>36.635166666666663</c:v>
                </c:pt>
                <c:pt idx="73">
                  <c:v>37.143999999999998</c:v>
                </c:pt>
                <c:pt idx="74">
                  <c:v>37.652666666666661</c:v>
                </c:pt>
                <c:pt idx="75">
                  <c:v>38.161333333333332</c:v>
                </c:pt>
                <c:pt idx="76">
                  <c:v>38.670166666666667</c:v>
                </c:pt>
                <c:pt idx="77">
                  <c:v>39.178833333333337</c:v>
                </c:pt>
                <c:pt idx="78">
                  <c:v>39.6875</c:v>
                </c:pt>
                <c:pt idx="79">
                  <c:v>40.196333333333328</c:v>
                </c:pt>
                <c:pt idx="80">
                  <c:v>40.704999999999998</c:v>
                </c:pt>
                <c:pt idx="81">
                  <c:v>41.213666666666661</c:v>
                </c:pt>
                <c:pt idx="82">
                  <c:v>41.722499999999997</c:v>
                </c:pt>
                <c:pt idx="83">
                  <c:v>42.231166666666667</c:v>
                </c:pt>
                <c:pt idx="84">
                  <c:v>42.73983333333333</c:v>
                </c:pt>
                <c:pt idx="85">
                  <c:v>43.248666666666658</c:v>
                </c:pt>
                <c:pt idx="86">
                  <c:v>43.757333333333328</c:v>
                </c:pt>
                <c:pt idx="87">
                  <c:v>44.265999999999998</c:v>
                </c:pt>
                <c:pt idx="88">
                  <c:v>44.774666666666668</c:v>
                </c:pt>
                <c:pt idx="89">
                  <c:v>45.283499999999997</c:v>
                </c:pt>
                <c:pt idx="90">
                  <c:v>45.79216666666666</c:v>
                </c:pt>
                <c:pt idx="91">
                  <c:v>46.30083333333333</c:v>
                </c:pt>
                <c:pt idx="92">
                  <c:v>46.809666666666665</c:v>
                </c:pt>
                <c:pt idx="93">
                  <c:v>47.318333333333335</c:v>
                </c:pt>
                <c:pt idx="94">
                  <c:v>47.826999999999998</c:v>
                </c:pt>
                <c:pt idx="95">
                  <c:v>48.335833333333326</c:v>
                </c:pt>
                <c:pt idx="96">
                  <c:v>48.844499999999996</c:v>
                </c:pt>
                <c:pt idx="97">
                  <c:v>49.35316666666666</c:v>
                </c:pt>
                <c:pt idx="98">
                  <c:v>49.861833333333337</c:v>
                </c:pt>
                <c:pt idx="99">
                  <c:v>50.3705</c:v>
                </c:pt>
              </c:numCache>
            </c:numRef>
          </c:xVal>
          <c:yVal>
            <c:numRef>
              <c:f>Hoja2!$E$2:$E$101</c:f>
              <c:numCache>
                <c:formatCode>General</c:formatCode>
                <c:ptCount val="100"/>
                <c:pt idx="0">
                  <c:v>91.68</c:v>
                </c:pt>
                <c:pt idx="1">
                  <c:v>90.02700256092109</c:v>
                </c:pt>
                <c:pt idx="2">
                  <c:v>88.410172480338943</c:v>
                </c:pt>
                <c:pt idx="3">
                  <c:v>86.82820629963615</c:v>
                </c:pt>
                <c:pt idx="4">
                  <c:v>85.281365444932362</c:v>
                </c:pt>
                <c:pt idx="5">
                  <c:v>83.768369257139085</c:v>
                </c:pt>
                <c:pt idx="6">
                  <c:v>82.288477219560733</c:v>
                </c:pt>
                <c:pt idx="7">
                  <c:v>80.840965017906072</c:v>
                </c:pt>
                <c:pt idx="8">
                  <c:v>79.425124185781698</c:v>
                </c:pt>
                <c:pt idx="9">
                  <c:v>78.040710220734553</c:v>
                </c:pt>
                <c:pt idx="10">
                  <c:v>76.686138581615126</c:v>
                </c:pt>
                <c:pt idx="11">
                  <c:v>75.361633841177621</c:v>
                </c:pt>
                <c:pt idx="12">
                  <c:v>74.065680027814608</c:v>
                </c:pt>
                <c:pt idx="13">
                  <c:v>72.798491996103508</c:v>
                </c:pt>
                <c:pt idx="14">
                  <c:v>71.558619376695972</c:v>
                </c:pt>
                <c:pt idx="15">
                  <c:v>70.346267726537732</c:v>
                </c:pt>
                <c:pt idx="16">
                  <c:v>69.160049439662799</c:v>
                </c:pt>
                <c:pt idx="17">
                  <c:v>68.000161177731584</c:v>
                </c:pt>
                <c:pt idx="18">
                  <c:v>66.865642894489</c:v>
                </c:pt>
                <c:pt idx="19">
                  <c:v>65.755939678018251</c:v>
                </c:pt>
                <c:pt idx="20">
                  <c:v>64.670157142720242</c:v>
                </c:pt>
                <c:pt idx="21">
                  <c:v>63.608475299136543</c:v>
                </c:pt>
                <c:pt idx="22">
                  <c:v>62.570015387035255</c:v>
                </c:pt>
                <c:pt idx="23">
                  <c:v>61.554269478259712</c:v>
                </c:pt>
                <c:pt idx="24">
                  <c:v>60.560740754453121</c:v>
                </c:pt>
                <c:pt idx="25">
                  <c:v>59.588943264056525</c:v>
                </c:pt>
                <c:pt idx="26">
                  <c:v>58.638401684621499</c:v>
                </c:pt>
                <c:pt idx="27">
                  <c:v>57.708651090322192</c:v>
                </c:pt>
                <c:pt idx="28">
                  <c:v>56.799236724552202</c:v>
                </c:pt>
                <c:pt idx="29">
                  <c:v>55.909713777495497</c:v>
                </c:pt>
                <c:pt idx="30">
                  <c:v>55.039647168562496</c:v>
                </c:pt>
                <c:pt idx="31">
                  <c:v>54.188887017506872</c:v>
                </c:pt>
                <c:pt idx="32">
                  <c:v>53.35645967061366</c:v>
                </c:pt>
                <c:pt idx="33">
                  <c:v>52.542239822445666</c:v>
                </c:pt>
                <c:pt idx="34">
                  <c:v>51.745829224421712</c:v>
                </c:pt>
                <c:pt idx="35">
                  <c:v>50.966838338763495</c:v>
                </c:pt>
                <c:pt idx="36">
                  <c:v>50.204886147966178</c:v>
                </c:pt>
                <c:pt idx="37">
                  <c:v>49.459841395892695</c:v>
                </c:pt>
                <c:pt idx="38">
                  <c:v>48.73085141497306</c:v>
                </c:pt>
                <c:pt idx="39">
                  <c:v>48.01780647021522</c:v>
                </c:pt>
                <c:pt idx="40">
                  <c:v>47.320583730388918</c:v>
                </c:pt>
                <c:pt idx="41">
                  <c:v>46.638385257896928</c:v>
                </c:pt>
                <c:pt idx="42">
                  <c:v>45.971108361281296</c:v>
                </c:pt>
                <c:pt idx="43">
                  <c:v>45.318638093451085</c:v>
                </c:pt>
                <c:pt idx="44">
                  <c:v>44.680227733841875</c:v>
                </c:pt>
                <c:pt idx="45">
                  <c:v>44.05578118242822</c:v>
                </c:pt>
                <c:pt idx="46">
                  <c:v>43.445190870201031</c:v>
                </c:pt>
                <c:pt idx="47">
                  <c:v>42.847758006173123</c:v>
                </c:pt>
                <c:pt idx="48">
                  <c:v>42.263581957549334</c:v>
                </c:pt>
                <c:pt idx="49">
                  <c:v>41.691994163185583</c:v>
                </c:pt>
                <c:pt idx="50">
                  <c:v>41.132908581869088</c:v>
                </c:pt>
                <c:pt idx="51">
                  <c:v>40.586228903864722</c:v>
                </c:pt>
                <c:pt idx="52">
                  <c:v>40.051329480805293</c:v>
                </c:pt>
                <c:pt idx="53">
                  <c:v>39.528299279106491</c:v>
                </c:pt>
                <c:pt idx="54">
                  <c:v>39.016705495095515</c:v>
                </c:pt>
                <c:pt idx="55">
                  <c:v>38.516135909433913</c:v>
                </c:pt>
                <c:pt idx="56">
                  <c:v>38.026515171292559</c:v>
                </c:pt>
                <c:pt idx="57">
                  <c:v>37.547758937155557</c:v>
                </c:pt>
                <c:pt idx="58">
                  <c:v>37.079471039734969</c:v>
                </c:pt>
                <c:pt idx="59">
                  <c:v>36.621274153634538</c:v>
                </c:pt>
                <c:pt idx="60">
                  <c:v>36.173244487825315</c:v>
                </c:pt>
                <c:pt idx="61">
                  <c:v>35.734869294092661</c:v>
                </c:pt>
                <c:pt idx="62">
                  <c:v>35.306221484591731</c:v>
                </c:pt>
                <c:pt idx="63">
                  <c:v>34.886810492702075</c:v>
                </c:pt>
                <c:pt idx="64">
                  <c:v>34.476706076383849</c:v>
                </c:pt>
                <c:pt idx="65">
                  <c:v>34.075438891030402</c:v>
                </c:pt>
                <c:pt idx="66">
                  <c:v>33.683075676858074</c:v>
                </c:pt>
                <c:pt idx="67">
                  <c:v>33.29929175617211</c:v>
                </c:pt>
                <c:pt idx="68">
                  <c:v>32.923777893092748</c:v>
                </c:pt>
                <c:pt idx="69">
                  <c:v>32.556596544450173</c:v>
                </c:pt>
                <c:pt idx="70">
                  <c:v>32.197327489006113</c:v>
                </c:pt>
                <c:pt idx="71">
                  <c:v>31.846030481695337</c:v>
                </c:pt>
                <c:pt idx="72">
                  <c:v>31.502414826809392</c:v>
                </c:pt>
                <c:pt idx="73">
                  <c:v>31.166203654256513</c:v>
                </c:pt>
                <c:pt idx="74">
                  <c:v>30.8374528839006</c:v>
                </c:pt>
                <c:pt idx="75">
                  <c:v>30.515890476879669</c:v>
                </c:pt>
                <c:pt idx="76">
                  <c:v>30.201257332620514</c:v>
                </c:pt>
                <c:pt idx="77">
                  <c:v>29.893605782050969</c:v>
                </c:pt>
                <c:pt idx="78">
                  <c:v>29.592681245759351</c:v>
                </c:pt>
                <c:pt idx="79">
                  <c:v>29.298241252243582</c:v>
                </c:pt>
                <c:pt idx="80">
                  <c:v>29.010334773833268</c:v>
                </c:pt>
                <c:pt idx="81">
                  <c:v>28.728723570019788</c:v>
                </c:pt>
                <c:pt idx="82">
                  <c:v>28.453180731118614</c:v>
                </c:pt>
                <c:pt idx="83">
                  <c:v>28.183752086415947</c:v>
                </c:pt>
                <c:pt idx="84">
                  <c:v>27.920214685675624</c:v>
                </c:pt>
                <c:pt idx="85">
                  <c:v>27.662356182273474</c:v>
                </c:pt>
                <c:pt idx="86">
                  <c:v>27.410219464172741</c:v>
                </c:pt>
                <c:pt idx="87">
                  <c:v>27.163595890080266</c:v>
                </c:pt>
                <c:pt idx="88">
                  <c:v>26.922364911283097</c:v>
                </c:pt>
                <c:pt idx="89">
                  <c:v>26.686332154671952</c:v>
                </c:pt>
                <c:pt idx="90">
                  <c:v>26.455536878072571</c:v>
                </c:pt>
                <c:pt idx="91">
                  <c:v>26.2297881000788</c:v>
                </c:pt>
                <c:pt idx="92">
                  <c:v>26.008903922444752</c:v>
                </c:pt>
                <c:pt idx="93">
                  <c:v>25.792921083429476</c:v>
                </c:pt>
                <c:pt idx="94">
                  <c:v>25.581660858810768</c:v>
                </c:pt>
                <c:pt idx="95">
                  <c:v>25.374953024569578</c:v>
                </c:pt>
                <c:pt idx="96">
                  <c:v>25.172831961104009</c:v>
                </c:pt>
                <c:pt idx="97">
                  <c:v>24.975130414709902</c:v>
                </c:pt>
                <c:pt idx="98">
                  <c:v>24.781751749584878</c:v>
                </c:pt>
                <c:pt idx="99">
                  <c:v>24.592601442935326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41640"/>
        <c:axId val="371444384"/>
      </c:scatterChar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0.50900000000000001</c:v>
                </c:pt>
                <c:pt idx="2">
                  <c:v>1.018</c:v>
                </c:pt>
                <c:pt idx="3">
                  <c:v>1.5271666666666668</c:v>
                </c:pt>
                <c:pt idx="4">
                  <c:v>2.0361666666666669</c:v>
                </c:pt>
                <c:pt idx="5">
                  <c:v>2.5451666666666664</c:v>
                </c:pt>
                <c:pt idx="6">
                  <c:v>3.0541666666666667</c:v>
                </c:pt>
                <c:pt idx="7">
                  <c:v>3.5631666666666666</c:v>
                </c:pt>
                <c:pt idx="8">
                  <c:v>4.072166666666666</c:v>
                </c:pt>
                <c:pt idx="9">
                  <c:v>4.5810000000000004</c:v>
                </c:pt>
                <c:pt idx="10">
                  <c:v>5.09</c:v>
                </c:pt>
                <c:pt idx="11">
                  <c:v>5.5988333333333333</c:v>
                </c:pt>
                <c:pt idx="12">
                  <c:v>6.1078333333333328</c:v>
                </c:pt>
                <c:pt idx="13">
                  <c:v>6.6166666666666663</c:v>
                </c:pt>
                <c:pt idx="14">
                  <c:v>7.1256666666666657</c:v>
                </c:pt>
                <c:pt idx="15">
                  <c:v>7.6345000000000001</c:v>
                </c:pt>
                <c:pt idx="16">
                  <c:v>8.1434999999999995</c:v>
                </c:pt>
                <c:pt idx="17">
                  <c:v>8.6523333333333348</c:v>
                </c:pt>
                <c:pt idx="18">
                  <c:v>9.1611666666666682</c:v>
                </c:pt>
                <c:pt idx="19">
                  <c:v>9.67</c:v>
                </c:pt>
                <c:pt idx="20">
                  <c:v>10.179</c:v>
                </c:pt>
                <c:pt idx="21">
                  <c:v>10.687833333333336</c:v>
                </c:pt>
                <c:pt idx="22">
                  <c:v>11.196666666666667</c:v>
                </c:pt>
                <c:pt idx="23">
                  <c:v>11.705500000000001</c:v>
                </c:pt>
                <c:pt idx="24">
                  <c:v>12.214333333333334</c:v>
                </c:pt>
                <c:pt idx="25">
                  <c:v>12.723166666666668</c:v>
                </c:pt>
                <c:pt idx="26">
                  <c:v>13.232000000000001</c:v>
                </c:pt>
                <c:pt idx="27">
                  <c:v>13.740833333333335</c:v>
                </c:pt>
                <c:pt idx="28">
                  <c:v>14.249666666666666</c:v>
                </c:pt>
                <c:pt idx="29">
                  <c:v>14.7585</c:v>
                </c:pt>
                <c:pt idx="30">
                  <c:v>15.267333333333335</c:v>
                </c:pt>
                <c:pt idx="31">
                  <c:v>15.776000000000002</c:v>
                </c:pt>
                <c:pt idx="32">
                  <c:v>16.284833333333335</c:v>
                </c:pt>
                <c:pt idx="33">
                  <c:v>16.79366666666667</c:v>
                </c:pt>
                <c:pt idx="34">
                  <c:v>17.302500000000002</c:v>
                </c:pt>
                <c:pt idx="35">
                  <c:v>17.811333333333334</c:v>
                </c:pt>
                <c:pt idx="36">
                  <c:v>18.320166666666669</c:v>
                </c:pt>
                <c:pt idx="37">
                  <c:v>18.828833333333332</c:v>
                </c:pt>
                <c:pt idx="38">
                  <c:v>19.337666666666667</c:v>
                </c:pt>
                <c:pt idx="39">
                  <c:v>19.846499999999999</c:v>
                </c:pt>
                <c:pt idx="40">
                  <c:v>20.355166666666666</c:v>
                </c:pt>
                <c:pt idx="41">
                  <c:v>20.864000000000001</c:v>
                </c:pt>
                <c:pt idx="42">
                  <c:v>21.372833333333336</c:v>
                </c:pt>
                <c:pt idx="43">
                  <c:v>21.881500000000003</c:v>
                </c:pt>
                <c:pt idx="44">
                  <c:v>22.390333333333334</c:v>
                </c:pt>
                <c:pt idx="45">
                  <c:v>22.899166666666666</c:v>
                </c:pt>
                <c:pt idx="46">
                  <c:v>23.407833333333333</c:v>
                </c:pt>
                <c:pt idx="47">
                  <c:v>23.916666666666668</c:v>
                </c:pt>
                <c:pt idx="48">
                  <c:v>24.425333333333334</c:v>
                </c:pt>
                <c:pt idx="49">
                  <c:v>24.934166666666666</c:v>
                </c:pt>
                <c:pt idx="50">
                  <c:v>25.443000000000001</c:v>
                </c:pt>
                <c:pt idx="51">
                  <c:v>25.951666666666668</c:v>
                </c:pt>
                <c:pt idx="52">
                  <c:v>26.460500000000003</c:v>
                </c:pt>
                <c:pt idx="53">
                  <c:v>26.96916666666667</c:v>
                </c:pt>
                <c:pt idx="54">
                  <c:v>27.477833333333333</c:v>
                </c:pt>
                <c:pt idx="55">
                  <c:v>27.986666666666668</c:v>
                </c:pt>
                <c:pt idx="56">
                  <c:v>28.4955</c:v>
                </c:pt>
                <c:pt idx="57">
                  <c:v>29.004166666666666</c:v>
                </c:pt>
                <c:pt idx="58">
                  <c:v>29.512833333333333</c:v>
                </c:pt>
                <c:pt idx="59">
                  <c:v>30.021666666666665</c:v>
                </c:pt>
                <c:pt idx="60">
                  <c:v>30.530333333333331</c:v>
                </c:pt>
                <c:pt idx="61">
                  <c:v>31.03916666666667</c:v>
                </c:pt>
                <c:pt idx="62">
                  <c:v>31.547833333333337</c:v>
                </c:pt>
                <c:pt idx="63">
                  <c:v>32.056666666666665</c:v>
                </c:pt>
                <c:pt idx="64">
                  <c:v>32.565333333333335</c:v>
                </c:pt>
                <c:pt idx="65">
                  <c:v>33.07416666666667</c:v>
                </c:pt>
                <c:pt idx="66">
                  <c:v>33.582833333333333</c:v>
                </c:pt>
                <c:pt idx="67">
                  <c:v>34.091500000000003</c:v>
                </c:pt>
                <c:pt idx="68">
                  <c:v>34.600333333333332</c:v>
                </c:pt>
                <c:pt idx="69">
                  <c:v>35.109000000000002</c:v>
                </c:pt>
                <c:pt idx="70">
                  <c:v>35.61783333333333</c:v>
                </c:pt>
                <c:pt idx="71">
                  <c:v>36.126499999999993</c:v>
                </c:pt>
                <c:pt idx="72">
                  <c:v>36.635166666666663</c:v>
                </c:pt>
                <c:pt idx="73">
                  <c:v>37.143999999999998</c:v>
                </c:pt>
                <c:pt idx="74">
                  <c:v>37.652666666666661</c:v>
                </c:pt>
                <c:pt idx="75">
                  <c:v>38.161333333333332</c:v>
                </c:pt>
                <c:pt idx="76">
                  <c:v>38.670166666666667</c:v>
                </c:pt>
                <c:pt idx="77">
                  <c:v>39.178833333333337</c:v>
                </c:pt>
                <c:pt idx="78">
                  <c:v>39.6875</c:v>
                </c:pt>
                <c:pt idx="79">
                  <c:v>40.196333333333328</c:v>
                </c:pt>
                <c:pt idx="80">
                  <c:v>40.704999999999998</c:v>
                </c:pt>
                <c:pt idx="81">
                  <c:v>41.213666666666661</c:v>
                </c:pt>
                <c:pt idx="82">
                  <c:v>41.722499999999997</c:v>
                </c:pt>
                <c:pt idx="83">
                  <c:v>42.231166666666667</c:v>
                </c:pt>
                <c:pt idx="84">
                  <c:v>42.73983333333333</c:v>
                </c:pt>
                <c:pt idx="85">
                  <c:v>43.248666666666658</c:v>
                </c:pt>
                <c:pt idx="86">
                  <c:v>43.757333333333328</c:v>
                </c:pt>
                <c:pt idx="87">
                  <c:v>44.265999999999998</c:v>
                </c:pt>
                <c:pt idx="88">
                  <c:v>44.774666666666668</c:v>
                </c:pt>
                <c:pt idx="89">
                  <c:v>45.283499999999997</c:v>
                </c:pt>
                <c:pt idx="90">
                  <c:v>45.79216666666666</c:v>
                </c:pt>
                <c:pt idx="91">
                  <c:v>46.30083333333333</c:v>
                </c:pt>
                <c:pt idx="92">
                  <c:v>46.809666666666665</c:v>
                </c:pt>
                <c:pt idx="93">
                  <c:v>47.318333333333335</c:v>
                </c:pt>
                <c:pt idx="94">
                  <c:v>47.826999999999998</c:v>
                </c:pt>
                <c:pt idx="95">
                  <c:v>48.335833333333326</c:v>
                </c:pt>
                <c:pt idx="96">
                  <c:v>48.844499999999996</c:v>
                </c:pt>
                <c:pt idx="97">
                  <c:v>49.35316666666666</c:v>
                </c:pt>
                <c:pt idx="98">
                  <c:v>49.861833333333337</c:v>
                </c:pt>
                <c:pt idx="99">
                  <c:v>50.3705</c:v>
                </c:pt>
              </c:numCache>
            </c:numRef>
          </c:xVal>
          <c:yVal>
            <c:numRef>
              <c:f>Hoja2!$B$2:$B$101</c:f>
              <c:numCache>
                <c:formatCode>General</c:formatCode>
                <c:ptCount val="100"/>
                <c:pt idx="0">
                  <c:v>91.68</c:v>
                </c:pt>
                <c:pt idx="1">
                  <c:v>89.72</c:v>
                </c:pt>
                <c:pt idx="2">
                  <c:v>87.44</c:v>
                </c:pt>
                <c:pt idx="3">
                  <c:v>85.23</c:v>
                </c:pt>
                <c:pt idx="4">
                  <c:v>82.88</c:v>
                </c:pt>
                <c:pt idx="5">
                  <c:v>80.67</c:v>
                </c:pt>
                <c:pt idx="6">
                  <c:v>78.78</c:v>
                </c:pt>
                <c:pt idx="7">
                  <c:v>77.02</c:v>
                </c:pt>
                <c:pt idx="8">
                  <c:v>75.33</c:v>
                </c:pt>
                <c:pt idx="9">
                  <c:v>73.760000000000005</c:v>
                </c:pt>
                <c:pt idx="10">
                  <c:v>72.33</c:v>
                </c:pt>
                <c:pt idx="11">
                  <c:v>70.83</c:v>
                </c:pt>
                <c:pt idx="12">
                  <c:v>69.53</c:v>
                </c:pt>
                <c:pt idx="13">
                  <c:v>68.23</c:v>
                </c:pt>
                <c:pt idx="14">
                  <c:v>66.989999999999995</c:v>
                </c:pt>
                <c:pt idx="15">
                  <c:v>65.69</c:v>
                </c:pt>
                <c:pt idx="16">
                  <c:v>64.510000000000005</c:v>
                </c:pt>
                <c:pt idx="17">
                  <c:v>63.54</c:v>
                </c:pt>
                <c:pt idx="18">
                  <c:v>62.36</c:v>
                </c:pt>
                <c:pt idx="19">
                  <c:v>61.39</c:v>
                </c:pt>
                <c:pt idx="20">
                  <c:v>60.41</c:v>
                </c:pt>
                <c:pt idx="21">
                  <c:v>59.43</c:v>
                </c:pt>
                <c:pt idx="22">
                  <c:v>58.45</c:v>
                </c:pt>
                <c:pt idx="23">
                  <c:v>57.54</c:v>
                </c:pt>
                <c:pt idx="24">
                  <c:v>56.7</c:v>
                </c:pt>
                <c:pt idx="25">
                  <c:v>55.85</c:v>
                </c:pt>
                <c:pt idx="26">
                  <c:v>55.07</c:v>
                </c:pt>
                <c:pt idx="27">
                  <c:v>54.29</c:v>
                </c:pt>
                <c:pt idx="28">
                  <c:v>53.5</c:v>
                </c:pt>
                <c:pt idx="29">
                  <c:v>52.79</c:v>
                </c:pt>
                <c:pt idx="30">
                  <c:v>52.14</c:v>
                </c:pt>
                <c:pt idx="31">
                  <c:v>51.42</c:v>
                </c:pt>
                <c:pt idx="32">
                  <c:v>50.64</c:v>
                </c:pt>
                <c:pt idx="33">
                  <c:v>50.05</c:v>
                </c:pt>
                <c:pt idx="34">
                  <c:v>49.4</c:v>
                </c:pt>
                <c:pt idx="35">
                  <c:v>48.81</c:v>
                </c:pt>
                <c:pt idx="36">
                  <c:v>48.23</c:v>
                </c:pt>
                <c:pt idx="37">
                  <c:v>47.64</c:v>
                </c:pt>
                <c:pt idx="38">
                  <c:v>47.12</c:v>
                </c:pt>
                <c:pt idx="39">
                  <c:v>46.66</c:v>
                </c:pt>
                <c:pt idx="40">
                  <c:v>46.08</c:v>
                </c:pt>
                <c:pt idx="41">
                  <c:v>45.62</c:v>
                </c:pt>
                <c:pt idx="42">
                  <c:v>44.97</c:v>
                </c:pt>
                <c:pt idx="43">
                  <c:v>44.51</c:v>
                </c:pt>
                <c:pt idx="44">
                  <c:v>43.99</c:v>
                </c:pt>
                <c:pt idx="45">
                  <c:v>43.54</c:v>
                </c:pt>
                <c:pt idx="46">
                  <c:v>43.08</c:v>
                </c:pt>
                <c:pt idx="47">
                  <c:v>42.56</c:v>
                </c:pt>
                <c:pt idx="48">
                  <c:v>42.17</c:v>
                </c:pt>
                <c:pt idx="49">
                  <c:v>41.71</c:v>
                </c:pt>
                <c:pt idx="50">
                  <c:v>41.26</c:v>
                </c:pt>
                <c:pt idx="51">
                  <c:v>40.869999999999997</c:v>
                </c:pt>
                <c:pt idx="52">
                  <c:v>40.409999999999997</c:v>
                </c:pt>
                <c:pt idx="53">
                  <c:v>40.08</c:v>
                </c:pt>
                <c:pt idx="54">
                  <c:v>39.69</c:v>
                </c:pt>
                <c:pt idx="55">
                  <c:v>39.43</c:v>
                </c:pt>
                <c:pt idx="56">
                  <c:v>38.979999999999997</c:v>
                </c:pt>
                <c:pt idx="57">
                  <c:v>38.590000000000003</c:v>
                </c:pt>
                <c:pt idx="58">
                  <c:v>38.26</c:v>
                </c:pt>
                <c:pt idx="59">
                  <c:v>37.869999999999997</c:v>
                </c:pt>
                <c:pt idx="60">
                  <c:v>37.54</c:v>
                </c:pt>
                <c:pt idx="61">
                  <c:v>37.28</c:v>
                </c:pt>
                <c:pt idx="62">
                  <c:v>36.89</c:v>
                </c:pt>
                <c:pt idx="63">
                  <c:v>36.630000000000003</c:v>
                </c:pt>
                <c:pt idx="64">
                  <c:v>36.31</c:v>
                </c:pt>
                <c:pt idx="65">
                  <c:v>35.979999999999997</c:v>
                </c:pt>
                <c:pt idx="66">
                  <c:v>35.72</c:v>
                </c:pt>
                <c:pt idx="67">
                  <c:v>35.39</c:v>
                </c:pt>
                <c:pt idx="68">
                  <c:v>35.07</c:v>
                </c:pt>
                <c:pt idx="69">
                  <c:v>34.81</c:v>
                </c:pt>
                <c:pt idx="70">
                  <c:v>34.549999999999997</c:v>
                </c:pt>
                <c:pt idx="71">
                  <c:v>34.29</c:v>
                </c:pt>
                <c:pt idx="72">
                  <c:v>34.03</c:v>
                </c:pt>
                <c:pt idx="73">
                  <c:v>33.770000000000003</c:v>
                </c:pt>
                <c:pt idx="74">
                  <c:v>33.51</c:v>
                </c:pt>
                <c:pt idx="75">
                  <c:v>33.31</c:v>
                </c:pt>
                <c:pt idx="76">
                  <c:v>33.049999999999997</c:v>
                </c:pt>
                <c:pt idx="77">
                  <c:v>32.79</c:v>
                </c:pt>
                <c:pt idx="78">
                  <c:v>32.53</c:v>
                </c:pt>
                <c:pt idx="79">
                  <c:v>32.33</c:v>
                </c:pt>
                <c:pt idx="80">
                  <c:v>32.14</c:v>
                </c:pt>
                <c:pt idx="81">
                  <c:v>31.88</c:v>
                </c:pt>
                <c:pt idx="82">
                  <c:v>31.68</c:v>
                </c:pt>
                <c:pt idx="83">
                  <c:v>31.49</c:v>
                </c:pt>
                <c:pt idx="84">
                  <c:v>31.23</c:v>
                </c:pt>
                <c:pt idx="85">
                  <c:v>31.1</c:v>
                </c:pt>
                <c:pt idx="86">
                  <c:v>30.83</c:v>
                </c:pt>
                <c:pt idx="87">
                  <c:v>30.64</c:v>
                </c:pt>
                <c:pt idx="88">
                  <c:v>30.51</c:v>
                </c:pt>
                <c:pt idx="89">
                  <c:v>30.25</c:v>
                </c:pt>
                <c:pt idx="90">
                  <c:v>30.12</c:v>
                </c:pt>
                <c:pt idx="91">
                  <c:v>29.92</c:v>
                </c:pt>
                <c:pt idx="92">
                  <c:v>29.79</c:v>
                </c:pt>
                <c:pt idx="93">
                  <c:v>29.6</c:v>
                </c:pt>
                <c:pt idx="94">
                  <c:v>29.34</c:v>
                </c:pt>
                <c:pt idx="95">
                  <c:v>29.21</c:v>
                </c:pt>
                <c:pt idx="96">
                  <c:v>28.95</c:v>
                </c:pt>
                <c:pt idx="97">
                  <c:v>28.88</c:v>
                </c:pt>
                <c:pt idx="98">
                  <c:v>28.75</c:v>
                </c:pt>
                <c:pt idx="99">
                  <c:v>28.49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41640"/>
        <c:axId val="371444384"/>
      </c:scatterChart>
      <c:valAx>
        <c:axId val="37144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444384"/>
        <c:crosses val="autoZero"/>
        <c:crossBetween val="midCat"/>
      </c:valAx>
      <c:valAx>
        <c:axId val="371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44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1032240372937"/>
          <c:y val="0.38293926800816563"/>
          <c:w val="0.195274023582873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 </a:t>
            </a:r>
          </a:p>
          <a:p>
            <a:pPr>
              <a:defRPr/>
            </a:pPr>
            <a:r>
              <a:rPr lang="es-CO"/>
              <a:t>de la temperatura ambiental</a:t>
            </a:r>
          </a:p>
        </c:rich>
      </c:tx>
      <c:layout>
        <c:manualLayout>
          <c:xMode val="edge"/>
          <c:yMode val="edge"/>
          <c:x val="0.26618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0.50900000000000001</c:v>
                </c:pt>
                <c:pt idx="2">
                  <c:v>1.018</c:v>
                </c:pt>
                <c:pt idx="3">
                  <c:v>1.5271666666666668</c:v>
                </c:pt>
                <c:pt idx="4">
                  <c:v>2.0361666666666669</c:v>
                </c:pt>
                <c:pt idx="5">
                  <c:v>2.5451666666666664</c:v>
                </c:pt>
                <c:pt idx="6">
                  <c:v>3.0541666666666667</c:v>
                </c:pt>
                <c:pt idx="7">
                  <c:v>3.5631666666666666</c:v>
                </c:pt>
                <c:pt idx="8">
                  <c:v>4.072166666666666</c:v>
                </c:pt>
                <c:pt idx="9">
                  <c:v>4.5810000000000004</c:v>
                </c:pt>
                <c:pt idx="10">
                  <c:v>5.09</c:v>
                </c:pt>
                <c:pt idx="11">
                  <c:v>5.5988333333333333</c:v>
                </c:pt>
                <c:pt idx="12">
                  <c:v>6.1078333333333328</c:v>
                </c:pt>
                <c:pt idx="13">
                  <c:v>6.6166666666666663</c:v>
                </c:pt>
                <c:pt idx="14">
                  <c:v>7.1256666666666657</c:v>
                </c:pt>
                <c:pt idx="15">
                  <c:v>7.6345000000000001</c:v>
                </c:pt>
                <c:pt idx="16">
                  <c:v>8.1434999999999995</c:v>
                </c:pt>
                <c:pt idx="17">
                  <c:v>8.6523333333333348</c:v>
                </c:pt>
                <c:pt idx="18">
                  <c:v>9.1611666666666682</c:v>
                </c:pt>
                <c:pt idx="19">
                  <c:v>9.67</c:v>
                </c:pt>
                <c:pt idx="20">
                  <c:v>10.179</c:v>
                </c:pt>
                <c:pt idx="21">
                  <c:v>10.687833333333336</c:v>
                </c:pt>
                <c:pt idx="22">
                  <c:v>11.196666666666667</c:v>
                </c:pt>
                <c:pt idx="23">
                  <c:v>11.705500000000001</c:v>
                </c:pt>
                <c:pt idx="24">
                  <c:v>12.214333333333334</c:v>
                </c:pt>
                <c:pt idx="25">
                  <c:v>12.723166666666668</c:v>
                </c:pt>
                <c:pt idx="26">
                  <c:v>13.232000000000001</c:v>
                </c:pt>
                <c:pt idx="27">
                  <c:v>13.740833333333335</c:v>
                </c:pt>
                <c:pt idx="28">
                  <c:v>14.249666666666666</c:v>
                </c:pt>
                <c:pt idx="29">
                  <c:v>14.7585</c:v>
                </c:pt>
                <c:pt idx="30">
                  <c:v>15.267333333333335</c:v>
                </c:pt>
                <c:pt idx="31">
                  <c:v>15.776000000000002</c:v>
                </c:pt>
                <c:pt idx="32">
                  <c:v>16.284833333333335</c:v>
                </c:pt>
                <c:pt idx="33">
                  <c:v>16.79366666666667</c:v>
                </c:pt>
                <c:pt idx="34">
                  <c:v>17.302500000000002</c:v>
                </c:pt>
                <c:pt idx="35">
                  <c:v>17.811333333333334</c:v>
                </c:pt>
                <c:pt idx="36">
                  <c:v>18.320166666666669</c:v>
                </c:pt>
                <c:pt idx="37">
                  <c:v>18.828833333333332</c:v>
                </c:pt>
                <c:pt idx="38">
                  <c:v>19.337666666666667</c:v>
                </c:pt>
                <c:pt idx="39">
                  <c:v>19.846499999999999</c:v>
                </c:pt>
                <c:pt idx="40">
                  <c:v>20.355166666666666</c:v>
                </c:pt>
                <c:pt idx="41">
                  <c:v>20.864000000000001</c:v>
                </c:pt>
                <c:pt idx="42">
                  <c:v>21.372833333333336</c:v>
                </c:pt>
                <c:pt idx="43">
                  <c:v>21.881500000000003</c:v>
                </c:pt>
                <c:pt idx="44">
                  <c:v>22.390333333333334</c:v>
                </c:pt>
                <c:pt idx="45">
                  <c:v>22.899166666666666</c:v>
                </c:pt>
                <c:pt idx="46">
                  <c:v>23.407833333333333</c:v>
                </c:pt>
                <c:pt idx="47">
                  <c:v>23.916666666666668</c:v>
                </c:pt>
                <c:pt idx="48">
                  <c:v>24.425333333333334</c:v>
                </c:pt>
                <c:pt idx="49">
                  <c:v>24.934166666666666</c:v>
                </c:pt>
                <c:pt idx="50">
                  <c:v>25.443000000000001</c:v>
                </c:pt>
                <c:pt idx="51">
                  <c:v>25.951666666666668</c:v>
                </c:pt>
                <c:pt idx="52">
                  <c:v>26.460500000000003</c:v>
                </c:pt>
                <c:pt idx="53">
                  <c:v>26.96916666666667</c:v>
                </c:pt>
                <c:pt idx="54">
                  <c:v>27.477833333333333</c:v>
                </c:pt>
                <c:pt idx="55">
                  <c:v>27.986666666666668</c:v>
                </c:pt>
                <c:pt idx="56">
                  <c:v>28.4955</c:v>
                </c:pt>
                <c:pt idx="57">
                  <c:v>29.004166666666666</c:v>
                </c:pt>
                <c:pt idx="58">
                  <c:v>29.512833333333333</c:v>
                </c:pt>
                <c:pt idx="59">
                  <c:v>30.021666666666665</c:v>
                </c:pt>
                <c:pt idx="60">
                  <c:v>30.530333333333331</c:v>
                </c:pt>
                <c:pt idx="61">
                  <c:v>31.03916666666667</c:v>
                </c:pt>
                <c:pt idx="62">
                  <c:v>31.547833333333337</c:v>
                </c:pt>
                <c:pt idx="63">
                  <c:v>32.056666666666665</c:v>
                </c:pt>
                <c:pt idx="64">
                  <c:v>32.565333333333335</c:v>
                </c:pt>
                <c:pt idx="65">
                  <c:v>33.07416666666667</c:v>
                </c:pt>
                <c:pt idx="66">
                  <c:v>33.582833333333333</c:v>
                </c:pt>
                <c:pt idx="67">
                  <c:v>34.091500000000003</c:v>
                </c:pt>
                <c:pt idx="68">
                  <c:v>34.600333333333332</c:v>
                </c:pt>
                <c:pt idx="69">
                  <c:v>35.109000000000002</c:v>
                </c:pt>
                <c:pt idx="70">
                  <c:v>35.61783333333333</c:v>
                </c:pt>
                <c:pt idx="71">
                  <c:v>36.126499999999993</c:v>
                </c:pt>
                <c:pt idx="72">
                  <c:v>36.635166666666663</c:v>
                </c:pt>
                <c:pt idx="73">
                  <c:v>37.143999999999998</c:v>
                </c:pt>
                <c:pt idx="74">
                  <c:v>37.652666666666661</c:v>
                </c:pt>
                <c:pt idx="75">
                  <c:v>38.161333333333332</c:v>
                </c:pt>
                <c:pt idx="76">
                  <c:v>38.670166666666667</c:v>
                </c:pt>
                <c:pt idx="77">
                  <c:v>39.178833333333337</c:v>
                </c:pt>
                <c:pt idx="78">
                  <c:v>39.6875</c:v>
                </c:pt>
                <c:pt idx="79">
                  <c:v>40.196333333333328</c:v>
                </c:pt>
                <c:pt idx="80">
                  <c:v>40.704999999999998</c:v>
                </c:pt>
                <c:pt idx="81">
                  <c:v>41.213666666666661</c:v>
                </c:pt>
                <c:pt idx="82">
                  <c:v>41.722499999999997</c:v>
                </c:pt>
                <c:pt idx="83">
                  <c:v>42.231166666666667</c:v>
                </c:pt>
                <c:pt idx="84">
                  <c:v>42.73983333333333</c:v>
                </c:pt>
                <c:pt idx="85">
                  <c:v>43.248666666666658</c:v>
                </c:pt>
                <c:pt idx="86">
                  <c:v>43.757333333333328</c:v>
                </c:pt>
                <c:pt idx="87">
                  <c:v>44.265999999999998</c:v>
                </c:pt>
                <c:pt idx="88">
                  <c:v>44.774666666666668</c:v>
                </c:pt>
                <c:pt idx="89">
                  <c:v>45.283499999999997</c:v>
                </c:pt>
                <c:pt idx="90">
                  <c:v>45.79216666666666</c:v>
                </c:pt>
                <c:pt idx="91">
                  <c:v>46.30083333333333</c:v>
                </c:pt>
                <c:pt idx="92">
                  <c:v>46.809666666666665</c:v>
                </c:pt>
                <c:pt idx="93">
                  <c:v>47.318333333333335</c:v>
                </c:pt>
                <c:pt idx="94">
                  <c:v>47.826999999999998</c:v>
                </c:pt>
                <c:pt idx="95">
                  <c:v>48.335833333333326</c:v>
                </c:pt>
                <c:pt idx="96">
                  <c:v>48.844499999999996</c:v>
                </c:pt>
                <c:pt idx="97">
                  <c:v>49.35316666666666</c:v>
                </c:pt>
                <c:pt idx="98">
                  <c:v>49.861833333333337</c:v>
                </c:pt>
                <c:pt idx="99">
                  <c:v>50.3705</c:v>
                </c:pt>
              </c:numCache>
            </c:numRef>
          </c:xVal>
          <c:yVal>
            <c:numRef>
              <c:f>Hoja2!$C$2:$C$101</c:f>
              <c:numCache>
                <c:formatCode>General</c:formatCode>
                <c:ptCount val="100"/>
                <c:pt idx="0">
                  <c:v>16.190000000000001</c:v>
                </c:pt>
                <c:pt idx="1">
                  <c:v>16.190000000000001</c:v>
                </c:pt>
                <c:pt idx="2">
                  <c:v>16.28</c:v>
                </c:pt>
                <c:pt idx="3">
                  <c:v>16.190000000000001</c:v>
                </c:pt>
                <c:pt idx="4">
                  <c:v>16.190000000000001</c:v>
                </c:pt>
                <c:pt idx="5">
                  <c:v>16.190000000000001</c:v>
                </c:pt>
                <c:pt idx="6">
                  <c:v>16.190000000000001</c:v>
                </c:pt>
                <c:pt idx="7">
                  <c:v>16.190000000000001</c:v>
                </c:pt>
                <c:pt idx="8">
                  <c:v>16.190000000000001</c:v>
                </c:pt>
                <c:pt idx="9">
                  <c:v>16.190000000000001</c:v>
                </c:pt>
                <c:pt idx="10">
                  <c:v>16.190000000000001</c:v>
                </c:pt>
                <c:pt idx="11">
                  <c:v>16.190000000000001</c:v>
                </c:pt>
                <c:pt idx="12">
                  <c:v>16.190000000000001</c:v>
                </c:pt>
                <c:pt idx="13">
                  <c:v>16.190000000000001</c:v>
                </c:pt>
                <c:pt idx="14">
                  <c:v>16.190000000000001</c:v>
                </c:pt>
                <c:pt idx="15">
                  <c:v>16.190000000000001</c:v>
                </c:pt>
                <c:pt idx="16">
                  <c:v>16.190000000000001</c:v>
                </c:pt>
                <c:pt idx="17">
                  <c:v>16.190000000000001</c:v>
                </c:pt>
                <c:pt idx="18">
                  <c:v>16.190000000000001</c:v>
                </c:pt>
                <c:pt idx="19">
                  <c:v>16.190000000000001</c:v>
                </c:pt>
                <c:pt idx="20">
                  <c:v>16.190000000000001</c:v>
                </c:pt>
                <c:pt idx="21">
                  <c:v>16.190000000000001</c:v>
                </c:pt>
                <c:pt idx="22">
                  <c:v>16.09</c:v>
                </c:pt>
                <c:pt idx="23">
                  <c:v>16.190000000000001</c:v>
                </c:pt>
                <c:pt idx="24">
                  <c:v>16.190000000000001</c:v>
                </c:pt>
                <c:pt idx="25">
                  <c:v>16.190000000000001</c:v>
                </c:pt>
                <c:pt idx="26">
                  <c:v>16.190000000000001</c:v>
                </c:pt>
                <c:pt idx="27">
                  <c:v>16.28</c:v>
                </c:pt>
                <c:pt idx="28">
                  <c:v>16.28</c:v>
                </c:pt>
                <c:pt idx="29">
                  <c:v>16.28</c:v>
                </c:pt>
                <c:pt idx="30">
                  <c:v>16.28</c:v>
                </c:pt>
                <c:pt idx="31">
                  <c:v>16.190000000000001</c:v>
                </c:pt>
                <c:pt idx="32">
                  <c:v>16.190000000000001</c:v>
                </c:pt>
                <c:pt idx="33">
                  <c:v>16.190000000000001</c:v>
                </c:pt>
                <c:pt idx="34">
                  <c:v>16.190000000000001</c:v>
                </c:pt>
                <c:pt idx="35">
                  <c:v>16.09</c:v>
                </c:pt>
                <c:pt idx="36">
                  <c:v>16.09</c:v>
                </c:pt>
                <c:pt idx="37">
                  <c:v>16.09</c:v>
                </c:pt>
                <c:pt idx="38">
                  <c:v>16.09</c:v>
                </c:pt>
                <c:pt idx="39">
                  <c:v>16.09</c:v>
                </c:pt>
                <c:pt idx="40">
                  <c:v>16.09</c:v>
                </c:pt>
                <c:pt idx="41">
                  <c:v>16.09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16.09</c:v>
                </c:pt>
                <c:pt idx="46">
                  <c:v>16.09</c:v>
                </c:pt>
                <c:pt idx="47">
                  <c:v>16.09</c:v>
                </c:pt>
                <c:pt idx="48">
                  <c:v>16.09</c:v>
                </c:pt>
                <c:pt idx="49">
                  <c:v>16.09</c:v>
                </c:pt>
                <c:pt idx="50">
                  <c:v>16.09</c:v>
                </c:pt>
                <c:pt idx="51">
                  <c:v>16.09</c:v>
                </c:pt>
                <c:pt idx="52">
                  <c:v>16.09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16.09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16.09</c:v>
                </c:pt>
                <c:pt idx="77">
                  <c:v>16</c:v>
                </c:pt>
                <c:pt idx="78">
                  <c:v>16</c:v>
                </c:pt>
                <c:pt idx="79">
                  <c:v>16.09</c:v>
                </c:pt>
                <c:pt idx="80">
                  <c:v>16.09</c:v>
                </c:pt>
                <c:pt idx="81">
                  <c:v>16.09</c:v>
                </c:pt>
                <c:pt idx="82">
                  <c:v>16.190000000000001</c:v>
                </c:pt>
                <c:pt idx="83">
                  <c:v>16.190000000000001</c:v>
                </c:pt>
                <c:pt idx="84">
                  <c:v>16.190000000000001</c:v>
                </c:pt>
                <c:pt idx="85">
                  <c:v>16.190000000000001</c:v>
                </c:pt>
                <c:pt idx="86">
                  <c:v>16.190000000000001</c:v>
                </c:pt>
                <c:pt idx="87">
                  <c:v>16.190000000000001</c:v>
                </c:pt>
                <c:pt idx="88">
                  <c:v>16.190000000000001</c:v>
                </c:pt>
                <c:pt idx="89">
                  <c:v>16.190000000000001</c:v>
                </c:pt>
                <c:pt idx="90">
                  <c:v>16.28</c:v>
                </c:pt>
                <c:pt idx="91">
                  <c:v>16.28</c:v>
                </c:pt>
                <c:pt idx="92">
                  <c:v>16.28</c:v>
                </c:pt>
                <c:pt idx="93">
                  <c:v>16.28</c:v>
                </c:pt>
                <c:pt idx="94">
                  <c:v>16.28</c:v>
                </c:pt>
                <c:pt idx="95">
                  <c:v>16.28</c:v>
                </c:pt>
                <c:pt idx="96">
                  <c:v>16.28</c:v>
                </c:pt>
                <c:pt idx="97">
                  <c:v>16.28</c:v>
                </c:pt>
                <c:pt idx="98">
                  <c:v>16.28</c:v>
                </c:pt>
                <c:pt idx="99">
                  <c:v>16.28</c:v>
                </c:pt>
              </c:numCache>
            </c:numRef>
          </c:yVal>
          <c:smooth val="1"/>
        </c:ser>
        <c:ser>
          <c:idx val="1"/>
          <c:order val="1"/>
          <c:tx>
            <c:v>Promedio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Hoja2!$C$105:$D$105</c:f>
              <c:numCache>
                <c:formatCode>General</c:formatCode>
                <c:ptCount val="2"/>
                <c:pt idx="0">
                  <c:v>50.3705</c:v>
                </c:pt>
                <c:pt idx="1">
                  <c:v>0</c:v>
                </c:pt>
              </c:numCache>
            </c:numRef>
          </c:xVal>
          <c:yVal>
            <c:numRef>
              <c:f>Hoja2!$C$104:$D$104</c:f>
              <c:numCache>
                <c:formatCode>General</c:formatCode>
                <c:ptCount val="2"/>
                <c:pt idx="0">
                  <c:v>16.131200000000003</c:v>
                </c:pt>
                <c:pt idx="1">
                  <c:v>16.131200000000003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53712"/>
        <c:axId val="451950576"/>
      </c:scatterChart>
      <c:valAx>
        <c:axId val="4519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950576"/>
        <c:crosses val="autoZero"/>
        <c:crossBetween val="midCat"/>
      </c:valAx>
      <c:valAx>
        <c:axId val="4519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(°C)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65317876932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9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0762536261923"/>
          <c:y val="0.40859837302490304"/>
          <c:w val="0.1956390217577943"/>
          <c:h val="0.14492852609608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4762</xdr:rowOff>
    </xdr:from>
    <xdr:to>
      <xdr:col>14</xdr:col>
      <xdr:colOff>180975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16</xdr:row>
      <xdr:rowOff>61911</xdr:rowOff>
    </xdr:from>
    <xdr:to>
      <xdr:col>14</xdr:col>
      <xdr:colOff>190499</xdr:colOff>
      <xdr:row>31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xt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4"/>
    </sheetNames>
    <sheetDataSet>
      <sheetData sheetId="0">
        <row r="2">
          <cell r="D2">
            <v>0</v>
          </cell>
          <cell r="E2">
            <v>91.81</v>
          </cell>
        </row>
        <row r="3">
          <cell r="B3">
            <v>89.46</v>
          </cell>
          <cell r="D3">
            <v>0.51</v>
          </cell>
          <cell r="E3">
            <v>90.113013315374872</v>
          </cell>
        </row>
        <row r="4">
          <cell r="B4">
            <v>86.53</v>
          </cell>
          <cell r="D4">
            <v>1.02</v>
          </cell>
          <cell r="E4">
            <v>88.45322860909009</v>
          </cell>
        </row>
        <row r="5">
          <cell r="B5">
            <v>83.86</v>
          </cell>
          <cell r="D5">
            <v>1.53</v>
          </cell>
          <cell r="E5">
            <v>86.829830325428603</v>
          </cell>
        </row>
        <row r="6">
          <cell r="B6">
            <v>81.58</v>
          </cell>
          <cell r="D6">
            <v>2.04</v>
          </cell>
          <cell r="E6">
            <v>85.242020787591514</v>
          </cell>
        </row>
        <row r="7">
          <cell r="B7">
            <v>79.56</v>
          </cell>
          <cell r="D7">
            <v>2.54</v>
          </cell>
          <cell r="E7">
            <v>83.719141105478073</v>
          </cell>
        </row>
        <row r="8">
          <cell r="B8">
            <v>77.87</v>
          </cell>
          <cell r="D8">
            <v>3.05</v>
          </cell>
          <cell r="E8">
            <v>82.199525262990875</v>
          </cell>
        </row>
        <row r="9">
          <cell r="B9">
            <v>76.17</v>
          </cell>
          <cell r="D9">
            <v>3.5600000000000005</v>
          </cell>
          <cell r="E9">
            <v>80.713223008742219</v>
          </cell>
        </row>
        <row r="10">
          <cell r="B10">
            <v>74.67</v>
          </cell>
          <cell r="D10">
            <v>4.07</v>
          </cell>
          <cell r="E10">
            <v>79.259504029760677</v>
          </cell>
        </row>
        <row r="11">
          <cell r="B11">
            <v>73.180000000000007</v>
          </cell>
          <cell r="D11">
            <v>4.58</v>
          </cell>
          <cell r="E11">
            <v>77.837654023269607</v>
          </cell>
        </row>
        <row r="12">
          <cell r="B12">
            <v>71.739999999999995</v>
          </cell>
          <cell r="D12">
            <v>5.09</v>
          </cell>
          <cell r="E12">
            <v>76.446974345705655</v>
          </cell>
        </row>
        <row r="13">
          <cell r="B13">
            <v>70.44</v>
          </cell>
          <cell r="D13">
            <v>5.6000000000000005</v>
          </cell>
          <cell r="E13">
            <v>75.086781669431602</v>
          </cell>
        </row>
        <row r="14">
          <cell r="B14">
            <v>69.27</v>
          </cell>
          <cell r="D14">
            <v>6.11</v>
          </cell>
          <cell r="E14">
            <v>73.756407646974878</v>
          </cell>
        </row>
        <row r="15">
          <cell r="B15">
            <v>68.16</v>
          </cell>
          <cell r="D15">
            <v>6.62</v>
          </cell>
          <cell r="E15">
            <v>72.455198582626778</v>
          </cell>
        </row>
        <row r="16">
          <cell r="B16">
            <v>67.05</v>
          </cell>
          <cell r="D16">
            <v>7.12</v>
          </cell>
          <cell r="E16">
            <v>71.207199500207309</v>
          </cell>
        </row>
        <row r="17">
          <cell r="B17">
            <v>65.95</v>
          </cell>
          <cell r="D17">
            <v>7.6300000000000008</v>
          </cell>
          <cell r="E17">
            <v>69.961875132610402</v>
          </cell>
        </row>
        <row r="18">
          <cell r="B18">
            <v>64.97</v>
          </cell>
          <cell r="D18">
            <v>8.14</v>
          </cell>
          <cell r="E18">
            <v>68.743851232701203</v>
          </cell>
        </row>
        <row r="19">
          <cell r="B19">
            <v>63.99</v>
          </cell>
          <cell r="D19">
            <v>8.65</v>
          </cell>
          <cell r="E19">
            <v>67.552529309391446</v>
          </cell>
        </row>
        <row r="20">
          <cell r="B20">
            <v>63.08</v>
          </cell>
          <cell r="D20">
            <v>9.16</v>
          </cell>
          <cell r="E20">
            <v>66.387323991938942</v>
          </cell>
        </row>
        <row r="21">
          <cell r="B21">
            <v>62.17</v>
          </cell>
          <cell r="D21">
            <v>9.67</v>
          </cell>
          <cell r="E21">
            <v>65.247662742318369</v>
          </cell>
        </row>
        <row r="22">
          <cell r="B22">
            <v>61.26</v>
          </cell>
          <cell r="D22">
            <v>10.18</v>
          </cell>
          <cell r="E22">
            <v>64.132985573897614</v>
          </cell>
        </row>
        <row r="23">
          <cell r="B23">
            <v>60.34</v>
          </cell>
          <cell r="D23">
            <v>10.69</v>
          </cell>
          <cell r="E23">
            <v>63.042744776281538</v>
          </cell>
        </row>
        <row r="24">
          <cell r="B24">
            <v>59.56</v>
          </cell>
          <cell r="D24">
            <v>11.200000000000001</v>
          </cell>
          <cell r="E24">
            <v>61.976404646187547</v>
          </cell>
        </row>
        <row r="25">
          <cell r="B25">
            <v>58.72</v>
          </cell>
          <cell r="D25">
            <v>11.700000000000001</v>
          </cell>
          <cell r="E25">
            <v>60.953670067735274</v>
          </cell>
        </row>
        <row r="26">
          <cell r="B26">
            <v>58</v>
          </cell>
          <cell r="D26">
            <v>12.21</v>
          </cell>
          <cell r="E26">
            <v>59.933127416645021</v>
          </cell>
        </row>
        <row r="27">
          <cell r="B27">
            <v>57.28</v>
          </cell>
          <cell r="D27">
            <v>12.72</v>
          </cell>
          <cell r="E27">
            <v>58.934957484177289</v>
          </cell>
        </row>
        <row r="28">
          <cell r="B28">
            <v>56.57</v>
          </cell>
          <cell r="D28">
            <v>13.23</v>
          </cell>
          <cell r="E28">
            <v>57.958669807206363</v>
          </cell>
        </row>
        <row r="29">
          <cell r="B29">
            <v>55.91</v>
          </cell>
          <cell r="D29">
            <v>13.74</v>
          </cell>
          <cell r="E29">
            <v>57.003784674723065</v>
          </cell>
        </row>
        <row r="30">
          <cell r="B30">
            <v>55.2</v>
          </cell>
          <cell r="D30">
            <v>14.25</v>
          </cell>
          <cell r="E30">
            <v>56.069832892122832</v>
          </cell>
        </row>
        <row r="31">
          <cell r="B31">
            <v>54.61</v>
          </cell>
          <cell r="D31">
            <v>14.76</v>
          </cell>
          <cell r="E31">
            <v>55.156355550661146</v>
          </cell>
        </row>
        <row r="32">
          <cell r="B32">
            <v>53.83</v>
          </cell>
          <cell r="D32">
            <v>15.27</v>
          </cell>
          <cell r="E32">
            <v>54.262903801962992</v>
          </cell>
        </row>
        <row r="33">
          <cell r="B33">
            <v>53.24</v>
          </cell>
          <cell r="D33">
            <v>15.78</v>
          </cell>
          <cell r="E33">
            <v>53.38903863747575</v>
          </cell>
        </row>
        <row r="34">
          <cell r="B34">
            <v>52.66</v>
          </cell>
          <cell r="D34">
            <v>16.279999999999998</v>
          </cell>
          <cell r="E34">
            <v>52.550908199163146</v>
          </cell>
        </row>
        <row r="35">
          <cell r="B35">
            <v>52.07</v>
          </cell>
          <cell r="D35">
            <v>16.79</v>
          </cell>
          <cell r="E35">
            <v>51.714574044147696</v>
          </cell>
        </row>
        <row r="36">
          <cell r="B36">
            <v>51.48</v>
          </cell>
          <cell r="D36">
            <v>17.299999999999997</v>
          </cell>
          <cell r="E36">
            <v>50.896574320039704</v>
          </cell>
        </row>
        <row r="37">
          <cell r="B37">
            <v>50.83</v>
          </cell>
          <cell r="D37">
            <v>17.809999999999999</v>
          </cell>
          <cell r="E37">
            <v>50.096507092570846</v>
          </cell>
        </row>
        <row r="38">
          <cell r="B38">
            <v>50.31</v>
          </cell>
          <cell r="D38">
            <v>18.319999999999997</v>
          </cell>
          <cell r="E38">
            <v>49.313979238826491</v>
          </cell>
        </row>
        <row r="39">
          <cell r="B39">
            <v>49.73</v>
          </cell>
          <cell r="D39">
            <v>18.829999999999998</v>
          </cell>
          <cell r="E39">
            <v>48.5486062540799</v>
          </cell>
        </row>
        <row r="40">
          <cell r="B40">
            <v>49.2</v>
          </cell>
          <cell r="D40">
            <v>19.34</v>
          </cell>
          <cell r="E40">
            <v>47.800012062861157</v>
          </cell>
        </row>
        <row r="41">
          <cell r="B41">
            <v>48.68</v>
          </cell>
          <cell r="D41">
            <v>19.849999999999998</v>
          </cell>
          <cell r="E41">
            <v>47.067828834167784</v>
          </cell>
        </row>
        <row r="42">
          <cell r="B42">
            <v>48.16</v>
          </cell>
          <cell r="D42">
            <v>20.349999999999998</v>
          </cell>
          <cell r="E42">
            <v>46.365586571484144</v>
          </cell>
        </row>
        <row r="43">
          <cell r="B43">
            <v>47.64</v>
          </cell>
          <cell r="D43">
            <v>20.86</v>
          </cell>
          <cell r="E43">
            <v>45.664849356212407</v>
          </cell>
        </row>
        <row r="44">
          <cell r="B44">
            <v>47.12</v>
          </cell>
          <cell r="D44">
            <v>21.369999999999997</v>
          </cell>
          <cell r="E44">
            <v>44.979473964896627</v>
          </cell>
        </row>
        <row r="45">
          <cell r="B45">
            <v>46.73</v>
          </cell>
          <cell r="D45">
            <v>21.88</v>
          </cell>
          <cell r="E45">
            <v>44.309123629872524</v>
          </cell>
        </row>
        <row r="46">
          <cell r="B46">
            <v>46.21</v>
          </cell>
          <cell r="D46">
            <v>22.389999999999997</v>
          </cell>
          <cell r="E46">
            <v>43.653468966222846</v>
          </cell>
        </row>
        <row r="47">
          <cell r="B47">
            <v>45.75</v>
          </cell>
          <cell r="D47">
            <v>22.9</v>
          </cell>
          <cell r="E47">
            <v>43.012187809929969</v>
          </cell>
        </row>
        <row r="48">
          <cell r="B48">
            <v>45.36</v>
          </cell>
          <cell r="D48">
            <v>23.41</v>
          </cell>
          <cell r="E48">
            <v>42.384965059576643</v>
          </cell>
        </row>
        <row r="49">
          <cell r="B49">
            <v>44.91</v>
          </cell>
          <cell r="D49">
            <v>23.919999999999998</v>
          </cell>
          <cell r="E49">
            <v>41.77149252151704</v>
          </cell>
        </row>
        <row r="50">
          <cell r="B50">
            <v>44.45</v>
          </cell>
          <cell r="D50">
            <v>24.419999999999998</v>
          </cell>
          <cell r="E50">
            <v>41.183106546069283</v>
          </cell>
        </row>
        <row r="51">
          <cell r="B51">
            <v>44.06</v>
          </cell>
          <cell r="D51">
            <v>24.93</v>
          </cell>
          <cell r="E51">
            <v>40.595981600947653</v>
          </cell>
        </row>
        <row r="52">
          <cell r="B52">
            <v>43.67</v>
          </cell>
          <cell r="D52">
            <v>25.439999999999998</v>
          </cell>
          <cell r="E52">
            <v>40.021727828999857</v>
          </cell>
        </row>
        <row r="53">
          <cell r="B53">
            <v>43.28</v>
          </cell>
          <cell r="D53">
            <v>25.95</v>
          </cell>
          <cell r="E53">
            <v>39.460063063541867</v>
          </cell>
        </row>
        <row r="54">
          <cell r="B54">
            <v>42.82</v>
          </cell>
          <cell r="D54">
            <v>26.459999999999997</v>
          </cell>
          <cell r="E54">
            <v>38.910711323653508</v>
          </cell>
        </row>
        <row r="55">
          <cell r="B55">
            <v>42.43</v>
          </cell>
          <cell r="D55">
            <v>26.97</v>
          </cell>
          <cell r="E55">
            <v>38.373402678571793</v>
          </cell>
        </row>
        <row r="56">
          <cell r="B56">
            <v>42.04</v>
          </cell>
          <cell r="D56">
            <v>27.479999999999997</v>
          </cell>
          <cell r="E56">
            <v>37.847873115057141</v>
          </cell>
        </row>
        <row r="57">
          <cell r="B57">
            <v>41.71</v>
          </cell>
          <cell r="D57">
            <v>27.99</v>
          </cell>
          <cell r="E57">
            <v>37.333864407667178</v>
          </cell>
        </row>
        <row r="58">
          <cell r="B58">
            <v>41.26</v>
          </cell>
          <cell r="D58">
            <v>28.49</v>
          </cell>
          <cell r="E58">
            <v>36.840874916005696</v>
          </cell>
        </row>
        <row r="59">
          <cell r="B59">
            <v>40.93</v>
          </cell>
          <cell r="D59">
            <v>29</v>
          </cell>
          <cell r="E59">
            <v>36.34894200068252</v>
          </cell>
        </row>
        <row r="60">
          <cell r="B60">
            <v>40.61</v>
          </cell>
          <cell r="D60">
            <v>29.509999999999998</v>
          </cell>
          <cell r="E60">
            <v>35.867793423166205</v>
          </cell>
        </row>
        <row r="61">
          <cell r="B61">
            <v>40.22</v>
          </cell>
          <cell r="D61">
            <v>30.02</v>
          </cell>
          <cell r="E61">
            <v>35.397192765160071</v>
          </cell>
        </row>
        <row r="62">
          <cell r="B62">
            <v>39.950000000000003</v>
          </cell>
          <cell r="D62">
            <v>30.529999999999998</v>
          </cell>
          <cell r="E62">
            <v>34.936908791217938</v>
          </cell>
        </row>
        <row r="63">
          <cell r="B63">
            <v>39.56</v>
          </cell>
          <cell r="D63">
            <v>31.04</v>
          </cell>
          <cell r="E63">
            <v>34.48671533512379</v>
          </cell>
        </row>
        <row r="64">
          <cell r="B64">
            <v>39.24</v>
          </cell>
          <cell r="D64">
            <v>31.55</v>
          </cell>
          <cell r="E64">
            <v>34.046391188762186</v>
          </cell>
        </row>
        <row r="65">
          <cell r="B65">
            <v>38.85</v>
          </cell>
          <cell r="D65">
            <v>32.06</v>
          </cell>
          <cell r="E65">
            <v>33.615719993424946</v>
          </cell>
        </row>
        <row r="66">
          <cell r="B66">
            <v>38.590000000000003</v>
          </cell>
          <cell r="D66">
            <v>32.56</v>
          </cell>
          <cell r="E66">
            <v>33.202660116014208</v>
          </cell>
        </row>
        <row r="67">
          <cell r="B67">
            <v>38.26</v>
          </cell>
          <cell r="D67">
            <v>33.07</v>
          </cell>
          <cell r="E67">
            <v>32.790485509588265</v>
          </cell>
        </row>
        <row r="68">
          <cell r="B68">
            <v>37.94</v>
          </cell>
          <cell r="D68">
            <v>33.580000000000005</v>
          </cell>
          <cell r="E68">
            <v>32.387346749418285</v>
          </cell>
        </row>
        <row r="69">
          <cell r="B69">
            <v>37.61</v>
          </cell>
          <cell r="D69">
            <v>34.090000000000003</v>
          </cell>
          <cell r="E69">
            <v>31.993045748294914</v>
          </cell>
        </row>
        <row r="70">
          <cell r="B70">
            <v>37.35</v>
          </cell>
          <cell r="D70">
            <v>34.6</v>
          </cell>
          <cell r="E70">
            <v>31.60738876155083</v>
          </cell>
        </row>
        <row r="71">
          <cell r="B71">
            <v>37.020000000000003</v>
          </cell>
          <cell r="D71">
            <v>35.11</v>
          </cell>
          <cell r="E71">
            <v>31.230186291861973</v>
          </cell>
        </row>
        <row r="72">
          <cell r="B72">
            <v>36.76</v>
          </cell>
          <cell r="D72">
            <v>35.620000000000005</v>
          </cell>
          <cell r="E72">
            <v>30.861252996135661</v>
          </cell>
        </row>
        <row r="73">
          <cell r="B73">
            <v>36.44</v>
          </cell>
          <cell r="D73">
            <v>36.130000000000003</v>
          </cell>
          <cell r="E73">
            <v>30.500407594439984</v>
          </cell>
        </row>
        <row r="74">
          <cell r="B74">
            <v>36.24</v>
          </cell>
          <cell r="D74">
            <v>36.630000000000003</v>
          </cell>
          <cell r="E74">
            <v>30.154318143828064</v>
          </cell>
        </row>
        <row r="75">
          <cell r="B75">
            <v>35.92</v>
          </cell>
          <cell r="D75">
            <v>37.14</v>
          </cell>
          <cell r="E75">
            <v>29.808970433011087</v>
          </cell>
        </row>
        <row r="76">
          <cell r="B76">
            <v>35.659999999999997</v>
          </cell>
          <cell r="D76">
            <v>37.65</v>
          </cell>
          <cell r="E76">
            <v>29.471193564189573</v>
          </cell>
        </row>
        <row r="77">
          <cell r="B77">
            <v>35.39</v>
          </cell>
          <cell r="D77">
            <v>38.160000000000004</v>
          </cell>
          <cell r="E77">
            <v>29.14082156652681</v>
          </cell>
        </row>
        <row r="78">
          <cell r="B78">
            <v>35.130000000000003</v>
          </cell>
          <cell r="D78">
            <v>38.67</v>
          </cell>
          <cell r="E78">
            <v>28.817692107660999</v>
          </cell>
        </row>
        <row r="79">
          <cell r="B79">
            <v>34.869999999999997</v>
          </cell>
          <cell r="D79">
            <v>39.18</v>
          </cell>
          <cell r="E79">
            <v>28.501646413941241</v>
          </cell>
        </row>
        <row r="80">
          <cell r="B80">
            <v>34.61</v>
          </cell>
          <cell r="D80">
            <v>39.690000000000005</v>
          </cell>
          <cell r="E80">
            <v>28.19252919241212</v>
          </cell>
        </row>
        <row r="81">
          <cell r="B81">
            <v>34.35</v>
          </cell>
          <cell r="D81">
            <v>40.200000000000003</v>
          </cell>
          <cell r="E81">
            <v>27.890188554508647</v>
          </cell>
        </row>
        <row r="82">
          <cell r="B82">
            <v>34.090000000000003</v>
          </cell>
          <cell r="D82">
            <v>40.700000000000003</v>
          </cell>
          <cell r="E82">
            <v>27.600211448584709</v>
          </cell>
        </row>
        <row r="83">
          <cell r="B83">
            <v>33.9</v>
          </cell>
          <cell r="D83">
            <v>41.21</v>
          </cell>
          <cell r="E83">
            <v>27.310855822335192</v>
          </cell>
        </row>
        <row r="84">
          <cell r="B84">
            <v>33.700000000000003</v>
          </cell>
          <cell r="D84">
            <v>41.72</v>
          </cell>
          <cell r="E84">
            <v>27.02784355861051</v>
          </cell>
        </row>
        <row r="85">
          <cell r="B85">
            <v>33.44</v>
          </cell>
          <cell r="D85">
            <v>42.230000000000004</v>
          </cell>
          <cell r="E85">
            <v>26.751035595839113</v>
          </cell>
        </row>
        <row r="86">
          <cell r="B86">
            <v>33.24</v>
          </cell>
          <cell r="D86">
            <v>42.74</v>
          </cell>
          <cell r="E86">
            <v>26.480295921009372</v>
          </cell>
        </row>
        <row r="87">
          <cell r="B87">
            <v>32.979999999999997</v>
          </cell>
          <cell r="D87">
            <v>43.25</v>
          </cell>
          <cell r="E87">
            <v>26.215491502837885</v>
          </cell>
        </row>
        <row r="88">
          <cell r="B88">
            <v>32.79</v>
          </cell>
          <cell r="D88">
            <v>43.760000000000005</v>
          </cell>
          <cell r="E88">
            <v>25.956492226402922</v>
          </cell>
        </row>
        <row r="89">
          <cell r="B89">
            <v>32.590000000000003</v>
          </cell>
          <cell r="D89">
            <v>44.27</v>
          </cell>
          <cell r="E89">
            <v>25.703170829210855</v>
          </cell>
        </row>
        <row r="90">
          <cell r="B90">
            <v>32.46</v>
          </cell>
          <cell r="D90">
            <v>44.77</v>
          </cell>
          <cell r="E90">
            <v>25.460208433762659</v>
          </cell>
        </row>
        <row r="91">
          <cell r="B91">
            <v>32.14</v>
          </cell>
          <cell r="D91">
            <v>45.28</v>
          </cell>
          <cell r="E91">
            <v>25.217766755941255</v>
          </cell>
        </row>
        <row r="92">
          <cell r="B92">
            <v>32.01</v>
          </cell>
          <cell r="D92">
            <v>45.79</v>
          </cell>
          <cell r="E92">
            <v>24.980639975478105</v>
          </cell>
        </row>
        <row r="93">
          <cell r="B93">
            <v>31.75</v>
          </cell>
          <cell r="D93">
            <v>46.300000000000004</v>
          </cell>
          <cell r="E93">
            <v>24.748711577200638</v>
          </cell>
        </row>
        <row r="94">
          <cell r="B94">
            <v>31.55</v>
          </cell>
          <cell r="D94">
            <v>46.81</v>
          </cell>
          <cell r="E94">
            <v>24.521867600225601</v>
          </cell>
        </row>
        <row r="95">
          <cell r="B95">
            <v>31.36</v>
          </cell>
          <cell r="D95">
            <v>47.32</v>
          </cell>
          <cell r="E95">
            <v>24.299996581962915</v>
          </cell>
        </row>
        <row r="96">
          <cell r="B96">
            <v>31.16</v>
          </cell>
          <cell r="D96">
            <v>47.830000000000005</v>
          </cell>
          <cell r="E96">
            <v>24.082989503347218</v>
          </cell>
        </row>
        <row r="97">
          <cell r="B97">
            <v>30.9</v>
          </cell>
          <cell r="D97">
            <v>48.34</v>
          </cell>
          <cell r="E97">
            <v>23.870739735269968</v>
          </cell>
        </row>
        <row r="98">
          <cell r="B98">
            <v>30.77</v>
          </cell>
          <cell r="D98">
            <v>48.84</v>
          </cell>
          <cell r="E98">
            <v>23.667169438181034</v>
          </cell>
        </row>
        <row r="99">
          <cell r="B99">
            <v>30.57</v>
          </cell>
          <cell r="D99">
            <v>49.35</v>
          </cell>
          <cell r="E99">
            <v>23.464035433473025</v>
          </cell>
        </row>
        <row r="100">
          <cell r="B100">
            <v>30.44</v>
          </cell>
          <cell r="D100">
            <v>49.86</v>
          </cell>
          <cell r="E100">
            <v>23.265354608575912</v>
          </cell>
        </row>
        <row r="101">
          <cell r="B101">
            <v>30.25</v>
          </cell>
          <cell r="D101">
            <v>50.370000000000005</v>
          </cell>
          <cell r="E101">
            <v>23.071029339212281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tos300mlcorregid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16" workbookViewId="0">
      <selection activeCell="O17" sqref="O17"/>
    </sheetView>
  </sheetViews>
  <sheetFormatPr baseColWidth="10" defaultRowHeight="15" x14ac:dyDescent="0.25"/>
  <cols>
    <col min="1" max="1" width="12.7109375" customWidth="1"/>
    <col min="2" max="2" width="15.7109375" customWidth="1"/>
    <col min="3" max="3" width="18.5703125" customWidth="1"/>
    <col min="4" max="4" width="15.140625" customWidth="1"/>
    <col min="5" max="5" width="13.85546875" customWidth="1"/>
    <col min="6" max="6" width="13.140625" customWidth="1"/>
    <col min="7" max="7" width="12.5703125" customWidth="1"/>
    <col min="8" max="8" width="11.5703125" customWidth="1"/>
  </cols>
  <sheetData>
    <row r="1" spans="1:7" x14ac:dyDescent="0.25">
      <c r="A1" s="1" t="s">
        <v>4</v>
      </c>
      <c r="B1" s="1" t="s">
        <v>6</v>
      </c>
      <c r="C1" t="s">
        <v>7</v>
      </c>
      <c r="D1" s="1" t="s">
        <v>5</v>
      </c>
      <c r="E1" s="1" t="s">
        <v>0</v>
      </c>
      <c r="F1" s="1" t="s">
        <v>1</v>
      </c>
      <c r="G1" s="1" t="s">
        <v>8</v>
      </c>
    </row>
    <row r="2" spans="1:7" x14ac:dyDescent="0.25">
      <c r="A2">
        <v>30.55</v>
      </c>
      <c r="B2">
        <v>91.68</v>
      </c>
      <c r="C2">
        <v>16.190000000000001</v>
      </c>
      <c r="D2">
        <f>(A2-$A$2)/60</f>
        <v>0</v>
      </c>
      <c r="E2">
        <f t="shared" ref="E2:E33" si="0">$A$104*EXP($B$104*D2)+$C$104</f>
        <v>91.68</v>
      </c>
      <c r="F2">
        <f>E2-B2</f>
        <v>0</v>
      </c>
      <c r="G2" t="e">
        <f>LN((B2-$C$104)/$A$104)/D2</f>
        <v>#DIV/0!</v>
      </c>
    </row>
    <row r="3" spans="1:7" x14ac:dyDescent="0.25">
      <c r="A3">
        <v>61.09</v>
      </c>
      <c r="B3">
        <v>89.72</v>
      </c>
      <c r="C3">
        <v>16.190000000000001</v>
      </c>
      <c r="D3">
        <f t="shared" ref="D3:D66" si="1">(A3-$A$2)/60</f>
        <v>0.50900000000000001</v>
      </c>
      <c r="E3">
        <f t="shared" si="0"/>
        <v>90.02700256092109</v>
      </c>
      <c r="F3">
        <f>E3-B3</f>
        <v>0.30700256092109157</v>
      </c>
      <c r="G3">
        <f t="shared" ref="G3:G66" si="2">LN((B3-$C$104)/$A$104)/D3</f>
        <v>-5.1642367052248839E-2</v>
      </c>
    </row>
    <row r="4" spans="1:7" x14ac:dyDescent="0.25">
      <c r="A4">
        <v>91.63</v>
      </c>
      <c r="B4">
        <v>87.44</v>
      </c>
      <c r="C4">
        <v>16.28</v>
      </c>
      <c r="D4">
        <f t="shared" si="1"/>
        <v>1.018</v>
      </c>
      <c r="E4">
        <f t="shared" si="0"/>
        <v>88.410172480338943</v>
      </c>
      <c r="F4">
        <f t="shared" ref="F4:F66" si="3">E4-B4</f>
        <v>0.97017248033894532</v>
      </c>
      <c r="G4">
        <f t="shared" si="2"/>
        <v>-5.6737783013268366E-2</v>
      </c>
    </row>
    <row r="5" spans="1:7" x14ac:dyDescent="0.25">
      <c r="A5">
        <v>122.18</v>
      </c>
      <c r="B5">
        <v>85.23</v>
      </c>
      <c r="C5">
        <v>16.190000000000001</v>
      </c>
      <c r="D5">
        <f t="shared" si="1"/>
        <v>1.5271666666666668</v>
      </c>
      <c r="E5">
        <f t="shared" si="0"/>
        <v>86.82820629963615</v>
      </c>
      <c r="F5">
        <f t="shared" si="3"/>
        <v>1.5982062996361464</v>
      </c>
      <c r="G5">
        <f t="shared" si="2"/>
        <v>-5.8435953673443598E-2</v>
      </c>
    </row>
    <row r="6" spans="1:7" x14ac:dyDescent="0.25">
      <c r="A6">
        <v>152.72</v>
      </c>
      <c r="B6">
        <v>82.88</v>
      </c>
      <c r="C6">
        <v>16.190000000000001</v>
      </c>
      <c r="D6">
        <f t="shared" si="1"/>
        <v>2.0361666666666669</v>
      </c>
      <c r="E6">
        <f t="shared" si="0"/>
        <v>85.281365444932362</v>
      </c>
      <c r="F6">
        <f t="shared" si="3"/>
        <v>2.4013654449323667</v>
      </c>
      <c r="G6">
        <f t="shared" si="2"/>
        <v>-6.082138928431817E-2</v>
      </c>
    </row>
    <row r="7" spans="1:7" x14ac:dyDescent="0.25">
      <c r="A7">
        <v>183.26</v>
      </c>
      <c r="B7">
        <v>80.67</v>
      </c>
      <c r="C7">
        <v>16.190000000000001</v>
      </c>
      <c r="D7">
        <f t="shared" si="1"/>
        <v>2.5451666666666664</v>
      </c>
      <c r="E7">
        <f t="shared" si="0"/>
        <v>83.768369257139085</v>
      </c>
      <c r="F7">
        <f t="shared" si="3"/>
        <v>3.0983692571390833</v>
      </c>
      <c r="G7">
        <f t="shared" si="2"/>
        <v>-6.1886796571805763E-2</v>
      </c>
    </row>
    <row r="8" spans="1:7" x14ac:dyDescent="0.25">
      <c r="A8">
        <v>213.8</v>
      </c>
      <c r="B8">
        <v>78.78</v>
      </c>
      <c r="C8">
        <v>16.190000000000001</v>
      </c>
      <c r="D8">
        <f t="shared" si="1"/>
        <v>3.0541666666666667</v>
      </c>
      <c r="E8">
        <f t="shared" si="0"/>
        <v>82.288477219560733</v>
      </c>
      <c r="F8">
        <f t="shared" si="3"/>
        <v>3.5084772195607314</v>
      </c>
      <c r="G8">
        <f t="shared" si="2"/>
        <v>-6.1304538480801446E-2</v>
      </c>
    </row>
    <row r="9" spans="1:7" x14ac:dyDescent="0.25">
      <c r="A9">
        <v>244.34</v>
      </c>
      <c r="B9">
        <v>77.02</v>
      </c>
      <c r="C9">
        <v>16.190000000000001</v>
      </c>
      <c r="D9">
        <f t="shared" si="1"/>
        <v>3.5631666666666666</v>
      </c>
      <c r="E9">
        <f t="shared" si="0"/>
        <v>80.840965017906072</v>
      </c>
      <c r="F9">
        <f t="shared" si="3"/>
        <v>3.8209650179060759</v>
      </c>
      <c r="G9">
        <f t="shared" si="2"/>
        <v>-6.0544334715854214E-2</v>
      </c>
    </row>
    <row r="10" spans="1:7" x14ac:dyDescent="0.25">
      <c r="A10">
        <v>274.88</v>
      </c>
      <c r="B10">
        <v>75.33</v>
      </c>
      <c r="C10">
        <v>16.190000000000001</v>
      </c>
      <c r="D10">
        <f t="shared" si="1"/>
        <v>4.072166666666666</v>
      </c>
      <c r="E10">
        <f t="shared" si="0"/>
        <v>79.425124185781698</v>
      </c>
      <c r="F10">
        <f t="shared" si="3"/>
        <v>4.0951241857816996</v>
      </c>
      <c r="G10">
        <f t="shared" si="2"/>
        <v>-5.9888888058980599E-2</v>
      </c>
    </row>
    <row r="11" spans="1:7" x14ac:dyDescent="0.25">
      <c r="A11">
        <v>305.41000000000003</v>
      </c>
      <c r="B11">
        <v>73.760000000000005</v>
      </c>
      <c r="C11">
        <v>16.190000000000001</v>
      </c>
      <c r="D11">
        <f t="shared" si="1"/>
        <v>4.5810000000000004</v>
      </c>
      <c r="E11">
        <f t="shared" si="0"/>
        <v>78.040710220734553</v>
      </c>
      <c r="F11">
        <f t="shared" si="3"/>
        <v>4.280710220734548</v>
      </c>
      <c r="G11">
        <f t="shared" si="2"/>
        <v>-5.9104204830443215E-2</v>
      </c>
    </row>
    <row r="12" spans="1:7" x14ac:dyDescent="0.25">
      <c r="A12">
        <v>335.95</v>
      </c>
      <c r="B12">
        <v>72.33</v>
      </c>
      <c r="C12">
        <v>16.190000000000001</v>
      </c>
      <c r="D12">
        <f t="shared" si="1"/>
        <v>5.09</v>
      </c>
      <c r="E12">
        <f t="shared" si="0"/>
        <v>76.686138581615126</v>
      </c>
      <c r="F12">
        <f t="shared" si="3"/>
        <v>4.3561385816151272</v>
      </c>
      <c r="G12">
        <f t="shared" si="2"/>
        <v>-5.8130334128338505E-2</v>
      </c>
    </row>
    <row r="13" spans="1:7" x14ac:dyDescent="0.25">
      <c r="A13">
        <v>366.48</v>
      </c>
      <c r="B13">
        <v>70.83</v>
      </c>
      <c r="C13">
        <v>16.190000000000001</v>
      </c>
      <c r="D13">
        <f t="shared" si="1"/>
        <v>5.5988333333333333</v>
      </c>
      <c r="E13">
        <f t="shared" si="0"/>
        <v>75.361633841177621</v>
      </c>
      <c r="F13">
        <f t="shared" si="3"/>
        <v>4.5316338411776229</v>
      </c>
      <c r="G13">
        <f t="shared" si="2"/>
        <v>-5.7679343981288676E-2</v>
      </c>
    </row>
    <row r="14" spans="1:7" x14ac:dyDescent="0.25">
      <c r="A14">
        <v>397.02</v>
      </c>
      <c r="B14">
        <v>69.53</v>
      </c>
      <c r="C14">
        <v>16.190000000000001</v>
      </c>
      <c r="D14">
        <f t="shared" si="1"/>
        <v>6.1078333333333328</v>
      </c>
      <c r="E14">
        <f t="shared" si="0"/>
        <v>74.065680027814608</v>
      </c>
      <c r="F14">
        <f t="shared" si="3"/>
        <v>4.5356800278146068</v>
      </c>
      <c r="G14">
        <f t="shared" si="2"/>
        <v>-5.6810739968054809E-2</v>
      </c>
    </row>
    <row r="15" spans="1:7" x14ac:dyDescent="0.25">
      <c r="A15">
        <v>427.55</v>
      </c>
      <c r="B15">
        <v>68.23</v>
      </c>
      <c r="C15">
        <v>16.190000000000001</v>
      </c>
      <c r="D15">
        <f t="shared" si="1"/>
        <v>6.6166666666666663</v>
      </c>
      <c r="E15">
        <f t="shared" si="0"/>
        <v>72.798491996103508</v>
      </c>
      <c r="F15">
        <f t="shared" si="3"/>
        <v>4.5684919961035035</v>
      </c>
      <c r="G15">
        <f t="shared" si="2"/>
        <v>-5.6166784263060369E-2</v>
      </c>
    </row>
    <row r="16" spans="1:7" x14ac:dyDescent="0.25">
      <c r="A16">
        <v>458.09</v>
      </c>
      <c r="B16">
        <v>66.989999999999995</v>
      </c>
      <c r="C16">
        <v>16.190000000000001</v>
      </c>
      <c r="D16">
        <f t="shared" si="1"/>
        <v>7.1256666666666657</v>
      </c>
      <c r="E16">
        <f t="shared" si="0"/>
        <v>71.558619376695972</v>
      </c>
      <c r="F16">
        <f t="shared" si="3"/>
        <v>4.5686193766959775</v>
      </c>
      <c r="G16">
        <f t="shared" si="2"/>
        <v>-5.5535244356490585E-2</v>
      </c>
    </row>
    <row r="17" spans="1:7" x14ac:dyDescent="0.25">
      <c r="A17">
        <v>488.62</v>
      </c>
      <c r="B17">
        <v>65.69</v>
      </c>
      <c r="C17">
        <v>16.190000000000001</v>
      </c>
      <c r="D17">
        <f t="shared" si="1"/>
        <v>7.6345000000000001</v>
      </c>
      <c r="E17">
        <f t="shared" si="0"/>
        <v>70.346267726537732</v>
      </c>
      <c r="F17">
        <f t="shared" si="3"/>
        <v>4.6562677265377346</v>
      </c>
      <c r="G17">
        <f t="shared" si="2"/>
        <v>-5.5225484534549375E-2</v>
      </c>
    </row>
    <row r="18" spans="1:7" x14ac:dyDescent="0.25">
      <c r="A18">
        <v>519.16</v>
      </c>
      <c r="B18">
        <v>64.510000000000005</v>
      </c>
      <c r="C18">
        <v>16.190000000000001</v>
      </c>
      <c r="D18">
        <f t="shared" si="1"/>
        <v>8.1434999999999995</v>
      </c>
      <c r="E18">
        <f t="shared" si="0"/>
        <v>69.160049439662799</v>
      </c>
      <c r="F18">
        <f t="shared" si="3"/>
        <v>4.6500494396627943</v>
      </c>
      <c r="G18">
        <f t="shared" si="2"/>
        <v>-5.4732867174477555E-2</v>
      </c>
    </row>
    <row r="19" spans="1:7" x14ac:dyDescent="0.25">
      <c r="A19">
        <v>549.69000000000005</v>
      </c>
      <c r="B19">
        <v>63.54</v>
      </c>
      <c r="C19">
        <v>16.190000000000001</v>
      </c>
      <c r="D19">
        <f t="shared" si="1"/>
        <v>8.6523333333333348</v>
      </c>
      <c r="E19">
        <f t="shared" si="0"/>
        <v>68.000161177731584</v>
      </c>
      <c r="F19">
        <f t="shared" si="3"/>
        <v>4.4601611777315853</v>
      </c>
      <c r="G19">
        <f t="shared" si="2"/>
        <v>-5.3854945439826649E-2</v>
      </c>
    </row>
    <row r="20" spans="1:7" x14ac:dyDescent="0.25">
      <c r="A20">
        <v>580.22</v>
      </c>
      <c r="B20">
        <v>62.36</v>
      </c>
      <c r="C20">
        <v>16.190000000000001</v>
      </c>
      <c r="D20">
        <f t="shared" si="1"/>
        <v>9.1611666666666682</v>
      </c>
      <c r="E20">
        <f t="shared" si="0"/>
        <v>66.865642894489</v>
      </c>
      <c r="F20">
        <f t="shared" si="3"/>
        <v>4.5056428944890001</v>
      </c>
      <c r="G20">
        <f t="shared" si="2"/>
        <v>-5.3614986218551257E-2</v>
      </c>
    </row>
    <row r="21" spans="1:7" x14ac:dyDescent="0.25">
      <c r="A21">
        <v>610.75</v>
      </c>
      <c r="B21">
        <v>61.39</v>
      </c>
      <c r="C21">
        <v>16.190000000000001</v>
      </c>
      <c r="D21">
        <f t="shared" si="1"/>
        <v>9.67</v>
      </c>
      <c r="E21">
        <f t="shared" si="0"/>
        <v>65.755939678018251</v>
      </c>
      <c r="F21">
        <f t="shared" si="3"/>
        <v>4.3659396780182504</v>
      </c>
      <c r="G21">
        <f t="shared" si="2"/>
        <v>-5.2986729958173613E-2</v>
      </c>
    </row>
    <row r="22" spans="1:7" x14ac:dyDescent="0.25">
      <c r="A22">
        <v>641.29</v>
      </c>
      <c r="B22">
        <v>60.41</v>
      </c>
      <c r="C22">
        <v>16.190000000000001</v>
      </c>
      <c r="D22">
        <f t="shared" si="1"/>
        <v>10.179</v>
      </c>
      <c r="E22">
        <f t="shared" si="0"/>
        <v>64.670157142720242</v>
      </c>
      <c r="F22">
        <f t="shared" si="3"/>
        <v>4.2601571427202458</v>
      </c>
      <c r="G22">
        <f t="shared" si="2"/>
        <v>-5.2487749078450024E-2</v>
      </c>
    </row>
    <row r="23" spans="1:7" x14ac:dyDescent="0.25">
      <c r="A23">
        <v>671.82</v>
      </c>
      <c r="B23">
        <v>59.43</v>
      </c>
      <c r="C23">
        <v>16.190000000000001</v>
      </c>
      <c r="D23">
        <f t="shared" si="1"/>
        <v>10.687833333333336</v>
      </c>
      <c r="E23">
        <f t="shared" si="0"/>
        <v>63.608475299136543</v>
      </c>
      <c r="F23">
        <f t="shared" si="3"/>
        <v>4.1784752991365437</v>
      </c>
      <c r="G23">
        <f t="shared" si="2"/>
        <v>-5.2082949528891892E-2</v>
      </c>
    </row>
    <row r="24" spans="1:7" x14ac:dyDescent="0.25">
      <c r="A24">
        <v>702.35</v>
      </c>
      <c r="B24">
        <v>58.45</v>
      </c>
      <c r="C24">
        <v>16.09</v>
      </c>
      <c r="D24">
        <f t="shared" si="1"/>
        <v>11.196666666666667</v>
      </c>
      <c r="E24">
        <f t="shared" si="0"/>
        <v>62.570015387035255</v>
      </c>
      <c r="F24">
        <f t="shared" si="3"/>
        <v>4.1200153870352523</v>
      </c>
      <c r="G24">
        <f t="shared" si="2"/>
        <v>-5.1760706160576798E-2</v>
      </c>
    </row>
    <row r="25" spans="1:7" x14ac:dyDescent="0.25">
      <c r="A25">
        <v>732.88</v>
      </c>
      <c r="B25">
        <v>57.54</v>
      </c>
      <c r="C25">
        <v>16.190000000000001</v>
      </c>
      <c r="D25">
        <f t="shared" si="1"/>
        <v>11.705500000000001</v>
      </c>
      <c r="E25">
        <f t="shared" si="0"/>
        <v>61.554269478259712</v>
      </c>
      <c r="F25">
        <f t="shared" si="3"/>
        <v>4.0142694782597133</v>
      </c>
      <c r="G25">
        <f t="shared" si="2"/>
        <v>-5.1367766130602968E-2</v>
      </c>
    </row>
    <row r="26" spans="1:7" x14ac:dyDescent="0.25">
      <c r="A26">
        <v>763.41</v>
      </c>
      <c r="B26">
        <v>56.7</v>
      </c>
      <c r="C26">
        <v>16.190000000000001</v>
      </c>
      <c r="D26">
        <f t="shared" si="1"/>
        <v>12.214333333333334</v>
      </c>
      <c r="E26">
        <f t="shared" si="0"/>
        <v>60.560740754453121</v>
      </c>
      <c r="F26">
        <f t="shared" si="3"/>
        <v>3.8607407544531185</v>
      </c>
      <c r="G26">
        <f t="shared" si="2"/>
        <v>-5.0905726070229453E-2</v>
      </c>
    </row>
    <row r="27" spans="1:7" x14ac:dyDescent="0.25">
      <c r="A27">
        <v>793.94</v>
      </c>
      <c r="B27">
        <v>55.85</v>
      </c>
      <c r="C27">
        <v>16.190000000000001</v>
      </c>
      <c r="D27">
        <f t="shared" si="1"/>
        <v>12.723166666666668</v>
      </c>
      <c r="E27">
        <f t="shared" si="0"/>
        <v>59.588943264056525</v>
      </c>
      <c r="F27">
        <f t="shared" si="3"/>
        <v>3.7389432640565232</v>
      </c>
      <c r="G27">
        <f t="shared" si="2"/>
        <v>-5.0534131531578111E-2</v>
      </c>
    </row>
    <row r="28" spans="1:7" x14ac:dyDescent="0.25">
      <c r="A28">
        <v>824.47</v>
      </c>
      <c r="B28">
        <v>55.07</v>
      </c>
      <c r="C28">
        <v>16.190000000000001</v>
      </c>
      <c r="D28">
        <f t="shared" si="1"/>
        <v>13.232000000000001</v>
      </c>
      <c r="E28">
        <f t="shared" si="0"/>
        <v>58.638401684621499</v>
      </c>
      <c r="F28">
        <f t="shared" si="3"/>
        <v>3.5684016846214988</v>
      </c>
      <c r="G28">
        <f t="shared" si="2"/>
        <v>-5.0089753797123021E-2</v>
      </c>
    </row>
    <row r="29" spans="1:7" x14ac:dyDescent="0.25">
      <c r="A29">
        <v>855</v>
      </c>
      <c r="B29">
        <v>54.29</v>
      </c>
      <c r="C29">
        <v>16.28</v>
      </c>
      <c r="D29">
        <f t="shared" si="1"/>
        <v>13.740833333333335</v>
      </c>
      <c r="E29">
        <f t="shared" si="0"/>
        <v>57.708651090322192</v>
      </c>
      <c r="F29">
        <f t="shared" si="3"/>
        <v>3.4186510903221929</v>
      </c>
      <c r="G29">
        <f t="shared" si="2"/>
        <v>-4.9707495095664113E-2</v>
      </c>
    </row>
    <row r="30" spans="1:7" x14ac:dyDescent="0.25">
      <c r="A30">
        <v>885.53</v>
      </c>
      <c r="B30">
        <v>53.5</v>
      </c>
      <c r="C30">
        <v>16.28</v>
      </c>
      <c r="D30">
        <f t="shared" si="1"/>
        <v>14.249666666666666</v>
      </c>
      <c r="E30">
        <f t="shared" si="0"/>
        <v>56.799236724552202</v>
      </c>
      <c r="F30">
        <f t="shared" si="3"/>
        <v>3.2992367245522018</v>
      </c>
      <c r="G30">
        <f t="shared" si="2"/>
        <v>-4.9400641423835705E-2</v>
      </c>
    </row>
    <row r="31" spans="1:7" x14ac:dyDescent="0.25">
      <c r="A31">
        <v>916.06</v>
      </c>
      <c r="B31">
        <v>52.79</v>
      </c>
      <c r="C31">
        <v>16.28</v>
      </c>
      <c r="D31">
        <f t="shared" si="1"/>
        <v>14.7585</v>
      </c>
      <c r="E31">
        <f t="shared" si="0"/>
        <v>55.909713777495497</v>
      </c>
      <c r="F31">
        <f t="shared" si="3"/>
        <v>3.1197137774954982</v>
      </c>
      <c r="G31">
        <f t="shared" si="2"/>
        <v>-4.8997208145825415E-2</v>
      </c>
    </row>
    <row r="32" spans="1:7" x14ac:dyDescent="0.25">
      <c r="A32">
        <v>946.59</v>
      </c>
      <c r="B32">
        <v>52.14</v>
      </c>
      <c r="C32">
        <v>16.28</v>
      </c>
      <c r="D32">
        <f t="shared" si="1"/>
        <v>15.267333333333335</v>
      </c>
      <c r="E32">
        <f t="shared" si="0"/>
        <v>55.039647168562496</v>
      </c>
      <c r="F32">
        <f t="shared" si="3"/>
        <v>2.8996471685624954</v>
      </c>
      <c r="G32">
        <f t="shared" si="2"/>
        <v>-4.8536010570032616E-2</v>
      </c>
    </row>
    <row r="33" spans="1:7" x14ac:dyDescent="0.25">
      <c r="A33">
        <v>977.11</v>
      </c>
      <c r="B33">
        <v>51.42</v>
      </c>
      <c r="C33">
        <v>16.190000000000001</v>
      </c>
      <c r="D33">
        <f t="shared" si="1"/>
        <v>15.776000000000002</v>
      </c>
      <c r="E33">
        <f t="shared" si="0"/>
        <v>54.188887017506872</v>
      </c>
      <c r="F33">
        <f t="shared" si="3"/>
        <v>2.7688870175068701</v>
      </c>
      <c r="G33">
        <f t="shared" si="2"/>
        <v>-4.82513420340933E-2</v>
      </c>
    </row>
    <row r="34" spans="1:7" x14ac:dyDescent="0.25">
      <c r="A34">
        <v>1007.64</v>
      </c>
      <c r="B34">
        <v>50.64</v>
      </c>
      <c r="C34">
        <v>16.190000000000001</v>
      </c>
      <c r="D34">
        <f t="shared" si="1"/>
        <v>16.284833333333335</v>
      </c>
      <c r="E34">
        <f t="shared" ref="E34:E65" si="4">$A$104*EXP($B$104*D34)+$C$104</f>
        <v>53.35645967061366</v>
      </c>
      <c r="F34">
        <f t="shared" si="3"/>
        <v>2.7164596706136592</v>
      </c>
      <c r="G34">
        <f t="shared" si="2"/>
        <v>-4.8116208809595329E-2</v>
      </c>
    </row>
    <row r="35" spans="1:7" x14ac:dyDescent="0.25">
      <c r="A35">
        <v>1038.17</v>
      </c>
      <c r="B35">
        <v>50.05</v>
      </c>
      <c r="C35">
        <v>16.190000000000001</v>
      </c>
      <c r="D35">
        <f t="shared" si="1"/>
        <v>16.79366666666667</v>
      </c>
      <c r="E35">
        <f t="shared" si="4"/>
        <v>52.542239822445666</v>
      </c>
      <c r="F35">
        <f t="shared" si="3"/>
        <v>2.4922398224456686</v>
      </c>
      <c r="G35">
        <f t="shared" si="2"/>
        <v>-4.768520109559192E-2</v>
      </c>
    </row>
    <row r="36" spans="1:7" x14ac:dyDescent="0.25">
      <c r="A36">
        <v>1068.7</v>
      </c>
      <c r="B36">
        <v>49.4</v>
      </c>
      <c r="C36">
        <v>16.190000000000001</v>
      </c>
      <c r="D36">
        <f t="shared" si="1"/>
        <v>17.302500000000002</v>
      </c>
      <c r="E36">
        <f t="shared" si="4"/>
        <v>51.745829224421712</v>
      </c>
      <c r="F36">
        <f t="shared" si="3"/>
        <v>2.3458292244217134</v>
      </c>
      <c r="G36">
        <f t="shared" si="2"/>
        <v>-4.7401172328973507E-2</v>
      </c>
    </row>
    <row r="37" spans="1:7" x14ac:dyDescent="0.25">
      <c r="A37">
        <v>1099.23</v>
      </c>
      <c r="B37">
        <v>48.81</v>
      </c>
      <c r="C37">
        <v>16.09</v>
      </c>
      <c r="D37">
        <f t="shared" si="1"/>
        <v>17.811333333333334</v>
      </c>
      <c r="E37">
        <f t="shared" si="4"/>
        <v>50.966838338763495</v>
      </c>
      <c r="F37">
        <f t="shared" si="3"/>
        <v>2.1568383387634924</v>
      </c>
      <c r="G37">
        <f t="shared" si="2"/>
        <v>-4.7051629419117919E-2</v>
      </c>
    </row>
    <row r="38" spans="1:7" x14ac:dyDescent="0.25">
      <c r="A38">
        <v>1129.76</v>
      </c>
      <c r="B38">
        <v>48.23</v>
      </c>
      <c r="C38">
        <v>16.09</v>
      </c>
      <c r="D38">
        <f t="shared" si="1"/>
        <v>18.320166666666669</v>
      </c>
      <c r="E38">
        <f t="shared" si="4"/>
        <v>50.204886147966178</v>
      </c>
      <c r="F38">
        <f t="shared" si="3"/>
        <v>1.9748861479661812</v>
      </c>
      <c r="G38">
        <f t="shared" si="2"/>
        <v>-4.6722291035132063E-2</v>
      </c>
    </row>
    <row r="39" spans="1:7" x14ac:dyDescent="0.25">
      <c r="A39">
        <v>1160.28</v>
      </c>
      <c r="B39">
        <v>47.64</v>
      </c>
      <c r="C39">
        <v>16.09</v>
      </c>
      <c r="D39">
        <f t="shared" si="1"/>
        <v>18.828833333333332</v>
      </c>
      <c r="E39">
        <f t="shared" si="4"/>
        <v>49.459841395892695</v>
      </c>
      <c r="F39">
        <f t="shared" si="3"/>
        <v>1.8198413958926949</v>
      </c>
      <c r="G39">
        <f t="shared" si="2"/>
        <v>-4.6445359502321558E-2</v>
      </c>
    </row>
    <row r="40" spans="1:7" x14ac:dyDescent="0.25">
      <c r="A40">
        <v>1190.81</v>
      </c>
      <c r="B40">
        <v>47.12</v>
      </c>
      <c r="C40">
        <v>16.09</v>
      </c>
      <c r="D40">
        <f t="shared" si="1"/>
        <v>19.337666666666667</v>
      </c>
      <c r="E40">
        <f t="shared" si="4"/>
        <v>48.73085141497306</v>
      </c>
      <c r="F40">
        <f t="shared" si="3"/>
        <v>1.6108514149730624</v>
      </c>
      <c r="G40">
        <f t="shared" si="2"/>
        <v>-4.6083789298446774E-2</v>
      </c>
    </row>
    <row r="41" spans="1:7" x14ac:dyDescent="0.25">
      <c r="A41">
        <v>1221.3399999999999</v>
      </c>
      <c r="B41">
        <v>46.66</v>
      </c>
      <c r="C41">
        <v>16.09</v>
      </c>
      <c r="D41">
        <f t="shared" si="1"/>
        <v>19.846499999999999</v>
      </c>
      <c r="E41">
        <f t="shared" si="4"/>
        <v>48.01780647021522</v>
      </c>
      <c r="F41">
        <f t="shared" si="3"/>
        <v>1.3578064702152233</v>
      </c>
      <c r="G41">
        <f t="shared" si="2"/>
        <v>-4.5655823681682133E-2</v>
      </c>
    </row>
    <row r="42" spans="1:7" x14ac:dyDescent="0.25">
      <c r="A42">
        <v>1251.8599999999999</v>
      </c>
      <c r="B42">
        <v>46.08</v>
      </c>
      <c r="C42">
        <v>16.09</v>
      </c>
      <c r="D42">
        <f t="shared" si="1"/>
        <v>20.355166666666666</v>
      </c>
      <c r="E42">
        <f t="shared" si="4"/>
        <v>47.320583730388918</v>
      </c>
      <c r="F42">
        <f t="shared" si="3"/>
        <v>1.24058373038892</v>
      </c>
      <c r="G42">
        <f t="shared" si="2"/>
        <v>-4.5457232713608679E-2</v>
      </c>
    </row>
    <row r="43" spans="1:7" x14ac:dyDescent="0.25">
      <c r="A43">
        <v>1282.3900000000001</v>
      </c>
      <c r="B43">
        <v>45.62</v>
      </c>
      <c r="C43">
        <v>16.09</v>
      </c>
      <c r="D43">
        <f t="shared" si="1"/>
        <v>20.864000000000001</v>
      </c>
      <c r="E43">
        <f t="shared" si="4"/>
        <v>46.638385257896928</v>
      </c>
      <c r="F43">
        <f t="shared" si="3"/>
        <v>1.0183852578969308</v>
      </c>
      <c r="G43">
        <f t="shared" si="2"/>
        <v>-4.50905039701123E-2</v>
      </c>
    </row>
    <row r="44" spans="1:7" x14ac:dyDescent="0.25">
      <c r="A44">
        <v>1312.92</v>
      </c>
      <c r="B44">
        <v>44.97</v>
      </c>
      <c r="C44">
        <v>16</v>
      </c>
      <c r="D44">
        <f t="shared" si="1"/>
        <v>21.372833333333336</v>
      </c>
      <c r="E44">
        <f t="shared" si="4"/>
        <v>45.971108361281296</v>
      </c>
      <c r="F44">
        <f t="shared" si="3"/>
        <v>1.0011083612812968</v>
      </c>
      <c r="G44">
        <f t="shared" si="2"/>
        <v>-4.5059870508382553E-2</v>
      </c>
    </row>
    <row r="45" spans="1:7" x14ac:dyDescent="0.25">
      <c r="A45">
        <v>1343.44</v>
      </c>
      <c r="B45">
        <v>44.51</v>
      </c>
      <c r="C45">
        <v>16</v>
      </c>
      <c r="D45">
        <f t="shared" si="1"/>
        <v>21.881500000000003</v>
      </c>
      <c r="E45">
        <f t="shared" si="4"/>
        <v>45.318638093451085</v>
      </c>
      <c r="F45">
        <f t="shared" si="3"/>
        <v>0.80863809345108706</v>
      </c>
      <c r="G45">
        <f t="shared" si="2"/>
        <v>-4.4747225625844739E-2</v>
      </c>
    </row>
    <row r="46" spans="1:7" x14ac:dyDescent="0.25">
      <c r="A46">
        <v>1373.97</v>
      </c>
      <c r="B46">
        <v>43.99</v>
      </c>
      <c r="C46">
        <v>16</v>
      </c>
      <c r="D46">
        <f t="shared" si="1"/>
        <v>22.390333333333334</v>
      </c>
      <c r="E46">
        <f t="shared" si="4"/>
        <v>44.680227733841875</v>
      </c>
      <c r="F46">
        <f t="shared" si="3"/>
        <v>0.69022773384187275</v>
      </c>
      <c r="G46">
        <f t="shared" si="2"/>
        <v>-4.455627771596947E-2</v>
      </c>
    </row>
    <row r="47" spans="1:7" x14ac:dyDescent="0.25">
      <c r="A47">
        <v>1404.5</v>
      </c>
      <c r="B47">
        <v>43.54</v>
      </c>
      <c r="C47">
        <v>16.09</v>
      </c>
      <c r="D47">
        <f t="shared" si="1"/>
        <v>22.899166666666666</v>
      </c>
      <c r="E47">
        <f t="shared" si="4"/>
        <v>44.05578118242822</v>
      </c>
      <c r="F47">
        <f t="shared" si="3"/>
        <v>0.51578118242822057</v>
      </c>
      <c r="G47">
        <f t="shared" si="2"/>
        <v>-4.427736127331644E-2</v>
      </c>
    </row>
    <row r="48" spans="1:7" x14ac:dyDescent="0.25">
      <c r="A48">
        <v>1435.02</v>
      </c>
      <c r="B48">
        <v>43.08</v>
      </c>
      <c r="C48">
        <v>16.09</v>
      </c>
      <c r="D48">
        <f t="shared" si="1"/>
        <v>23.407833333333333</v>
      </c>
      <c r="E48">
        <f t="shared" si="4"/>
        <v>43.445190870201031</v>
      </c>
      <c r="F48">
        <f t="shared" si="3"/>
        <v>0.36519087020103314</v>
      </c>
      <c r="G48">
        <f t="shared" si="2"/>
        <v>-4.4038250825283815E-2</v>
      </c>
    </row>
    <row r="49" spans="1:7" x14ac:dyDescent="0.25">
      <c r="A49">
        <v>1465.55</v>
      </c>
      <c r="B49">
        <v>42.56</v>
      </c>
      <c r="C49">
        <v>16.09</v>
      </c>
      <c r="D49">
        <f t="shared" si="1"/>
        <v>23.916666666666668</v>
      </c>
      <c r="E49">
        <f t="shared" si="4"/>
        <v>42.847758006173123</v>
      </c>
      <c r="F49">
        <f t="shared" si="3"/>
        <v>0.28775800617312086</v>
      </c>
      <c r="G49">
        <f t="shared" si="2"/>
        <v>-4.3916006150696706E-2</v>
      </c>
    </row>
    <row r="50" spans="1:7" x14ac:dyDescent="0.25">
      <c r="A50">
        <v>1496.07</v>
      </c>
      <c r="B50">
        <v>42.17</v>
      </c>
      <c r="C50">
        <v>16.09</v>
      </c>
      <c r="D50">
        <f t="shared" si="1"/>
        <v>24.425333333333334</v>
      </c>
      <c r="E50">
        <f t="shared" si="4"/>
        <v>42.263581957549334</v>
      </c>
      <c r="F50">
        <f t="shared" si="3"/>
        <v>9.3581957549332628E-2</v>
      </c>
      <c r="G50">
        <f t="shared" si="2"/>
        <v>-4.3610093553518844E-2</v>
      </c>
    </row>
    <row r="51" spans="1:7" x14ac:dyDescent="0.25">
      <c r="A51">
        <v>1526.6</v>
      </c>
      <c r="B51">
        <v>41.71</v>
      </c>
      <c r="C51">
        <v>16.09</v>
      </c>
      <c r="D51">
        <f t="shared" si="1"/>
        <v>24.934166666666666</v>
      </c>
      <c r="E51">
        <f t="shared" si="4"/>
        <v>41.691994163185583</v>
      </c>
      <c r="F51">
        <f t="shared" si="3"/>
        <v>-1.8005836814417364E-2</v>
      </c>
      <c r="G51">
        <f t="shared" si="2"/>
        <v>-4.3434975636021764E-2</v>
      </c>
    </row>
    <row r="52" spans="1:7" x14ac:dyDescent="0.25">
      <c r="A52">
        <v>1557.13</v>
      </c>
      <c r="B52">
        <v>41.26</v>
      </c>
      <c r="C52">
        <v>16.09</v>
      </c>
      <c r="D52">
        <f t="shared" si="1"/>
        <v>25.443000000000001</v>
      </c>
      <c r="E52">
        <f t="shared" si="4"/>
        <v>41.132908581869088</v>
      </c>
      <c r="F52">
        <f t="shared" si="3"/>
        <v>-0.12709141813090952</v>
      </c>
      <c r="G52">
        <f t="shared" si="2"/>
        <v>-4.3263931389679294E-2</v>
      </c>
    </row>
    <row r="53" spans="1:7" x14ac:dyDescent="0.25">
      <c r="A53">
        <v>1587.65</v>
      </c>
      <c r="B53">
        <v>40.869999999999997</v>
      </c>
      <c r="C53">
        <v>16.09</v>
      </c>
      <c r="D53">
        <f t="shared" si="1"/>
        <v>25.951666666666668</v>
      </c>
      <c r="E53">
        <f t="shared" si="4"/>
        <v>40.586228903864722</v>
      </c>
      <c r="F53">
        <f t="shared" si="3"/>
        <v>-0.28377109613527551</v>
      </c>
      <c r="G53">
        <f t="shared" si="2"/>
        <v>-4.3018660730718701E-2</v>
      </c>
    </row>
    <row r="54" spans="1:7" x14ac:dyDescent="0.25">
      <c r="A54">
        <v>1618.18</v>
      </c>
      <c r="B54">
        <v>40.409999999999997</v>
      </c>
      <c r="C54">
        <v>16.09</v>
      </c>
      <c r="D54">
        <f t="shared" si="1"/>
        <v>26.460500000000003</v>
      </c>
      <c r="E54">
        <f t="shared" si="4"/>
        <v>40.051329480805293</v>
      </c>
      <c r="F54">
        <f t="shared" si="3"/>
        <v>-0.35867051919470327</v>
      </c>
      <c r="G54">
        <f t="shared" si="2"/>
        <v>-4.2900748795207028E-2</v>
      </c>
    </row>
    <row r="55" spans="1:7" x14ac:dyDescent="0.25">
      <c r="A55">
        <v>1648.7</v>
      </c>
      <c r="B55">
        <v>40.08</v>
      </c>
      <c r="C55">
        <v>16</v>
      </c>
      <c r="D55">
        <f t="shared" si="1"/>
        <v>26.96916666666667</v>
      </c>
      <c r="E55">
        <f t="shared" si="4"/>
        <v>39.528299279106491</v>
      </c>
      <c r="F55">
        <f t="shared" si="3"/>
        <v>-0.55170072089350697</v>
      </c>
      <c r="G55">
        <f t="shared" si="2"/>
        <v>-4.259903915660105E-2</v>
      </c>
    </row>
    <row r="56" spans="1:7" x14ac:dyDescent="0.25">
      <c r="A56">
        <v>1679.22</v>
      </c>
      <c r="B56">
        <v>39.69</v>
      </c>
      <c r="C56">
        <v>16</v>
      </c>
      <c r="D56">
        <f t="shared" si="1"/>
        <v>27.477833333333333</v>
      </c>
      <c r="E56">
        <f t="shared" si="4"/>
        <v>39.016705495095515</v>
      </c>
      <c r="F56">
        <f t="shared" si="3"/>
        <v>-0.67329450490448295</v>
      </c>
      <c r="G56">
        <f t="shared" si="2"/>
        <v>-4.2407979087565807E-2</v>
      </c>
    </row>
    <row r="57" spans="1:7" x14ac:dyDescent="0.25">
      <c r="A57">
        <v>1709.75</v>
      </c>
      <c r="B57">
        <v>39.43</v>
      </c>
      <c r="C57">
        <v>16</v>
      </c>
      <c r="D57">
        <f t="shared" si="1"/>
        <v>27.986666666666668</v>
      </c>
      <c r="E57">
        <f t="shared" si="4"/>
        <v>38.516135909433913</v>
      </c>
      <c r="F57">
        <f t="shared" si="3"/>
        <v>-0.91386409056608642</v>
      </c>
      <c r="G57">
        <f t="shared" si="2"/>
        <v>-4.2033478369663146E-2</v>
      </c>
    </row>
    <row r="58" spans="1:7" x14ac:dyDescent="0.25">
      <c r="A58">
        <v>1740.28</v>
      </c>
      <c r="B58">
        <v>38.979999999999997</v>
      </c>
      <c r="C58">
        <v>16</v>
      </c>
      <c r="D58">
        <f t="shared" si="1"/>
        <v>28.4955</v>
      </c>
      <c r="E58">
        <f t="shared" si="4"/>
        <v>38.026515171292559</v>
      </c>
      <c r="F58">
        <f t="shared" si="3"/>
        <v>-0.95348482870743823</v>
      </c>
      <c r="G58">
        <f t="shared" si="2"/>
        <v>-4.1967335387059608E-2</v>
      </c>
    </row>
    <row r="59" spans="1:7" x14ac:dyDescent="0.25">
      <c r="A59">
        <v>1770.8</v>
      </c>
      <c r="B59">
        <v>38.590000000000003</v>
      </c>
      <c r="C59">
        <v>16</v>
      </c>
      <c r="D59">
        <f t="shared" si="1"/>
        <v>29.004166666666666</v>
      </c>
      <c r="E59">
        <f t="shared" si="4"/>
        <v>37.547758937155557</v>
      </c>
      <c r="F59">
        <f t="shared" si="3"/>
        <v>-1.0422410628444467</v>
      </c>
      <c r="G59">
        <f t="shared" si="2"/>
        <v>-4.1824897072460086E-2</v>
      </c>
    </row>
    <row r="60" spans="1:7" x14ac:dyDescent="0.25">
      <c r="A60">
        <v>1801.32</v>
      </c>
      <c r="B60">
        <v>38.26</v>
      </c>
      <c r="C60">
        <v>16</v>
      </c>
      <c r="D60">
        <f t="shared" si="1"/>
        <v>29.512833333333333</v>
      </c>
      <c r="E60">
        <f t="shared" si="4"/>
        <v>37.079471039734969</v>
      </c>
      <c r="F60">
        <f t="shared" si="3"/>
        <v>-1.1805289602650291</v>
      </c>
      <c r="G60">
        <f t="shared" si="2"/>
        <v>-4.160559115569791E-2</v>
      </c>
    </row>
    <row r="61" spans="1:7" x14ac:dyDescent="0.25">
      <c r="A61">
        <v>1831.85</v>
      </c>
      <c r="B61">
        <v>37.869999999999997</v>
      </c>
      <c r="C61">
        <v>16</v>
      </c>
      <c r="D61">
        <f t="shared" si="1"/>
        <v>30.021666666666665</v>
      </c>
      <c r="E61">
        <f t="shared" si="4"/>
        <v>36.621274153634538</v>
      </c>
      <c r="F61">
        <f t="shared" si="3"/>
        <v>-1.2487258463654598</v>
      </c>
      <c r="G61">
        <f t="shared" si="2"/>
        <v>-4.149270380372741E-2</v>
      </c>
    </row>
    <row r="62" spans="1:7" x14ac:dyDescent="0.25">
      <c r="A62">
        <v>1862.37</v>
      </c>
      <c r="B62">
        <v>37.54</v>
      </c>
      <c r="C62">
        <v>16</v>
      </c>
      <c r="D62">
        <f t="shared" si="1"/>
        <v>30.530333333333331</v>
      </c>
      <c r="E62">
        <f t="shared" si="4"/>
        <v>36.173244487825315</v>
      </c>
      <c r="F62">
        <f t="shared" si="3"/>
        <v>-1.3667555121746844</v>
      </c>
      <c r="G62">
        <f t="shared" si="2"/>
        <v>-4.1302423358726657E-2</v>
      </c>
    </row>
    <row r="63" spans="1:7" x14ac:dyDescent="0.25">
      <c r="A63">
        <v>1892.9</v>
      </c>
      <c r="B63">
        <v>37.28</v>
      </c>
      <c r="C63">
        <v>16</v>
      </c>
      <c r="D63">
        <f t="shared" si="1"/>
        <v>31.03916666666667</v>
      </c>
      <c r="E63">
        <f t="shared" si="4"/>
        <v>35.734869294092661</v>
      </c>
      <c r="F63">
        <f t="shared" si="3"/>
        <v>-1.54513070590734</v>
      </c>
      <c r="G63">
        <f t="shared" si="2"/>
        <v>-4.1019001974207651E-2</v>
      </c>
    </row>
    <row r="64" spans="1:7" x14ac:dyDescent="0.25">
      <c r="A64">
        <v>1923.42</v>
      </c>
      <c r="B64">
        <v>36.89</v>
      </c>
      <c r="C64">
        <v>16</v>
      </c>
      <c r="D64">
        <f t="shared" si="1"/>
        <v>31.547833333333337</v>
      </c>
      <c r="E64">
        <f t="shared" si="4"/>
        <v>35.306221484591731</v>
      </c>
      <c r="F64">
        <f t="shared" si="3"/>
        <v>-1.5837785154082695</v>
      </c>
      <c r="G64">
        <f t="shared" si="2"/>
        <v>-4.0947615586267264E-2</v>
      </c>
    </row>
    <row r="65" spans="1:7" x14ac:dyDescent="0.25">
      <c r="A65">
        <v>1953.95</v>
      </c>
      <c r="B65">
        <v>36.630000000000003</v>
      </c>
      <c r="C65">
        <v>16</v>
      </c>
      <c r="D65">
        <f t="shared" si="1"/>
        <v>32.056666666666665</v>
      </c>
      <c r="E65">
        <f t="shared" si="4"/>
        <v>34.886810492702075</v>
      </c>
      <c r="F65">
        <f t="shared" si="3"/>
        <v>-1.7431895072979273</v>
      </c>
      <c r="G65">
        <f t="shared" si="2"/>
        <v>-4.069083260557637E-2</v>
      </c>
    </row>
    <row r="66" spans="1:7" x14ac:dyDescent="0.25">
      <c r="A66">
        <v>1984.47</v>
      </c>
      <c r="B66">
        <v>36.31</v>
      </c>
      <c r="C66">
        <v>16</v>
      </c>
      <c r="D66">
        <f t="shared" si="1"/>
        <v>32.565333333333335</v>
      </c>
      <c r="E66">
        <f t="shared" ref="E66:E97" si="5">$A$104*EXP($B$104*D66)+$C$104</f>
        <v>34.476706076383849</v>
      </c>
      <c r="F66">
        <f t="shared" si="3"/>
        <v>-1.8332939236161536</v>
      </c>
      <c r="G66">
        <f t="shared" si="2"/>
        <v>-4.053839225959241E-2</v>
      </c>
    </row>
    <row r="67" spans="1:7" x14ac:dyDescent="0.25">
      <c r="A67">
        <v>2015</v>
      </c>
      <c r="B67">
        <v>35.979999999999997</v>
      </c>
      <c r="C67">
        <v>16</v>
      </c>
      <c r="D67">
        <f t="shared" ref="D67:D101" si="6">(A67-$A$2)/60</f>
        <v>33.07416666666667</v>
      </c>
      <c r="E67">
        <f t="shared" si="5"/>
        <v>34.075438891030402</v>
      </c>
      <c r="F67">
        <f t="shared" ref="F67:F101" si="7">E67-B67</f>
        <v>-1.9045611089695953</v>
      </c>
      <c r="G67">
        <f t="shared" ref="G67:G101" si="8">LN((B67-$C$104)/$A$104)/D67</f>
        <v>-4.0413270775270994E-2</v>
      </c>
    </row>
    <row r="68" spans="1:7" x14ac:dyDescent="0.25">
      <c r="A68">
        <v>2045.52</v>
      </c>
      <c r="B68">
        <v>35.72</v>
      </c>
      <c r="C68">
        <v>16</v>
      </c>
      <c r="D68">
        <f t="shared" si="6"/>
        <v>33.582833333333333</v>
      </c>
      <c r="E68">
        <f t="shared" si="5"/>
        <v>33.683075676858074</v>
      </c>
      <c r="F68">
        <f t="shared" si="7"/>
        <v>-2.0369243231419247</v>
      </c>
      <c r="G68">
        <f t="shared" si="8"/>
        <v>-4.0193774519746997E-2</v>
      </c>
    </row>
    <row r="69" spans="1:7" x14ac:dyDescent="0.25">
      <c r="A69">
        <v>2076.04</v>
      </c>
      <c r="B69">
        <v>35.39</v>
      </c>
      <c r="C69">
        <v>16</v>
      </c>
      <c r="D69">
        <f t="shared" si="6"/>
        <v>34.091500000000003</v>
      </c>
      <c r="E69">
        <f t="shared" si="5"/>
        <v>33.29929175617211</v>
      </c>
      <c r="F69">
        <f t="shared" si="7"/>
        <v>-2.0907082438278906</v>
      </c>
      <c r="G69">
        <f t="shared" si="8"/>
        <v>-4.0092419105606479E-2</v>
      </c>
    </row>
    <row r="70" spans="1:7" x14ac:dyDescent="0.25">
      <c r="A70">
        <v>2106.5700000000002</v>
      </c>
      <c r="B70">
        <v>35.07</v>
      </c>
      <c r="C70">
        <v>16</v>
      </c>
      <c r="D70">
        <f t="shared" si="6"/>
        <v>34.600333333333332</v>
      </c>
      <c r="E70">
        <f t="shared" si="5"/>
        <v>32.923777893092748</v>
      </c>
      <c r="F70">
        <f t="shared" si="7"/>
        <v>-2.1462221069072527</v>
      </c>
      <c r="G70">
        <f t="shared" si="8"/>
        <v>-3.9987073649393676E-2</v>
      </c>
    </row>
    <row r="71" spans="1:7" x14ac:dyDescent="0.25">
      <c r="A71">
        <v>2137.09</v>
      </c>
      <c r="B71">
        <v>34.81</v>
      </c>
      <c r="C71">
        <v>16</v>
      </c>
      <c r="D71">
        <f t="shared" si="6"/>
        <v>35.109000000000002</v>
      </c>
      <c r="E71">
        <f t="shared" si="5"/>
        <v>32.556596544450173</v>
      </c>
      <c r="F71">
        <f t="shared" si="7"/>
        <v>-2.2534034555498295</v>
      </c>
      <c r="G71">
        <f t="shared" si="8"/>
        <v>-3.9801464415483788E-2</v>
      </c>
    </row>
    <row r="72" spans="1:7" x14ac:dyDescent="0.25">
      <c r="A72">
        <v>2167.62</v>
      </c>
      <c r="B72">
        <v>34.549999999999997</v>
      </c>
      <c r="C72">
        <v>16.09</v>
      </c>
      <c r="D72">
        <f t="shared" si="6"/>
        <v>35.61783333333333</v>
      </c>
      <c r="E72">
        <f t="shared" si="5"/>
        <v>32.197327489006113</v>
      </c>
      <c r="F72">
        <f t="shared" si="7"/>
        <v>-2.3526725109938837</v>
      </c>
      <c r="G72">
        <f t="shared" si="8"/>
        <v>-3.9626411571353264E-2</v>
      </c>
    </row>
    <row r="73" spans="1:7" x14ac:dyDescent="0.25">
      <c r="A73">
        <v>2198.14</v>
      </c>
      <c r="B73">
        <v>34.29</v>
      </c>
      <c r="C73">
        <v>16</v>
      </c>
      <c r="D73">
        <f t="shared" si="6"/>
        <v>36.126499999999993</v>
      </c>
      <c r="E73">
        <f t="shared" si="5"/>
        <v>31.846030481695337</v>
      </c>
      <c r="F73">
        <f t="shared" si="7"/>
        <v>-2.4439695183046624</v>
      </c>
      <c r="G73">
        <f t="shared" si="8"/>
        <v>-3.9461988107818285E-2</v>
      </c>
    </row>
    <row r="74" spans="1:7" x14ac:dyDescent="0.25">
      <c r="A74">
        <v>2228.66</v>
      </c>
      <c r="B74">
        <v>34.03</v>
      </c>
      <c r="C74">
        <v>16</v>
      </c>
      <c r="D74">
        <f t="shared" si="6"/>
        <v>36.635166666666663</v>
      </c>
      <c r="E74">
        <f t="shared" si="5"/>
        <v>31.502414826809392</v>
      </c>
      <c r="F74">
        <f t="shared" si="7"/>
        <v>-2.5275851731906087</v>
      </c>
      <c r="G74">
        <f t="shared" si="8"/>
        <v>-3.9307727099510428E-2</v>
      </c>
    </row>
    <row r="75" spans="1:7" x14ac:dyDescent="0.25">
      <c r="A75">
        <v>2259.19</v>
      </c>
      <c r="B75">
        <v>33.770000000000003</v>
      </c>
      <c r="C75">
        <v>16</v>
      </c>
      <c r="D75">
        <f t="shared" si="6"/>
        <v>37.143999999999998</v>
      </c>
      <c r="E75">
        <f t="shared" si="5"/>
        <v>31.166203654256513</v>
      </c>
      <c r="F75">
        <f t="shared" si="7"/>
        <v>-2.6037963457434898</v>
      </c>
      <c r="G75">
        <f t="shared" si="8"/>
        <v>-3.9163196855964671E-2</v>
      </c>
    </row>
    <row r="76" spans="1:7" x14ac:dyDescent="0.25">
      <c r="A76">
        <v>2289.71</v>
      </c>
      <c r="B76">
        <v>33.51</v>
      </c>
      <c r="C76">
        <v>16</v>
      </c>
      <c r="D76">
        <f t="shared" si="6"/>
        <v>37.652666666666661</v>
      </c>
      <c r="E76">
        <f t="shared" si="5"/>
        <v>30.8374528839006</v>
      </c>
      <c r="F76">
        <f t="shared" si="7"/>
        <v>-2.6725471160993983</v>
      </c>
      <c r="G76">
        <f t="shared" si="8"/>
        <v>-3.9028516771651152E-2</v>
      </c>
    </row>
    <row r="77" spans="1:7" x14ac:dyDescent="0.25">
      <c r="A77">
        <v>2320.23</v>
      </c>
      <c r="B77">
        <v>33.31</v>
      </c>
      <c r="C77">
        <v>16</v>
      </c>
      <c r="D77">
        <f t="shared" si="6"/>
        <v>38.161333333333332</v>
      </c>
      <c r="E77">
        <f t="shared" si="5"/>
        <v>30.515890476879669</v>
      </c>
      <c r="F77">
        <f t="shared" si="7"/>
        <v>-2.7941095231203334</v>
      </c>
      <c r="G77">
        <f t="shared" si="8"/>
        <v>-3.8811608773708463E-2</v>
      </c>
    </row>
    <row r="78" spans="1:7" x14ac:dyDescent="0.25">
      <c r="A78">
        <v>2350.7600000000002</v>
      </c>
      <c r="B78">
        <v>33.049999999999997</v>
      </c>
      <c r="C78">
        <v>16.09</v>
      </c>
      <c r="D78">
        <f t="shared" si="6"/>
        <v>38.670166666666667</v>
      </c>
      <c r="E78">
        <f t="shared" si="5"/>
        <v>30.201257332620514</v>
      </c>
      <c r="F78">
        <f t="shared" si="7"/>
        <v>-2.8487426673794829</v>
      </c>
      <c r="G78">
        <f t="shared" si="8"/>
        <v>-3.8695291600189093E-2</v>
      </c>
    </row>
    <row r="79" spans="1:7" x14ac:dyDescent="0.25">
      <c r="A79">
        <v>2381.2800000000002</v>
      </c>
      <c r="B79">
        <v>32.79</v>
      </c>
      <c r="C79">
        <v>16</v>
      </c>
      <c r="D79">
        <f t="shared" si="6"/>
        <v>39.178833333333337</v>
      </c>
      <c r="E79">
        <f t="shared" si="5"/>
        <v>29.893605782050969</v>
      </c>
      <c r="F79">
        <f t="shared" si="7"/>
        <v>-2.8963942179490303</v>
      </c>
      <c r="G79">
        <f t="shared" si="8"/>
        <v>-3.8588188343334655E-2</v>
      </c>
    </row>
    <row r="80" spans="1:7" x14ac:dyDescent="0.25">
      <c r="A80">
        <v>2411.8000000000002</v>
      </c>
      <c r="B80">
        <v>32.53</v>
      </c>
      <c r="C80">
        <v>16</v>
      </c>
      <c r="D80">
        <f t="shared" si="6"/>
        <v>39.6875</v>
      </c>
      <c r="E80">
        <f t="shared" si="5"/>
        <v>29.592681245759351</v>
      </c>
      <c r="F80">
        <f t="shared" si="7"/>
        <v>-2.9373187542406498</v>
      </c>
      <c r="G80">
        <f t="shared" si="8"/>
        <v>-3.8489968973868853E-2</v>
      </c>
    </row>
    <row r="81" spans="1:7" x14ac:dyDescent="0.25">
      <c r="A81">
        <v>2442.33</v>
      </c>
      <c r="B81">
        <v>32.33</v>
      </c>
      <c r="C81">
        <v>16.09</v>
      </c>
      <c r="D81">
        <f t="shared" si="6"/>
        <v>40.196333333333328</v>
      </c>
      <c r="E81">
        <f t="shared" si="5"/>
        <v>29.298241252243582</v>
      </c>
      <c r="F81">
        <f t="shared" si="7"/>
        <v>-3.0317587477564167</v>
      </c>
      <c r="G81">
        <f t="shared" si="8"/>
        <v>-3.830801249660698E-2</v>
      </c>
    </row>
    <row r="82" spans="1:7" x14ac:dyDescent="0.25">
      <c r="A82">
        <v>2472.85</v>
      </c>
      <c r="B82">
        <v>32.14</v>
      </c>
      <c r="C82">
        <v>16.09</v>
      </c>
      <c r="D82">
        <f t="shared" si="6"/>
        <v>40.704999999999998</v>
      </c>
      <c r="E82">
        <f t="shared" si="5"/>
        <v>29.010334773833268</v>
      </c>
      <c r="F82">
        <f t="shared" si="7"/>
        <v>-3.1296652261667326</v>
      </c>
      <c r="G82">
        <f t="shared" si="8"/>
        <v>-3.8119155730906289E-2</v>
      </c>
    </row>
    <row r="83" spans="1:7" x14ac:dyDescent="0.25">
      <c r="A83">
        <v>2503.37</v>
      </c>
      <c r="B83">
        <v>31.88</v>
      </c>
      <c r="C83">
        <v>16.09</v>
      </c>
      <c r="D83">
        <f t="shared" si="6"/>
        <v>41.213666666666661</v>
      </c>
      <c r="E83">
        <f t="shared" si="5"/>
        <v>28.728723570019788</v>
      </c>
      <c r="F83">
        <f t="shared" si="7"/>
        <v>-3.1512764299802107</v>
      </c>
      <c r="G83">
        <f t="shared" si="8"/>
        <v>-3.8045987168793871E-2</v>
      </c>
    </row>
    <row r="84" spans="1:7" x14ac:dyDescent="0.25">
      <c r="A84">
        <v>2533.9</v>
      </c>
      <c r="B84">
        <v>31.68</v>
      </c>
      <c r="C84">
        <v>16.190000000000001</v>
      </c>
      <c r="D84">
        <f t="shared" si="6"/>
        <v>41.722499999999997</v>
      </c>
      <c r="E84">
        <f t="shared" si="5"/>
        <v>28.453180731118614</v>
      </c>
      <c r="F84">
        <f t="shared" si="7"/>
        <v>-3.2268192688813855</v>
      </c>
      <c r="G84">
        <f t="shared" si="8"/>
        <v>-3.7888317810349584E-2</v>
      </c>
    </row>
    <row r="85" spans="1:7" x14ac:dyDescent="0.25">
      <c r="A85">
        <v>2564.42</v>
      </c>
      <c r="B85">
        <v>31.49</v>
      </c>
      <c r="C85">
        <v>16.190000000000001</v>
      </c>
      <c r="D85">
        <f t="shared" si="6"/>
        <v>42.231166666666667</v>
      </c>
      <c r="E85">
        <f t="shared" si="5"/>
        <v>28.183752086415947</v>
      </c>
      <c r="F85">
        <f t="shared" si="7"/>
        <v>-3.3062479135840519</v>
      </c>
      <c r="G85">
        <f t="shared" si="8"/>
        <v>-3.7723092472877015E-2</v>
      </c>
    </row>
    <row r="86" spans="1:7" x14ac:dyDescent="0.25">
      <c r="A86">
        <v>2594.94</v>
      </c>
      <c r="B86">
        <v>31.23</v>
      </c>
      <c r="C86">
        <v>16.190000000000001</v>
      </c>
      <c r="D86">
        <f t="shared" si="6"/>
        <v>42.73983333333333</v>
      </c>
      <c r="E86">
        <f t="shared" si="5"/>
        <v>27.920214685675624</v>
      </c>
      <c r="F86">
        <f t="shared" si="7"/>
        <v>-3.3097853143243761</v>
      </c>
      <c r="G86">
        <f t="shared" si="8"/>
        <v>-3.7673603498862757E-2</v>
      </c>
    </row>
    <row r="87" spans="1:7" x14ac:dyDescent="0.25">
      <c r="A87">
        <v>2625.47</v>
      </c>
      <c r="B87">
        <v>31.1</v>
      </c>
      <c r="C87">
        <v>16.190000000000001</v>
      </c>
      <c r="D87">
        <f t="shared" si="6"/>
        <v>43.248666666666658</v>
      </c>
      <c r="E87">
        <f t="shared" si="5"/>
        <v>27.662356182273474</v>
      </c>
      <c r="F87">
        <f t="shared" si="7"/>
        <v>-3.4376438177265278</v>
      </c>
      <c r="G87">
        <f t="shared" si="8"/>
        <v>-3.7430304676225983E-2</v>
      </c>
    </row>
    <row r="88" spans="1:7" x14ac:dyDescent="0.25">
      <c r="A88">
        <v>2655.99</v>
      </c>
      <c r="B88">
        <v>30.83</v>
      </c>
      <c r="C88">
        <v>16.190000000000001</v>
      </c>
      <c r="D88">
        <f t="shared" si="6"/>
        <v>43.757333333333328</v>
      </c>
      <c r="E88">
        <f t="shared" si="5"/>
        <v>27.410219464172741</v>
      </c>
      <c r="F88">
        <f t="shared" si="7"/>
        <v>-3.4197805358272575</v>
      </c>
      <c r="G88">
        <f t="shared" si="8"/>
        <v>-3.7411167970448869E-2</v>
      </c>
    </row>
    <row r="89" spans="1:7" x14ac:dyDescent="0.25">
      <c r="A89">
        <v>2686.51</v>
      </c>
      <c r="B89">
        <v>30.64</v>
      </c>
      <c r="C89">
        <v>16.190000000000001</v>
      </c>
      <c r="D89">
        <f t="shared" si="6"/>
        <v>44.265999999999998</v>
      </c>
      <c r="E89">
        <f t="shared" si="5"/>
        <v>27.163595890080266</v>
      </c>
      <c r="F89">
        <f t="shared" si="7"/>
        <v>-3.4764041099197343</v>
      </c>
      <c r="G89">
        <f t="shared" si="8"/>
        <v>-3.727518734877195E-2</v>
      </c>
    </row>
    <row r="90" spans="1:7" x14ac:dyDescent="0.25">
      <c r="A90">
        <v>2717.03</v>
      </c>
      <c r="B90">
        <v>30.51</v>
      </c>
      <c r="C90">
        <v>16.190000000000001</v>
      </c>
      <c r="D90">
        <f t="shared" si="6"/>
        <v>44.774666666666668</v>
      </c>
      <c r="E90">
        <f t="shared" si="5"/>
        <v>26.922364911283097</v>
      </c>
      <c r="F90">
        <f t="shared" si="7"/>
        <v>-3.5876350887169046</v>
      </c>
      <c r="G90">
        <f t="shared" si="8"/>
        <v>-3.7052736044846483E-2</v>
      </c>
    </row>
    <row r="91" spans="1:7" x14ac:dyDescent="0.25">
      <c r="A91">
        <v>2747.56</v>
      </c>
      <c r="B91">
        <v>30.25</v>
      </c>
      <c r="C91">
        <v>16.190000000000001</v>
      </c>
      <c r="D91">
        <f t="shared" si="6"/>
        <v>45.283499999999997</v>
      </c>
      <c r="E91">
        <f t="shared" si="5"/>
        <v>26.686332154671952</v>
      </c>
      <c r="F91">
        <f t="shared" si="7"/>
        <v>-3.5636678453280481</v>
      </c>
      <c r="G91">
        <f t="shared" si="8"/>
        <v>-3.7039353461058799E-2</v>
      </c>
    </row>
    <row r="92" spans="1:7" x14ac:dyDescent="0.25">
      <c r="A92">
        <v>2778.08</v>
      </c>
      <c r="B92">
        <v>30.12</v>
      </c>
      <c r="C92">
        <v>16.28</v>
      </c>
      <c r="D92">
        <f t="shared" si="6"/>
        <v>45.79216666666666</v>
      </c>
      <c r="E92">
        <f t="shared" si="5"/>
        <v>26.455536878072571</v>
      </c>
      <c r="F92">
        <f t="shared" si="7"/>
        <v>-3.6644631219274295</v>
      </c>
      <c r="G92">
        <f t="shared" si="8"/>
        <v>-3.6829919141059819E-2</v>
      </c>
    </row>
    <row r="93" spans="1:7" x14ac:dyDescent="0.25">
      <c r="A93">
        <v>2808.6</v>
      </c>
      <c r="B93">
        <v>29.92</v>
      </c>
      <c r="C93">
        <v>16.28</v>
      </c>
      <c r="D93">
        <f t="shared" si="6"/>
        <v>46.30083333333333</v>
      </c>
      <c r="E93">
        <f t="shared" si="5"/>
        <v>26.2297881000788</v>
      </c>
      <c r="F93">
        <f t="shared" si="7"/>
        <v>-3.6902118999212021</v>
      </c>
      <c r="G93">
        <f t="shared" si="8"/>
        <v>-3.6736317992096083E-2</v>
      </c>
    </row>
    <row r="94" spans="1:7" x14ac:dyDescent="0.25">
      <c r="A94">
        <v>2839.13</v>
      </c>
      <c r="B94">
        <v>29.79</v>
      </c>
      <c r="C94">
        <v>16.28</v>
      </c>
      <c r="D94">
        <f t="shared" si="6"/>
        <v>46.809666666666665</v>
      </c>
      <c r="E94">
        <f t="shared" si="5"/>
        <v>26.008903922444752</v>
      </c>
      <c r="F94">
        <f t="shared" si="7"/>
        <v>-3.7810960775552473</v>
      </c>
      <c r="G94">
        <f t="shared" si="8"/>
        <v>-3.653935018803562E-2</v>
      </c>
    </row>
    <row r="95" spans="1:7" x14ac:dyDescent="0.25">
      <c r="A95">
        <v>2869.65</v>
      </c>
      <c r="B95">
        <v>29.6</v>
      </c>
      <c r="C95">
        <v>16.28</v>
      </c>
      <c r="D95">
        <f t="shared" si="6"/>
        <v>47.318333333333335</v>
      </c>
      <c r="E95">
        <f t="shared" si="5"/>
        <v>25.792921083429476</v>
      </c>
      <c r="F95">
        <f t="shared" si="7"/>
        <v>-3.807078916570525</v>
      </c>
      <c r="G95">
        <f t="shared" si="8"/>
        <v>-3.6442596008826232E-2</v>
      </c>
    </row>
    <row r="96" spans="1:7" x14ac:dyDescent="0.25">
      <c r="A96">
        <v>2900.17</v>
      </c>
      <c r="B96">
        <v>29.34</v>
      </c>
      <c r="C96">
        <v>16.28</v>
      </c>
      <c r="D96">
        <f t="shared" si="6"/>
        <v>47.826999999999998</v>
      </c>
      <c r="E96">
        <f t="shared" si="5"/>
        <v>25.581660858810768</v>
      </c>
      <c r="F96">
        <f t="shared" si="7"/>
        <v>-3.7583391411892322</v>
      </c>
      <c r="G96">
        <f t="shared" si="8"/>
        <v>-3.6462574088616716E-2</v>
      </c>
    </row>
    <row r="97" spans="1:8" x14ac:dyDescent="0.25">
      <c r="A97">
        <v>2930.7</v>
      </c>
      <c r="B97">
        <v>29.21</v>
      </c>
      <c r="C97">
        <v>16.28</v>
      </c>
      <c r="D97">
        <f t="shared" si="6"/>
        <v>48.335833333333326</v>
      </c>
      <c r="E97">
        <f t="shared" si="5"/>
        <v>25.374953024569578</v>
      </c>
      <c r="F97">
        <f t="shared" si="7"/>
        <v>-3.8350469754304228</v>
      </c>
      <c r="G97">
        <f t="shared" si="8"/>
        <v>-3.6283355130678652E-2</v>
      </c>
    </row>
    <row r="98" spans="1:8" x14ac:dyDescent="0.25">
      <c r="A98">
        <v>2961.22</v>
      </c>
      <c r="B98">
        <v>28.95</v>
      </c>
      <c r="C98">
        <v>16.28</v>
      </c>
      <c r="D98">
        <f t="shared" si="6"/>
        <v>48.844499999999996</v>
      </c>
      <c r="E98">
        <f t="shared" ref="E98:E129" si="9">$A$104*EXP($B$104*D98)+$C$104</f>
        <v>25.172831961104009</v>
      </c>
      <c r="F98">
        <f t="shared" si="7"/>
        <v>-3.7771680388959901</v>
      </c>
      <c r="G98">
        <f t="shared" si="8"/>
        <v>-3.6316595762153098E-2</v>
      </c>
    </row>
    <row r="99" spans="1:8" x14ac:dyDescent="0.25">
      <c r="A99">
        <v>2991.74</v>
      </c>
      <c r="B99">
        <v>28.88</v>
      </c>
      <c r="C99">
        <v>16.28</v>
      </c>
      <c r="D99">
        <f t="shared" si="6"/>
        <v>49.35316666666666</v>
      </c>
      <c r="E99">
        <f t="shared" si="9"/>
        <v>24.975130414709902</v>
      </c>
      <c r="F99">
        <f t="shared" si="7"/>
        <v>-3.904869585290097</v>
      </c>
      <c r="G99">
        <f t="shared" si="8"/>
        <v>-3.6053241883372396E-2</v>
      </c>
    </row>
    <row r="100" spans="1:8" x14ac:dyDescent="0.25">
      <c r="A100">
        <v>3022.26</v>
      </c>
      <c r="B100">
        <v>28.75</v>
      </c>
      <c r="C100">
        <v>16.28</v>
      </c>
      <c r="D100">
        <f t="shared" si="6"/>
        <v>49.861833333333337</v>
      </c>
      <c r="E100">
        <f t="shared" si="9"/>
        <v>24.781751749584878</v>
      </c>
      <c r="F100">
        <f t="shared" si="7"/>
        <v>-3.9682482504151224</v>
      </c>
      <c r="G100">
        <f t="shared" si="8"/>
        <v>-3.5890999588389129E-2</v>
      </c>
    </row>
    <row r="101" spans="1:8" x14ac:dyDescent="0.25">
      <c r="A101">
        <v>3052.78</v>
      </c>
      <c r="B101">
        <v>28.49</v>
      </c>
      <c r="C101">
        <v>16.28</v>
      </c>
      <c r="D101">
        <f t="shared" si="6"/>
        <v>50.3705</v>
      </c>
      <c r="E101">
        <f t="shared" si="9"/>
        <v>24.592601442935326</v>
      </c>
      <c r="F101">
        <f t="shared" si="7"/>
        <v>-3.8973985570646725</v>
      </c>
      <c r="G101">
        <f t="shared" si="8"/>
        <v>-3.5941879575031775E-2</v>
      </c>
    </row>
    <row r="103" spans="1:8" x14ac:dyDescent="0.25">
      <c r="A103" s="1" t="s">
        <v>11</v>
      </c>
      <c r="B103" s="1" t="s">
        <v>12</v>
      </c>
      <c r="C103" s="1" t="s">
        <v>13</v>
      </c>
      <c r="D103" t="s">
        <v>10</v>
      </c>
      <c r="F103" s="1" t="s">
        <v>2</v>
      </c>
      <c r="G103" s="1" t="s">
        <v>3</v>
      </c>
      <c r="H103" t="s">
        <v>9</v>
      </c>
    </row>
    <row r="104" spans="1:8" x14ac:dyDescent="0.25">
      <c r="A104">
        <f>B2-D104</f>
        <v>75.5488</v>
      </c>
      <c r="B104">
        <v>-4.3463217358962698E-2</v>
      </c>
      <c r="C104">
        <f>D104</f>
        <v>16.131200000000003</v>
      </c>
      <c r="D104">
        <f>AVERAGE(C2:C101)</f>
        <v>16.131200000000003</v>
      </c>
      <c r="F104">
        <f>SUMSQ(F2:F101)</f>
        <v>858.66215198867474</v>
      </c>
      <c r="G104">
        <f>AVERAGE(G3:G101)</f>
        <v>-4.5104159068163181E-2</v>
      </c>
      <c r="H104">
        <f>_xlfn.STDEV.P(G3:G101)</f>
        <v>7.3210556929424906E-3</v>
      </c>
    </row>
    <row r="105" spans="1:8" x14ac:dyDescent="0.25">
      <c r="C105">
        <f>D101</f>
        <v>50.3705</v>
      </c>
      <c r="D105">
        <f>D2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Hoja2!Datos300mlcorregido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Peña</dc:creator>
  <cp:lastModifiedBy>Juan Peña</cp:lastModifiedBy>
  <dcterms:created xsi:type="dcterms:W3CDTF">2020-12-13T21:43:22Z</dcterms:created>
  <dcterms:modified xsi:type="dcterms:W3CDTF">2020-12-14T23:45:51Z</dcterms:modified>
</cp:coreProperties>
</file>