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\Documents\"/>
    </mc:Choice>
  </mc:AlternateContent>
  <bookViews>
    <workbookView xWindow="0" yWindow="0" windowWidth="20490" windowHeight="8445"/>
  </bookViews>
  <sheets>
    <sheet name="Hoja1" sheetId="1" r:id="rId1"/>
  </sheets>
  <definedNames>
    <definedName name="solver_adj" localSheetId="0" hidden="1">Hoja1!$B$42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Hoja1!$H$41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1" l="1"/>
  <c r="I3" i="1"/>
  <c r="I41" i="1"/>
  <c r="F2" i="1"/>
  <c r="F38" i="1"/>
  <c r="D2" i="1"/>
  <c r="E2" i="1" s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2" i="1"/>
  <c r="H2" i="1" s="1"/>
  <c r="F3" i="1"/>
  <c r="F4" i="1"/>
  <c r="F5" i="1"/>
  <c r="F6" i="1"/>
  <c r="F7" i="1"/>
  <c r="F8" i="1"/>
  <c r="F9" i="1"/>
  <c r="F10" i="1"/>
  <c r="F11" i="1"/>
  <c r="F12" i="1"/>
  <c r="F44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D34" i="1"/>
  <c r="E34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5" i="1"/>
  <c r="E35" i="1" s="1"/>
  <c r="D36" i="1"/>
  <c r="E36" i="1" s="1"/>
  <c r="D37" i="1"/>
  <c r="E37" i="1" s="1"/>
  <c r="D38" i="1"/>
  <c r="E38" i="1" s="1"/>
  <c r="H41" i="1" l="1"/>
  <c r="E41" i="1"/>
  <c r="F41" i="1"/>
</calcChain>
</file>

<file path=xl/sharedStrings.xml><?xml version="1.0" encoding="utf-8"?>
<sst xmlns="http://schemas.openxmlformats.org/spreadsheetml/2006/main" count="18" uniqueCount="15">
  <si>
    <t>Tiempo (min)</t>
  </si>
  <si>
    <t>M. 100 ml</t>
  </si>
  <si>
    <t>M. 300 ml</t>
  </si>
  <si>
    <t>Ajuste 100 ml</t>
  </si>
  <si>
    <t>A</t>
  </si>
  <si>
    <t>B</t>
  </si>
  <si>
    <t>C</t>
  </si>
  <si>
    <t>Restos O(1)</t>
  </si>
  <si>
    <t>Suma O(1)^{2}</t>
  </si>
  <si>
    <t>Exp. K</t>
  </si>
  <si>
    <t>K promedio</t>
  </si>
  <si>
    <t>M. Cuadrada</t>
  </si>
  <si>
    <t>Ajuste 300 ml</t>
  </si>
  <si>
    <t>Exp.K</t>
  </si>
  <si>
    <t>M.Cuadrada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</si>
</sst>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Enfriamiento de 300 ml de agua</a:t>
            </a:r>
          </a:p>
        </c:rich>
      </c:tx>
      <c:layout>
        <c:manualLayout>
          <c:xMode val="edge"/>
          <c:yMode val="edge"/>
          <c:x val="0.237201224846894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Ajustada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</c:numCache>
            </c:numRef>
          </c:xVal>
          <c:yVal>
            <c:numRef>
              <c:f>Hoja1!$D$2:$D$38</c:f>
              <c:numCache>
                <c:formatCode>General</c:formatCode>
                <c:ptCount val="37"/>
                <c:pt idx="0">
                  <c:v>92</c:v>
                </c:pt>
                <c:pt idx="1">
                  <c:v>88.757163684053069</c:v>
                </c:pt>
                <c:pt idx="2">
                  <c:v>85.662439866303657</c:v>
                </c:pt>
                <c:pt idx="3">
                  <c:v>82.709063693399656</c:v>
                </c:pt>
                <c:pt idx="4">
                  <c:v>79.890579288216003</c:v>
                </c:pt>
                <c:pt idx="5">
                  <c:v>77.200825637751507</c:v>
                </c:pt>
                <c:pt idx="6">
                  <c:v>74.633923125578235</c:v>
                </c:pt>
                <c:pt idx="7">
                  <c:v>72.184260679404559</c:v>
                </c:pt>
                <c:pt idx="8">
                  <c:v>69.846483505657119</c:v>
                </c:pt>
                <c:pt idx="9">
                  <c:v>67.615481384270538</c:v>
                </c:pt>
                <c:pt idx="10">
                  <c:v>65.486377498097852</c:v>
                </c:pt>
                <c:pt idx="11">
                  <c:v>63.454517772523822</c:v>
                </c:pt>
                <c:pt idx="12">
                  <c:v>61.515460701977979</c:v>
                </c:pt>
                <c:pt idx="13">
                  <c:v>59.664967641109037</c:v>
                </c:pt>
                <c:pt idx="14">
                  <c:v>57.89899353939775</c:v>
                </c:pt>
                <c:pt idx="15">
                  <c:v>56.21367809895478</c:v>
                </c:pt>
                <c:pt idx="16">
                  <c:v>54.605337336175126</c:v>
                </c:pt>
                <c:pt idx="17">
                  <c:v>53.07045552880335</c:v>
                </c:pt>
                <c:pt idx="18">
                  <c:v>51.605677530806673</c:v>
                </c:pt>
                <c:pt idx="19">
                  <c:v>50.20780143825651</c:v>
                </c:pt>
                <c:pt idx="20">
                  <c:v>48.873771590186855</c:v>
                </c:pt>
                <c:pt idx="21">
                  <c:v>47.600671889129565</c:v>
                </c:pt>
                <c:pt idx="22">
                  <c:v>46.385719426725927</c:v>
                </c:pt>
                <c:pt idx="23">
                  <c:v>45.226258400480489</c:v>
                </c:pt>
                <c:pt idx="24">
                  <c:v>44.119754308359468</c:v>
                </c:pt>
                <c:pt idx="25">
                  <c:v>43.063788408543715</c:v>
                </c:pt>
                <c:pt idx="26">
                  <c:v>42.056052432225478</c:v>
                </c:pt>
                <c:pt idx="27">
                  <c:v>41.094343537891618</c:v>
                </c:pt>
                <c:pt idx="28">
                  <c:v>40.176559496063618</c:v>
                </c:pt>
                <c:pt idx="29">
                  <c:v>39.300694093968517</c:v>
                </c:pt>
                <c:pt idx="30">
                  <c:v>38.464832750095887</c:v>
                </c:pt>
                <c:pt idx="31">
                  <c:v>34.824479157473675</c:v>
                </c:pt>
                <c:pt idx="32">
                  <c:v>31.942917502280395</c:v>
                </c:pt>
                <c:pt idx="33">
                  <c:v>29.661985894562811</c:v>
                </c:pt>
                <c:pt idx="34">
                  <c:v>27.856489562492783</c:v>
                </c:pt>
                <c:pt idx="35">
                  <c:v>26.427329216742535</c:v>
                </c:pt>
                <c:pt idx="36">
                  <c:v>25.296061732236929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16040"/>
        <c:axId val="370419568"/>
      </c:scatterChar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</c:numCache>
            </c:numRef>
          </c:xVal>
          <c:yVal>
            <c:numRef>
              <c:f>Hoja1!$B$2:$B$38</c:f>
              <c:numCache>
                <c:formatCode>General</c:formatCode>
                <c:ptCount val="37"/>
                <c:pt idx="0">
                  <c:v>92</c:v>
                </c:pt>
                <c:pt idx="1">
                  <c:v>87</c:v>
                </c:pt>
                <c:pt idx="2">
                  <c:v>83.5</c:v>
                </c:pt>
                <c:pt idx="3">
                  <c:v>82</c:v>
                </c:pt>
                <c:pt idx="4">
                  <c:v>79</c:v>
                </c:pt>
                <c:pt idx="5">
                  <c:v>75</c:v>
                </c:pt>
                <c:pt idx="6">
                  <c:v>73</c:v>
                </c:pt>
                <c:pt idx="7">
                  <c:v>71</c:v>
                </c:pt>
                <c:pt idx="8">
                  <c:v>68</c:v>
                </c:pt>
                <c:pt idx="9">
                  <c:v>66</c:v>
                </c:pt>
                <c:pt idx="10">
                  <c:v>63.5</c:v>
                </c:pt>
                <c:pt idx="11">
                  <c:v>62</c:v>
                </c:pt>
                <c:pt idx="12">
                  <c:v>60.5</c:v>
                </c:pt>
                <c:pt idx="13">
                  <c:v>58.5</c:v>
                </c:pt>
                <c:pt idx="14">
                  <c:v>57.5</c:v>
                </c:pt>
                <c:pt idx="15">
                  <c:v>55.5</c:v>
                </c:pt>
                <c:pt idx="16">
                  <c:v>54</c:v>
                </c:pt>
                <c:pt idx="17">
                  <c:v>52.5</c:v>
                </c:pt>
                <c:pt idx="18">
                  <c:v>51</c:v>
                </c:pt>
                <c:pt idx="19">
                  <c:v>49.5</c:v>
                </c:pt>
                <c:pt idx="20">
                  <c:v>48.5</c:v>
                </c:pt>
                <c:pt idx="21">
                  <c:v>47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43.5</c:v>
                </c:pt>
                <c:pt idx="26">
                  <c:v>42.5</c:v>
                </c:pt>
                <c:pt idx="27">
                  <c:v>41.5</c:v>
                </c:pt>
                <c:pt idx="28">
                  <c:v>40.5</c:v>
                </c:pt>
                <c:pt idx="29">
                  <c:v>40</c:v>
                </c:pt>
                <c:pt idx="30">
                  <c:v>39</c:v>
                </c:pt>
                <c:pt idx="31">
                  <c:v>37</c:v>
                </c:pt>
                <c:pt idx="32">
                  <c:v>35</c:v>
                </c:pt>
                <c:pt idx="33">
                  <c:v>33</c:v>
                </c:pt>
                <c:pt idx="34">
                  <c:v>31.5</c:v>
                </c:pt>
                <c:pt idx="35">
                  <c:v>30</c:v>
                </c:pt>
                <c:pt idx="36">
                  <c:v>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16040"/>
        <c:axId val="370419568"/>
      </c:scatterChart>
      <c:valAx>
        <c:axId val="37041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419568"/>
        <c:crosses val="autoZero"/>
        <c:crossBetween val="midCat"/>
      </c:valAx>
      <c:valAx>
        <c:axId val="3704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3.0555555555555555E-2"/>
              <c:y val="0.31007327209098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416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2200349956253"/>
          <c:y val="0.34337890055409742"/>
          <c:w val="0.19311231852476005"/>
          <c:h val="0.14730051465898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Enfriamiento</a:t>
            </a:r>
            <a:r>
              <a:rPr lang="es-CO" baseline="0"/>
              <a:t> de 100 ml de agua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</c:numCache>
            </c:numRef>
          </c:xVal>
          <c:yVal>
            <c:numRef>
              <c:f>Hoja1!$G$2:$G$38</c:f>
              <c:numCache>
                <c:formatCode>General</c:formatCode>
                <c:ptCount val="37"/>
                <c:pt idx="0">
                  <c:v>92</c:v>
                </c:pt>
                <c:pt idx="1">
                  <c:v>87.183502682405617</c:v>
                </c:pt>
                <c:pt idx="2">
                  <c:v>82.69374686354918</c:v>
                </c:pt>
                <c:pt idx="3">
                  <c:v>78.508567056779725</c:v>
                </c:pt>
                <c:pt idx="4">
                  <c:v>74.607301437516668</c:v>
                </c:pt>
                <c:pt idx="5">
                  <c:v>70.970689837836773</c:v>
                </c:pt>
                <c:pt idx="6">
                  <c:v>67.580778660903235</c:v>
                </c:pt>
                <c:pt idx="7">
                  <c:v>64.420832245808896</c:v>
                </c:pt>
                <c:pt idx="8">
                  <c:v>61.475250245250386</c:v>
                </c:pt>
                <c:pt idx="9">
                  <c:v>58.729490608134753</c:v>
                </c:pt>
                <c:pt idx="10">
                  <c:v>56.169997786891322</c:v>
                </c:pt>
                <c:pt idx="11">
                  <c:v>53.78413581505523</c:v>
                </c:pt>
                <c:pt idx="12">
                  <c:v>51.560125924733214</c:v>
                </c:pt>
                <c:pt idx="13">
                  <c:v>49.486988395975125</c:v>
                </c:pt>
                <c:pt idx="14">
                  <c:v>47.55448835096729</c:v>
                </c:pt>
                <c:pt idx="15">
                  <c:v>45.753085225438767</c:v>
                </c:pt>
                <c:pt idx="16">
                  <c:v>44.073885667825934</c:v>
                </c:pt>
                <c:pt idx="17">
                  <c:v>42.508599633663074</c:v>
                </c:pt>
                <c:pt idx="18">
                  <c:v>41.049499458441247</c:v>
                </c:pt>
                <c:pt idx="19">
                  <c:v>39.689381706882202</c:v>
                </c:pt>
                <c:pt idx="20">
                  <c:v>38.421531610280852</c:v>
                </c:pt>
                <c:pt idx="21">
                  <c:v>37.239689916347004</c:v>
                </c:pt>
                <c:pt idx="22">
                  <c:v>36.138021987887143</c:v>
                </c:pt>
                <c:pt idx="23">
                  <c:v>35.111088997769635</c:v>
                </c:pt>
                <c:pt idx="24">
                  <c:v>34.153821077965503</c:v>
                </c:pt>
                <c:pt idx="25">
                  <c:v>33.261492290104414</c:v>
                </c:pt>
                <c:pt idx="26">
                  <c:v>32.429697293977767</c:v>
                </c:pt>
                <c:pt idx="27">
                  <c:v>31.654329598803685</c:v>
                </c:pt>
                <c:pt idx="28">
                  <c:v>30.931561289882502</c:v>
                </c:pt>
                <c:pt idx="29">
                  <c:v>30.257824130555129</c:v>
                </c:pt>
                <c:pt idx="30">
                  <c:v>29.629791946166691</c:v>
                </c:pt>
                <c:pt idx="31">
                  <c:v>27.073755728267006</c:v>
                </c:pt>
                <c:pt idx="32">
                  <c:v>25.274785403493169</c:v>
                </c:pt>
                <c:pt idx="33">
                  <c:v>24.008647542553085</c:v>
                </c:pt>
                <c:pt idx="34">
                  <c:v>23.117523847609718</c:v>
                </c:pt>
                <c:pt idx="35">
                  <c:v>22.490339822720113</c:v>
                </c:pt>
                <c:pt idx="36">
                  <c:v>22.048919845551033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76528"/>
        <c:axId val="36578005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</c:numCache>
            </c:numRef>
          </c:xVal>
          <c:yVal>
            <c:numRef>
              <c:f>Hoja1!$C$2:$C$38</c:f>
              <c:numCache>
                <c:formatCode>General</c:formatCode>
                <c:ptCount val="37"/>
                <c:pt idx="0">
                  <c:v>92</c:v>
                </c:pt>
                <c:pt idx="1">
                  <c:v>86.5</c:v>
                </c:pt>
                <c:pt idx="2">
                  <c:v>81</c:v>
                </c:pt>
                <c:pt idx="3">
                  <c:v>76</c:v>
                </c:pt>
                <c:pt idx="4">
                  <c:v>72.5</c:v>
                </c:pt>
                <c:pt idx="5">
                  <c:v>69.5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57.5</c:v>
                </c:pt>
                <c:pt idx="10">
                  <c:v>55.5</c:v>
                </c:pt>
                <c:pt idx="11">
                  <c:v>53.5</c:v>
                </c:pt>
                <c:pt idx="12">
                  <c:v>51.5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44.5</c:v>
                </c:pt>
                <c:pt idx="17">
                  <c:v>43</c:v>
                </c:pt>
                <c:pt idx="18">
                  <c:v>41.5</c:v>
                </c:pt>
                <c:pt idx="19">
                  <c:v>40</c:v>
                </c:pt>
                <c:pt idx="20">
                  <c:v>38.5</c:v>
                </c:pt>
                <c:pt idx="21">
                  <c:v>37.5</c:v>
                </c:pt>
                <c:pt idx="22">
                  <c:v>36.5</c:v>
                </c:pt>
                <c:pt idx="23">
                  <c:v>35.5</c:v>
                </c:pt>
                <c:pt idx="24">
                  <c:v>34.5</c:v>
                </c:pt>
                <c:pt idx="25">
                  <c:v>34</c:v>
                </c:pt>
                <c:pt idx="26">
                  <c:v>33</c:v>
                </c:pt>
                <c:pt idx="27">
                  <c:v>32.5</c:v>
                </c:pt>
                <c:pt idx="28">
                  <c:v>32</c:v>
                </c:pt>
                <c:pt idx="29">
                  <c:v>31</c:v>
                </c:pt>
                <c:pt idx="30">
                  <c:v>30.5</c:v>
                </c:pt>
                <c:pt idx="31">
                  <c:v>28</c:v>
                </c:pt>
                <c:pt idx="32">
                  <c:v>26.5</c:v>
                </c:pt>
                <c:pt idx="33">
                  <c:v>25</c:v>
                </c:pt>
                <c:pt idx="34">
                  <c:v>24</c:v>
                </c:pt>
                <c:pt idx="35">
                  <c:v>23.5</c:v>
                </c:pt>
                <c:pt idx="36">
                  <c:v>22.5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76528"/>
        <c:axId val="365780056"/>
      </c:scatterChart>
      <c:valAx>
        <c:axId val="36577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780056"/>
        <c:crosses val="autoZero"/>
        <c:crossBetween val="midCat"/>
      </c:valAx>
      <c:valAx>
        <c:axId val="36578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7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128587</xdr:rowOff>
    </xdr:from>
    <xdr:to>
      <xdr:col>16</xdr:col>
      <xdr:colOff>304800</xdr:colOff>
      <xdr:row>16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18</xdr:row>
      <xdr:rowOff>71437</xdr:rowOff>
    </xdr:from>
    <xdr:to>
      <xdr:col>15</xdr:col>
      <xdr:colOff>457200</xdr:colOff>
      <xdr:row>32</xdr:row>
      <xdr:rowOff>147637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0" workbookViewId="0">
      <selection activeCell="B41" sqref="B41"/>
    </sheetView>
  </sheetViews>
  <sheetFormatPr baseColWidth="10" defaultRowHeight="15" x14ac:dyDescent="0.25"/>
  <cols>
    <col min="4" max="4" width="11.85546875" bestFit="1" customWidth="1"/>
    <col min="6" max="7" width="11.85546875" bestFit="1" customWidth="1"/>
    <col min="9" max="9" width="11.85546875" bestFit="1" customWidth="1"/>
  </cols>
  <sheetData>
    <row r="1" spans="1:9" x14ac:dyDescent="0.25">
      <c r="A1" s="2" t="s">
        <v>0</v>
      </c>
      <c r="B1" t="s">
        <v>2</v>
      </c>
      <c r="C1" t="s">
        <v>1</v>
      </c>
      <c r="D1" s="1" t="s">
        <v>12</v>
      </c>
      <c r="E1" t="s">
        <v>7</v>
      </c>
      <c r="F1" t="s">
        <v>9</v>
      </c>
      <c r="G1" s="1" t="s">
        <v>3</v>
      </c>
      <c r="H1" t="s">
        <v>7</v>
      </c>
      <c r="I1" t="s">
        <v>13</v>
      </c>
    </row>
    <row r="2" spans="1:9" x14ac:dyDescent="0.25">
      <c r="A2">
        <v>0</v>
      </c>
      <c r="B2">
        <v>92</v>
      </c>
      <c r="C2">
        <v>92</v>
      </c>
      <c r="D2">
        <f>$A$41*EXP($B$41*A2)+$C$41</f>
        <v>92</v>
      </c>
      <c r="E2">
        <f>B2-D2</f>
        <v>0</v>
      </c>
      <c r="F2" t="e">
        <f>LN((B2-$C$41)/$A$41)/A2</f>
        <v>#DIV/0!</v>
      </c>
      <c r="G2">
        <f>$A$41*EXP($B$42*A2)+$C$41</f>
        <v>92</v>
      </c>
      <c r="H2">
        <f>C2-G2</f>
        <v>0</v>
      </c>
      <c r="I2" t="e">
        <f>LN((C2-$C$41)/$A$41)/A2</f>
        <v>#DIV/0!</v>
      </c>
    </row>
    <row r="3" spans="1:9" x14ac:dyDescent="0.25">
      <c r="A3">
        <v>1</v>
      </c>
      <c r="B3">
        <v>87</v>
      </c>
      <c r="C3">
        <v>86.5</v>
      </c>
      <c r="D3">
        <f>$A$41*EXP($B$41*A3)+$C$41</f>
        <v>88.757163684053069</v>
      </c>
      <c r="E3">
        <f t="shared" ref="E3:E37" si="0">B3-D3</f>
        <v>-1.7571636840530687</v>
      </c>
      <c r="F3">
        <f t="shared" ref="F3:F37" si="1">LN((B3-$C$41)/$A$41)/A3</f>
        <v>-7.30251350148899E-2</v>
      </c>
      <c r="G3">
        <f t="shared" ref="G3:G38" si="2">$A$41*EXP($B$42*A3)+$C$41</f>
        <v>87.183502682405617</v>
      </c>
      <c r="H3">
        <f t="shared" ref="H3:H38" si="3">C3-G3</f>
        <v>-0.68350268240561718</v>
      </c>
      <c r="I3">
        <f>LN((C3-$C$41)/$A$41)/A3</f>
        <v>-8.062973440010919E-2</v>
      </c>
    </row>
    <row r="4" spans="1:9" x14ac:dyDescent="0.25">
      <c r="A4">
        <v>2</v>
      </c>
      <c r="B4">
        <v>83.5</v>
      </c>
      <c r="C4">
        <v>81</v>
      </c>
      <c r="D4">
        <f t="shared" ref="D4:D38" si="4">$A$41*EXP($B$41*A4)+$C$41</f>
        <v>85.662439866303657</v>
      </c>
      <c r="E4">
        <f t="shared" si="0"/>
        <v>-2.1624398663036573</v>
      </c>
      <c r="F4">
        <f t="shared" si="1"/>
        <v>-6.3756660149479782E-2</v>
      </c>
      <c r="G4">
        <f t="shared" si="2"/>
        <v>82.69374686354918</v>
      </c>
      <c r="H4">
        <f t="shared" si="3"/>
        <v>-1.6937468635491797</v>
      </c>
      <c r="I4">
        <f t="shared" ref="I4:I38" si="5">LN((C4-$C$41)/$A$41)/A4</f>
        <v>-8.4167657409607383E-2</v>
      </c>
    </row>
    <row r="5" spans="1:9" x14ac:dyDescent="0.25">
      <c r="A5">
        <v>3</v>
      </c>
      <c r="B5">
        <v>82</v>
      </c>
      <c r="C5">
        <v>76</v>
      </c>
      <c r="D5">
        <f t="shared" si="4"/>
        <v>82.709063693399656</v>
      </c>
      <c r="E5">
        <f t="shared" si="0"/>
        <v>-0.70906369339965636</v>
      </c>
      <c r="F5">
        <f t="shared" si="1"/>
        <v>-5.0602004289334736E-2</v>
      </c>
      <c r="G5">
        <f t="shared" si="2"/>
        <v>78.508567056779725</v>
      </c>
      <c r="H5">
        <f t="shared" si="3"/>
        <v>-2.5085670567797251</v>
      </c>
      <c r="I5">
        <f t="shared" si="5"/>
        <v>-8.5115563936281516E-2</v>
      </c>
    </row>
    <row r="6" spans="1:9" x14ac:dyDescent="0.25">
      <c r="A6">
        <v>4</v>
      </c>
      <c r="B6">
        <v>79</v>
      </c>
      <c r="C6">
        <v>72.5</v>
      </c>
      <c r="D6">
        <f t="shared" si="4"/>
        <v>79.890579288216003</v>
      </c>
      <c r="E6">
        <f t="shared" si="0"/>
        <v>-0.89057928821600285</v>
      </c>
      <c r="F6">
        <f t="shared" si="1"/>
        <v>-5.0559216623724014E-2</v>
      </c>
      <c r="G6">
        <f t="shared" si="2"/>
        <v>74.607301437516668</v>
      </c>
      <c r="H6">
        <f t="shared" si="3"/>
        <v>-2.1073014375166679</v>
      </c>
      <c r="I6">
        <f t="shared" si="5"/>
        <v>-8.0274517342906235E-2</v>
      </c>
    </row>
    <row r="7" spans="1:9" x14ac:dyDescent="0.25">
      <c r="A7">
        <v>5</v>
      </c>
      <c r="B7">
        <v>75</v>
      </c>
      <c r="C7">
        <v>69.5</v>
      </c>
      <c r="D7">
        <f t="shared" si="4"/>
        <v>77.200825637751507</v>
      </c>
      <c r="E7">
        <f t="shared" si="0"/>
        <v>-2.2008256377515067</v>
      </c>
      <c r="F7">
        <f t="shared" si="1"/>
        <v>-5.4739166095408208E-2</v>
      </c>
      <c r="G7">
        <f t="shared" si="2"/>
        <v>70.970689837836773</v>
      </c>
      <c r="H7">
        <f t="shared" si="3"/>
        <v>-1.4706898378367725</v>
      </c>
      <c r="I7">
        <f t="shared" si="5"/>
        <v>-7.6223215819575585E-2</v>
      </c>
    </row>
    <row r="8" spans="1:9" x14ac:dyDescent="0.25">
      <c r="A8">
        <v>6</v>
      </c>
      <c r="B8">
        <v>73</v>
      </c>
      <c r="C8">
        <v>66</v>
      </c>
      <c r="D8">
        <f t="shared" si="4"/>
        <v>74.633923125578235</v>
      </c>
      <c r="E8">
        <f t="shared" si="0"/>
        <v>-1.6339231255782352</v>
      </c>
      <c r="F8">
        <f t="shared" si="1"/>
        <v>-5.1906026409981341E-2</v>
      </c>
      <c r="G8">
        <f t="shared" si="2"/>
        <v>67.580778660903235</v>
      </c>
      <c r="H8">
        <f t="shared" si="3"/>
        <v>-1.5807786609032348</v>
      </c>
      <c r="I8">
        <f t="shared" si="5"/>
        <v>-7.6002897878499273E-2</v>
      </c>
    </row>
    <row r="9" spans="1:9" x14ac:dyDescent="0.25">
      <c r="A9">
        <v>7</v>
      </c>
      <c r="B9">
        <v>71</v>
      </c>
      <c r="C9">
        <v>63</v>
      </c>
      <c r="D9">
        <f t="shared" si="4"/>
        <v>72.184260679404559</v>
      </c>
      <c r="E9">
        <f t="shared" si="0"/>
        <v>-1.1842606794045594</v>
      </c>
      <c r="F9">
        <f t="shared" si="1"/>
        <v>-5.0093838801881348E-2</v>
      </c>
      <c r="G9">
        <f t="shared" si="2"/>
        <v>64.420832245808896</v>
      </c>
      <c r="H9">
        <f t="shared" si="3"/>
        <v>-1.4208322458088958</v>
      </c>
      <c r="I9">
        <f t="shared" si="5"/>
        <v>-7.5001465536849596E-2</v>
      </c>
    </row>
    <row r="10" spans="1:9" x14ac:dyDescent="0.25">
      <c r="A10">
        <v>8</v>
      </c>
      <c r="B10">
        <v>68</v>
      </c>
      <c r="C10">
        <v>60</v>
      </c>
      <c r="D10">
        <f t="shared" si="4"/>
        <v>69.846483505657119</v>
      </c>
      <c r="E10">
        <f t="shared" si="0"/>
        <v>-1.8464835056571189</v>
      </c>
      <c r="F10">
        <f t="shared" si="1"/>
        <v>-5.15665344164071E-2</v>
      </c>
      <c r="G10">
        <f t="shared" si="2"/>
        <v>61.475250245250386</v>
      </c>
      <c r="H10">
        <f t="shared" si="3"/>
        <v>-1.4752502452503862</v>
      </c>
      <c r="I10">
        <f t="shared" si="5"/>
        <v>-7.4889778863958617E-2</v>
      </c>
    </row>
    <row r="11" spans="1:9" x14ac:dyDescent="0.25">
      <c r="A11">
        <v>9</v>
      </c>
      <c r="B11">
        <v>66</v>
      </c>
      <c r="C11">
        <v>57.5</v>
      </c>
      <c r="D11">
        <f t="shared" si="4"/>
        <v>67.615481384270538</v>
      </c>
      <c r="E11">
        <f t="shared" si="0"/>
        <v>-1.615481384270538</v>
      </c>
      <c r="F11">
        <f t="shared" si="1"/>
        <v>-5.0668598585666177E-2</v>
      </c>
      <c r="G11">
        <f t="shared" si="2"/>
        <v>58.729490608134753</v>
      </c>
      <c r="H11">
        <f t="shared" si="3"/>
        <v>-1.2294906081347534</v>
      </c>
      <c r="I11">
        <f t="shared" si="5"/>
        <v>-7.3929735161429963E-2</v>
      </c>
    </row>
    <row r="12" spans="1:9" x14ac:dyDescent="0.25">
      <c r="A12">
        <v>10</v>
      </c>
      <c r="B12">
        <v>63.5</v>
      </c>
      <c r="C12">
        <v>55.5</v>
      </c>
      <c r="D12">
        <f t="shared" si="4"/>
        <v>65.486377498097852</v>
      </c>
      <c r="E12">
        <f t="shared" si="0"/>
        <v>-1.9863774980978519</v>
      </c>
      <c r="F12">
        <f t="shared" si="1"/>
        <v>-5.1317580111094427E-2</v>
      </c>
      <c r="G12">
        <f t="shared" si="2"/>
        <v>56.169997786891322</v>
      </c>
      <c r="H12">
        <f t="shared" si="3"/>
        <v>-0.66999778689132228</v>
      </c>
      <c r="I12">
        <f t="shared" si="5"/>
        <v>-7.2172055300400134E-2</v>
      </c>
    </row>
    <row r="13" spans="1:9" x14ac:dyDescent="0.25">
      <c r="A13">
        <v>11</v>
      </c>
      <c r="B13">
        <v>62</v>
      </c>
      <c r="C13">
        <v>53.5</v>
      </c>
      <c r="D13">
        <f t="shared" si="4"/>
        <v>63.454517772523822</v>
      </c>
      <c r="E13">
        <f t="shared" si="0"/>
        <v>-1.4545177725238219</v>
      </c>
      <c r="F13">
        <f t="shared" si="1"/>
        <v>-4.9918891848818876E-2</v>
      </c>
      <c r="G13">
        <f t="shared" si="2"/>
        <v>53.78413581505523</v>
      </c>
      <c r="H13">
        <f t="shared" si="3"/>
        <v>-0.28413581505522956</v>
      </c>
      <c r="I13">
        <f t="shared" si="5"/>
        <v>-7.1039980700511235E-2</v>
      </c>
    </row>
    <row r="14" spans="1:9" x14ac:dyDescent="0.25">
      <c r="A14">
        <v>12</v>
      </c>
      <c r="B14">
        <v>60.5</v>
      </c>
      <c r="C14">
        <v>51.5</v>
      </c>
      <c r="D14">
        <f t="shared" si="4"/>
        <v>61.515460701977979</v>
      </c>
      <c r="E14">
        <f t="shared" si="0"/>
        <v>-1.0154607019779789</v>
      </c>
      <c r="F14">
        <f t="shared" si="1"/>
        <v>-4.8864933761186592E-2</v>
      </c>
      <c r="G14">
        <f t="shared" si="2"/>
        <v>51.560125924733214</v>
      </c>
      <c r="H14">
        <f t="shared" si="3"/>
        <v>-6.0125924733213765E-2</v>
      </c>
      <c r="I14">
        <f t="shared" si="5"/>
        <v>-7.0412766118995787E-2</v>
      </c>
    </row>
    <row r="15" spans="1:9" x14ac:dyDescent="0.25">
      <c r="A15">
        <v>13</v>
      </c>
      <c r="B15">
        <v>58.5</v>
      </c>
      <c r="C15">
        <v>50</v>
      </c>
      <c r="D15">
        <f t="shared" si="4"/>
        <v>59.664967641109037</v>
      </c>
      <c r="E15">
        <f t="shared" si="0"/>
        <v>-1.1649676411090368</v>
      </c>
      <c r="F15">
        <f t="shared" si="1"/>
        <v>-4.9102995697303878E-2</v>
      </c>
      <c r="G15">
        <f t="shared" si="2"/>
        <v>49.486988395975125</v>
      </c>
      <c r="H15">
        <f t="shared" si="3"/>
        <v>0.51301160402487511</v>
      </c>
      <c r="I15">
        <f t="shared" si="5"/>
        <v>-6.8875695927295491E-2</v>
      </c>
    </row>
    <row r="16" spans="1:9" x14ac:dyDescent="0.25">
      <c r="A16">
        <v>14</v>
      </c>
      <c r="B16">
        <v>57.5</v>
      </c>
      <c r="C16">
        <v>48</v>
      </c>
      <c r="D16">
        <f t="shared" si="4"/>
        <v>57.89899353939775</v>
      </c>
      <c r="E16">
        <f t="shared" si="0"/>
        <v>-0.3989935393977504</v>
      </c>
      <c r="F16">
        <f t="shared" si="1"/>
        <v>-4.752625831806212E-2</v>
      </c>
      <c r="G16">
        <f t="shared" si="2"/>
        <v>47.55448835096729</v>
      </c>
      <c r="H16">
        <f t="shared" si="3"/>
        <v>0.44551164903271001</v>
      </c>
      <c r="I16">
        <f t="shared" si="5"/>
        <v>-6.9060215074070452E-2</v>
      </c>
    </row>
    <row r="17" spans="1:9" x14ac:dyDescent="0.25">
      <c r="A17">
        <v>15</v>
      </c>
      <c r="B17">
        <v>55.5</v>
      </c>
      <c r="C17">
        <v>46</v>
      </c>
      <c r="D17">
        <f t="shared" si="4"/>
        <v>56.21367809895478</v>
      </c>
      <c r="E17">
        <f t="shared" si="0"/>
        <v>-0.71367809895478018</v>
      </c>
      <c r="F17">
        <f t="shared" si="1"/>
        <v>-4.8114703533600083E-2</v>
      </c>
      <c r="G17">
        <f t="shared" si="2"/>
        <v>45.753085225438767</v>
      </c>
      <c r="H17">
        <f t="shared" si="3"/>
        <v>0.24691477456123323</v>
      </c>
      <c r="I17">
        <f t="shared" si="5"/>
        <v>-6.9586936811540975E-2</v>
      </c>
    </row>
    <row r="18" spans="1:9" x14ac:dyDescent="0.25">
      <c r="A18">
        <v>16</v>
      </c>
      <c r="B18">
        <v>54</v>
      </c>
      <c r="C18">
        <v>44.5</v>
      </c>
      <c r="D18">
        <f t="shared" si="4"/>
        <v>54.605337336175126</v>
      </c>
      <c r="E18">
        <f t="shared" si="0"/>
        <v>-0.60533733617512553</v>
      </c>
      <c r="F18">
        <f t="shared" si="1"/>
        <v>-4.7885769723427202E-2</v>
      </c>
      <c r="G18">
        <f t="shared" si="2"/>
        <v>44.073885667825934</v>
      </c>
      <c r="H18">
        <f t="shared" si="3"/>
        <v>0.42611433217406613</v>
      </c>
      <c r="I18">
        <f t="shared" si="5"/>
        <v>-6.9104965993200138E-2</v>
      </c>
    </row>
    <row r="19" spans="1:9" x14ac:dyDescent="0.25">
      <c r="A19">
        <v>17</v>
      </c>
      <c r="B19">
        <v>52.5</v>
      </c>
      <c r="C19">
        <v>43</v>
      </c>
      <c r="D19">
        <f t="shared" si="4"/>
        <v>53.07045552880335</v>
      </c>
      <c r="E19">
        <f t="shared" si="0"/>
        <v>-0.57045552880335038</v>
      </c>
      <c r="F19">
        <f t="shared" si="1"/>
        <v>-4.7805431247631057E-2</v>
      </c>
      <c r="G19">
        <f t="shared" si="2"/>
        <v>42.508599633663074</v>
      </c>
      <c r="H19">
        <f t="shared" si="3"/>
        <v>0.49140036633692574</v>
      </c>
      <c r="I19">
        <f t="shared" si="5"/>
        <v>-6.8919848451941157E-2</v>
      </c>
    </row>
    <row r="20" spans="1:9" x14ac:dyDescent="0.25">
      <c r="A20">
        <v>18</v>
      </c>
      <c r="B20">
        <v>51</v>
      </c>
      <c r="C20">
        <v>41.5</v>
      </c>
      <c r="D20">
        <f t="shared" si="4"/>
        <v>51.605677530806673</v>
      </c>
      <c r="E20">
        <f t="shared" si="0"/>
        <v>-0.6056775308066733</v>
      </c>
      <c r="F20">
        <f t="shared" si="1"/>
        <v>-4.7860138632175558E-2</v>
      </c>
      <c r="G20">
        <f t="shared" si="2"/>
        <v>41.049499458441247</v>
      </c>
      <c r="H20">
        <f t="shared" si="3"/>
        <v>0.4505005415587533</v>
      </c>
      <c r="I20">
        <f t="shared" si="5"/>
        <v>-6.9014166160941831E-2</v>
      </c>
    </row>
    <row r="21" spans="1:9" x14ac:dyDescent="0.25">
      <c r="A21">
        <v>19</v>
      </c>
      <c r="B21">
        <v>49.5</v>
      </c>
      <c r="C21">
        <v>40</v>
      </c>
      <c r="D21">
        <f t="shared" si="4"/>
        <v>50.20780143825651</v>
      </c>
      <c r="E21">
        <f t="shared" si="0"/>
        <v>-0.7078014382565101</v>
      </c>
      <c r="F21">
        <f t="shared" si="1"/>
        <v>-4.8040831040353185E-2</v>
      </c>
      <c r="G21">
        <f t="shared" si="2"/>
        <v>39.689381706882202</v>
      </c>
      <c r="H21">
        <f t="shared" si="3"/>
        <v>0.31061829311779832</v>
      </c>
      <c r="I21">
        <f t="shared" si="5"/>
        <v>-6.9381099888151318E-2</v>
      </c>
    </row>
    <row r="22" spans="1:9" x14ac:dyDescent="0.25">
      <c r="A22">
        <v>20</v>
      </c>
      <c r="B22">
        <v>48.5</v>
      </c>
      <c r="C22">
        <v>38.5</v>
      </c>
      <c r="D22">
        <f t="shared" si="4"/>
        <v>48.873771590186855</v>
      </c>
      <c r="E22">
        <f t="shared" si="0"/>
        <v>-0.37377159018685546</v>
      </c>
      <c r="F22">
        <f t="shared" si="1"/>
        <v>-4.7424693618439498E-2</v>
      </c>
      <c r="G22">
        <f t="shared" si="2"/>
        <v>38.421531610280852</v>
      </c>
      <c r="H22">
        <f t="shared" si="3"/>
        <v>7.846838971914849E-2</v>
      </c>
      <c r="I22">
        <f t="shared" si="5"/>
        <v>-7.0023949805592359E-2</v>
      </c>
    </row>
    <row r="23" spans="1:9" x14ac:dyDescent="0.25">
      <c r="A23">
        <v>21</v>
      </c>
      <c r="B23">
        <v>47</v>
      </c>
      <c r="C23">
        <v>37.5</v>
      </c>
      <c r="D23">
        <f t="shared" si="4"/>
        <v>47.600671889129565</v>
      </c>
      <c r="E23">
        <f t="shared" si="0"/>
        <v>-0.60067188912956482</v>
      </c>
      <c r="F23">
        <f t="shared" si="1"/>
        <v>-4.7837301858087301E-2</v>
      </c>
      <c r="G23">
        <f t="shared" si="2"/>
        <v>37.239689916347004</v>
      </c>
      <c r="H23">
        <f t="shared" si="3"/>
        <v>0.26031008365299613</v>
      </c>
      <c r="I23">
        <f t="shared" si="5"/>
        <v>-6.949140457784668E-2</v>
      </c>
    </row>
    <row r="24" spans="1:9" x14ac:dyDescent="0.25">
      <c r="A24">
        <v>22</v>
      </c>
      <c r="B24">
        <v>46</v>
      </c>
      <c r="C24">
        <v>36.5</v>
      </c>
      <c r="D24">
        <f t="shared" si="4"/>
        <v>46.385719426725927</v>
      </c>
      <c r="E24">
        <f t="shared" si="0"/>
        <v>-0.38571942672592741</v>
      </c>
      <c r="F24">
        <f t="shared" si="1"/>
        <v>-4.7445638735141578E-2</v>
      </c>
      <c r="G24">
        <f t="shared" si="2"/>
        <v>36.138021987887143</v>
      </c>
      <c r="H24">
        <f t="shared" si="3"/>
        <v>0.36197801211285707</v>
      </c>
      <c r="I24">
        <f t="shared" si="5"/>
        <v>-6.917453877800521E-2</v>
      </c>
    </row>
    <row r="25" spans="1:9" x14ac:dyDescent="0.25">
      <c r="A25">
        <v>23</v>
      </c>
      <c r="B25">
        <v>45</v>
      </c>
      <c r="C25">
        <v>35.5</v>
      </c>
      <c r="D25">
        <f t="shared" si="4"/>
        <v>45.226258400480489</v>
      </c>
      <c r="E25">
        <f t="shared" si="0"/>
        <v>-0.22625840048048929</v>
      </c>
      <c r="F25">
        <f t="shared" si="1"/>
        <v>-4.7157654204059561E-2</v>
      </c>
      <c r="G25">
        <f t="shared" si="2"/>
        <v>35.111088997769635</v>
      </c>
      <c r="H25">
        <f t="shared" si="3"/>
        <v>0.38891100223036545</v>
      </c>
      <c r="I25">
        <f t="shared" si="5"/>
        <v>-6.9066575113686385E-2</v>
      </c>
    </row>
    <row r="26" spans="1:9" x14ac:dyDescent="0.25">
      <c r="A26">
        <v>24</v>
      </c>
      <c r="B26">
        <v>44</v>
      </c>
      <c r="C26">
        <v>34.5</v>
      </c>
      <c r="D26">
        <f t="shared" si="4"/>
        <v>44.119754308359468</v>
      </c>
      <c r="E26">
        <f t="shared" si="0"/>
        <v>-0.1197543083594681</v>
      </c>
      <c r="F26">
        <f t="shared" si="1"/>
        <v>-4.696606921300691E-2</v>
      </c>
      <c r="G26">
        <f t="shared" si="2"/>
        <v>34.153821077965503</v>
      </c>
      <c r="H26">
        <f t="shared" si="3"/>
        <v>0.34617892203449685</v>
      </c>
      <c r="I26">
        <f t="shared" si="5"/>
        <v>-6.9166257983205484E-2</v>
      </c>
    </row>
    <row r="27" spans="1:9" x14ac:dyDescent="0.25">
      <c r="A27">
        <v>25</v>
      </c>
      <c r="B27">
        <v>43.5</v>
      </c>
      <c r="C27">
        <v>34</v>
      </c>
      <c r="D27">
        <f t="shared" si="4"/>
        <v>43.063788408543715</v>
      </c>
      <c r="E27">
        <f t="shared" si="0"/>
        <v>0.43621159145628496</v>
      </c>
      <c r="F27">
        <f t="shared" si="1"/>
        <v>-4.5966582713237641E-2</v>
      </c>
      <c r="G27">
        <f t="shared" si="2"/>
        <v>33.261492290104414</v>
      </c>
      <c r="H27">
        <f t="shared" si="3"/>
        <v>0.73850770989558612</v>
      </c>
      <c r="I27">
        <f t="shared" si="5"/>
        <v>-6.7909220783191143E-2</v>
      </c>
    </row>
    <row r="28" spans="1:9" x14ac:dyDescent="0.25">
      <c r="A28">
        <v>26</v>
      </c>
      <c r="B28">
        <v>42.5</v>
      </c>
      <c r="C28">
        <v>33</v>
      </c>
      <c r="D28">
        <f t="shared" si="4"/>
        <v>42.056052432225478</v>
      </c>
      <c r="E28">
        <f t="shared" si="0"/>
        <v>0.44394756777452216</v>
      </c>
      <c r="F28">
        <f t="shared" si="1"/>
        <v>-4.5947190073373008E-2</v>
      </c>
      <c r="G28">
        <f t="shared" si="2"/>
        <v>32.429697293977767</v>
      </c>
      <c r="H28">
        <f t="shared" si="3"/>
        <v>0.57030270602223254</v>
      </c>
      <c r="I28">
        <f t="shared" si="5"/>
        <v>-6.8375893355896736E-2</v>
      </c>
    </row>
    <row r="29" spans="1:9" x14ac:dyDescent="0.25">
      <c r="A29">
        <v>27</v>
      </c>
      <c r="B29">
        <v>41.5</v>
      </c>
      <c r="C29">
        <v>32.5</v>
      </c>
      <c r="D29">
        <f t="shared" si="4"/>
        <v>41.094343537891618</v>
      </c>
      <c r="E29">
        <f t="shared" si="0"/>
        <v>0.40565646210838224</v>
      </c>
      <c r="F29">
        <f t="shared" si="1"/>
        <v>-4.6009444107294552E-2</v>
      </c>
      <c r="G29">
        <f t="shared" si="2"/>
        <v>31.654329598803685</v>
      </c>
      <c r="H29">
        <f t="shared" si="3"/>
        <v>0.84567040119631542</v>
      </c>
      <c r="I29">
        <f t="shared" si="5"/>
        <v>-6.7419734876744852E-2</v>
      </c>
    </row>
    <row r="30" spans="1:9" x14ac:dyDescent="0.25">
      <c r="A30">
        <v>28</v>
      </c>
      <c r="B30">
        <v>40.5</v>
      </c>
      <c r="C30">
        <v>32</v>
      </c>
      <c r="D30">
        <f t="shared" si="4"/>
        <v>40.176559496063618</v>
      </c>
      <c r="E30">
        <f t="shared" si="0"/>
        <v>0.32344050393638213</v>
      </c>
      <c r="F30">
        <f t="shared" si="1"/>
        <v>-4.6152336123986219E-2</v>
      </c>
      <c r="G30">
        <f t="shared" si="2"/>
        <v>30.931561289882502</v>
      </c>
      <c r="H30">
        <f t="shared" si="3"/>
        <v>1.0684387101174977</v>
      </c>
      <c r="I30">
        <f t="shared" si="5"/>
        <v>-6.6599450151533748E-2</v>
      </c>
    </row>
    <row r="31" spans="1:9" x14ac:dyDescent="0.25">
      <c r="A31">
        <v>29</v>
      </c>
      <c r="B31">
        <v>40</v>
      </c>
      <c r="C31">
        <v>31</v>
      </c>
      <c r="D31">
        <f t="shared" si="4"/>
        <v>39.300694093968517</v>
      </c>
      <c r="E31">
        <f t="shared" si="0"/>
        <v>0.69930590603148346</v>
      </c>
      <c r="F31">
        <f t="shared" si="1"/>
        <v>-4.5456582685340516E-2</v>
      </c>
      <c r="G31">
        <f t="shared" si="2"/>
        <v>30.257824130555129</v>
      </c>
      <c r="H31">
        <f t="shared" si="3"/>
        <v>0.74217586944487124</v>
      </c>
      <c r="I31">
        <f t="shared" si="5"/>
        <v>-6.7589475311974817E-2</v>
      </c>
    </row>
    <row r="32" spans="1:9" x14ac:dyDescent="0.25">
      <c r="A32">
        <v>30</v>
      </c>
      <c r="B32">
        <v>39</v>
      </c>
      <c r="C32">
        <v>30.5</v>
      </c>
      <c r="D32">
        <f t="shared" si="4"/>
        <v>38.464832750095887</v>
      </c>
      <c r="E32">
        <f t="shared" si="0"/>
        <v>0.53516724990411291</v>
      </c>
      <c r="F32">
        <f t="shared" si="1"/>
        <v>-4.5743603971505023E-2</v>
      </c>
      <c r="G32">
        <f t="shared" si="2"/>
        <v>29.629791946166691</v>
      </c>
      <c r="H32">
        <f t="shared" si="3"/>
        <v>0.87020805383330924</v>
      </c>
      <c r="I32">
        <f t="shared" si="5"/>
        <v>-6.704626928116067E-2</v>
      </c>
    </row>
    <row r="33" spans="1:9" x14ac:dyDescent="0.25">
      <c r="A33">
        <v>35</v>
      </c>
      <c r="B33">
        <v>37</v>
      </c>
      <c r="C33">
        <v>28</v>
      </c>
      <c r="D33">
        <f t="shared" si="4"/>
        <v>34.824479157473675</v>
      </c>
      <c r="E33">
        <f t="shared" si="0"/>
        <v>2.1755208425263248</v>
      </c>
      <c r="F33">
        <f t="shared" si="1"/>
        <v>-4.2574032994329547E-2</v>
      </c>
      <c r="G33">
        <f t="shared" si="2"/>
        <v>27.073755728267006</v>
      </c>
      <c r="H33">
        <f t="shared" si="3"/>
        <v>0.92624427173299395</v>
      </c>
      <c r="I33">
        <f t="shared" si="5"/>
        <v>-6.6193420799600056E-2</v>
      </c>
    </row>
    <row r="34" spans="1:9" x14ac:dyDescent="0.25">
      <c r="A34">
        <v>40</v>
      </c>
      <c r="B34">
        <v>35</v>
      </c>
      <c r="C34">
        <v>26.5</v>
      </c>
      <c r="D34">
        <f>$A$41*EXP($B$41*A34)+$C$41</f>
        <v>31.942917502280395</v>
      </c>
      <c r="E34">
        <f t="shared" si="0"/>
        <v>3.0570824977196054</v>
      </c>
      <c r="F34">
        <f t="shared" si="1"/>
        <v>-4.0590563685651421E-2</v>
      </c>
      <c r="G34">
        <f t="shared" si="2"/>
        <v>25.274785403493169</v>
      </c>
      <c r="H34">
        <f t="shared" si="3"/>
        <v>1.2252145965068308</v>
      </c>
      <c r="I34">
        <f t="shared" si="5"/>
        <v>-6.394829462007226E-2</v>
      </c>
    </row>
    <row r="35" spans="1:9" x14ac:dyDescent="0.25">
      <c r="A35">
        <v>45</v>
      </c>
      <c r="B35">
        <v>33</v>
      </c>
      <c r="C35">
        <v>25</v>
      </c>
      <c r="D35">
        <f t="shared" si="4"/>
        <v>29.661985894562811</v>
      </c>
      <c r="E35">
        <f t="shared" si="0"/>
        <v>3.338014105437189</v>
      </c>
      <c r="F35">
        <f t="shared" si="1"/>
        <v>-3.9506071716740337E-2</v>
      </c>
      <c r="G35">
        <f t="shared" si="2"/>
        <v>24.008647542553085</v>
      </c>
      <c r="H35">
        <f t="shared" si="3"/>
        <v>0.99135245744691503</v>
      </c>
      <c r="I35">
        <f t="shared" si="5"/>
        <v>-6.3919678131587221E-2</v>
      </c>
    </row>
    <row r="36" spans="1:9" x14ac:dyDescent="0.25">
      <c r="A36">
        <v>50</v>
      </c>
      <c r="B36">
        <v>31.5</v>
      </c>
      <c r="C36">
        <v>24</v>
      </c>
      <c r="D36">
        <f t="shared" si="4"/>
        <v>27.856489562492783</v>
      </c>
      <c r="E36">
        <f t="shared" si="0"/>
        <v>3.6435104375072171</v>
      </c>
      <c r="F36">
        <f t="shared" si="1"/>
        <v>-3.8226092397556755E-2</v>
      </c>
      <c r="G36">
        <f t="shared" si="2"/>
        <v>23.117523847609718</v>
      </c>
      <c r="H36">
        <f t="shared" si="3"/>
        <v>0.88247615239028221</v>
      </c>
      <c r="I36">
        <f t="shared" si="5"/>
        <v>-6.328135176746412E-2</v>
      </c>
    </row>
    <row r="37" spans="1:9" x14ac:dyDescent="0.25">
      <c r="A37">
        <v>55</v>
      </c>
      <c r="B37">
        <v>30</v>
      </c>
      <c r="C37">
        <v>23.5</v>
      </c>
      <c r="D37">
        <f t="shared" si="4"/>
        <v>26.427329216742535</v>
      </c>
      <c r="E37">
        <f t="shared" si="0"/>
        <v>3.5726707832574647</v>
      </c>
      <c r="F37">
        <f t="shared" si="1"/>
        <v>-3.7553732721910836E-2</v>
      </c>
      <c r="G37">
        <f t="shared" si="2"/>
        <v>22.490339822720113</v>
      </c>
      <c r="H37">
        <f t="shared" si="3"/>
        <v>1.009660177279887</v>
      </c>
      <c r="I37">
        <f t="shared" si="5"/>
        <v>-6.0843439003039276E-2</v>
      </c>
    </row>
    <row r="38" spans="1:9" x14ac:dyDescent="0.25">
      <c r="A38">
        <v>60</v>
      </c>
      <c r="B38">
        <v>29</v>
      </c>
      <c r="C38">
        <v>22.5</v>
      </c>
      <c r="D38">
        <f t="shared" si="4"/>
        <v>25.296061732236929</v>
      </c>
      <c r="E38">
        <f>B38-D38</f>
        <v>3.7039382677630712</v>
      </c>
      <c r="F38">
        <f>LN((B38-$C$41)/$A$41)/A38</f>
        <v>-3.6387305589357988E-2</v>
      </c>
      <c r="G38">
        <f t="shared" si="2"/>
        <v>22.048919845551033</v>
      </c>
      <c r="H38">
        <f t="shared" si="3"/>
        <v>0.45108015444896665</v>
      </c>
      <c r="I38">
        <f t="shared" si="5"/>
        <v>-6.4286912815552516E-2</v>
      </c>
    </row>
    <row r="40" spans="1:9" x14ac:dyDescent="0.25">
      <c r="A40" t="s">
        <v>4</v>
      </c>
      <c r="B40" t="s">
        <v>5</v>
      </c>
      <c r="C40" t="s">
        <v>6</v>
      </c>
      <c r="E40" s="1" t="s">
        <v>8</v>
      </c>
      <c r="F40" t="s">
        <v>10</v>
      </c>
      <c r="H40" s="1" t="s">
        <v>8</v>
      </c>
      <c r="I40" t="s">
        <v>10</v>
      </c>
    </row>
    <row r="41" spans="1:9" x14ac:dyDescent="0.25">
      <c r="A41">
        <v>71</v>
      </c>
      <c r="B41">
        <v>-4.6749685837277698E-2</v>
      </c>
      <c r="C41">
        <v>21</v>
      </c>
      <c r="E41">
        <f>SUMSQ(E2:E38)</f>
        <v>101.79869205915548</v>
      </c>
      <c r="F41">
        <f>AVERAGE(F3:F38)</f>
        <v>-4.8063878075262342E-2</v>
      </c>
      <c r="H41">
        <f>SUMSQ(H2:H38)</f>
        <v>36.071496849621127</v>
      </c>
      <c r="I41">
        <f>AVERAGE(I3:I38)</f>
        <v>-7.0503837887011658E-2</v>
      </c>
    </row>
    <row r="42" spans="1:9" x14ac:dyDescent="0.25">
      <c r="B42">
        <v>-7.0248649348146203E-2</v>
      </c>
    </row>
    <row r="43" spans="1:9" x14ac:dyDescent="0.25">
      <c r="F43" t="s">
        <v>11</v>
      </c>
      <c r="I43" t="s">
        <v>14</v>
      </c>
    </row>
    <row r="44" spans="1:9" x14ac:dyDescent="0.25">
      <c r="F44">
        <f>_xlfn.STDEV.P(F3:F38)</f>
        <v>6.4877868993206021E-3</v>
      </c>
      <c r="I44">
        <f>_xlfn.STDEV.P(I3:I38)</f>
        <v>5.4806237146975091E-3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Peña</dc:creator>
  <cp:lastModifiedBy>Juan Peña</cp:lastModifiedBy>
  <dcterms:created xsi:type="dcterms:W3CDTF">2020-11-28T15:35:57Z</dcterms:created>
  <dcterms:modified xsi:type="dcterms:W3CDTF">2020-12-15T02:36:35Z</dcterms:modified>
</cp:coreProperties>
</file>